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11880" windowHeight="8100" firstSheet="2" activeTab="4"/>
  </bookViews>
  <sheets>
    <sheet name="CapDesign" sheetId="2" r:id="rId1"/>
    <sheet name="AltCapDesign" sheetId="3" r:id="rId2"/>
    <sheet name="PictureRing" sheetId="1" r:id="rId3"/>
    <sheet name="Wiring" sheetId="10" r:id="rId4"/>
    <sheet name="MapLEDs" sheetId="5" r:id="rId5"/>
    <sheet name="Letters" sheetId="6" r:id="rId6"/>
    <sheet name="Radar" sheetId="9" r:id="rId7"/>
    <sheet name="PowerDetails" sheetId="4" r:id="rId8"/>
    <sheet name="VisBasicInfo" sheetId="7" r:id="rId9"/>
  </sheets>
  <functionGroups builtInGroupCount="19"/>
  <definedNames>
    <definedName name="_xlnm._FilterDatabase" localSheetId="4">MapLEDs!$G$3:$AC$96</definedName>
    <definedName name="battFactor">PowerDetails!$Q$57</definedName>
    <definedName name="direc_per_ring">MapLEDs!$A$6</definedName>
    <definedName name="LEDS_PER">Radar!$A$7:$D$12</definedName>
    <definedName name="leds_per_ring">MapLEDs!$A$4</definedName>
    <definedName name="leds_per_ring_qrtr">MapLEDs!$A$5</definedName>
    <definedName name="myLookup">MapLEDs!$A$9:$E$14</definedName>
    <definedName name="offset_qrtrs_per_circle">MapLEDs!$A$7</definedName>
    <definedName name="radar_adv_per_LED_per_ring">#REF!</definedName>
    <definedName name="radar2_adv_per_LED_per_ring">#REF!</definedName>
    <definedName name="radar2_leds_per_ring">#REF!</definedName>
    <definedName name="rdr_leds_per_ring">Radar!$B$5</definedName>
    <definedName name="rdr_start_per_ring">Radar!$C$6</definedName>
    <definedName name="start_per_ring">#REF!</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O46" i="9" l="1"/>
  <c r="P46" i="9" s="1"/>
  <c r="O45" i="9"/>
  <c r="P45" i="9" s="1"/>
  <c r="O44" i="9"/>
  <c r="P44" i="9" s="1"/>
  <c r="O43" i="9"/>
  <c r="P43" i="9" s="1"/>
  <c r="O42" i="9"/>
  <c r="P42" i="9" s="1"/>
  <c r="O41" i="9"/>
  <c r="P41" i="9" s="1"/>
  <c r="O40" i="9"/>
  <c r="P40" i="9" s="1"/>
  <c r="O39" i="9"/>
  <c r="P39" i="9" s="1"/>
  <c r="O38" i="9"/>
  <c r="P38" i="9" s="1"/>
  <c r="O37" i="9"/>
  <c r="P37" i="9" s="1"/>
  <c r="O36" i="9"/>
  <c r="P36" i="9" s="1"/>
  <c r="O35" i="9"/>
  <c r="P35" i="9" s="1"/>
  <c r="O34" i="9"/>
  <c r="P34" i="9" s="1"/>
  <c r="O33" i="9"/>
  <c r="P33" i="9" s="1"/>
  <c r="O32" i="9"/>
  <c r="P32" i="9" s="1"/>
  <c r="O31" i="9"/>
  <c r="P31" i="9" s="1"/>
  <c r="O30" i="9"/>
  <c r="P30" i="9" s="1"/>
  <c r="O29" i="9"/>
  <c r="P29" i="9" s="1"/>
  <c r="O28" i="9"/>
  <c r="P28" i="9" s="1"/>
  <c r="O27" i="9"/>
  <c r="P27" i="9" s="1"/>
  <c r="O26" i="9"/>
  <c r="P26" i="9" s="1"/>
  <c r="O25" i="9"/>
  <c r="P25" i="9" s="1"/>
  <c r="O24" i="9"/>
  <c r="P24" i="9" s="1"/>
  <c r="O23" i="9"/>
  <c r="P23" i="9" s="1"/>
  <c r="O22" i="9"/>
  <c r="P22" i="9" s="1"/>
  <c r="O21" i="9"/>
  <c r="P21" i="9" s="1"/>
  <c r="O20" i="9"/>
  <c r="P20" i="9" s="1"/>
  <c r="O19" i="9"/>
  <c r="P19" i="9" s="1"/>
  <c r="O18" i="9"/>
  <c r="P18" i="9" s="1"/>
  <c r="O17" i="9"/>
  <c r="P17" i="9" s="1"/>
  <c r="O16" i="9"/>
  <c r="P16" i="9" s="1"/>
  <c r="O15" i="9"/>
  <c r="P15" i="9" s="1"/>
  <c r="M46" i="9"/>
  <c r="N46" i="9" s="1"/>
  <c r="M45" i="9"/>
  <c r="N45" i="9" s="1"/>
  <c r="M44" i="9"/>
  <c r="N44" i="9" s="1"/>
  <c r="M43" i="9"/>
  <c r="N43" i="9" s="1"/>
  <c r="M42" i="9"/>
  <c r="N42" i="9" s="1"/>
  <c r="M41" i="9"/>
  <c r="N41" i="9" s="1"/>
  <c r="M40" i="9"/>
  <c r="N40" i="9" s="1"/>
  <c r="M39" i="9"/>
  <c r="N39" i="9" s="1"/>
  <c r="M38" i="9"/>
  <c r="N38" i="9" s="1"/>
  <c r="M37" i="9"/>
  <c r="N37" i="9" s="1"/>
  <c r="M36" i="9"/>
  <c r="N36" i="9" s="1"/>
  <c r="M35" i="9"/>
  <c r="N35" i="9" s="1"/>
  <c r="M34" i="9"/>
  <c r="N34" i="9" s="1"/>
  <c r="M33" i="9"/>
  <c r="N33" i="9" s="1"/>
  <c r="M32" i="9"/>
  <c r="N32" i="9" s="1"/>
  <c r="M31" i="9"/>
  <c r="N31" i="9" s="1"/>
  <c r="M30" i="9"/>
  <c r="N30" i="9" s="1"/>
  <c r="M29" i="9"/>
  <c r="N29" i="9" s="1"/>
  <c r="M28" i="9"/>
  <c r="N28" i="9" s="1"/>
  <c r="M27" i="9"/>
  <c r="N27" i="9" s="1"/>
  <c r="M26" i="9"/>
  <c r="N26" i="9" s="1"/>
  <c r="M25" i="9"/>
  <c r="N25" i="9" s="1"/>
  <c r="M24" i="9"/>
  <c r="N24" i="9"/>
  <c r="M23" i="9"/>
  <c r="N23" i="9" s="1"/>
  <c r="M22" i="9"/>
  <c r="N22" i="9" s="1"/>
  <c r="M21" i="9"/>
  <c r="N21" i="9" s="1"/>
  <c r="M20" i="9"/>
  <c r="N20" i="9" s="1"/>
  <c r="M19" i="9"/>
  <c r="N19" i="9" s="1"/>
  <c r="M18" i="9"/>
  <c r="N18" i="9" s="1"/>
  <c r="M17" i="9"/>
  <c r="N17" i="9" s="1"/>
  <c r="M16" i="9"/>
  <c r="N16" i="9" s="1"/>
  <c r="M15" i="9"/>
  <c r="N15" i="9" s="1"/>
  <c r="L17" i="9"/>
  <c r="L16" i="9"/>
  <c r="L15" i="9"/>
  <c r="AJ29" i="9"/>
  <c r="B18" i="9"/>
  <c r="AA43" i="9"/>
  <c r="AA35" i="9"/>
  <c r="W46" i="9"/>
  <c r="W45" i="9"/>
  <c r="W44" i="9"/>
  <c r="W43" i="9"/>
  <c r="W42" i="9"/>
  <c r="W41" i="9"/>
  <c r="W40" i="9"/>
  <c r="W39" i="9"/>
  <c r="W38" i="9"/>
  <c r="W37" i="9"/>
  <c r="W36" i="9"/>
  <c r="W35" i="9"/>
  <c r="W34" i="9"/>
  <c r="W33" i="9"/>
  <c r="W32" i="9"/>
  <c r="W31" i="9"/>
  <c r="W30" i="9"/>
  <c r="W29" i="9"/>
  <c r="W28" i="9"/>
  <c r="W27" i="9"/>
  <c r="W26" i="9"/>
  <c r="W25" i="9"/>
  <c r="U25" i="9"/>
  <c r="W24" i="9"/>
  <c r="W23" i="9"/>
  <c r="W22" i="9"/>
  <c r="W21" i="9"/>
  <c r="W20" i="9"/>
  <c r="W19" i="9"/>
  <c r="W18" i="9"/>
  <c r="W17" i="9"/>
  <c r="F7" i="9"/>
  <c r="F11" i="9"/>
  <c r="W16" i="9" s="1"/>
  <c r="F10" i="9"/>
  <c r="V43" i="9" s="1"/>
  <c r="F9" i="9"/>
  <c r="U40" i="9" s="1"/>
  <c r="F8" i="9"/>
  <c r="T26" i="9" s="1"/>
  <c r="H11" i="9"/>
  <c r="AB17" i="9" s="1"/>
  <c r="H10" i="9"/>
  <c r="AK46" i="9" s="1"/>
  <c r="H9" i="9"/>
  <c r="AE45" i="9" s="1"/>
  <c r="H8" i="9"/>
  <c r="AI45" i="9" s="1"/>
  <c r="G8" i="9"/>
  <c r="G11" i="9"/>
  <c r="G10" i="9"/>
  <c r="G9" i="9"/>
  <c r="BK2" i="6"/>
  <c r="BK6" i="6"/>
  <c r="BK5" i="6"/>
  <c r="BK4" i="6"/>
  <c r="BK3" i="6"/>
  <c r="BK14" i="6"/>
  <c r="BK13" i="6"/>
  <c r="BK12" i="6"/>
  <c r="BK11" i="6"/>
  <c r="BK10" i="6"/>
  <c r="BK9" i="6"/>
  <c r="BK8" i="6"/>
  <c r="BK7" i="6"/>
  <c r="BF97" i="6"/>
  <c r="BF96" i="6"/>
  <c r="BF95" i="6"/>
  <c r="BF94" i="6"/>
  <c r="BF93" i="6"/>
  <c r="BF92" i="6"/>
  <c r="BF91" i="6"/>
  <c r="BF90" i="6"/>
  <c r="BF89" i="6"/>
  <c r="BF88" i="6"/>
  <c r="BF87" i="6"/>
  <c r="BF86" i="6"/>
  <c r="BF85" i="6"/>
  <c r="BF84" i="6"/>
  <c r="BF83" i="6"/>
  <c r="BF82" i="6"/>
  <c r="BF81" i="6"/>
  <c r="BF80" i="6"/>
  <c r="BF79" i="6"/>
  <c r="BF78" i="6"/>
  <c r="BF77" i="6"/>
  <c r="BF76" i="6"/>
  <c r="BF75" i="6"/>
  <c r="BF74" i="6"/>
  <c r="BF73" i="6"/>
  <c r="BF72" i="6"/>
  <c r="BF71" i="6"/>
  <c r="BF70" i="6"/>
  <c r="BF69" i="6"/>
  <c r="BF68" i="6"/>
  <c r="BF67" i="6"/>
  <c r="BF66" i="6"/>
  <c r="BB90" i="6"/>
  <c r="BB82" i="6"/>
  <c r="BB74" i="6"/>
  <c r="BA75" i="6"/>
  <c r="AZ97" i="6"/>
  <c r="BA97" i="6" s="1"/>
  <c r="AZ96" i="6"/>
  <c r="BA96" i="6" s="1"/>
  <c r="AZ95" i="6"/>
  <c r="AZ94" i="6"/>
  <c r="AZ93" i="6"/>
  <c r="BA93" i="6" s="1"/>
  <c r="AZ92" i="6"/>
  <c r="BA92" i="6" s="1"/>
  <c r="AZ91" i="6"/>
  <c r="AZ90" i="6"/>
  <c r="AZ89" i="6"/>
  <c r="BA89" i="6" s="1"/>
  <c r="AZ88" i="6"/>
  <c r="BA88" i="6" s="1"/>
  <c r="AZ87" i="6"/>
  <c r="AZ86" i="6"/>
  <c r="AZ85" i="6"/>
  <c r="BA85" i="6" s="1"/>
  <c r="AZ84" i="6"/>
  <c r="BA84" i="6" s="1"/>
  <c r="AZ83" i="6"/>
  <c r="AZ82" i="6"/>
  <c r="AZ81" i="6"/>
  <c r="BA81" i="6" s="1"/>
  <c r="AZ80" i="6"/>
  <c r="BA80" i="6" s="1"/>
  <c r="AZ79" i="6"/>
  <c r="AZ78" i="6"/>
  <c r="AZ77" i="6"/>
  <c r="BA77" i="6" s="1"/>
  <c r="AZ76" i="6"/>
  <c r="BA76" i="6" s="1"/>
  <c r="AZ75" i="6"/>
  <c r="AZ74" i="6"/>
  <c r="AZ73" i="6"/>
  <c r="BA73" i="6" s="1"/>
  <c r="AZ72" i="6"/>
  <c r="BA72" i="6" s="1"/>
  <c r="AZ71" i="6"/>
  <c r="AZ70" i="6"/>
  <c r="AZ69" i="6"/>
  <c r="BA69" i="6" s="1"/>
  <c r="AZ68" i="6"/>
  <c r="BA68" i="6" s="1"/>
  <c r="BA95" i="6"/>
  <c r="BA94" i="6"/>
  <c r="BA91" i="6"/>
  <c r="BA90" i="6"/>
  <c r="BA87" i="6"/>
  <c r="BA86" i="6"/>
  <c r="BA83" i="6"/>
  <c r="BA82" i="6"/>
  <c r="BA79" i="6"/>
  <c r="BA78" i="6"/>
  <c r="BA74" i="6"/>
  <c r="BA71" i="6"/>
  <c r="BA70" i="6"/>
  <c r="AY97" i="6"/>
  <c r="AY96" i="6"/>
  <c r="AY95" i="6"/>
  <c r="AY94" i="6"/>
  <c r="AY93" i="6"/>
  <c r="AY92" i="6"/>
  <c r="AY91" i="6"/>
  <c r="AY90" i="6"/>
  <c r="AY89" i="6"/>
  <c r="AY88" i="6"/>
  <c r="AY87" i="6"/>
  <c r="AY86" i="6"/>
  <c r="AY85" i="6"/>
  <c r="AY84" i="6"/>
  <c r="AY83" i="6"/>
  <c r="AY82" i="6"/>
  <c r="AY81" i="6"/>
  <c r="AY80" i="6"/>
  <c r="AY79" i="6"/>
  <c r="AY78" i="6"/>
  <c r="AY77" i="6"/>
  <c r="AY76" i="6"/>
  <c r="AY75" i="6"/>
  <c r="AY74" i="6"/>
  <c r="AY73" i="6"/>
  <c r="AY72" i="6"/>
  <c r="AY71" i="6"/>
  <c r="AY70" i="6"/>
  <c r="AY69" i="6"/>
  <c r="AY68" i="6"/>
  <c r="AY67" i="6"/>
  <c r="AZ67" i="6" s="1"/>
  <c r="BA67" i="6" s="1"/>
  <c r="AX97" i="6"/>
  <c r="AX96" i="6"/>
  <c r="AX95" i="6"/>
  <c r="AX94" i="6"/>
  <c r="AX93" i="6"/>
  <c r="AX92" i="6"/>
  <c r="AX91" i="6"/>
  <c r="AX90" i="6"/>
  <c r="AX89" i="6"/>
  <c r="AX88" i="6"/>
  <c r="AX87" i="6"/>
  <c r="AX86" i="6"/>
  <c r="AX85" i="6"/>
  <c r="AX84" i="6"/>
  <c r="AX83" i="6"/>
  <c r="AX82" i="6"/>
  <c r="AX81" i="6"/>
  <c r="AX80" i="6"/>
  <c r="AX79" i="6"/>
  <c r="AX78" i="6"/>
  <c r="AX77" i="6"/>
  <c r="AX76" i="6"/>
  <c r="AX75" i="6"/>
  <c r="AX74" i="6"/>
  <c r="AX73" i="6"/>
  <c r="AX72" i="6"/>
  <c r="AX71" i="6"/>
  <c r="AX70" i="6"/>
  <c r="AX69" i="6"/>
  <c r="AX68" i="6"/>
  <c r="AX67" i="6"/>
  <c r="AZ66" i="6"/>
  <c r="BA66" i="6" s="1"/>
  <c r="BB66" i="6" s="1"/>
  <c r="AY66" i="6"/>
  <c r="AX66" i="6"/>
  <c r="AX63" i="6"/>
  <c r="AX62" i="6"/>
  <c r="AX60" i="6"/>
  <c r="AX59" i="6"/>
  <c r="AX58" i="6"/>
  <c r="AX57" i="6"/>
  <c r="AX56" i="6"/>
  <c r="AX55" i="6"/>
  <c r="AX54" i="6"/>
  <c r="AX53" i="6"/>
  <c r="AX52" i="6"/>
  <c r="AX51" i="6"/>
  <c r="AX50" i="6"/>
  <c r="AX49" i="6"/>
  <c r="AX48" i="6"/>
  <c r="AX47" i="6"/>
  <c r="AX46" i="6"/>
  <c r="AX4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AX4" i="6"/>
  <c r="AX3" i="6"/>
  <c r="AX61" i="6"/>
  <c r="AO8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94" i="6"/>
  <c r="AN97" i="6"/>
  <c r="AL95" i="6"/>
  <c r="AM92" i="6"/>
  <c r="AN92" i="6"/>
  <c r="AM97" i="6"/>
  <c r="AN94" i="6"/>
  <c r="AL92" i="6"/>
  <c r="AL97" i="6"/>
  <c r="AM94" i="6"/>
  <c r="AN91" i="6"/>
  <c r="AN96" i="6"/>
  <c r="AL94" i="6"/>
  <c r="AM91" i="6"/>
  <c r="AM96" i="6"/>
  <c r="AN93" i="6"/>
  <c r="AL91" i="6"/>
  <c r="AL96" i="6"/>
  <c r="AM93" i="6"/>
  <c r="AN95" i="6"/>
  <c r="AL93" i="6"/>
  <c r="AM95" i="6"/>
  <c r="AO90" i="6"/>
  <c r="AN90" i="6"/>
  <c r="AM90" i="6"/>
  <c r="AL90" i="6"/>
  <c r="AL82" i="6"/>
  <c r="AO86" i="6"/>
  <c r="AN89" i="6"/>
  <c r="AL87" i="6"/>
  <c r="AM89" i="6"/>
  <c r="AN86" i="6"/>
  <c r="AL89" i="6"/>
  <c r="AM86" i="6"/>
  <c r="AN84" i="6"/>
  <c r="AN88" i="6"/>
  <c r="AL86" i="6"/>
  <c r="AM85" i="6"/>
  <c r="AM88" i="6"/>
  <c r="AN85" i="6"/>
  <c r="AL88" i="6"/>
  <c r="AL84" i="6"/>
  <c r="AN87" i="6"/>
  <c r="AL85" i="6"/>
  <c r="AM87" i="6"/>
  <c r="AM84" i="6"/>
  <c r="AM83" i="6"/>
  <c r="AN83" i="6"/>
  <c r="AL83" i="6"/>
  <c r="AO82" i="6"/>
  <c r="AN82" i="6"/>
  <c r="AM82" i="6"/>
  <c r="AL74" i="6"/>
  <c r="AM81" i="6"/>
  <c r="AL81" i="6"/>
  <c r="AN81" i="6"/>
  <c r="AL80" i="6"/>
  <c r="AM80" i="6"/>
  <c r="AN80" i="6"/>
  <c r="AL79" i="6"/>
  <c r="AN79" i="6"/>
  <c r="AM79" i="6"/>
  <c r="AO78" i="6"/>
  <c r="AL78" i="6"/>
  <c r="AN78" i="6"/>
  <c r="AM78" i="6"/>
  <c r="AN77" i="6"/>
  <c r="AM77" i="6"/>
  <c r="AL77" i="6"/>
  <c r="AN76" i="6"/>
  <c r="AM76" i="6"/>
  <c r="AL76" i="6"/>
  <c r="AN75" i="6"/>
  <c r="AM75" i="6"/>
  <c r="AL75" i="6"/>
  <c r="AO75" i="6"/>
  <c r="AO74" i="6"/>
  <c r="AM74" i="6"/>
  <c r="AN74" i="6"/>
  <c r="V33" i="9" l="1"/>
  <c r="AB21" i="9"/>
  <c r="AJ45" i="9"/>
  <c r="AB27" i="9"/>
  <c r="U44" i="9"/>
  <c r="U20" i="9"/>
  <c r="U27" i="9"/>
  <c r="U33" i="9"/>
  <c r="AJ17" i="9"/>
  <c r="T42" i="9"/>
  <c r="U28" i="9"/>
  <c r="V41" i="9"/>
  <c r="AB15" i="9"/>
  <c r="AJ33" i="9"/>
  <c r="AF19" i="9"/>
  <c r="AF27" i="9"/>
  <c r="AF35" i="9"/>
  <c r="AF43" i="9"/>
  <c r="AI22" i="9"/>
  <c r="AK27" i="9"/>
  <c r="AI38" i="9"/>
  <c r="AK43" i="9"/>
  <c r="T35" i="9"/>
  <c r="U19" i="9"/>
  <c r="U36" i="9"/>
  <c r="U41" i="9"/>
  <c r="Y17" i="9"/>
  <c r="Y23" i="9"/>
  <c r="Y29" i="9"/>
  <c r="Y37" i="9"/>
  <c r="Y45" i="9"/>
  <c r="AD21" i="9"/>
  <c r="AD29" i="9"/>
  <c r="AD37" i="9"/>
  <c r="AD45" i="9"/>
  <c r="AK17" i="9"/>
  <c r="AJ23" i="9"/>
  <c r="AI28" i="9"/>
  <c r="AK33" i="9"/>
  <c r="AJ39" i="9"/>
  <c r="AI44" i="9"/>
  <c r="AA45" i="9"/>
  <c r="AI18" i="9"/>
  <c r="U46" i="9"/>
  <c r="Y19" i="9"/>
  <c r="AB23" i="9"/>
  <c r="Y31" i="9"/>
  <c r="Y39" i="9"/>
  <c r="AD15" i="9"/>
  <c r="AD23" i="9"/>
  <c r="AD31" i="9"/>
  <c r="AD39" i="9"/>
  <c r="AJ19" i="9"/>
  <c r="AI24" i="9"/>
  <c r="AK29" i="9"/>
  <c r="AJ35" i="9"/>
  <c r="AI40" i="9"/>
  <c r="AK45" i="9"/>
  <c r="AA23" i="9"/>
  <c r="AK39" i="9"/>
  <c r="U17" i="9"/>
  <c r="V25" i="9"/>
  <c r="U38" i="9"/>
  <c r="U42" i="9"/>
  <c r="V46" i="9"/>
  <c r="AA19" i="9"/>
  <c r="Y25" i="9"/>
  <c r="AA31" i="9"/>
  <c r="AA39" i="9"/>
  <c r="AF15" i="9"/>
  <c r="AF23" i="9"/>
  <c r="AF31" i="9"/>
  <c r="AF39" i="9"/>
  <c r="AI15" i="9"/>
  <c r="AK19" i="9"/>
  <c r="AJ25" i="9"/>
  <c r="AI30" i="9"/>
  <c r="AK35" i="9"/>
  <c r="AJ41" i="9"/>
  <c r="AI46" i="9"/>
  <c r="AA17" i="9"/>
  <c r="AF21" i="9"/>
  <c r="AI34" i="9"/>
  <c r="V17" i="9"/>
  <c r="U30" i="9"/>
  <c r="U34" i="9"/>
  <c r="V38" i="9"/>
  <c r="AB19" i="9"/>
  <c r="AA25" i="9"/>
  <c r="Y33" i="9"/>
  <c r="Y41" i="9"/>
  <c r="AD17" i="9"/>
  <c r="AD25" i="9"/>
  <c r="AD33" i="9"/>
  <c r="AD41" i="9"/>
  <c r="AJ15" i="9"/>
  <c r="AI20" i="9"/>
  <c r="AK25" i="9"/>
  <c r="AJ31" i="9"/>
  <c r="AI36" i="9"/>
  <c r="AK41" i="9"/>
  <c r="AA29" i="9"/>
  <c r="AF37" i="9"/>
  <c r="U22" i="9"/>
  <c r="U26" i="9"/>
  <c r="V30" i="9"/>
  <c r="U43" i="9"/>
  <c r="Y15" i="9"/>
  <c r="Y21" i="9"/>
  <c r="Y27" i="9"/>
  <c r="AA33" i="9"/>
  <c r="AA41" i="9"/>
  <c r="AF17" i="9"/>
  <c r="AF25" i="9"/>
  <c r="AF33" i="9"/>
  <c r="AF41" i="9"/>
  <c r="AK15" i="9"/>
  <c r="AJ21" i="9"/>
  <c r="AI26" i="9"/>
  <c r="AK31" i="9"/>
  <c r="AJ37" i="9"/>
  <c r="AI42" i="9"/>
  <c r="AA37" i="9"/>
  <c r="AF29" i="9"/>
  <c r="AF45" i="9"/>
  <c r="AK23" i="9"/>
  <c r="U18" i="9"/>
  <c r="V22" i="9"/>
  <c r="U35" i="9"/>
  <c r="AA15" i="9"/>
  <c r="AA21" i="9"/>
  <c r="AA27" i="9"/>
  <c r="Y35" i="9"/>
  <c r="Y43" i="9"/>
  <c r="AD19" i="9"/>
  <c r="AD27" i="9"/>
  <c r="AD35" i="9"/>
  <c r="AD43" i="9"/>
  <c r="AI16" i="9"/>
  <c r="AK21" i="9"/>
  <c r="AJ27" i="9"/>
  <c r="AI32" i="9"/>
  <c r="AK37" i="9"/>
  <c r="AJ43" i="9"/>
  <c r="T43" i="9"/>
  <c r="T18" i="9"/>
  <c r="T19" i="9"/>
  <c r="AL46" i="9"/>
  <c r="AL44" i="9"/>
  <c r="AL42" i="9"/>
  <c r="AL40" i="9"/>
  <c r="AL38" i="9"/>
  <c r="AL36" i="9"/>
  <c r="AL34" i="9"/>
  <c r="AL32" i="9"/>
  <c r="AL30" i="9"/>
  <c r="AL28" i="9"/>
  <c r="AL26" i="9"/>
  <c r="AL24" i="9"/>
  <c r="AL22" i="9"/>
  <c r="AL20" i="9"/>
  <c r="AL18" i="9"/>
  <c r="AL16" i="9"/>
  <c r="AG46" i="9"/>
  <c r="AG44" i="9"/>
  <c r="AG42" i="9"/>
  <c r="AG40" i="9"/>
  <c r="AG38" i="9"/>
  <c r="AG36" i="9"/>
  <c r="AG34" i="9"/>
  <c r="AG32" i="9"/>
  <c r="AG30" i="9"/>
  <c r="AG28" i="9"/>
  <c r="AG26" i="9"/>
  <c r="AG24" i="9"/>
  <c r="AG22" i="9"/>
  <c r="AG20" i="9"/>
  <c r="AG18" i="9"/>
  <c r="AG16" i="9"/>
  <c r="AB46" i="9"/>
  <c r="AB44" i="9"/>
  <c r="AB42" i="9"/>
  <c r="AB40" i="9"/>
  <c r="AB38" i="9"/>
  <c r="AB36" i="9"/>
  <c r="AB34" i="9"/>
  <c r="AB32" i="9"/>
  <c r="AB30" i="9"/>
  <c r="AB28" i="9"/>
  <c r="AB26" i="9"/>
  <c r="AB24" i="9"/>
  <c r="AB22" i="9"/>
  <c r="AB20" i="9"/>
  <c r="AB18" i="9"/>
  <c r="AB16" i="9"/>
  <c r="I11" i="9"/>
  <c r="AL45" i="9"/>
  <c r="AL43" i="9"/>
  <c r="AL41" i="9"/>
  <c r="AL39" i="9"/>
  <c r="AL37" i="9"/>
  <c r="AL35" i="9"/>
  <c r="AL33" i="9"/>
  <c r="AL31" i="9"/>
  <c r="AL29" i="9"/>
  <c r="AL27" i="9"/>
  <c r="AL25" i="9"/>
  <c r="AL23" i="9"/>
  <c r="AL21" i="9"/>
  <c r="AL19" i="9"/>
  <c r="AL17" i="9"/>
  <c r="AL15" i="9"/>
  <c r="AG45" i="9"/>
  <c r="AG43" i="9"/>
  <c r="AG41" i="9"/>
  <c r="AG39" i="9"/>
  <c r="AG37" i="9"/>
  <c r="AG35" i="9"/>
  <c r="AG33" i="9"/>
  <c r="AG31" i="9"/>
  <c r="AG29" i="9"/>
  <c r="AG27" i="9"/>
  <c r="AG25" i="9"/>
  <c r="AG23" i="9"/>
  <c r="AG21" i="9"/>
  <c r="AG19" i="9"/>
  <c r="AG17" i="9"/>
  <c r="AG15" i="9"/>
  <c r="AB45" i="9"/>
  <c r="AB43" i="9"/>
  <c r="AB41" i="9"/>
  <c r="AB39" i="9"/>
  <c r="AB37" i="9"/>
  <c r="AB35" i="9"/>
  <c r="AB33" i="9"/>
  <c r="AB31" i="9"/>
  <c r="AB29" i="9"/>
  <c r="T41" i="9"/>
  <c r="T33" i="9"/>
  <c r="T25" i="9"/>
  <c r="T17" i="9"/>
  <c r="T40" i="9"/>
  <c r="T32" i="9"/>
  <c r="T24" i="9"/>
  <c r="T16" i="9"/>
  <c r="T39" i="9"/>
  <c r="T31" i="9"/>
  <c r="T23" i="9"/>
  <c r="T37" i="9"/>
  <c r="T21" i="9"/>
  <c r="T46" i="9"/>
  <c r="T38" i="9"/>
  <c r="T30" i="9"/>
  <c r="T22" i="9"/>
  <c r="T45" i="9"/>
  <c r="T29" i="9"/>
  <c r="T44" i="9"/>
  <c r="T36" i="9"/>
  <c r="T28" i="9"/>
  <c r="T20" i="9"/>
  <c r="T27" i="9"/>
  <c r="T34" i="9"/>
  <c r="AB25" i="9"/>
  <c r="V20" i="9"/>
  <c r="U23" i="9"/>
  <c r="V28" i="9"/>
  <c r="U31" i="9"/>
  <c r="V36" i="9"/>
  <c r="U39" i="9"/>
  <c r="V44" i="9"/>
  <c r="I8" i="9"/>
  <c r="Y16" i="9"/>
  <c r="Y18" i="9"/>
  <c r="Y20" i="9"/>
  <c r="Y22" i="9"/>
  <c r="Y24" i="9"/>
  <c r="Y26" i="9"/>
  <c r="Y28" i="9"/>
  <c r="Y30" i="9"/>
  <c r="Y32" i="9"/>
  <c r="Y34" i="9"/>
  <c r="Y36" i="9"/>
  <c r="Y38" i="9"/>
  <c r="Y40" i="9"/>
  <c r="Y42" i="9"/>
  <c r="Y44" i="9"/>
  <c r="Y46" i="9"/>
  <c r="AD16" i="9"/>
  <c r="AD18" i="9"/>
  <c r="AD20" i="9"/>
  <c r="AD22" i="9"/>
  <c r="AD24" i="9"/>
  <c r="AD26" i="9"/>
  <c r="AD28" i="9"/>
  <c r="AD30" i="9"/>
  <c r="AD32" i="9"/>
  <c r="AD34" i="9"/>
  <c r="AD36" i="9"/>
  <c r="AD38" i="9"/>
  <c r="AD40" i="9"/>
  <c r="AD42" i="9"/>
  <c r="AD44" i="9"/>
  <c r="AD46" i="9"/>
  <c r="I9" i="9"/>
  <c r="Z16" i="9"/>
  <c r="Z20" i="9"/>
  <c r="Z22" i="9"/>
  <c r="Z26" i="9"/>
  <c r="Z30" i="9"/>
  <c r="Z36" i="9"/>
  <c r="Z40" i="9"/>
  <c r="Z44" i="9"/>
  <c r="AE16" i="9"/>
  <c r="AE18" i="9"/>
  <c r="AE22" i="9"/>
  <c r="AE26" i="9"/>
  <c r="AE30" i="9"/>
  <c r="AE32" i="9"/>
  <c r="AE36" i="9"/>
  <c r="AE38" i="9"/>
  <c r="AE42" i="9"/>
  <c r="AE46" i="9"/>
  <c r="V18" i="9"/>
  <c r="U21" i="9"/>
  <c r="V26" i="9"/>
  <c r="U29" i="9"/>
  <c r="V34" i="9"/>
  <c r="U37" i="9"/>
  <c r="V42" i="9"/>
  <c r="U45" i="9"/>
  <c r="I10" i="9"/>
  <c r="AA16" i="9"/>
  <c r="AA18" i="9"/>
  <c r="AA20" i="9"/>
  <c r="AA22" i="9"/>
  <c r="AA24" i="9"/>
  <c r="AA26" i="9"/>
  <c r="AA28" i="9"/>
  <c r="AA30" i="9"/>
  <c r="AA32" i="9"/>
  <c r="AA34" i="9"/>
  <c r="AA36" i="9"/>
  <c r="AA38" i="9"/>
  <c r="AA40" i="9"/>
  <c r="AA42" i="9"/>
  <c r="AA44" i="9"/>
  <c r="AA46" i="9"/>
  <c r="AF16" i="9"/>
  <c r="AF18" i="9"/>
  <c r="AF20" i="9"/>
  <c r="AF22" i="9"/>
  <c r="AF24" i="9"/>
  <c r="AF26" i="9"/>
  <c r="AF28" i="9"/>
  <c r="AF30" i="9"/>
  <c r="AF32" i="9"/>
  <c r="AF34" i="9"/>
  <c r="AF36" i="9"/>
  <c r="AF38" i="9"/>
  <c r="AF40" i="9"/>
  <c r="AF42" i="9"/>
  <c r="AF44" i="9"/>
  <c r="AF46" i="9"/>
  <c r="AJ16" i="9"/>
  <c r="AJ18" i="9"/>
  <c r="AJ20" i="9"/>
  <c r="AJ22" i="9"/>
  <c r="AJ24" i="9"/>
  <c r="AJ26" i="9"/>
  <c r="AJ28" i="9"/>
  <c r="AJ30" i="9"/>
  <c r="AJ32" i="9"/>
  <c r="AJ34" i="9"/>
  <c r="AJ36" i="9"/>
  <c r="AJ38" i="9"/>
  <c r="AJ40" i="9"/>
  <c r="AJ42" i="9"/>
  <c r="AJ44" i="9"/>
  <c r="AJ46" i="9"/>
  <c r="V23" i="9"/>
  <c r="V31" i="9"/>
  <c r="V39" i="9"/>
  <c r="Z18" i="9"/>
  <c r="Z24" i="9"/>
  <c r="Z28" i="9"/>
  <c r="Z32" i="9"/>
  <c r="Z34" i="9"/>
  <c r="Z38" i="9"/>
  <c r="Z42" i="9"/>
  <c r="Z46" i="9"/>
  <c r="AE20" i="9"/>
  <c r="AE24" i="9"/>
  <c r="AE28" i="9"/>
  <c r="AE34" i="9"/>
  <c r="AE40" i="9"/>
  <c r="AE44" i="9"/>
  <c r="U16" i="9"/>
  <c r="V21" i="9"/>
  <c r="U24" i="9"/>
  <c r="V29" i="9"/>
  <c r="U32" i="9"/>
  <c r="V37" i="9"/>
  <c r="V45" i="9"/>
  <c r="AK16" i="9"/>
  <c r="AK18" i="9"/>
  <c r="AK20" i="9"/>
  <c r="AK22" i="9"/>
  <c r="AK24" i="9"/>
  <c r="AK26" i="9"/>
  <c r="AK28" i="9"/>
  <c r="AK30" i="9"/>
  <c r="AK32" i="9"/>
  <c r="AK34" i="9"/>
  <c r="AK36" i="9"/>
  <c r="AK38" i="9"/>
  <c r="AK40" i="9"/>
  <c r="AK42" i="9"/>
  <c r="AK44" i="9"/>
  <c r="V16" i="9"/>
  <c r="V24" i="9"/>
  <c r="V32" i="9"/>
  <c r="V40" i="9"/>
  <c r="B19" i="9"/>
  <c r="B20" i="9" s="1"/>
  <c r="B21" i="9" s="1"/>
  <c r="B22" i="9" s="1"/>
  <c r="B23" i="9" s="1"/>
  <c r="V19" i="9"/>
  <c r="V27" i="9"/>
  <c r="V35" i="9"/>
  <c r="Z15" i="9"/>
  <c r="Z17" i="9"/>
  <c r="Z19" i="9"/>
  <c r="Z21" i="9"/>
  <c r="Z23" i="9"/>
  <c r="Z25" i="9"/>
  <c r="Z27" i="9"/>
  <c r="Z29" i="9"/>
  <c r="Z31" i="9"/>
  <c r="Z33" i="9"/>
  <c r="Z35" i="9"/>
  <c r="Z37" i="9"/>
  <c r="Z39" i="9"/>
  <c r="Z41" i="9"/>
  <c r="Z43" i="9"/>
  <c r="Z45" i="9"/>
  <c r="AE15" i="9"/>
  <c r="AE17" i="9"/>
  <c r="AE19" i="9"/>
  <c r="AE21" i="9"/>
  <c r="AE23" i="9"/>
  <c r="AE25" i="9"/>
  <c r="AE27" i="9"/>
  <c r="AE29" i="9"/>
  <c r="AE31" i="9"/>
  <c r="AE33" i="9"/>
  <c r="AE35" i="9"/>
  <c r="AE37" i="9"/>
  <c r="AE39" i="9"/>
  <c r="AE41" i="9"/>
  <c r="AE43" i="9"/>
  <c r="AI17" i="9"/>
  <c r="AI19" i="9"/>
  <c r="AI21" i="9"/>
  <c r="AI23" i="9"/>
  <c r="AI25" i="9"/>
  <c r="AI27" i="9"/>
  <c r="AI29" i="9"/>
  <c r="AI31" i="9"/>
  <c r="AI33" i="9"/>
  <c r="AI35" i="9"/>
  <c r="AI37" i="9"/>
  <c r="AI39" i="9"/>
  <c r="AI41" i="9"/>
  <c r="AI43" i="9"/>
  <c r="AQ54" i="6"/>
  <c r="AP54" i="6"/>
  <c r="AO54" i="6"/>
  <c r="AN54" i="6"/>
  <c r="AM54" i="6"/>
  <c r="AL54" i="6"/>
  <c r="AK54" i="6"/>
  <c r="AQ53" i="6"/>
  <c r="AP53" i="6"/>
  <c r="AO53" i="6"/>
  <c r="AN53" i="6"/>
  <c r="AM53" i="6"/>
  <c r="AL53" i="6"/>
  <c r="AK53" i="6"/>
  <c r="AQ52" i="6"/>
  <c r="AP52" i="6"/>
  <c r="AO52" i="6"/>
  <c r="AN52" i="6"/>
  <c r="AM52" i="6"/>
  <c r="AL52" i="6"/>
  <c r="AK52" i="6"/>
  <c r="AK49" i="6"/>
  <c r="AQ51" i="6"/>
  <c r="AP51" i="6"/>
  <c r="AO51" i="6"/>
  <c r="AN51" i="6"/>
  <c r="AM51" i="6"/>
  <c r="AL51" i="6"/>
  <c r="AK51" i="6"/>
  <c r="AQ50" i="6"/>
  <c r="AP50" i="6"/>
  <c r="AO50" i="6"/>
  <c r="AN50" i="6"/>
  <c r="AM50" i="6"/>
  <c r="AL50" i="6"/>
  <c r="AK50" i="6"/>
  <c r="AQ49" i="6"/>
  <c r="AP49" i="6"/>
  <c r="AO49" i="6"/>
  <c r="AN49" i="6"/>
  <c r="AM49" i="6"/>
  <c r="AL49" i="6"/>
  <c r="AK46" i="6"/>
  <c r="AQ48" i="6"/>
  <c r="AP48" i="6"/>
  <c r="AO48" i="6"/>
  <c r="AN48" i="6"/>
  <c r="AM48" i="6"/>
  <c r="AL48" i="6"/>
  <c r="AK48" i="6"/>
  <c r="AQ47" i="6"/>
  <c r="AP47" i="6"/>
  <c r="AO47" i="6"/>
  <c r="AN47" i="6"/>
  <c r="AM47" i="6"/>
  <c r="AL47" i="6"/>
  <c r="AK47" i="6"/>
  <c r="AQ46" i="6"/>
  <c r="AP46" i="6"/>
  <c r="AO46" i="6"/>
  <c r="AN46" i="6"/>
  <c r="AM46" i="6"/>
  <c r="AL46" i="6"/>
  <c r="AK39" i="6"/>
  <c r="BK15" i="6"/>
  <c r="AM58" i="6"/>
  <c r="AM60" i="6"/>
  <c r="AN57" i="6"/>
  <c r="AN59" i="6"/>
  <c r="BC60" i="6"/>
  <c r="AJ60" i="6"/>
  <c r="AY60" i="6"/>
  <c r="AZ60" i="6" s="1"/>
  <c r="BA60" i="6" s="1"/>
  <c r="BB60" i="6" s="1"/>
  <c r="AJ59" i="6"/>
  <c r="AY59" i="6"/>
  <c r="AZ59" i="6" s="1"/>
  <c r="BA59" i="6" s="1"/>
  <c r="BB59" i="6" s="1"/>
  <c r="BC59" i="6" s="1"/>
  <c r="BF59" i="6" s="1"/>
  <c r="BC58" i="6"/>
  <c r="AJ58" i="6"/>
  <c r="AY58" i="6"/>
  <c r="AZ58" i="6" s="1"/>
  <c r="BA58" i="6" s="1"/>
  <c r="BB58" i="6" s="1"/>
  <c r="BF58" i="6" s="1"/>
  <c r="AJ57" i="6"/>
  <c r="AY57" i="6"/>
  <c r="AZ57" i="6"/>
  <c r="BA57" i="6" s="1"/>
  <c r="BB57" i="6" s="1"/>
  <c r="BC57" i="6" s="1"/>
  <c r="BF57" i="6" s="1"/>
  <c r="BC54" i="6"/>
  <c r="AJ53" i="6"/>
  <c r="AY53" i="6"/>
  <c r="AZ53" i="6" s="1"/>
  <c r="BA53" i="6" s="1"/>
  <c r="BB53" i="6" s="1"/>
  <c r="BC53" i="6"/>
  <c r="BF53" i="6" s="1"/>
  <c r="AJ52" i="6"/>
  <c r="AY52" i="6"/>
  <c r="AZ52" i="6" s="1"/>
  <c r="BA52" i="6" s="1"/>
  <c r="BB52" i="6" s="1"/>
  <c r="BC52" i="6" s="1"/>
  <c r="BF52" i="6" s="1"/>
  <c r="BC51" i="6"/>
  <c r="AJ51" i="6"/>
  <c r="AY51" i="6"/>
  <c r="AZ51" i="6" s="1"/>
  <c r="BA51" i="6" s="1"/>
  <c r="BB51" i="6" s="1"/>
  <c r="AJ50" i="6"/>
  <c r="AY50" i="6"/>
  <c r="AZ50" i="6" s="1"/>
  <c r="BA50" i="6" s="1"/>
  <c r="BB50" i="6" s="1"/>
  <c r="BC50" i="6"/>
  <c r="AJ49" i="6"/>
  <c r="AY49" i="6"/>
  <c r="AZ49" i="6" s="1"/>
  <c r="BA49" i="6" s="1"/>
  <c r="BB49" i="6" s="1"/>
  <c r="BC49" i="6" s="1"/>
  <c r="BF49" i="6" s="1"/>
  <c r="BC48" i="6"/>
  <c r="AJ48" i="6"/>
  <c r="AY48" i="6"/>
  <c r="AZ48" i="6" s="1"/>
  <c r="BA48" i="6" s="1"/>
  <c r="BB48" i="6" s="1"/>
  <c r="AJ47" i="6"/>
  <c r="AY47" i="6"/>
  <c r="AZ47" i="6"/>
  <c r="BA47" i="6" s="1"/>
  <c r="BB47" i="6" s="1"/>
  <c r="BF47" i="6" s="1"/>
  <c r="BC47" i="6"/>
  <c r="AJ46" i="6"/>
  <c r="AY46" i="6"/>
  <c r="AZ46" i="6" s="1"/>
  <c r="BA46" i="6" s="1"/>
  <c r="BB46" i="6" s="1"/>
  <c r="BC46" i="6" s="1"/>
  <c r="BF46" i="6" s="1"/>
  <c r="BC44" i="6"/>
  <c r="AJ44" i="6"/>
  <c r="AY44" i="6"/>
  <c r="AZ44" i="6" s="1"/>
  <c r="BA44" i="6" s="1"/>
  <c r="BB44" i="6" s="1"/>
  <c r="AP41" i="6"/>
  <c r="AQ41" i="6"/>
  <c r="AJ41" i="6"/>
  <c r="AY41" i="6"/>
  <c r="AZ41" i="6" s="1"/>
  <c r="BA41" i="6" s="1"/>
  <c r="BB41" i="6" s="1"/>
  <c r="BC41" i="6" s="1"/>
  <c r="AO41" i="6"/>
  <c r="AJ39" i="6"/>
  <c r="AY39" i="6"/>
  <c r="AZ39" i="6" s="1"/>
  <c r="BA39" i="6" s="1"/>
  <c r="BB39" i="6" s="1"/>
  <c r="BC39" i="6" s="1"/>
  <c r="BF39" i="6" s="1"/>
  <c r="AP37" i="6"/>
  <c r="AQ37" i="6"/>
  <c r="AJ37" i="6"/>
  <c r="AY37" i="6"/>
  <c r="AZ37" i="6" s="1"/>
  <c r="BA37" i="6" s="1"/>
  <c r="BB37" i="6" s="1"/>
  <c r="BC37" i="6" s="1"/>
  <c r="AO37" i="6"/>
  <c r="AP33" i="6"/>
  <c r="AQ33" i="6"/>
  <c r="AJ33" i="6"/>
  <c r="AY33" i="6"/>
  <c r="AZ33" i="6" s="1"/>
  <c r="BA33" i="6" s="1"/>
  <c r="BB33" i="6" s="1"/>
  <c r="BC33" i="6" s="1"/>
  <c r="AO33" i="6"/>
  <c r="AJ29" i="6"/>
  <c r="AY29" i="6"/>
  <c r="AZ29" i="6" s="1"/>
  <c r="BA29" i="6" s="1"/>
  <c r="BB29" i="6" s="1"/>
  <c r="BC29" i="6" s="1"/>
  <c r="AP24" i="6"/>
  <c r="AJ24" i="6"/>
  <c r="AY24" i="6"/>
  <c r="AZ24" i="6" s="1"/>
  <c r="BA24" i="6" s="1"/>
  <c r="BB24" i="6" s="1"/>
  <c r="BC24" i="6" s="1"/>
  <c r="BF24" i="6" s="1"/>
  <c r="AO24" i="6"/>
  <c r="BC23" i="6"/>
  <c r="AM23" i="6"/>
  <c r="AJ23" i="6"/>
  <c r="AY23" i="6"/>
  <c r="AZ23" i="6" s="1"/>
  <c r="BA23" i="6" s="1"/>
  <c r="BB23" i="6" s="1"/>
  <c r="AP18" i="6"/>
  <c r="AJ18" i="6"/>
  <c r="AY18" i="6"/>
  <c r="AZ18" i="6" s="1"/>
  <c r="BA18" i="6" s="1"/>
  <c r="BB18" i="6" s="1"/>
  <c r="BC18" i="6" s="1"/>
  <c r="BF18" i="6" s="1"/>
  <c r="AO18" i="6"/>
  <c r="BC17" i="6"/>
  <c r="AM17" i="6"/>
  <c r="AJ17" i="6"/>
  <c r="AY17" i="6"/>
  <c r="AZ17" i="6" s="1"/>
  <c r="BA17" i="6" s="1"/>
  <c r="BB17" i="6" s="1"/>
  <c r="AP12" i="6"/>
  <c r="AJ12" i="6"/>
  <c r="AY12" i="6"/>
  <c r="AZ12" i="6" s="1"/>
  <c r="BA12" i="6" s="1"/>
  <c r="BB12" i="6" s="1"/>
  <c r="BC12" i="6" s="1"/>
  <c r="BF12" i="6" s="1"/>
  <c r="AO12" i="6"/>
  <c r="BC11" i="6"/>
  <c r="AM11" i="6"/>
  <c r="AJ11" i="6"/>
  <c r="AY11" i="6"/>
  <c r="AZ11" i="6" s="1"/>
  <c r="BA11" i="6" s="1"/>
  <c r="BB11" i="6" s="1"/>
  <c r="AJ6" i="6"/>
  <c r="AY6" i="6"/>
  <c r="AZ6" i="6" s="1"/>
  <c r="BA6" i="6" s="1"/>
  <c r="BB6" i="6" s="1"/>
  <c r="BC6" i="6" s="1"/>
  <c r="BF6" i="6" s="1"/>
  <c r="BC5" i="6"/>
  <c r="AJ5" i="6"/>
  <c r="AY5" i="6"/>
  <c r="AZ5" i="6" s="1"/>
  <c r="BA5" i="6" s="1"/>
  <c r="BB5" i="6" s="1"/>
  <c r="AQ10" i="6"/>
  <c r="AP10" i="6"/>
  <c r="AO10" i="6"/>
  <c r="AJ63" i="6"/>
  <c r="AJ62" i="6"/>
  <c r="AJ61" i="6"/>
  <c r="AJ56" i="6"/>
  <c r="AJ55" i="6"/>
  <c r="AJ45" i="6"/>
  <c r="AJ43" i="6"/>
  <c r="AJ42" i="6"/>
  <c r="AJ40" i="6"/>
  <c r="AJ38" i="6"/>
  <c r="AJ36" i="6"/>
  <c r="AJ35" i="6"/>
  <c r="AJ34" i="6"/>
  <c r="AJ32" i="6"/>
  <c r="AJ31" i="6"/>
  <c r="AJ30" i="6"/>
  <c r="AJ28" i="6"/>
  <c r="AJ27" i="6"/>
  <c r="AP26" i="6"/>
  <c r="AJ26" i="6"/>
  <c r="AJ25" i="6"/>
  <c r="AO22" i="6"/>
  <c r="AJ22" i="6"/>
  <c r="AJ21" i="6"/>
  <c r="AP20" i="6"/>
  <c r="AJ20" i="6"/>
  <c r="AJ19" i="6"/>
  <c r="AO16" i="6"/>
  <c r="AJ16" i="6"/>
  <c r="AJ15" i="6"/>
  <c r="AP14" i="6"/>
  <c r="AJ14" i="6"/>
  <c r="AJ13" i="6"/>
  <c r="AJ10" i="6"/>
  <c r="AJ9" i="6"/>
  <c r="AJ8" i="6"/>
  <c r="AJ7" i="6"/>
  <c r="AJ4" i="6"/>
  <c r="AJ3" i="6"/>
  <c r="AY63" i="6"/>
  <c r="AZ63" i="6" s="1"/>
  <c r="BA63" i="6" s="1"/>
  <c r="BB63" i="6" s="1"/>
  <c r="BC63" i="6" s="1"/>
  <c r="BD63" i="6" s="1"/>
  <c r="BE63" i="6" s="1"/>
  <c r="BF63" i="6" s="1"/>
  <c r="BE62" i="6"/>
  <c r="BD62" i="6"/>
  <c r="BC62" i="6"/>
  <c r="AY62" i="6"/>
  <c r="AZ62" i="6" s="1"/>
  <c r="BA62" i="6" s="1"/>
  <c r="BB62" i="6" s="1"/>
  <c r="BE61" i="6"/>
  <c r="BD61" i="6"/>
  <c r="AY61" i="6"/>
  <c r="AZ61" i="6"/>
  <c r="BA61" i="6" s="1"/>
  <c r="BB61" i="6" s="1"/>
  <c r="BC61" i="6" s="1"/>
  <c r="BF61" i="6" s="1"/>
  <c r="BE60" i="6"/>
  <c r="BD60" i="6"/>
  <c r="BE59" i="6"/>
  <c r="BD59" i="6"/>
  <c r="BE58" i="6"/>
  <c r="BD58" i="6"/>
  <c r="BE57" i="6"/>
  <c r="BD57" i="6"/>
  <c r="BE56" i="6"/>
  <c r="BD56" i="6"/>
  <c r="BC56" i="6"/>
  <c r="AY56" i="6"/>
  <c r="AZ56" i="6" s="1"/>
  <c r="BA56" i="6" s="1"/>
  <c r="BB56" i="6" s="1"/>
  <c r="BF56" i="6" s="1"/>
  <c r="BE55" i="6"/>
  <c r="BD55" i="6"/>
  <c r="AY55" i="6"/>
  <c r="AZ55" i="6" s="1"/>
  <c r="BA55" i="6" s="1"/>
  <c r="BB55" i="6" s="1"/>
  <c r="BC55" i="6" s="1"/>
  <c r="BF55" i="6" s="1"/>
  <c r="BE54" i="6"/>
  <c r="BD54" i="6"/>
  <c r="BE53" i="6"/>
  <c r="BD53" i="6"/>
  <c r="BE52" i="6"/>
  <c r="BD52" i="6"/>
  <c r="BE51" i="6"/>
  <c r="BD51" i="6"/>
  <c r="BE50" i="6"/>
  <c r="BD50" i="6"/>
  <c r="BE49" i="6"/>
  <c r="BD49" i="6"/>
  <c r="BE48" i="6"/>
  <c r="BD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D42" i="6"/>
  <c r="BC42" i="6"/>
  <c r="AY42" i="6"/>
  <c r="AZ42" i="6" s="1"/>
  <c r="BA42" i="6" s="1"/>
  <c r="BB42" i="6" s="1"/>
  <c r="BE41" i="6"/>
  <c r="BE40" i="6"/>
  <c r="BD40" i="6"/>
  <c r="BC40" i="6"/>
  <c r="AY40" i="6"/>
  <c r="AZ40" i="6"/>
  <c r="BA40" i="6" s="1"/>
  <c r="BB40" i="6" s="1"/>
  <c r="BF40" i="6" s="1"/>
  <c r="BE39" i="6"/>
  <c r="BD39" i="6"/>
  <c r="BE38" i="6"/>
  <c r="BD38" i="6"/>
  <c r="BC38" i="6"/>
  <c r="AY38" i="6"/>
  <c r="AZ38" i="6" s="1"/>
  <c r="BA38" i="6" s="1"/>
  <c r="BB38" i="6" s="1"/>
  <c r="BE37" i="6"/>
  <c r="BE36" i="6"/>
  <c r="BD36" i="6"/>
  <c r="BC36" i="6"/>
  <c r="AY36" i="6"/>
  <c r="AZ36" i="6" s="1"/>
  <c r="BA36" i="6" s="1"/>
  <c r="BB36" i="6" s="1"/>
  <c r="BE35" i="6"/>
  <c r="BD35" i="6"/>
  <c r="AY35" i="6"/>
  <c r="AZ35" i="6" s="1"/>
  <c r="BA35" i="6" s="1"/>
  <c r="BB35" i="6" s="1"/>
  <c r="BC35" i="6" s="1"/>
  <c r="BF35" i="6" s="1"/>
  <c r="BE34" i="6"/>
  <c r="BD34" i="6"/>
  <c r="BC34" i="6"/>
  <c r="AY34" i="6"/>
  <c r="AZ34" i="6"/>
  <c r="BA34" i="6" s="1"/>
  <c r="BB34" i="6" s="1"/>
  <c r="BE33" i="6"/>
  <c r="BE32" i="6"/>
  <c r="BD32" i="6"/>
  <c r="BC32" i="6"/>
  <c r="AY32" i="6"/>
  <c r="AZ32" i="6" s="1"/>
  <c r="BA32" i="6" s="1"/>
  <c r="BB32" i="6" s="1"/>
  <c r="BE31" i="6"/>
  <c r="BD31" i="6"/>
  <c r="AY31" i="6"/>
  <c r="AZ31" i="6" s="1"/>
  <c r="BA31" i="6" s="1"/>
  <c r="BB31" i="6" s="1"/>
  <c r="BC31" i="6" s="1"/>
  <c r="BF31" i="6" s="1"/>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D26" i="6"/>
  <c r="AY26" i="6"/>
  <c r="AZ26" i="6" s="1"/>
  <c r="BA26" i="6" s="1"/>
  <c r="BB26" i="6" s="1"/>
  <c r="BC26" i="6"/>
  <c r="BF26" i="6" s="1"/>
  <c r="BE25" i="6"/>
  <c r="BD25" i="6"/>
  <c r="BC25" i="6"/>
  <c r="AY25" i="6"/>
  <c r="AZ25" i="6" s="1"/>
  <c r="BA25" i="6" s="1"/>
  <c r="BB25" i="6" s="1"/>
  <c r="BE24" i="6"/>
  <c r="BD24" i="6"/>
  <c r="BE23" i="6"/>
  <c r="BD23" i="6"/>
  <c r="BE22" i="6"/>
  <c r="BD22" i="6"/>
  <c r="BC22" i="6"/>
  <c r="AY22" i="6"/>
  <c r="AZ22" i="6" s="1"/>
  <c r="BA22" i="6" s="1"/>
  <c r="BB22" i="6" s="1"/>
  <c r="BE21" i="6"/>
  <c r="BD21" i="6"/>
  <c r="AY21" i="6"/>
  <c r="AZ21" i="6" s="1"/>
  <c r="BA21" i="6" s="1"/>
  <c r="BB21" i="6" s="1"/>
  <c r="BC21" i="6" s="1"/>
  <c r="BF21" i="6" s="1"/>
  <c r="BE20" i="6"/>
  <c r="BD20" i="6"/>
  <c r="AY20" i="6"/>
  <c r="AZ20" i="6" s="1"/>
  <c r="BA20" i="6" s="1"/>
  <c r="BB20" i="6" s="1"/>
  <c r="BC20" i="6"/>
  <c r="BE19" i="6"/>
  <c r="BD19" i="6"/>
  <c r="BC19" i="6"/>
  <c r="BF19" i="6" s="1"/>
  <c r="AY19" i="6"/>
  <c r="AZ19" i="6" s="1"/>
  <c r="BA19" i="6" s="1"/>
  <c r="BB19" i="6" s="1"/>
  <c r="BE18" i="6"/>
  <c r="BD18" i="6"/>
  <c r="BE17" i="6"/>
  <c r="BD17" i="6"/>
  <c r="BE16" i="6"/>
  <c r="BD16" i="6"/>
  <c r="BC16" i="6"/>
  <c r="AY16" i="6"/>
  <c r="AZ16" i="6"/>
  <c r="BA16" i="6" s="1"/>
  <c r="BB16" i="6" s="1"/>
  <c r="BF16" i="6" s="1"/>
  <c r="BE15" i="6"/>
  <c r="BD15" i="6"/>
  <c r="AY15" i="6"/>
  <c r="AZ15" i="6"/>
  <c r="BA15" i="6" s="1"/>
  <c r="BB15" i="6" s="1"/>
  <c r="BC15" i="6" s="1"/>
  <c r="BF15" i="6" s="1"/>
  <c r="BE14" i="6"/>
  <c r="BD14" i="6"/>
  <c r="AY14" i="6"/>
  <c r="AZ14" i="6" s="1"/>
  <c r="BA14" i="6" s="1"/>
  <c r="BB14" i="6" s="1"/>
  <c r="BC14" i="6"/>
  <c r="BE13" i="6"/>
  <c r="BD13" i="6"/>
  <c r="BC13" i="6"/>
  <c r="AY13" i="6"/>
  <c r="AZ13" i="6" s="1"/>
  <c r="BA13" i="6" s="1"/>
  <c r="BB13" i="6" s="1"/>
  <c r="BE12" i="6"/>
  <c r="BD12" i="6"/>
  <c r="BE11" i="6"/>
  <c r="BD11" i="6"/>
  <c r="BE10" i="6"/>
  <c r="BD10" i="6"/>
  <c r="BC10" i="6"/>
  <c r="AY10" i="6"/>
  <c r="AZ10" i="6" s="1"/>
  <c r="BA10" i="6" s="1"/>
  <c r="BB10" i="6" s="1"/>
  <c r="BF10" i="6" s="1"/>
  <c r="BE9" i="6"/>
  <c r="BD9" i="6"/>
  <c r="AY9" i="6"/>
  <c r="AZ9" i="6" s="1"/>
  <c r="BA9" i="6" s="1"/>
  <c r="BB9" i="6" s="1"/>
  <c r="BC9" i="6" s="1"/>
  <c r="BF9" i="6" s="1"/>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O60" i="6"/>
  <c r="AO62" i="6"/>
  <c r="AN62" i="6"/>
  <c r="AM62" i="6"/>
  <c r="AO61" i="6"/>
  <c r="AP61" i="6"/>
  <c r="AN61" i="6"/>
  <c r="AP59" i="6"/>
  <c r="AO59" i="6"/>
  <c r="AM59" i="6"/>
  <c r="AL59" i="6"/>
  <c r="AK62" i="6"/>
  <c r="AL62" i="6"/>
  <c r="AK61" i="6"/>
  <c r="AL61" i="6"/>
  <c r="AM61" i="6"/>
  <c r="AK60" i="6"/>
  <c r="AL60" i="6"/>
  <c r="AN60" i="6"/>
  <c r="AK59" i="6"/>
  <c r="AK58" i="6"/>
  <c r="AL58" i="6"/>
  <c r="AN58" i="6"/>
  <c r="AO58" i="6"/>
  <c r="AK57" i="6"/>
  <c r="AL57" i="6"/>
  <c r="AM57" i="6"/>
  <c r="AO57" i="6"/>
  <c r="AP57" i="6"/>
  <c r="AK42" i="6"/>
  <c r="AL42" i="6"/>
  <c r="AM42" i="6"/>
  <c r="AN42" i="6"/>
  <c r="AO42" i="6"/>
  <c r="AK41" i="6"/>
  <c r="AL41" i="6"/>
  <c r="AM41" i="6"/>
  <c r="AN41" i="6"/>
  <c r="AK40" i="6"/>
  <c r="AL40" i="6"/>
  <c r="AM40" i="6"/>
  <c r="AN40" i="6"/>
  <c r="AO40" i="6"/>
  <c r="AL39" i="6"/>
  <c r="AM39" i="6"/>
  <c r="AN39" i="6"/>
  <c r="AO39" i="6"/>
  <c r="AP39" i="6"/>
  <c r="AK38" i="6"/>
  <c r="AL38" i="6"/>
  <c r="AM38" i="6"/>
  <c r="AN38" i="6"/>
  <c r="AO38" i="6"/>
  <c r="AK37" i="6"/>
  <c r="AL37" i="6"/>
  <c r="AM37" i="6"/>
  <c r="AN37" i="6"/>
  <c r="AK36" i="6"/>
  <c r="AL36" i="6"/>
  <c r="AM36" i="6"/>
  <c r="AN36" i="6"/>
  <c r="AO36" i="6"/>
  <c r="AL35" i="6"/>
  <c r="AM35" i="6"/>
  <c r="AN35" i="6"/>
  <c r="AO35" i="6"/>
  <c r="AP35" i="6"/>
  <c r="AK35" i="6"/>
  <c r="AK34" i="6"/>
  <c r="AL34" i="6"/>
  <c r="AM34" i="6"/>
  <c r="AN34" i="6"/>
  <c r="AO34" i="6"/>
  <c r="AK33" i="6"/>
  <c r="AL33" i="6"/>
  <c r="AM33" i="6"/>
  <c r="AN33" i="6"/>
  <c r="AK32" i="6"/>
  <c r="AL32" i="6"/>
  <c r="AM32" i="6"/>
  <c r="AN32" i="6"/>
  <c r="AO32" i="6"/>
  <c r="AL31" i="6"/>
  <c r="AM31" i="6"/>
  <c r="AN31" i="6"/>
  <c r="AO31" i="6"/>
  <c r="AP31" i="6"/>
  <c r="AK31" i="6"/>
  <c r="AK21" i="6"/>
  <c r="AL21" i="6"/>
  <c r="AM21" i="6"/>
  <c r="AN21" i="6"/>
  <c r="AO21" i="6"/>
  <c r="AP21" i="6"/>
  <c r="AK15" i="6"/>
  <c r="AL9" i="6"/>
  <c r="AL15" i="6"/>
  <c r="AM9" i="6"/>
  <c r="AM15" i="6"/>
  <c r="AN9" i="6"/>
  <c r="AN15" i="6"/>
  <c r="AO9" i="6"/>
  <c r="AO15" i="6"/>
  <c r="AP9" i="6"/>
  <c r="AP15" i="6"/>
  <c r="AK9" i="6"/>
  <c r="AQ62" i="6"/>
  <c r="AP62" i="6"/>
  <c r="AQ61" i="6"/>
  <c r="AQ60" i="6"/>
  <c r="AP60" i="6"/>
  <c r="AQ59" i="6"/>
  <c r="AQ58" i="6"/>
  <c r="AP58" i="6"/>
  <c r="AQ57" i="6"/>
  <c r="AQ42" i="6"/>
  <c r="AP42" i="6"/>
  <c r="AQ40" i="6"/>
  <c r="AP40" i="6"/>
  <c r="AQ39" i="6"/>
  <c r="AQ38" i="6"/>
  <c r="AP38" i="6"/>
  <c r="AQ36" i="6"/>
  <c r="AP36" i="6"/>
  <c r="AQ35" i="6"/>
  <c r="AQ34" i="6"/>
  <c r="AP34" i="6"/>
  <c r="AQ32" i="6"/>
  <c r="AP32" i="6"/>
  <c r="AQ31" i="6"/>
  <c r="AQ26" i="6"/>
  <c r="AO26" i="6"/>
  <c r="AN26" i="6"/>
  <c r="AM26" i="6"/>
  <c r="AL26" i="6"/>
  <c r="AK26" i="6"/>
  <c r="AQ25" i="6"/>
  <c r="AP25" i="6"/>
  <c r="AO25" i="6"/>
  <c r="AN25" i="6"/>
  <c r="AM25" i="6"/>
  <c r="AL25" i="6"/>
  <c r="AK25" i="6"/>
  <c r="AQ24" i="6"/>
  <c r="AN24" i="6"/>
  <c r="AM24" i="6"/>
  <c r="AL24" i="6"/>
  <c r="AK24" i="6"/>
  <c r="AQ23" i="6"/>
  <c r="AP23" i="6"/>
  <c r="AO23" i="6"/>
  <c r="AN23" i="6"/>
  <c r="AL23" i="6"/>
  <c r="AK23" i="6"/>
  <c r="AQ22" i="6"/>
  <c r="AP22" i="6"/>
  <c r="AN22" i="6"/>
  <c r="AM22" i="6"/>
  <c r="AL22" i="6"/>
  <c r="AK22" i="6"/>
  <c r="AQ21" i="6"/>
  <c r="AQ20" i="6"/>
  <c r="AO20" i="6"/>
  <c r="AN20" i="6"/>
  <c r="AM20" i="6"/>
  <c r="AL20" i="6"/>
  <c r="AK20" i="6"/>
  <c r="AQ19" i="6"/>
  <c r="AP19" i="6"/>
  <c r="AO19" i="6"/>
  <c r="AN19" i="6"/>
  <c r="AM19" i="6"/>
  <c r="AL19" i="6"/>
  <c r="AK19" i="6"/>
  <c r="AQ18" i="6"/>
  <c r="AN18" i="6"/>
  <c r="AM18" i="6"/>
  <c r="AL18" i="6"/>
  <c r="AK18" i="6"/>
  <c r="AQ17" i="6"/>
  <c r="AP17" i="6"/>
  <c r="AO17" i="6"/>
  <c r="AN17" i="6"/>
  <c r="AL17" i="6"/>
  <c r="AK17" i="6"/>
  <c r="AQ16" i="6"/>
  <c r="AP16" i="6"/>
  <c r="AN16" i="6"/>
  <c r="AM16" i="6"/>
  <c r="AL16" i="6"/>
  <c r="AK16" i="6"/>
  <c r="AQ14" i="6"/>
  <c r="AO14" i="6"/>
  <c r="AN14" i="6"/>
  <c r="AM14" i="6"/>
  <c r="AL14" i="6"/>
  <c r="AK14" i="6"/>
  <c r="AQ13" i="6"/>
  <c r="AP13" i="6"/>
  <c r="AO13" i="6"/>
  <c r="AN13" i="6"/>
  <c r="AM13" i="6"/>
  <c r="AL13" i="6"/>
  <c r="AK13" i="6"/>
  <c r="AQ12" i="6"/>
  <c r="AN12" i="6"/>
  <c r="AM12" i="6"/>
  <c r="AL12" i="6"/>
  <c r="AK12" i="6"/>
  <c r="AQ11" i="6"/>
  <c r="AP11" i="6"/>
  <c r="AO11" i="6"/>
  <c r="AN11" i="6"/>
  <c r="AL11" i="6"/>
  <c r="AK11" i="6"/>
  <c r="AN10" i="6"/>
  <c r="AM10" i="6"/>
  <c r="AL10" i="6"/>
  <c r="AQ9" i="6"/>
  <c r="AQ15" i="6"/>
  <c r="AK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J54" i="6"/>
  <c r="AY54" i="6"/>
  <c r="AZ54" i="6" s="1"/>
  <c r="BA54" i="6" s="1"/>
  <c r="BB54" i="6" s="1"/>
  <c r="BF54" i="6" s="1"/>
  <c r="BF20" i="6" l="1"/>
  <c r="BF28" i="6"/>
  <c r="BF5" i="6"/>
  <c r="BF44" i="6"/>
  <c r="BF60" i="6"/>
  <c r="BF4" i="6"/>
  <c r="BF7" i="6"/>
  <c r="BF11" i="6"/>
  <c r="BF50" i="6"/>
  <c r="BF42" i="6"/>
  <c r="BF62" i="6"/>
  <c r="BF48" i="6"/>
  <c r="BF51" i="6"/>
  <c r="BF13" i="6"/>
  <c r="BF38" i="6"/>
  <c r="AJ70" i="6"/>
  <c r="BF14" i="6"/>
  <c r="BF34" i="6"/>
  <c r="BF36" i="6"/>
  <c r="BF32" i="6"/>
  <c r="BF29" i="6"/>
  <c r="BD29" i="6"/>
  <c r="BD37" i="6"/>
  <c r="BF37" i="6"/>
  <c r="BF22" i="6"/>
  <c r="BF25" i="6"/>
  <c r="BF41" i="6"/>
  <c r="BD41" i="6"/>
  <c r="BF8" i="6"/>
  <c r="BF17" i="6"/>
  <c r="BF23" i="6"/>
  <c r="BD33" i="6"/>
  <c r="BF33" i="6"/>
  <c r="AJ71" i="6" l="1"/>
  <c r="AJ72" i="6" l="1"/>
  <c r="AJ73" i="6" l="1"/>
  <c r="AJ74" i="6" l="1"/>
  <c r="AJ75" i="6" l="1"/>
  <c r="AJ76" i="6" l="1"/>
  <c r="AJ77" i="6" l="1"/>
  <c r="AJ78" i="6" l="1"/>
  <c r="AJ79" i="6" l="1"/>
  <c r="AJ80" i="6" l="1"/>
  <c r="AJ81" i="6" l="1"/>
  <c r="AJ82" i="6" l="1"/>
  <c r="AJ83" i="6" l="1"/>
  <c r="AJ84" i="6" l="1"/>
  <c r="AJ85" i="6" l="1"/>
  <c r="AJ86" i="6" l="1"/>
  <c r="AJ87" i="6" l="1"/>
  <c r="AJ88" i="6" l="1"/>
  <c r="AJ89" i="6" l="1"/>
  <c r="AJ90" i="6" l="1"/>
  <c r="AJ91" i="6" l="1"/>
  <c r="AJ92" i="6" l="1"/>
  <c r="AJ93" i="6" l="1"/>
  <c r="AJ94" i="6" l="1"/>
  <c r="AJ95" i="6" l="1"/>
  <c r="AJ97" i="6" l="1"/>
  <c r="AJ96" i="6"/>
</calcChain>
</file>

<file path=xl/sharedStrings.xml><?xml version="1.0" encoding="utf-8"?>
<sst xmlns="http://schemas.openxmlformats.org/spreadsheetml/2006/main" count="427" uniqueCount="230">
  <si>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</si>
  <si>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</si>
  <si>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</si>
  <si>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</si>
  <si>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</si>
  <si>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</si>
  <si>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</si>
  <si>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</si>
  <si>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</si>
  <si>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</si>
  <si>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</si>
  <si>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</si>
  <si>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</si>
  <si>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</si>
  <si>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</si>
  <si>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</si>
  <si>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</si>
  <si>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</si>
  <si>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</si>
  <si>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</si>
  <si>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</si>
  <si>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</si>
  <si>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</si>
  <si>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</si>
  <si>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</si>
  <si>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</si>
  <si>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</si>
  <si>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</si>
  <si>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</si>
  <si>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</si>
  <si>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</si>
  <si>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</si>
  <si>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</si>
  <si>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</si>
  <si>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</si>
  <si>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</si>
  <si>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</si>
  <si>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</si>
  <si>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</si>
  <si>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</si>
  <si>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</si>
  <si>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</si>
  <si>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</si>
  <si>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</si>
  <si>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</si>
  <si>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</si>
  <si>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</si>
  <si>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</si>
  <si>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</si>
  <si>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</si>
  <si>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</si>
  <si>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</si>
  <si>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</si>
  <si>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</si>
  <si>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</si>
  <si>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</si>
  <si>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</si>
  <si>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</si>
  <si>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</si>
  <si>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</si>
  <si>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</si>
  <si>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</si>
  <si>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</si>
  <si>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</si>
  <si>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</si>
  <si>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</si>
  <si>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</si>
  <si>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</si>
  <si>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</si>
  <si>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</si>
  <si>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</si>
  <si>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</si>
  <si>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</si>
  <si>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</si>
  <si>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</si>
  <si>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</si>
  <si>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</si>
  <si>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</si>
  <si>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</si>
  <si>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</si>
  <si>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</si>
  <si>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</si>
  <si>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</si>
  <si>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</si>
  <si>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</si>
  <si>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</si>
  <si>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</si>
  <si>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</si>
  <si>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</si>
  <si>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</si>
  <si>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</si>
  <si>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</si>
  <si>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</si>
  <si>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</si>
  <si>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</si>
  <si>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</si>
  <si>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</si>
  <si>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</si>
  <si>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</si>
  <si>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</si>
  <si>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</si>
  <si>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</si>
  <si>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</si>
  <si>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</si>
  <si>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</si>
  <si>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</si>
  <si>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</si>
  <si>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</si>
  <si>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</si>
  <si>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</si>
  <si>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</si>
  <si>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</si>
  <si>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</si>
  <si>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</si>
  <si>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</si>
  <si>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</si>
  <si>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</si>
  <si>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</si>
  <si>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</si>
  <si>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</si>
  <si>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</si>
  <si>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</si>
  <si>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</si>
  <si>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</si>
  <si>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</si>
  <si>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</si>
  <si>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</si>
  <si>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</si>
  <si>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</si>
  <si>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</si>
  <si>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</si>
  <si>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</si>
  <si>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</si>
  <si>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</si>
  <si>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</si>
  <si>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</si>
  <si>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</si>
  <si>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</si>
  <si>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</si>
  <si>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</si>
  <si>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</si>
  <si>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</si>
  <si>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</si>
  <si>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</si>
  <si>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</si>
  <si>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</si>
  <si>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</si>
  <si>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</si>
  <si>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</si>
  <si>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</si>
  <si>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</si>
  <si>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</si>
  <si>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</si>
  <si>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</si>
  <si>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</si>
  <si>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</si>
  <si>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</si>
  <si>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</si>
  <si>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</si>
  <si>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</si>
  <si>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</si>
  <si>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</si>
  <si>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</si>
  <si>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</si>
  <si>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</si>
  <si>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</si>
  <si>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</si>
  <si>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</si>
  <si>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</si>
  <si>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</si>
  <si>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</si>
  <si>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</si>
  <si>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</si>
  <si>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</si>
  <si>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</si>
  <si>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</si>
  <si>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</si>
  <si>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</si>
  <si>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</si>
  <si>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</si>
  <si>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</si>
  <si>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</si>
  <si>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</si>
  <si>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</si>
  <si>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</si>
  <si>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</si>
  <si>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</si>
  <si>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</si>
  <si>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</si>
  <si>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</si>
  <si>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</si>
  <si>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</si>
  <si>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</si>
  <si>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</si>
  <si>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</si>
  <si>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</si>
  <si>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</si>
  <si>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</si>
  <si>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</si>
  <si>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</si>
  <si>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</si>
  <si>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</si>
  <si>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</si>
  <si>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</si>
  <si>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</si>
  <si>
    <t>Sketch uses 11638 bytes (36%) of program storage space. Maximum is 32256 bytes.</t>
  </si>
  <si>
    <t>Global variables use 1400 bytes (68%) of dynamic memory, leaving 648 bytes for local variables. Maximum is 2048 bytes.</t>
  </si>
  <si>
    <t>uint8_t  leds_per_ring[NUM_RINGS_PER_DISK]  = { 32, 24, 16, 12,  8,  1 };</t>
  </si>
  <si>
    <t>uint8_t  start_per_ring[NUM_RINGS_PER_DISK] = {  0, 32, 56, 72, 84, 92 };</t>
  </si>
  <si>
    <t>start_per_ring</t>
  </si>
  <si>
    <t>eighths</t>
  </si>
  <si>
    <t>Blend on the plus</t>
  </si>
  <si>
    <t>LED</t>
  </si>
  <si>
    <t>uint8_t radar_adv_per_LED_per_ring[NUM_RINGS_PER_DISK] = { 0, 192, 128, 96, 64, 0 };</t>
  </si>
  <si>
    <t>MAX</t>
  </si>
  <si>
    <t>for (tmp_idx = 0; tmp_idx &lt; leds_per_ring[0]; tmp_idx++)</t>
  </si>
  <si>
    <t>fadeToBlackBy (&amp;led_display[TARGET_DSPLAY], NUM_LEDS_PER_DISK, 32);</t>
  </si>
  <si>
    <t>theLED = (tmp_idx + leds_per_ring[0] - 1) % leds_per_ring[0];</t>
  </si>
  <si>
    <t>back1</t>
  </si>
  <si>
    <t>theLED</t>
  </si>
  <si>
    <t>Ring6</t>
  </si>
  <si>
    <t>Ring5</t>
  </si>
  <si>
    <t>const uint8_t  radar_adv_per_LED_per_ring[NUM_RINGS_PER_DISK] = { 0, 192, 128, 96, 64, 0 };</t>
  </si>
  <si>
    <t>radar_adv</t>
  </si>
  <si>
    <t>led_display[TARGET_DSPLAY+theLED] = led_display[TARGET_SHDW1+theLED];</t>
  </si>
  <si>
    <t>tmp_idx</t>
  </si>
  <si>
    <t>tmp_calc = (uint16_t)radar_adv_per_LED_per_ring[this_ring] * tmp_idx / 256;</t>
  </si>
  <si>
    <t>Ring4</t>
  </si>
  <si>
    <t>add start of ring</t>
  </si>
  <si>
    <t>tmp_calc = (tmp_calc + leds_per_ring[this_ring] - 1) % leds_per_ring[this_ring];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</si>
</sst>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1"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
      <b/>
      <sz val="11"/>
      <color theme="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A5A5A5"/>
      </patternFill>
    </fill>
  </fills>
  <borders count="13">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9" borderId="12" applyNumberFormat="0" applyAlignment="0" applyProtection="0"/>
  </cellStyleXfs>
  <cellXfs count="50">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20" fillId="9" borderId="12" xfId="7"/>
    <xf numFmtId="0" fontId="0" fillId="0" borderId="0" xfId="0" applyAlignment="1">
      <alignment horizontal="center"/>
    </xf>
  </cellXfs>
  <cellStyles count="8">
    <cellStyle name="Bad" xfId="6" builtinId="27"/>
    <cellStyle name="Check Cell" xfId="7" builtinId="23"/>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28575</xdr:colOff>
      <xdr:row>7</xdr:row>
      <xdr:rowOff>38100</xdr:rowOff>
    </xdr:from>
    <xdr:to>
      <xdr:col>19</xdr:col>
      <xdr:colOff>107373</xdr:colOff>
      <xdr:row>57</xdr:row>
      <xdr:rowOff>47625</xdr:rowOff>
    </xdr:to>
    <xdr:pic>
      <xdr:nvPicPr>
        <xdr:cNvPr id="2" name="Picture 1" descr="https://images-na.ssl-images-amazon.com/images/I/71yrfoWkL8L._SL1001_.jpg">
          <a:extLst>
            <a:ext uri="{FF2B5EF4-FFF2-40B4-BE49-F238E27FC236}">
              <a16:creationId xmlns:a16="http://schemas.microsoft.com/office/drawing/2014/main" id="{2BB91E60-D9FC-42C6-B5DB-E5985E1BF8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371600"/>
          <a:ext cx="9222798"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304800</xdr:colOff>
      <xdr:row>32</xdr:row>
      <xdr:rowOff>133350</xdr:rowOff>
    </xdr:from>
    <xdr:to>
      <xdr:col>11</xdr:col>
      <xdr:colOff>304800</xdr:colOff>
      <xdr:row>55</xdr:row>
      <xdr:rowOff>28575</xdr:rowOff>
    </xdr:to>
    <xdr:cxnSp macro="">
      <xdr:nvCxnSpPr>
        <xdr:cNvPr id="4" name="Straight Connector 3">
          <a:extLst>
            <a:ext uri="{FF2B5EF4-FFF2-40B4-BE49-F238E27FC236}">
              <a16:creationId xmlns:a16="http://schemas.microsoft.com/office/drawing/2014/main" id="{97D3B454-14D3-41C6-A9C8-5289FC6671B8}"/>
            </a:ext>
          </a:extLst>
        </xdr:cNvPr>
        <xdr:cNvCxnSpPr/>
      </xdr:nvCxnSpPr>
      <xdr:spPr>
        <a:xfrm>
          <a:off x="7010400" y="6229350"/>
          <a:ext cx="0" cy="4276725"/>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495300</xdr:colOff>
      <xdr:row>32</xdr:row>
      <xdr:rowOff>123825</xdr:rowOff>
    </xdr:from>
    <xdr:to>
      <xdr:col>11</xdr:col>
      <xdr:colOff>495300</xdr:colOff>
      <xdr:row>55</xdr:row>
      <xdr:rowOff>19050</xdr:rowOff>
    </xdr:to>
    <xdr:cxnSp macro="">
      <xdr:nvCxnSpPr>
        <xdr:cNvPr id="5" name="Straight Connector 4">
          <a:extLst>
            <a:ext uri="{FF2B5EF4-FFF2-40B4-BE49-F238E27FC236}">
              <a16:creationId xmlns:a16="http://schemas.microsoft.com/office/drawing/2014/main" id="{D40D64EE-DD52-4762-85BC-A2DDB209853D}"/>
            </a:ext>
          </a:extLst>
        </xdr:cNvPr>
        <xdr:cNvCxnSpPr/>
      </xdr:nvCxnSpPr>
      <xdr:spPr>
        <a:xfrm>
          <a:off x="7200900" y="6219825"/>
          <a:ext cx="0" cy="427672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52</xdr:row>
      <xdr:rowOff>152400</xdr:rowOff>
    </xdr:from>
    <xdr:to>
      <xdr:col>12</xdr:col>
      <xdr:colOff>95250</xdr:colOff>
      <xdr:row>55</xdr:row>
      <xdr:rowOff>9525</xdr:rowOff>
    </xdr:to>
    <xdr:cxnSp macro="">
      <xdr:nvCxnSpPr>
        <xdr:cNvPr id="6" name="Straight Connector 5">
          <a:extLst>
            <a:ext uri="{FF2B5EF4-FFF2-40B4-BE49-F238E27FC236}">
              <a16:creationId xmlns:a16="http://schemas.microsoft.com/office/drawing/2014/main" id="{AB256546-A4D0-4698-9F08-A4432EBCC0F1}"/>
            </a:ext>
          </a:extLst>
        </xdr:cNvPr>
        <xdr:cNvCxnSpPr/>
      </xdr:nvCxnSpPr>
      <xdr:spPr>
        <a:xfrm>
          <a:off x="7410450" y="10058400"/>
          <a:ext cx="0" cy="4286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123825</xdr:colOff>
      <xdr:row>48</xdr:row>
      <xdr:rowOff>180975</xdr:rowOff>
    </xdr:from>
    <xdr:to>
      <xdr:col>11</xdr:col>
      <xdr:colOff>123825</xdr:colOff>
      <xdr:row>52</xdr:row>
      <xdr:rowOff>161925</xdr:rowOff>
    </xdr:to>
    <xdr:cxnSp macro="">
      <xdr:nvCxnSpPr>
        <xdr:cNvPr id="8" name="Straight Connector 7">
          <a:extLst>
            <a:ext uri="{FF2B5EF4-FFF2-40B4-BE49-F238E27FC236}">
              <a16:creationId xmlns:a16="http://schemas.microsoft.com/office/drawing/2014/main" id="{A7BFF6A9-B381-4926-A429-49A8E358A359}"/>
            </a:ext>
          </a:extLst>
        </xdr:cNvPr>
        <xdr:cNvCxnSpPr/>
      </xdr:nvCxnSpPr>
      <xdr:spPr>
        <a:xfrm>
          <a:off x="6829425" y="93249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572927</xdr:colOff>
      <xdr:row>38</xdr:row>
      <xdr:rowOff>181529</xdr:rowOff>
    </xdr:from>
    <xdr:ext cx="217560" cy="273601"/>
    <xdr:sp macro="" textlink="">
      <xdr:nvSpPr>
        <xdr:cNvPr id="19" name="TextBox 18">
          <a:extLst>
            <a:ext uri="{FF2B5EF4-FFF2-40B4-BE49-F238E27FC236}">
              <a16:creationId xmlns:a16="http://schemas.microsoft.com/office/drawing/2014/main" id="{9B5AEF10-CCBA-4C31-8D06-A5833872B74C}"/>
            </a:ext>
          </a:extLst>
        </xdr:cNvPr>
        <xdr:cNvSpPr txBox="1"/>
      </xdr:nvSpPr>
      <xdr:spPr>
        <a:xfrm rot="16200000">
          <a:off x="6640906" y="7448550"/>
          <a:ext cx="273601"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DI</a:t>
          </a:r>
        </a:p>
      </xdr:txBody>
    </xdr:sp>
    <xdr:clientData/>
  </xdr:oneCellAnchor>
  <xdr:oneCellAnchor>
    <xdr:from>
      <xdr:col>10</xdr:col>
      <xdr:colOff>605552</xdr:colOff>
      <xdr:row>46</xdr:row>
      <xdr:rowOff>161925</xdr:rowOff>
    </xdr:from>
    <xdr:ext cx="223121" cy="304800"/>
    <xdr:sp macro="" textlink="">
      <xdr:nvSpPr>
        <xdr:cNvPr id="20" name="TextBox 19">
          <a:extLst>
            <a:ext uri="{FF2B5EF4-FFF2-40B4-BE49-F238E27FC236}">
              <a16:creationId xmlns:a16="http://schemas.microsoft.com/office/drawing/2014/main" id="{B87931B6-B87F-47DC-92FA-DEBA7DA8AA05}"/>
            </a:ext>
          </a:extLst>
        </xdr:cNvPr>
        <xdr:cNvSpPr txBox="1"/>
      </xdr:nvSpPr>
      <xdr:spPr>
        <a:xfrm rot="16200000">
          <a:off x="6660713" y="8965764"/>
          <a:ext cx="304800" cy="22312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DI</a:t>
          </a:r>
        </a:p>
      </xdr:txBody>
    </xdr:sp>
    <xdr:clientData/>
  </xdr:oneCellAnchor>
  <xdr:oneCellAnchor>
    <xdr:from>
      <xdr:col>11</xdr:col>
      <xdr:colOff>582452</xdr:colOff>
      <xdr:row>38</xdr:row>
      <xdr:rowOff>141448</xdr:rowOff>
    </xdr:from>
    <xdr:ext cx="217560" cy="315664"/>
    <xdr:sp macro="" textlink="">
      <xdr:nvSpPr>
        <xdr:cNvPr id="23" name="TextBox 22">
          <a:extLst>
            <a:ext uri="{FF2B5EF4-FFF2-40B4-BE49-F238E27FC236}">
              <a16:creationId xmlns:a16="http://schemas.microsoft.com/office/drawing/2014/main" id="{95F5AE30-0D12-4A7C-A0D2-F08D45EE93CE}"/>
            </a:ext>
          </a:extLst>
        </xdr:cNvPr>
        <xdr:cNvSpPr txBox="1"/>
      </xdr:nvSpPr>
      <xdr:spPr>
        <a:xfrm rot="16200000">
          <a:off x="7239000" y="7429500"/>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oneCellAnchor>
    <xdr:from>
      <xdr:col>11</xdr:col>
      <xdr:colOff>601502</xdr:colOff>
      <xdr:row>46</xdr:row>
      <xdr:rowOff>150973</xdr:rowOff>
    </xdr:from>
    <xdr:ext cx="217560" cy="315664"/>
    <xdr:sp macro="" textlink="">
      <xdr:nvSpPr>
        <xdr:cNvPr id="24" name="TextBox 23">
          <a:extLst>
            <a:ext uri="{FF2B5EF4-FFF2-40B4-BE49-F238E27FC236}">
              <a16:creationId xmlns:a16="http://schemas.microsoft.com/office/drawing/2014/main" id="{DDB97DDB-6ED6-4D14-A55A-0CE51DDDCAEB}"/>
            </a:ext>
          </a:extLst>
        </xdr:cNvPr>
        <xdr:cNvSpPr txBox="1"/>
      </xdr:nvSpPr>
      <xdr:spPr>
        <a:xfrm rot="16200000">
          <a:off x="7258050" y="8963025"/>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twoCellAnchor>
    <xdr:from>
      <xdr:col>12</xdr:col>
      <xdr:colOff>95250</xdr:colOff>
      <xdr:row>44</xdr:row>
      <xdr:rowOff>171450</xdr:rowOff>
    </xdr:from>
    <xdr:to>
      <xdr:col>12</xdr:col>
      <xdr:colOff>95250</xdr:colOff>
      <xdr:row>48</xdr:row>
      <xdr:rowOff>152400</xdr:rowOff>
    </xdr:to>
    <xdr:cxnSp macro="">
      <xdr:nvCxnSpPr>
        <xdr:cNvPr id="26" name="Straight Connector 25">
          <a:extLst>
            <a:ext uri="{FF2B5EF4-FFF2-40B4-BE49-F238E27FC236}">
              <a16:creationId xmlns:a16="http://schemas.microsoft.com/office/drawing/2014/main" id="{B8FC2B3C-764F-4AFE-9D79-45E5DC22C1D1}"/>
            </a:ext>
          </a:extLst>
        </xdr:cNvPr>
        <xdr:cNvCxnSpPr/>
      </xdr:nvCxnSpPr>
      <xdr:spPr>
        <a:xfrm>
          <a:off x="7410450" y="8553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40</xdr:row>
      <xdr:rowOff>161925</xdr:rowOff>
    </xdr:from>
    <xdr:to>
      <xdr:col>11</xdr:col>
      <xdr:colOff>114300</xdr:colOff>
      <xdr:row>44</xdr:row>
      <xdr:rowOff>142875</xdr:rowOff>
    </xdr:to>
    <xdr:cxnSp macro="">
      <xdr:nvCxnSpPr>
        <xdr:cNvPr id="27" name="Straight Connector 26">
          <a:extLst>
            <a:ext uri="{FF2B5EF4-FFF2-40B4-BE49-F238E27FC236}">
              <a16:creationId xmlns:a16="http://schemas.microsoft.com/office/drawing/2014/main" id="{486C61CA-DDAD-4824-BD48-FC030938D6E7}"/>
            </a:ext>
          </a:extLst>
        </xdr:cNvPr>
        <xdr:cNvCxnSpPr/>
      </xdr:nvCxnSpPr>
      <xdr:spPr>
        <a:xfrm>
          <a:off x="6819900" y="778192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36</xdr:row>
      <xdr:rowOff>171450</xdr:rowOff>
    </xdr:from>
    <xdr:to>
      <xdr:col>12</xdr:col>
      <xdr:colOff>85725</xdr:colOff>
      <xdr:row>40</xdr:row>
      <xdr:rowOff>152400</xdr:rowOff>
    </xdr:to>
    <xdr:cxnSp macro="">
      <xdr:nvCxnSpPr>
        <xdr:cNvPr id="28" name="Straight Connector 27">
          <a:extLst>
            <a:ext uri="{FF2B5EF4-FFF2-40B4-BE49-F238E27FC236}">
              <a16:creationId xmlns:a16="http://schemas.microsoft.com/office/drawing/2014/main" id="{C4E694CD-D6C2-4E54-8555-AD64D8076203}"/>
            </a:ext>
          </a:extLst>
        </xdr:cNvPr>
        <xdr:cNvCxnSpPr/>
      </xdr:nvCxnSpPr>
      <xdr:spPr>
        <a:xfrm>
          <a:off x="7400925" y="7029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32</xdr:row>
      <xdr:rowOff>142875</xdr:rowOff>
    </xdr:from>
    <xdr:to>
      <xdr:col>11</xdr:col>
      <xdr:colOff>95250</xdr:colOff>
      <xdr:row>36</xdr:row>
      <xdr:rowOff>123825</xdr:rowOff>
    </xdr:to>
    <xdr:cxnSp macro="">
      <xdr:nvCxnSpPr>
        <xdr:cNvPr id="29" name="Straight Connector 28">
          <a:extLst>
            <a:ext uri="{FF2B5EF4-FFF2-40B4-BE49-F238E27FC236}">
              <a16:creationId xmlns:a16="http://schemas.microsoft.com/office/drawing/2014/main" id="{7C525E8E-2E60-44DA-8A23-8E9A3EC276AA}"/>
            </a:ext>
          </a:extLst>
        </xdr:cNvPr>
        <xdr:cNvCxnSpPr/>
      </xdr:nvCxnSpPr>
      <xdr:spPr>
        <a:xfrm>
          <a:off x="6800850" y="62388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58"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46" sqref="C46"/>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tabSelected="1" workbookViewId="0">
      <pane ySplit="3" topLeftCell="A4" activePane="bottomLeft" state="frozenSplit"/>
      <selection activeCell="B4" sqref="B4"/>
      <selection pane="bottomLeft" activeCell="A4" sqref="A4"/>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9" t="s">
        <v>150</v>
      </c>
      <c r="U2" s="49"/>
      <c r="V2" s="49"/>
      <c r="W2" s="49"/>
      <c r="X2" s="35"/>
      <c r="Y2" t="s">
        <v>147</v>
      </c>
      <c r="Z2" s="49" t="s">
        <v>149</v>
      </c>
      <c r="AA2" s="49"/>
      <c r="AB2" s="49"/>
      <c r="AC2" s="49"/>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K97"/>
  <sheetViews>
    <sheetView topLeftCell="A2" workbookViewId="0">
      <selection activeCell="A4" sqref="A4:A20"/>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 t="shared" ref="AX3:AX34" si="1">"const int8_t srnd_"&amp;AI3&amp;"["&amp;1-AJ3&amp;"] = { "&amp;AJ3&amp;", "&amp;AK3</f>
        <v>const int8_t srnd_32[7] = { -6, 0</v>
      </c>
      <c r="AY3" t="str">
        <f t="shared" ref="AY3:BD3" si="2">IF(LEN(AL3)&gt;0,AX3&amp;", "&amp;AL3,"")</f>
        <v>const int8_t srnd_32[7] = { -6, 0, 31</v>
      </c>
      <c r="AZ3" t="str">
        <f t="shared" si="2"/>
        <v>const int8_t srnd_32[7] = { -6, 0, 31, 55</v>
      </c>
      <c r="BA3" t="str">
        <f t="shared" si="2"/>
        <v>const int8_t srnd_32[7] = { -6, 0, 31, 55, 56</v>
      </c>
      <c r="BB3" t="str">
        <f t="shared" si="2"/>
        <v>const int8_t srnd_32[7] = { -6, 0, 31, 55, 56, 33</v>
      </c>
      <c r="BC3" t="str">
        <f t="shared" si="2"/>
        <v>const int8_t srnd_32[7] = { -6, 0, 31, 55, 56, 33, 1</v>
      </c>
      <c r="BD3" t="str">
        <f t="shared" si="2"/>
        <v/>
      </c>
      <c r="BF3" t="str">
        <f>IF(LEN(BC3)&gt;0,BC3&amp;" };",BB3&amp;" };")</f>
        <v>const int8_t srnd_32[7] = { -6, 0, 31, 55, 56, 33, 1 };</v>
      </c>
      <c r="BJ3">
        <v>-4</v>
      </c>
      <c r="BK3" t="str">
        <f t="shared" ref="BK3:BK13" si="3">"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 t="shared" ref="R4:T11" si="4">R3&amp;", "&amp;A4</f>
        <v>const int8_t ltr_P[18] = { -17, 81</v>
      </c>
      <c r="S4" t="str">
        <f t="shared" si="4"/>
        <v>const int8_t ltr_L[11] = { -10, 54</v>
      </c>
      <c r="T4" t="str">
        <f t="shared" si="4"/>
        <v>const int8_t ltr_Y[13] = { -12, 78</v>
      </c>
      <c r="U4" t="str">
        <f t="shared" ref="U4:U15" si="5">U3&amp;", "&amp;E4</f>
        <v>const int8_t ltr_T[13] = { -12, 53</v>
      </c>
      <c r="V4" t="str">
        <f t="shared" ref="V4:V15" si="6">V3&amp;", "&amp;F4</f>
        <v>const int8_t ltr_H[18] = { -17, 54</v>
      </c>
      <c r="W4" t="str">
        <f t="shared" ref="W4:W15" si="7">W3&amp;", "&amp;G4</f>
        <v>const int8_t ltr_S[18] = { -17, 34</v>
      </c>
      <c r="Y4" t="str">
        <f t="shared" ref="Y4:Y18" si="8">Y3&amp;", "&amp;I4</f>
        <v>const int8_t ltr_2[18] = { -17, 53</v>
      </c>
      <c r="Z4" t="str">
        <f t="shared" ref="Z4:Z18" si="9">Z3&amp;", "&amp;J4</f>
        <v>const int8_t ltr_0[25] = { -24, 32</v>
      </c>
      <c r="AA4" t="str">
        <f t="shared" ref="AA4:AA18" si="10">AA3&amp;", "&amp;K4</f>
        <v>const int8_t ltr_1[16] = { -15, 53</v>
      </c>
      <c r="AB4" t="str">
        <f t="shared" ref="AB4:AD19" si="11">AB3&amp;", "&amp;L4</f>
        <v>const int8_t ltr_8[25] = { -24, 54</v>
      </c>
      <c r="AD4" t="str">
        <f t="shared" si="11"/>
        <v>const int8_t ltr_star[32] = { -31, 0</v>
      </c>
      <c r="AF4" t="str">
        <f t="shared" ref="AF4:AF27" si="12">AF3&amp;", "&amp;P4</f>
        <v>const int8_t ltr_all[94] = { -93, 0</v>
      </c>
      <c r="AI4" s="44">
        <v>33</v>
      </c>
      <c r="AJ4" s="46">
        <f t="shared" ref="AJ4:AJ63" si="13">-COUNT(AK4:AW4)</f>
        <v>-5</v>
      </c>
      <c r="AK4">
        <v>1</v>
      </c>
      <c r="AL4">
        <v>32</v>
      </c>
      <c r="AM4">
        <v>57</v>
      </c>
      <c r="AN4">
        <v>34</v>
      </c>
      <c r="AO4">
        <v>2</v>
      </c>
      <c r="AX4" t="str">
        <f t="shared" si="1"/>
        <v>const int8_t srnd_33[6] = { -5, 1</v>
      </c>
      <c r="AY4" t="str">
        <f t="shared" ref="AY4:BE4" si="14">IF(LEN(AL4)&gt;0,AX4&amp;", "&amp;AL4,"")</f>
        <v>const int8_t srnd_33[6] = { -5, 1, 32</v>
      </c>
      <c r="AZ4" t="str">
        <f t="shared" si="14"/>
        <v>const int8_t srnd_33[6] = { -5, 1, 32, 57</v>
      </c>
      <c r="BA4" t="str">
        <f t="shared" si="14"/>
        <v>const int8_t srnd_33[6] = { -5, 1, 32, 57, 34</v>
      </c>
      <c r="BB4" t="str">
        <f t="shared" si="14"/>
        <v>const int8_t srnd_33[6] = { -5, 1, 32, 57, 34, 2</v>
      </c>
      <c r="BC4" t="str">
        <f t="shared" si="14"/>
        <v/>
      </c>
      <c r="BD4" t="str">
        <f t="shared" si="14"/>
        <v/>
      </c>
      <c r="BE4" t="str">
        <f t="shared" si="14"/>
        <v/>
      </c>
      <c r="BF4" t="str">
        <f t="shared" ref="BF4:BF62" si="15">IF(LEN(BC4)&gt;0,BC4&amp;" };",BB4&amp;" };")</f>
        <v>const int8_t srnd_33[6] = { -5, 1, 32, 57, 34, 2 };</v>
      </c>
      <c r="BJ4">
        <v>-3</v>
      </c>
      <c r="BK4" t="str">
        <f t="shared" si="3"/>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 t="shared" si="4"/>
        <v>const int8_t ltr_P[18] = { -17, 81, 82</v>
      </c>
      <c r="S5" t="str">
        <f t="shared" si="4"/>
        <v>const int8_t ltr_L[11] = { -10, 54, 70</v>
      </c>
      <c r="T5" t="str">
        <f t="shared" si="4"/>
        <v>const int8_t ltr_Y[13] = { -12, 78, 64</v>
      </c>
      <c r="U5" t="str">
        <f t="shared" si="5"/>
        <v>const int8_t ltr_T[13] = { -12, 53, 71</v>
      </c>
      <c r="V5" t="str">
        <f t="shared" si="6"/>
        <v>const int8_t ltr_H[18] = { -17, 54, 70</v>
      </c>
      <c r="W5" t="str">
        <f t="shared" si="7"/>
        <v>const int8_t ltr_S[18] = { -17, 34, 33</v>
      </c>
      <c r="Y5" t="str">
        <f t="shared" si="8"/>
        <v>const int8_t ltr_2[18] = { -17, 53, 54</v>
      </c>
      <c r="Z5" t="str">
        <f t="shared" si="9"/>
        <v>const int8_t ltr_0[25] = { -24, 32, 33</v>
      </c>
      <c r="AA5" t="str">
        <f t="shared" si="10"/>
        <v>const int8_t ltr_1[16] = { -15, 53, 54</v>
      </c>
      <c r="AB5" t="str">
        <f t="shared" si="11"/>
        <v>const int8_t ltr_8[25] = { -24, 54, 55</v>
      </c>
      <c r="AD5" t="str">
        <f t="shared" si="11"/>
        <v>const int8_t ltr_star[32] = { -31, 0, 32</v>
      </c>
      <c r="AF5" t="str">
        <f t="shared" si="12"/>
        <v>const int8_t ltr_all[94] = { -93, 0, 1</v>
      </c>
      <c r="AI5" s="44">
        <v>34</v>
      </c>
      <c r="AJ5" s="46">
        <f t="shared" si="13"/>
        <v>-5</v>
      </c>
      <c r="AK5">
        <v>2</v>
      </c>
      <c r="AL5">
        <v>33</v>
      </c>
      <c r="AM5">
        <v>57</v>
      </c>
      <c r="AN5">
        <v>35</v>
      </c>
      <c r="AO5">
        <v>3</v>
      </c>
      <c r="AX5" t="str">
        <f t="shared" si="1"/>
        <v>const int8_t srnd_34[6] = { -5, 2</v>
      </c>
      <c r="AY5" t="str">
        <f t="shared" ref="AY5:BE5" si="16">IF(LEN(AL5)&gt;0,AX5&amp;", "&amp;AL5,"")</f>
        <v>const int8_t srnd_34[6] = { -5, 2, 33</v>
      </c>
      <c r="AZ5" t="str">
        <f t="shared" si="16"/>
        <v>const int8_t srnd_34[6] = { -5, 2, 33, 57</v>
      </c>
      <c r="BA5" t="str">
        <f t="shared" si="16"/>
        <v>const int8_t srnd_34[6] = { -5, 2, 33, 57, 35</v>
      </c>
      <c r="BB5" t="str">
        <f t="shared" si="16"/>
        <v>const int8_t srnd_34[6] = { -5, 2, 33, 57, 35, 3</v>
      </c>
      <c r="BC5" t="str">
        <f t="shared" si="16"/>
        <v/>
      </c>
      <c r="BD5" t="str">
        <f t="shared" si="16"/>
        <v/>
      </c>
      <c r="BE5" t="str">
        <f t="shared" si="16"/>
        <v/>
      </c>
      <c r="BF5" t="str">
        <f t="shared" si="15"/>
        <v>const int8_t srnd_34[6] = { -5, 2, 33, 57, 35, 3 };</v>
      </c>
      <c r="BJ5">
        <v>-2</v>
      </c>
      <c r="BK5" t="str">
        <f t="shared" si="3"/>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 t="shared" si="4"/>
        <v>const int8_t ltr_P[18] = { -17, 81, 82, 70</v>
      </c>
      <c r="S6" t="str">
        <f t="shared" si="4"/>
        <v>const int8_t ltr_L[11] = { -10, 54, 70, 82</v>
      </c>
      <c r="T6" t="str">
        <f t="shared" si="4"/>
        <v>const int8_t ltr_Y[13] = { -12, 78, 64, 44</v>
      </c>
      <c r="U6" t="str">
        <f t="shared" si="5"/>
        <v>const int8_t ltr_T[13] = { -12, 53, 71, 56</v>
      </c>
      <c r="V6" t="str">
        <f t="shared" si="6"/>
        <v>const int8_t ltr_H[18] = { -17, 54, 70, 82</v>
      </c>
      <c r="W6" t="str">
        <f t="shared" si="7"/>
        <v>const int8_t ltr_S[18] = { -17, 34, 33, 32</v>
      </c>
      <c r="Y6" t="str">
        <f t="shared" si="8"/>
        <v>const int8_t ltr_2[18] = { -17, 53, 54, 55</v>
      </c>
      <c r="Z6" t="str">
        <f t="shared" si="9"/>
        <v>const int8_t ltr_0[25] = { -24, 32, 33, 34</v>
      </c>
      <c r="AA6" t="str">
        <f t="shared" si="10"/>
        <v>const int8_t ltr_1[16] = { -15, 53, 54, 55</v>
      </c>
      <c r="AB6" t="str">
        <f t="shared" si="11"/>
        <v>const int8_t ltr_8[25] = { -24, 54, 55, 32</v>
      </c>
      <c r="AD6" t="str">
        <f t="shared" si="11"/>
        <v>const int8_t ltr_star[32] = { -31, 0, 32, 71</v>
      </c>
      <c r="AF6" t="str">
        <f t="shared" si="12"/>
        <v>const int8_t ltr_all[94] = { -93, 0, 1, 2</v>
      </c>
      <c r="AI6" s="44">
        <v>35</v>
      </c>
      <c r="AJ6" s="46">
        <f t="shared" si="13"/>
        <v>-6</v>
      </c>
      <c r="AK6" s="30">
        <v>3</v>
      </c>
      <c r="AL6" s="30">
        <v>34</v>
      </c>
      <c r="AM6" s="30">
        <v>58</v>
      </c>
      <c r="AN6" s="30">
        <v>36</v>
      </c>
      <c r="AO6" s="30">
        <v>5</v>
      </c>
      <c r="AP6" s="30">
        <v>4</v>
      </c>
      <c r="AX6" t="str">
        <f t="shared" si="1"/>
        <v>const int8_t srnd_35[7] = { -6, 3</v>
      </c>
      <c r="AY6" t="str">
        <f t="shared" ref="AY6:BE6" si="17">IF(LEN(AL6)&gt;0,AX6&amp;", "&amp;AL6,"")</f>
        <v>const int8_t srnd_35[7] = { -6, 3, 34</v>
      </c>
      <c r="AZ6" t="str">
        <f t="shared" si="17"/>
        <v>const int8_t srnd_35[7] = { -6, 3, 34, 58</v>
      </c>
      <c r="BA6" t="str">
        <f t="shared" si="17"/>
        <v>const int8_t srnd_35[7] = { -6, 3, 34, 58, 36</v>
      </c>
      <c r="BB6" t="str">
        <f t="shared" si="17"/>
        <v>const int8_t srnd_35[7] = { -6, 3, 34, 58, 36, 5</v>
      </c>
      <c r="BC6" t="str">
        <f t="shared" si="17"/>
        <v>const int8_t srnd_35[7] = { -6, 3, 34, 58, 36, 5, 4</v>
      </c>
      <c r="BD6" t="str">
        <f t="shared" si="17"/>
        <v/>
      </c>
      <c r="BE6" t="str">
        <f t="shared" si="17"/>
        <v/>
      </c>
      <c r="BF6" t="str">
        <f t="shared" si="15"/>
        <v>const int8_t srnd_35[7] = { -6, 3, 34, 58, 36, 5, 4 };</v>
      </c>
      <c r="BJ6">
        <v>-1</v>
      </c>
      <c r="BK6" t="str">
        <f t="shared" si="3"/>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 t="shared" si="4"/>
        <v>const int8_t ltr_P[18] = { -17, 81, 82, 70, 54</v>
      </c>
      <c r="S7" t="str">
        <f t="shared" si="4"/>
        <v>const int8_t ltr_L[11] = { -10, 54, 70, 82, 81</v>
      </c>
      <c r="T7" t="str">
        <f t="shared" si="4"/>
        <v>const int8_t ltr_Y[13] = { -12, 78, 64, 44, 53</v>
      </c>
      <c r="U7" t="str">
        <f t="shared" si="5"/>
        <v>const int8_t ltr_T[13] = { -12, 53, 71, 56, 57</v>
      </c>
      <c r="V7" t="str">
        <f t="shared" si="6"/>
        <v>const int8_t ltr_H[18] = { -17, 54, 70, 82, 81</v>
      </c>
      <c r="W7" t="str">
        <f t="shared" si="7"/>
        <v>const int8_t ltr_S[18] = { -17, 34, 33, 32, 55</v>
      </c>
      <c r="Y7" t="str">
        <f t="shared" si="8"/>
        <v>const int8_t ltr_2[18] = { -17, 53, 54, 55, 32</v>
      </c>
      <c r="Z7" t="str">
        <f t="shared" si="9"/>
        <v>const int8_t ltr_0[25] = { -24, 32, 33, 34, 35</v>
      </c>
      <c r="AA7" t="str">
        <f t="shared" si="10"/>
        <v>const int8_t ltr_1[16] = { -15, 53, 54, 55, 32</v>
      </c>
      <c r="AB7" t="str">
        <f t="shared" si="11"/>
        <v>const int8_t ltr_8[25] = { -24, 54, 55, 32, 33</v>
      </c>
      <c r="AD7" t="str">
        <f t="shared" si="11"/>
        <v>const int8_t ltr_star[32] = { -31, 0, 32, 71, 70</v>
      </c>
      <c r="AF7" t="str">
        <f t="shared" si="12"/>
        <v>const int8_t ltr_all[94] = { -93, 0, 1, 2, 3</v>
      </c>
      <c r="AI7" s="44">
        <v>36</v>
      </c>
      <c r="AJ7" s="46">
        <f t="shared" si="13"/>
        <v>-5</v>
      </c>
      <c r="AK7">
        <v>35</v>
      </c>
      <c r="AL7">
        <v>59</v>
      </c>
      <c r="AM7">
        <v>37</v>
      </c>
      <c r="AN7">
        <v>6</v>
      </c>
      <c r="AO7">
        <v>5</v>
      </c>
      <c r="AX7" t="str">
        <f t="shared" si="1"/>
        <v>const int8_t srnd_36[6] = { -5, 35</v>
      </c>
      <c r="AY7" t="str">
        <f t="shared" ref="AY7:BE7" si="18">IF(LEN(AL7)&gt;0,AX7&amp;", "&amp;AL7,"")</f>
        <v>const int8_t srnd_36[6] = { -5, 35, 59</v>
      </c>
      <c r="AZ7" t="str">
        <f t="shared" si="18"/>
        <v>const int8_t srnd_36[6] = { -5, 35, 59, 37</v>
      </c>
      <c r="BA7" t="str">
        <f t="shared" si="18"/>
        <v>const int8_t srnd_36[6] = { -5, 35, 59, 37, 6</v>
      </c>
      <c r="BB7" t="str">
        <f t="shared" si="18"/>
        <v>const int8_t srnd_36[6] = { -5, 35, 59, 37, 6, 5</v>
      </c>
      <c r="BC7" t="str">
        <f t="shared" si="18"/>
        <v/>
      </c>
      <c r="BD7" t="str">
        <f t="shared" si="18"/>
        <v/>
      </c>
      <c r="BE7" t="str">
        <f t="shared" si="18"/>
        <v/>
      </c>
      <c r="BF7" t="str">
        <f t="shared" si="15"/>
        <v>const int8_t srnd_36[6] = { -5, 35, 59, 37, 6, 5 };</v>
      </c>
      <c r="BJ7">
        <v>0</v>
      </c>
      <c r="BK7" t="str">
        <f t="shared" si="3"/>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 t="shared" si="4"/>
        <v>const int8_t ltr_P[18] = { -17, 81, 82, 70, 54, 55</v>
      </c>
      <c r="S8" t="str">
        <f t="shared" si="4"/>
        <v>const int8_t ltr_L[11] = { -10, 54, 70, 82, 81, 80</v>
      </c>
      <c r="T8" t="str">
        <f t="shared" si="4"/>
        <v>const int8_t ltr_Y[13] = { -12, 78, 64, 44, 53, 70</v>
      </c>
      <c r="U8" t="str">
        <f t="shared" si="5"/>
        <v>const int8_t ltr_T[13] = { -12, 53, 71, 56, 57, 35</v>
      </c>
      <c r="V8" t="str">
        <f t="shared" si="6"/>
        <v>const int8_t ltr_H[18] = { -17, 54, 70, 82, 81, 80</v>
      </c>
      <c r="W8" t="str">
        <f t="shared" si="7"/>
        <v>const int8_t ltr_S[18] = { -17, 34, 33, 32, 55, 54</v>
      </c>
      <c r="Y8" t="str">
        <f t="shared" si="8"/>
        <v>const int8_t ltr_2[18] = { -17, 53, 54, 55, 32, 33</v>
      </c>
      <c r="Z8" t="str">
        <f t="shared" si="9"/>
        <v>const int8_t ltr_0[25] = { -24, 32, 33, 34, 35, 36</v>
      </c>
      <c r="AA8" t="str">
        <f t="shared" si="10"/>
        <v>const int8_t ltr_1[16] = { -15, 53, 54, 55, 32, 56</v>
      </c>
      <c r="AB8" t="str">
        <f t="shared" si="11"/>
        <v>const int8_t ltr_8[25] = { -24, 54, 55, 32, 33, 34</v>
      </c>
      <c r="AD8" t="str">
        <f t="shared" si="11"/>
        <v>const int8_t ltr_star[32] = { -31, 0, 32, 71, 70, 69</v>
      </c>
      <c r="AF8" t="str">
        <f t="shared" si="12"/>
        <v>const int8_t ltr_all[94] = { -93, 0, 1, 2, 3, 4</v>
      </c>
      <c r="AI8" s="44">
        <v>37</v>
      </c>
      <c r="AJ8" s="46">
        <f t="shared" si="13"/>
        <v>-5</v>
      </c>
      <c r="AK8">
        <v>36</v>
      </c>
      <c r="AL8">
        <v>59</v>
      </c>
      <c r="AM8">
        <v>38</v>
      </c>
      <c r="AN8">
        <v>7</v>
      </c>
      <c r="AO8">
        <v>6</v>
      </c>
      <c r="AX8" t="str">
        <f t="shared" si="1"/>
        <v>const int8_t srnd_37[6] = { -5, 36</v>
      </c>
      <c r="AY8" t="str">
        <f t="shared" ref="AY8:BE8" si="19">IF(LEN(AL8)&gt;0,AX8&amp;", "&amp;AL8,"")</f>
        <v>const int8_t srnd_37[6] = { -5, 36, 59</v>
      </c>
      <c r="AZ8" t="str">
        <f t="shared" si="19"/>
        <v>const int8_t srnd_37[6] = { -5, 36, 59, 38</v>
      </c>
      <c r="BA8" t="str">
        <f t="shared" si="19"/>
        <v>const int8_t srnd_37[6] = { -5, 36, 59, 38, 7</v>
      </c>
      <c r="BB8" t="str">
        <f t="shared" si="19"/>
        <v>const int8_t srnd_37[6] = { -5, 36, 59, 38, 7, 6</v>
      </c>
      <c r="BC8" t="str">
        <f t="shared" si="19"/>
        <v/>
      </c>
      <c r="BD8" t="str">
        <f t="shared" si="19"/>
        <v/>
      </c>
      <c r="BE8" t="str">
        <f t="shared" si="19"/>
        <v/>
      </c>
      <c r="BF8" t="str">
        <f t="shared" si="15"/>
        <v>const int8_t srnd_37[6] = { -5, 36, 59, 38, 7, 6 };</v>
      </c>
      <c r="BJ8">
        <v>1</v>
      </c>
      <c r="BK8" t="str">
        <f t="shared" si="3"/>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 t="shared" si="4"/>
        <v>const int8_t ltr_P[18] = { -17, 81, 82, 70, 54, 55, 32</v>
      </c>
      <c r="S9" t="str">
        <f t="shared" si="4"/>
        <v>const int8_t ltr_L[11] = { -10, 54, 70, 82, 81, 80, 66</v>
      </c>
      <c r="T9" t="str">
        <f t="shared" si="4"/>
        <v>const int8_t ltr_Y[13] = { -12, 78, 64, 44, 53, 70, 82</v>
      </c>
      <c r="U9" t="str">
        <f t="shared" si="5"/>
        <v>const int8_t ltr_T[13] = { -12, 53, 71, 56, 57, 35, 72</v>
      </c>
      <c r="V9" t="str">
        <f t="shared" si="6"/>
        <v>const int8_t ltr_H[18] = { -17, 54, 70, 82, 81, 80, 66</v>
      </c>
      <c r="W9" t="str">
        <f t="shared" si="7"/>
        <v>const int8_t ltr_S[18] = { -17, 34, 33, 32, 55, 54, 70</v>
      </c>
      <c r="Y9" t="str">
        <f t="shared" si="8"/>
        <v>const int8_t ltr_2[18] = { -17, 53, 54, 55, 32, 33, 34</v>
      </c>
      <c r="Z9" t="str">
        <f t="shared" si="9"/>
        <v>const int8_t ltr_0[25] = { -24, 32, 33, 34, 35, 36, 37</v>
      </c>
      <c r="AA9" t="str">
        <f t="shared" si="10"/>
        <v>const int8_t ltr_1[16] = { -15, 53, 54, 55, 32, 56, 72</v>
      </c>
      <c r="AB9" t="str">
        <f t="shared" si="11"/>
        <v>const int8_t ltr_8[25] = { -24, 54, 55, 32, 33, 34, 58</v>
      </c>
      <c r="AD9" t="str">
        <f t="shared" si="11"/>
        <v>const int8_t ltr_star[32] = { -31, 0, 32, 71, 70, 69, 51</v>
      </c>
      <c r="AF9" t="str">
        <f t="shared" si="12"/>
        <v>const int8_t ltr_all[94] = { -93, 0, 1, 2, 3, 4, 5</v>
      </c>
      <c r="AI9" s="44">
        <v>38</v>
      </c>
      <c r="AJ9" s="46">
        <f t="shared" si="13"/>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 t="shared" si="1"/>
        <v>const int8_t srnd_38[7] = { -6, 8</v>
      </c>
      <c r="AY9" t="str">
        <f t="shared" ref="AY9:BE9" si="20">IF(LEN(AL9)&gt;0,AX9&amp;", "&amp;AL9,"")</f>
        <v>const int8_t srnd_38[7] = { -6, 8, 7</v>
      </c>
      <c r="AZ9" t="str">
        <f t="shared" si="20"/>
        <v>const int8_t srnd_38[7] = { -6, 8, 7, 37</v>
      </c>
      <c r="BA9" t="str">
        <f t="shared" si="20"/>
        <v>const int8_t srnd_38[7] = { -6, 8, 7, 37, 60</v>
      </c>
      <c r="BB9" t="str">
        <f t="shared" si="20"/>
        <v>const int8_t srnd_38[7] = { -6, 8, 7, 37, 60, 39</v>
      </c>
      <c r="BC9" t="str">
        <f t="shared" si="20"/>
        <v>const int8_t srnd_38[7] = { -6, 8, 7, 37, 60, 39, 9</v>
      </c>
      <c r="BD9" t="str">
        <f t="shared" si="20"/>
        <v/>
      </c>
      <c r="BE9" t="str">
        <f t="shared" si="20"/>
        <v/>
      </c>
      <c r="BF9" t="str">
        <f t="shared" si="15"/>
        <v>const int8_t srnd_38[7] = { -6, 8, 7, 37, 60, 39, 9 };</v>
      </c>
      <c r="BJ9">
        <v>2</v>
      </c>
      <c r="BK9" t="str">
        <f t="shared" si="3"/>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 t="shared" si="4"/>
        <v>const int8_t ltr_P[18] = { -17, 81, 82, 70, 54, 55, 32, 33</v>
      </c>
      <c r="S10" t="str">
        <f t="shared" si="4"/>
        <v>const int8_t ltr_L[11] = { -10, 54, 70, 82, 81, 80, 66, 65</v>
      </c>
      <c r="T10" t="str">
        <f t="shared" si="4"/>
        <v>const int8_t ltr_Y[13] = { -12, 78, 64, 44, 53, 70, 82, 90</v>
      </c>
      <c r="U10" t="str">
        <f t="shared" si="5"/>
        <v>const int8_t ltr_T[13] = { -12, 53, 71, 56, 57, 35, 72, 84</v>
      </c>
      <c r="V10" t="str">
        <f t="shared" si="6"/>
        <v>const int8_t ltr_H[18] = { -17, 54, 70, 82, 81, 80, 66, 46</v>
      </c>
      <c r="W10" t="str">
        <f t="shared" si="7"/>
        <v>const int8_t ltr_S[18] = { -17, 34, 33, 32, 55, 54, 70, 82</v>
      </c>
      <c r="Y10" t="str">
        <f t="shared" si="8"/>
        <v>const int8_t ltr_2[18] = { -17, 53, 54, 55, 32, 33, 34, 35</v>
      </c>
      <c r="Z10" t="str">
        <f t="shared" si="9"/>
        <v>const int8_t ltr_0[25] = { -24, 32, 33, 34, 35, 36, 37, 38</v>
      </c>
      <c r="AA10" t="str">
        <f t="shared" si="10"/>
        <v>const int8_t ltr_1[16] = { -15, 53, 54, 55, 32, 56, 72, 84</v>
      </c>
      <c r="AB10" t="str">
        <f t="shared" si="11"/>
        <v>const int8_t ltr_8[25] = { -24, 54, 55, 32, 33, 34, 58, 74</v>
      </c>
      <c r="AD10" t="str">
        <f t="shared" si="11"/>
        <v>const int8_t ltr_star[32] = { -31, 0, 32, 71, 70, 69, 51, 25</v>
      </c>
      <c r="AF10" t="str">
        <f t="shared" si="12"/>
        <v>const int8_t ltr_all[94] = { -93, 0, 1, 2, 3, 4, 5, 6</v>
      </c>
      <c r="AI10" s="44">
        <v>39</v>
      </c>
      <c r="AJ10" s="46">
        <f t="shared" si="13"/>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 t="shared" si="1"/>
        <v>const int8_t srnd_39[6] = { -5, 9</v>
      </c>
      <c r="AY10" t="str">
        <f t="shared" ref="AY10:BE10" si="21">IF(LEN(AL10)&gt;0,AX10&amp;", "&amp;AL10,"")</f>
        <v>const int8_t srnd_39[6] = { -5, 9, 38</v>
      </c>
      <c r="AZ10" t="str">
        <f t="shared" si="21"/>
        <v>const int8_t srnd_39[6] = { -5, 9, 38, 61</v>
      </c>
      <c r="BA10" t="str">
        <f t="shared" si="21"/>
        <v>const int8_t srnd_39[6] = { -5, 9, 38, 61, 40</v>
      </c>
      <c r="BB10" t="str">
        <f t="shared" si="21"/>
        <v>const int8_t srnd_39[6] = { -5, 9, 38, 61, 40, 10</v>
      </c>
      <c r="BC10" t="str">
        <f t="shared" si="21"/>
        <v/>
      </c>
      <c r="BD10" t="str">
        <f t="shared" si="21"/>
        <v/>
      </c>
      <c r="BE10" t="str">
        <f t="shared" si="21"/>
        <v/>
      </c>
      <c r="BF10" t="str">
        <f t="shared" si="15"/>
        <v>const int8_t srnd_39[6] = { -5, 9, 38, 61, 40, 10 };</v>
      </c>
      <c r="BJ10">
        <v>3</v>
      </c>
      <c r="BK10" t="str">
        <f t="shared" si="3"/>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 t="shared" si="4"/>
        <v>const int8_t ltr_P[18] = { -17, 81, 82, 70, 54, 55, 32, 33, 34</v>
      </c>
      <c r="S11" t="str">
        <f t="shared" si="4"/>
        <v>const int8_t ltr_L[11] = { -10, 54, 70, 82, 81, 80, 66, 65, 64</v>
      </c>
      <c r="T11" t="str">
        <f t="shared" si="4"/>
        <v>const int8_t ltr_Y[13] = { -12, 78, 64, 44, 53, 70, 82, 90, 88</v>
      </c>
      <c r="U11" t="str">
        <f t="shared" si="5"/>
        <v>const int8_t ltr_T[13] = { -12, 53, 71, 56, 57, 35, 72, 84, 92</v>
      </c>
      <c r="V11" t="str">
        <f t="shared" si="6"/>
        <v>const int8_t ltr_H[18] = { -17, 54, 70, 82, 81, 80, 66, 46, 34</v>
      </c>
      <c r="W11" t="str">
        <f t="shared" si="7"/>
        <v>const int8_t ltr_S[18] = { -17, 34, 33, 32, 55, 54, 70, 82, 91</v>
      </c>
      <c r="Y11" t="str">
        <f t="shared" si="8"/>
        <v>const int8_t ltr_2[18] = { -17, 53, 54, 55, 32, 33, 34, 35, 58</v>
      </c>
      <c r="Z11" t="str">
        <f t="shared" si="9"/>
        <v>const int8_t ltr_0[25] = { -24, 32, 33, 34, 35, 36, 37, 38, 39</v>
      </c>
      <c r="AA11" t="str">
        <f t="shared" si="10"/>
        <v>const int8_t ltr_1[16] = { -15, 53, 54, 55, 32, 56, 72, 84, 92</v>
      </c>
      <c r="AB11" t="str">
        <f t="shared" si="11"/>
        <v>const int8_t ltr_8[25] = { -24, 54, 55, 32, 33, 34, 58, 74, 85</v>
      </c>
      <c r="AD11" t="str">
        <f t="shared" si="11"/>
        <v>const int8_t ltr_star[32] = { -31, 0, 32, 71, 70, 69, 51, 25, 68</v>
      </c>
      <c r="AF11" t="str">
        <f t="shared" si="12"/>
        <v>const int8_t ltr_all[94] = { -93, 0, 1, 2, 3, 4, 5, 6, 7</v>
      </c>
      <c r="AI11" s="44">
        <v>40</v>
      </c>
      <c r="AJ11" s="46">
        <f t="shared" si="13"/>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 t="shared" si="1"/>
        <v>const int8_t srnd_40[6] = { -5, 10</v>
      </c>
      <c r="AY11" t="str">
        <f t="shared" ref="AY11:BE11" si="22">IF(LEN(AL11)&gt;0,AX11&amp;", "&amp;AL11,"")</f>
        <v>const int8_t srnd_40[6] = { -5, 10, 39</v>
      </c>
      <c r="AZ11" t="str">
        <f t="shared" si="22"/>
        <v>const int8_t srnd_40[6] = { -5, 10, 39, 61</v>
      </c>
      <c r="BA11" t="str">
        <f t="shared" si="22"/>
        <v>const int8_t srnd_40[6] = { -5, 10, 39, 61, 41</v>
      </c>
      <c r="BB11" t="str">
        <f t="shared" si="22"/>
        <v>const int8_t srnd_40[6] = { -5, 10, 39, 61, 41, 11</v>
      </c>
      <c r="BC11" t="str">
        <f t="shared" si="22"/>
        <v/>
      </c>
      <c r="BD11" t="str">
        <f t="shared" si="22"/>
        <v/>
      </c>
      <c r="BE11" t="str">
        <f t="shared" si="22"/>
        <v/>
      </c>
      <c r="BF11" t="str">
        <f t="shared" si="15"/>
        <v>const int8_t srnd_40[6] = { -5, 10, 39, 61, 41, 11 };</v>
      </c>
      <c r="BJ11">
        <v>4</v>
      </c>
      <c r="BK11" t="str">
        <f t="shared" si="3"/>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3">R11&amp;", "&amp;A13</f>
        <v>const int8_t ltr_P[18] = { -17, 81, 82, 70, 54, 55, 32, 33, 34, 59</v>
      </c>
      <c r="S12" t="str">
        <f>S11&amp;", "&amp;B12</f>
        <v>const int8_t ltr_L[11] = { -10, 54, 70, 82, 81, 80, 66, 65, 64, 63</v>
      </c>
      <c r="T12" t="str">
        <f>T11&amp;", "&amp;C12</f>
        <v>const int8_t ltr_Y[13] = { -12, 78, 64, 44, 53, 70, 82, 90, 88, 86</v>
      </c>
      <c r="U12" t="str">
        <f t="shared" si="5"/>
        <v>const int8_t ltr_T[13] = { -12, 53, 71, 56, 57, 35, 72, 84, 92, 88</v>
      </c>
      <c r="V12" t="str">
        <f t="shared" si="6"/>
        <v>const int8_t ltr_H[18] = { -17, 54, 70, 82, 81, 80, 66, 46, 34, 58</v>
      </c>
      <c r="W12" t="str">
        <f t="shared" si="7"/>
        <v>const int8_t ltr_S[18] = { -17, 34, 33, 32, 55, 54, 70, 82, 91, 92</v>
      </c>
      <c r="Y12" t="str">
        <f t="shared" si="8"/>
        <v>const int8_t ltr_2[18] = { -17, 53, 54, 55, 32, 33, 34, 35, 58, 85</v>
      </c>
      <c r="Z12" t="str">
        <f t="shared" si="9"/>
        <v>const int8_t ltr_0[25] = { -24, 32, 33, 34, 35, 36, 37, 38, 39, 40</v>
      </c>
      <c r="AA12" t="str">
        <f t="shared" si="10"/>
        <v>const int8_t ltr_1[16] = { -15, 53, 54, 55, 32, 56, 72, 84, 92, 88</v>
      </c>
      <c r="AB12" t="str">
        <f t="shared" si="11"/>
        <v>const int8_t ltr_8[25] = { -24, 54, 55, 32, 33, 34, 58, 74, 85, 92</v>
      </c>
      <c r="AD12" t="str">
        <f t="shared" si="11"/>
        <v>const int8_t ltr_star[32] = { -31, 0, 32, 71, 70, 69, 51, 25, 68, 80</v>
      </c>
      <c r="AF12" t="str">
        <f t="shared" si="12"/>
        <v>const int8_t ltr_all[94] = { -93, 0, 1, 2, 3, 4, 5, 6, 7, 8</v>
      </c>
      <c r="AI12" s="44">
        <v>41</v>
      </c>
      <c r="AJ12" s="46">
        <f t="shared" si="13"/>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 t="shared" si="1"/>
        <v>const int8_t srnd_41[7] = { -6, 11</v>
      </c>
      <c r="AY12" t="str">
        <f t="shared" ref="AY12:BE12" si="24">IF(LEN(AL12)&gt;0,AX12&amp;", "&amp;AL12,"")</f>
        <v>const int8_t srnd_41[7] = { -6, 11, 40</v>
      </c>
      <c r="AZ12" t="str">
        <f t="shared" si="24"/>
        <v>const int8_t srnd_41[7] = { -6, 11, 40, 62</v>
      </c>
      <c r="BA12" t="str">
        <f t="shared" si="24"/>
        <v>const int8_t srnd_41[7] = { -6, 11, 40, 62, 42</v>
      </c>
      <c r="BB12" t="str">
        <f t="shared" si="24"/>
        <v>const int8_t srnd_41[7] = { -6, 11, 40, 62, 42, 13</v>
      </c>
      <c r="BC12" t="str">
        <f t="shared" si="24"/>
        <v>const int8_t srnd_41[7] = { -6, 11, 40, 62, 42, 13, 12</v>
      </c>
      <c r="BD12" t="str">
        <f t="shared" si="24"/>
        <v/>
      </c>
      <c r="BE12" t="str">
        <f t="shared" si="24"/>
        <v/>
      </c>
      <c r="BF12" t="str">
        <f t="shared" si="15"/>
        <v>const int8_t srnd_41[7] = { -6, 11, 40, 62, 42, 13, 12 };</v>
      </c>
      <c r="BJ12">
        <v>5</v>
      </c>
      <c r="BK12" t="str">
        <f t="shared" si="3"/>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3"/>
        <v>const int8_t ltr_P[18] = { -17, 81, 82, 70, 54, 55, 32, 33, 34, 59, 75</v>
      </c>
      <c r="S13" t="str">
        <f>S12&amp;", "&amp;B13</f>
        <v>const int8_t ltr_L[11] = { -10, 54, 70, 82, 81, 80, 66, 65, 64, 63, 41</v>
      </c>
      <c r="T13" t="str">
        <f>T12&amp;", "&amp;C13</f>
        <v>const int8_t ltr_Y[13] = { -12, 78, 64, 44, 53, 70, 82, 90, 88, 86, 74</v>
      </c>
      <c r="U13" t="str">
        <f t="shared" si="5"/>
        <v>const int8_t ltr_T[13] = { -12, 53, 71, 56, 57, 35, 72, 84, 92, 88, 78</v>
      </c>
      <c r="V13" t="str">
        <f t="shared" si="6"/>
        <v>const int8_t ltr_H[18] = { -17, 54, 70, 82, 81, 80, 66, 46, 34, 58, 74</v>
      </c>
      <c r="W13" t="str">
        <f t="shared" si="7"/>
        <v>const int8_t ltr_S[18] = { -17, 34, 33, 32, 55, 54, 70, 82, 91, 92, 87</v>
      </c>
      <c r="Y13" t="str">
        <f t="shared" si="8"/>
        <v>const int8_t ltr_2[18] = { -17, 53, 54, 55, 32, 33, 34, 35, 58, 85, 92</v>
      </c>
      <c r="Z13" t="str">
        <f t="shared" si="9"/>
        <v>const int8_t ltr_0[25] = { -24, 32, 33, 34, 35, 36, 37, 38, 39, 40, 41</v>
      </c>
      <c r="AA13" t="str">
        <f t="shared" si="10"/>
        <v>const int8_t ltr_1[16] = { -15, 53, 54, 55, 32, 56, 72, 84, 92, 88, 78</v>
      </c>
      <c r="AB13" t="str">
        <f t="shared" si="11"/>
        <v>const int8_t ltr_8[25] = { -24, 54, 55, 32, 33, 34, 58, 74, 85, 92, 89</v>
      </c>
      <c r="AD13" t="str">
        <f t="shared" si="11"/>
        <v>const int8_t ltr_star[32] = { -31, 0, 32, 71, 70, 69, 51, 25, 68, 80, 66</v>
      </c>
      <c r="AF13" t="str">
        <f t="shared" si="12"/>
        <v>const int8_t ltr_all[94] = { -93, 0, 1, 2, 3, 4, 5, 6, 7, 8, 9</v>
      </c>
      <c r="AI13" s="44">
        <v>42</v>
      </c>
      <c r="AJ13" s="46">
        <f t="shared" si="13"/>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 t="shared" si="1"/>
        <v>const int8_t srnd_42[6] = { -5, 41</v>
      </c>
      <c r="AY13" t="str">
        <f t="shared" ref="AY13:BE13" si="25">IF(LEN(AL13)&gt;0,AX13&amp;", "&amp;AL13,"")</f>
        <v>const int8_t srnd_42[6] = { -5, 41, 63</v>
      </c>
      <c r="AZ13" t="str">
        <f t="shared" si="25"/>
        <v>const int8_t srnd_42[6] = { -5, 41, 63, 43</v>
      </c>
      <c r="BA13" t="str">
        <f t="shared" si="25"/>
        <v>const int8_t srnd_42[6] = { -5, 41, 63, 43, 14</v>
      </c>
      <c r="BB13" t="str">
        <f t="shared" si="25"/>
        <v>const int8_t srnd_42[6] = { -5, 41, 63, 43, 14, 13</v>
      </c>
      <c r="BC13" t="str">
        <f t="shared" si="25"/>
        <v/>
      </c>
      <c r="BD13" t="str">
        <f t="shared" si="25"/>
        <v/>
      </c>
      <c r="BE13" t="str">
        <f t="shared" si="25"/>
        <v/>
      </c>
      <c r="BF13" t="str">
        <f t="shared" si="15"/>
        <v>const int8_t srnd_42[6] = { -5, 41, 63, 43, 14, 13 };</v>
      </c>
      <c r="BJ13">
        <v>6</v>
      </c>
      <c r="BK13" t="str">
        <f t="shared" si="3"/>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3"/>
        <v>const int8_t ltr_P[18] = { -17, 81, 82, 70, 54, 55, 32, 33, 34, 59, 75, 86</v>
      </c>
      <c r="T14" t="str">
        <f>T13&amp;", "&amp;C14</f>
        <v>const int8_t ltr_Y[13] = { -12, 78, 64, 44, 53, 70, 82, 90, 88, 86, 74, 58</v>
      </c>
      <c r="U14" t="str">
        <f t="shared" si="5"/>
        <v>const int8_t ltr_T[13] = { -12, 53, 71, 56, 57, 35, 72, 84, 92, 88, 78, 64</v>
      </c>
      <c r="V14" t="str">
        <f t="shared" si="6"/>
        <v>const int8_t ltr_H[18] = { -17, 54, 70, 82, 81, 80, 66, 46, 34, 58, 74, 75</v>
      </c>
      <c r="W14" t="str">
        <f t="shared" si="7"/>
        <v>const int8_t ltr_S[18] = { -17, 34, 33, 32, 55, 54, 70, 82, 91, 92, 87, 76</v>
      </c>
      <c r="Y14" t="str">
        <f t="shared" si="8"/>
        <v>const int8_t ltr_2[18] = { -17, 53, 54, 55, 32, 33, 34, 35, 58, 85, 92, 89</v>
      </c>
      <c r="Z14" t="str">
        <f t="shared" si="9"/>
        <v>const int8_t ltr_0[25] = { -24, 32, 33, 34, 35, 36, 37, 38, 39, 40, 41, 42</v>
      </c>
      <c r="AA14" t="str">
        <f t="shared" si="10"/>
        <v>const int8_t ltr_1[16] = { -15, 53, 54, 55, 32, 56, 72, 84, 92, 88, 78, 47</v>
      </c>
      <c r="AB14" t="str">
        <f t="shared" si="11"/>
        <v>const int8_t ltr_8[25] = { -24, 54, 55, 32, 33, 34, 58, 74, 85, 92, 89, 80</v>
      </c>
      <c r="AD14" t="str">
        <f t="shared" si="11"/>
        <v>const int8_t ltr_star[32] = { -31, 0, 32, 71, 70, 69, 51, 25, 68, 80, 66, 47</v>
      </c>
      <c r="AF14" t="str">
        <f t="shared" si="12"/>
        <v>const int8_t ltr_all[94] = { -93, 0, 1, 2, 3, 4, 5, 6, 7, 8, 9, 10</v>
      </c>
      <c r="AI14" s="44">
        <v>43</v>
      </c>
      <c r="AJ14" s="46">
        <f t="shared" si="13"/>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 t="shared" si="1"/>
        <v>const int8_t srnd_43[6] = { -5, 42</v>
      </c>
      <c r="AY14" t="str">
        <f t="shared" ref="AY14:BE14" si="26">IF(LEN(AL14)&gt;0,AX14&amp;", "&amp;AL14,"")</f>
        <v>const int8_t srnd_43[6] = { -5, 42, 63</v>
      </c>
      <c r="AZ14" t="str">
        <f t="shared" si="26"/>
        <v>const int8_t srnd_43[6] = { -5, 42, 63, 44</v>
      </c>
      <c r="BA14" t="str">
        <f t="shared" si="26"/>
        <v>const int8_t srnd_43[6] = { -5, 42, 63, 44, 15</v>
      </c>
      <c r="BB14" t="str">
        <f t="shared" si="26"/>
        <v>const int8_t srnd_43[6] = { -5, 42, 63, 44, 15, 14</v>
      </c>
      <c r="BC14" t="str">
        <f t="shared" si="26"/>
        <v/>
      </c>
      <c r="BD14" t="str">
        <f t="shared" si="26"/>
        <v/>
      </c>
      <c r="BE14" t="str">
        <f t="shared" si="26"/>
        <v/>
      </c>
      <c r="BF14" t="str">
        <f t="shared" si="15"/>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3"/>
        <v>const int8_t ltr_P[18] = { -17, 81, 82, 70, 54, 55, 32, 33, 34, 59, 75, 86, 92</v>
      </c>
      <c r="T15" t="str">
        <f>T14&amp;", "&amp;C15</f>
        <v>const int8_t ltr_Y[13] = { -12, 78, 64, 44, 53, 70, 82, 90, 88, 86, 74, 58, 35</v>
      </c>
      <c r="U15" t="str">
        <f t="shared" si="5"/>
        <v>const int8_t ltr_T[13] = { -12, 53, 71, 56, 57, 35, 72, 84, 92, 88, 78, 64, 44</v>
      </c>
      <c r="V15" t="str">
        <f t="shared" si="6"/>
        <v>const int8_t ltr_H[18] = { -17, 54, 70, 82, 81, 80, 66, 46, 34, 58, 74, 75, 76</v>
      </c>
      <c r="W15" t="str">
        <f t="shared" si="7"/>
        <v>const int8_t ltr_S[18] = { -17, 34, 33, 32, 55, 54, 70, 82, 91, 92, 87, 76, 62</v>
      </c>
      <c r="Y15" t="str">
        <f t="shared" si="8"/>
        <v>const int8_t ltr_2[18] = { -17, 53, 54, 55, 32, 33, 34, 35, 58, 85, 92, 89, 66</v>
      </c>
      <c r="Z15" t="str">
        <f t="shared" si="9"/>
        <v>const int8_t ltr_0[25] = { -24, 32, 33, 34, 35, 36, 37, 38, 39, 40, 41, 42, 43</v>
      </c>
      <c r="AA15" t="str">
        <f t="shared" si="10"/>
        <v>const int8_t ltr_1[16] = { -15, 53, 54, 55, 32, 56, 72, 84, 92, 88, 78, 47, 65</v>
      </c>
      <c r="AB15" t="str">
        <f t="shared" si="11"/>
        <v>const int8_t ltr_8[25] = { -24, 54, 55, 32, 33, 34, 58, 74, 85, 92, 89, 80, 66</v>
      </c>
      <c r="AD15" t="str">
        <f t="shared" si="11"/>
        <v>const int8_t ltr_star[32] = { -31, 0, 32, 71, 70, 69, 51, 25, 68, 80, 66, 47, 20</v>
      </c>
      <c r="AF15" t="str">
        <f t="shared" si="12"/>
        <v>const int8_t ltr_all[94] = { -93, 0, 1, 2, 3, 4, 5, 6, 7, 8, 9, 10, 11</v>
      </c>
      <c r="AI15" s="44">
        <v>44</v>
      </c>
      <c r="AJ15" s="46">
        <f t="shared" si="13"/>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 t="shared" si="1"/>
        <v>const int8_t srnd_44[7] = { -6, 16</v>
      </c>
      <c r="AY15" t="str">
        <f t="shared" ref="AY15:BE15" si="27">IF(LEN(AL15)&gt;0,AX15&amp;", "&amp;AL15,"")</f>
        <v>const int8_t srnd_44[7] = { -6, 16, 15</v>
      </c>
      <c r="AZ15" t="str">
        <f t="shared" si="27"/>
        <v>const int8_t srnd_44[7] = { -6, 16, 15, 43</v>
      </c>
      <c r="BA15" t="str">
        <f t="shared" si="27"/>
        <v>const int8_t srnd_44[7] = { -6, 16, 15, 43, 64</v>
      </c>
      <c r="BB15" t="str">
        <f t="shared" si="27"/>
        <v>const int8_t srnd_44[7] = { -6, 16, 15, 43, 64, 45</v>
      </c>
      <c r="BC15" t="str">
        <f t="shared" si="27"/>
        <v>const int8_t srnd_44[7] = { -6, 16, 15, 43, 64, 45, 17</v>
      </c>
      <c r="BD15" t="str">
        <f t="shared" si="27"/>
        <v/>
      </c>
      <c r="BE15" t="str">
        <f t="shared" si="27"/>
        <v/>
      </c>
      <c r="BF15" t="str">
        <f t="shared" si="15"/>
        <v>const int8_t srnd_44[7] = { -6, 16, 15, 43, 64, 45, 17 };</v>
      </c>
      <c r="BK15" t="str">
        <f>"};"</f>
        <v>};</v>
      </c>
    </row>
    <row r="16" spans="1:63" x14ac:dyDescent="0.25">
      <c r="A16">
        <v>92</v>
      </c>
      <c r="F16">
        <v>62</v>
      </c>
      <c r="G16">
        <v>42</v>
      </c>
      <c r="I16">
        <v>47</v>
      </c>
      <c r="J16">
        <v>44</v>
      </c>
      <c r="K16">
        <v>64</v>
      </c>
      <c r="L16">
        <v>46</v>
      </c>
      <c r="N16">
        <v>65</v>
      </c>
      <c r="P16">
        <v>12</v>
      </c>
      <c r="R16" t="str">
        <f t="shared" si="23"/>
        <v>const int8_t ltr_P[18] = { -17, 81, 82, 70, 54, 55, 32, 33, 34, 59, 75, 86, 92, 90</v>
      </c>
      <c r="V16" t="str">
        <f t="shared" ref="V16:W20" si="28">V15&amp;", "&amp;F16</f>
        <v>const int8_t ltr_H[18] = { -17, 54, 70, 82, 81, 80, 66, 46, 34, 58, 74, 75, 76, 62</v>
      </c>
      <c r="W16" t="str">
        <f t="shared" si="28"/>
        <v>const int8_t ltr_S[18] = { -17, 34, 33, 32, 55, 54, 70, 82, 91, 92, 87, 76, 62, 42</v>
      </c>
      <c r="Y16" t="str">
        <f t="shared" si="8"/>
        <v>const int8_t ltr_2[18] = { -17, 53, 54, 55, 32, 33, 34, 35, 58, 85, 92, 89, 66, 47</v>
      </c>
      <c r="Z16" t="str">
        <f t="shared" si="9"/>
        <v>const int8_t ltr_0[25] = { -24, 32, 33, 34, 35, 36, 37, 38, 39, 40, 41, 42, 43, 44</v>
      </c>
      <c r="AA16" t="str">
        <f t="shared" si="10"/>
        <v>const int8_t ltr_1[16] = { -15, 53, 54, 55, 32, 56, 72, 84, 92, 88, 78, 47, 65, 64</v>
      </c>
      <c r="AB16" t="str">
        <f t="shared" si="11"/>
        <v>const int8_t ltr_8[25] = { -24, 54, 55, 32, 33, 34, 58, 74, 85, 92, 89, 80, 66, 46</v>
      </c>
      <c r="AD16" t="str">
        <f t="shared" si="11"/>
        <v>const int8_t ltr_star[32] = { -31, 0, 32, 71, 70, 69, 51, 25, 68, 80, 66, 47, 20, 65</v>
      </c>
      <c r="AF16" t="str">
        <f t="shared" si="12"/>
        <v>const int8_t ltr_all[94] = { -93, 0, 1, 2, 3, 4, 5, 6, 7, 8, 9, 10, 11, 12</v>
      </c>
      <c r="AI16" s="44">
        <v>45</v>
      </c>
      <c r="AJ16" s="46">
        <f t="shared" si="13"/>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 t="shared" si="1"/>
        <v>const int8_t srnd_45[6] = { -5, 17</v>
      </c>
      <c r="AY16" t="str">
        <f t="shared" ref="AY16:BE16" si="29">IF(LEN(AL16)&gt;0,AX16&amp;", "&amp;AL16,"")</f>
        <v>const int8_t srnd_45[6] = { -5, 17, 44</v>
      </c>
      <c r="AZ16" t="str">
        <f t="shared" si="29"/>
        <v>const int8_t srnd_45[6] = { -5, 17, 44, 65</v>
      </c>
      <c r="BA16" t="str">
        <f t="shared" si="29"/>
        <v>const int8_t srnd_45[6] = { -5, 17, 44, 65, 46</v>
      </c>
      <c r="BB16" t="str">
        <f t="shared" si="29"/>
        <v>const int8_t srnd_45[6] = { -5, 17, 44, 65, 46, 18</v>
      </c>
      <c r="BC16" t="str">
        <f t="shared" si="29"/>
        <v/>
      </c>
      <c r="BD16" t="str">
        <f t="shared" si="29"/>
        <v/>
      </c>
      <c r="BE16" t="str">
        <f t="shared" si="29"/>
        <v/>
      </c>
      <c r="BF16" t="str">
        <f t="shared" si="15"/>
        <v>const int8_t srnd_45[6] = { -5, 17, 44, 65, 46, 18 };</v>
      </c>
    </row>
    <row r="17" spans="1:63" x14ac:dyDescent="0.25">
      <c r="A17">
        <v>90</v>
      </c>
      <c r="F17">
        <v>42</v>
      </c>
      <c r="G17">
        <v>43</v>
      </c>
      <c r="I17">
        <v>65</v>
      </c>
      <c r="J17">
        <v>45</v>
      </c>
      <c r="K17">
        <v>63</v>
      </c>
      <c r="L17">
        <v>45</v>
      </c>
      <c r="N17">
        <v>78</v>
      </c>
      <c r="P17">
        <v>13</v>
      </c>
      <c r="R17" t="str">
        <f t="shared" si="23"/>
        <v>const int8_t ltr_P[18] = { -17, 81, 82, 70, 54, 55, 32, 33, 34, 59, 75, 86, 92, 90, 80</v>
      </c>
      <c r="V17" t="str">
        <f t="shared" si="28"/>
        <v>const int8_t ltr_H[18] = { -17, 54, 70, 82, 81, 80, 66, 46, 34, 58, 74, 75, 76, 62, 42</v>
      </c>
      <c r="W17" t="str">
        <f t="shared" si="28"/>
        <v>const int8_t ltr_S[18] = { -17, 34, 33, 32, 55, 54, 70, 82, 91, 92, 87, 76, 62, 42, 43</v>
      </c>
      <c r="Y17" t="str">
        <f t="shared" si="8"/>
        <v>const int8_t ltr_2[18] = { -17, 53, 54, 55, 32, 33, 34, 35, 58, 85, 92, 89, 66, 47, 65</v>
      </c>
      <c r="Z17" t="str">
        <f t="shared" si="9"/>
        <v>const int8_t ltr_0[25] = { -24, 32, 33, 34, 35, 36, 37, 38, 39, 40, 41, 42, 43, 44, 45</v>
      </c>
      <c r="AA17" t="str">
        <f t="shared" si="10"/>
        <v>const int8_t ltr_1[16] = { -15, 53, 54, 55, 32, 56, 72, 84, 92, 88, 78, 47, 65, 64, 63</v>
      </c>
      <c r="AB17" t="str">
        <f t="shared" si="11"/>
        <v>const int8_t ltr_8[25] = { -24, 54, 55, 32, 33, 34, 58, 74, 85, 92, 89, 80, 66, 46, 45</v>
      </c>
      <c r="AD17" t="str">
        <f t="shared" si="11"/>
        <v>const int8_t ltr_star[32] = { -31, 0, 32, 71, 70, 69, 51, 25, 68, 80, 66, 47, 20, 65, 78</v>
      </c>
      <c r="AF17" t="str">
        <f t="shared" si="12"/>
        <v>const int8_t ltr_all[94] = { -93, 0, 1, 2, 3, 4, 5, 6, 7, 8, 9, 10, 11, 12, 13</v>
      </c>
      <c r="AI17" s="44">
        <v>46</v>
      </c>
      <c r="AJ17" s="46">
        <f t="shared" si="13"/>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 t="shared" si="1"/>
        <v>const int8_t srnd_46[6] = { -5, 18</v>
      </c>
      <c r="AY17" t="str">
        <f t="shared" ref="AY17:BE17" si="30">IF(LEN(AL17)&gt;0,AX17&amp;", "&amp;AL17,"")</f>
        <v>const int8_t srnd_46[6] = { -5, 18, 45</v>
      </c>
      <c r="AZ17" t="str">
        <f t="shared" si="30"/>
        <v>const int8_t srnd_46[6] = { -5, 18, 45, 65</v>
      </c>
      <c r="BA17" t="str">
        <f t="shared" si="30"/>
        <v>const int8_t srnd_46[6] = { -5, 18, 45, 65, 47</v>
      </c>
      <c r="BB17" t="str">
        <f t="shared" si="30"/>
        <v>const int8_t srnd_46[6] = { -5, 18, 45, 65, 47, 19</v>
      </c>
      <c r="BC17" t="str">
        <f t="shared" si="30"/>
        <v/>
      </c>
      <c r="BD17" t="str">
        <f t="shared" si="30"/>
        <v/>
      </c>
      <c r="BE17" t="str">
        <f t="shared" si="30"/>
        <v/>
      </c>
      <c r="BF17" t="str">
        <f t="shared" si="15"/>
        <v>const int8_t srnd_46[6] = { -5, 18, 45, 65, 47, 19 };</v>
      </c>
    </row>
    <row r="18" spans="1:63" x14ac:dyDescent="0.25">
      <c r="A18">
        <v>80</v>
      </c>
      <c r="F18">
        <v>90</v>
      </c>
      <c r="G18">
        <v>44</v>
      </c>
      <c r="I18">
        <v>64</v>
      </c>
      <c r="J18">
        <v>46</v>
      </c>
      <c r="K18">
        <v>41</v>
      </c>
      <c r="L18">
        <v>44</v>
      </c>
      <c r="N18">
        <v>63</v>
      </c>
      <c r="P18">
        <v>14</v>
      </c>
      <c r="R18" t="str">
        <f t="shared" si="23"/>
        <v>const int8_t ltr_P[18] = { -17, 81, 82, 70, 54, 55, 32, 33, 34, 59, 75, 86, 92, 90, 80, 66</v>
      </c>
      <c r="V18" t="str">
        <f t="shared" si="28"/>
        <v>const int8_t ltr_H[18] = { -17, 54, 70, 82, 81, 80, 66, 46, 34, 58, 74, 75, 76, 62, 42, 90</v>
      </c>
      <c r="W18" t="str">
        <f t="shared" si="28"/>
        <v>const int8_t ltr_S[18] = { -17, 34, 33, 32, 55, 54, 70, 82, 91, 92, 87, 76, 62, 42, 43, 44</v>
      </c>
      <c r="Y18" t="str">
        <f t="shared" si="8"/>
        <v>const int8_t ltr_2[18] = { -17, 53, 54, 55, 32, 33, 34, 35, 58, 85, 92, 89, 66, 47, 65, 64</v>
      </c>
      <c r="Z18" t="str">
        <f t="shared" si="9"/>
        <v>const int8_t ltr_0[25] = { -24, 32, 33, 34, 35, 36, 37, 38, 39, 40, 41, 42, 43, 44, 45, 46</v>
      </c>
      <c r="AA18" t="str">
        <f t="shared" si="10"/>
        <v>const int8_t ltr_1[16] = { -15, 53, 54, 55, 32, 56, 72, 84, 92, 88, 78, 47, 65, 64, 63, 41</v>
      </c>
      <c r="AB18" t="str">
        <f t="shared" si="11"/>
        <v>const int8_t ltr_8[25] = { -24, 54, 55, 32, 33, 34, 58, 74, 85, 92, 89, 80, 66, 46, 45, 44</v>
      </c>
      <c r="AD18" t="str">
        <f t="shared" si="11"/>
        <v>const int8_t ltr_star[32] = { -31, 0, 32, 71, 70, 69, 51, 25, 68, 80, 66, 47, 20, 65, 78, 63</v>
      </c>
      <c r="AF18" t="str">
        <f t="shared" si="12"/>
        <v>const int8_t ltr_all[94] = { -93, 0, 1, 2, 3, 4, 5, 6, 7, 8, 9, 10, 11, 12, 13, 14</v>
      </c>
      <c r="AI18" s="44">
        <v>47</v>
      </c>
      <c r="AJ18" s="46">
        <f t="shared" si="13"/>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 t="shared" si="1"/>
        <v>const int8_t srnd_47[7] = { -6, 19</v>
      </c>
      <c r="AY18" t="str">
        <f t="shared" ref="AY18:BE18" si="31">IF(LEN(AL18)&gt;0,AX18&amp;", "&amp;AL18,"")</f>
        <v>const int8_t srnd_47[7] = { -6, 19, 46</v>
      </c>
      <c r="AZ18" t="str">
        <f t="shared" si="31"/>
        <v>const int8_t srnd_47[7] = { -6, 19, 46, 66</v>
      </c>
      <c r="BA18" t="str">
        <f t="shared" si="31"/>
        <v>const int8_t srnd_47[7] = { -6, 19, 46, 66, 48</v>
      </c>
      <c r="BB18" t="str">
        <f t="shared" si="31"/>
        <v>const int8_t srnd_47[7] = { -6, 19, 46, 66, 48, 21</v>
      </c>
      <c r="BC18" t="str">
        <f t="shared" si="31"/>
        <v>const int8_t srnd_47[7] = { -6, 19, 46, 66, 48, 21, 20</v>
      </c>
      <c r="BD18" t="str">
        <f t="shared" si="31"/>
        <v/>
      </c>
      <c r="BE18" t="str">
        <f t="shared" si="31"/>
        <v/>
      </c>
      <c r="BF18" t="str">
        <f t="shared" si="15"/>
        <v>const int8_t srnd_47[7] = { -6, 19, 46, 66, 48, 21, 20 };</v>
      </c>
    </row>
    <row r="19" spans="1:63" x14ac:dyDescent="0.25">
      <c r="A19">
        <v>66</v>
      </c>
      <c r="F19">
        <v>92</v>
      </c>
      <c r="G19">
        <v>45</v>
      </c>
      <c r="I19">
        <v>63</v>
      </c>
      <c r="J19">
        <v>47</v>
      </c>
      <c r="L19">
        <v>43</v>
      </c>
      <c r="N19">
        <v>12</v>
      </c>
      <c r="P19">
        <v>15</v>
      </c>
      <c r="R19" t="str">
        <f t="shared" si="23"/>
        <v>const int8_t ltr_P[18] = { -17, 81, 82, 70, 54, 55, 32, 33, 34, 59, 75, 86, 92, 90, 80, 66, 46</v>
      </c>
      <c r="V19" t="str">
        <f t="shared" si="28"/>
        <v>const int8_t ltr_H[18] = { -17, 54, 70, 82, 81, 80, 66, 46, 34, 58, 74, 75, 76, 62, 42, 90, 92</v>
      </c>
      <c r="W19" t="str">
        <f t="shared" si="28"/>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32">AB18&amp;", "&amp;L19</f>
        <v>const int8_t ltr_8[25] = { -24, 54, 55, 32, 33, 34, 58, 74, 85, 92, 89, 80, 66, 46, 45, 44, 43</v>
      </c>
      <c r="AD19" t="str">
        <f t="shared" si="11"/>
        <v>const int8_t ltr_star[32] = { -31, 0, 32, 71, 70, 69, 51, 25, 68, 80, 66, 47, 20, 65, 78, 63, 12</v>
      </c>
      <c r="AF19" t="str">
        <f t="shared" si="12"/>
        <v>const int8_t ltr_all[94] = { -93, 0, 1, 2, 3, 4, 5, 6, 7, 8, 9, 10, 11, 12, 13, 14, 15</v>
      </c>
      <c r="AI19" s="44">
        <v>48</v>
      </c>
      <c r="AJ19" s="46">
        <f t="shared" si="13"/>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 t="shared" si="1"/>
        <v>const int8_t srnd_48[6] = { -5, 47</v>
      </c>
      <c r="AY19" t="str">
        <f t="shared" ref="AY19:BE19" si="33">IF(LEN(AL19)&gt;0,AX19&amp;", "&amp;AL19,"")</f>
        <v>const int8_t srnd_48[6] = { -5, 47, 67</v>
      </c>
      <c r="AZ19" t="str">
        <f t="shared" si="33"/>
        <v>const int8_t srnd_48[6] = { -5, 47, 67, 49</v>
      </c>
      <c r="BA19" t="str">
        <f t="shared" si="33"/>
        <v>const int8_t srnd_48[6] = { -5, 47, 67, 49, 22</v>
      </c>
      <c r="BB19" t="str">
        <f t="shared" si="33"/>
        <v>const int8_t srnd_48[6] = { -5, 47, 67, 49, 22, 21</v>
      </c>
      <c r="BC19" t="str">
        <f t="shared" si="33"/>
        <v/>
      </c>
      <c r="BD19" t="str">
        <f t="shared" si="33"/>
        <v/>
      </c>
      <c r="BE19" t="str">
        <f t="shared" si="33"/>
        <v/>
      </c>
      <c r="BF19" t="str">
        <f t="shared" si="15"/>
        <v>const int8_t srnd_48[6] = { -5, 47, 67, 49, 22, 21 };</v>
      </c>
      <c r="BK19" t="s">
        <v>196</v>
      </c>
    </row>
    <row r="20" spans="1:63" x14ac:dyDescent="0.25">
      <c r="A20">
        <v>46</v>
      </c>
      <c r="F20">
        <v>86</v>
      </c>
      <c r="G20">
        <v>46</v>
      </c>
      <c r="I20">
        <v>41</v>
      </c>
      <c r="J20">
        <v>48</v>
      </c>
      <c r="L20">
        <v>42</v>
      </c>
      <c r="N20">
        <v>41</v>
      </c>
      <c r="P20">
        <v>16</v>
      </c>
      <c r="R20" t="str">
        <f t="shared" si="23"/>
        <v xml:space="preserve">const int8_t ltr_P[18] = { -17, 81, 82, 70, 54, 55, 32, 33, 34, 59, 75, 86, 92, 90, 80, 66, 46, </v>
      </c>
      <c r="V20" t="str">
        <f t="shared" si="28"/>
        <v>const int8_t ltr_H[18] = { -17, 54, 70, 82, 81, 80, 66, 46, 34, 58, 74, 75, 76, 62, 42, 90, 92, 86</v>
      </c>
      <c r="W20" t="str">
        <f t="shared" si="28"/>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32"/>
        <v>const int8_t ltr_8[25] = { -24, 54, 55, 32, 33, 34, 58, 74, 85, 92, 89, 80, 66, 46, 45, 44, 43, 42</v>
      </c>
      <c r="AD20" t="str">
        <f t="shared" ref="AD20:AD34" si="34">AD19&amp;", "&amp;N20</f>
        <v>const int8_t ltr_star[32] = { -31, 0, 32, 71, 70, 69, 51, 25, 68, 80, 66, 47, 20, 65, 78, 63, 12, 41</v>
      </c>
      <c r="AF20" t="str">
        <f t="shared" si="12"/>
        <v>const int8_t ltr_all[94] = { -93, 0, 1, 2, 3, 4, 5, 6, 7, 8, 9, 10, 11, 12, 13, 14, 15, 16</v>
      </c>
      <c r="AI20" s="44">
        <v>49</v>
      </c>
      <c r="AJ20" s="46">
        <f t="shared" si="13"/>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 t="shared" si="1"/>
        <v>const int8_t srnd_49[6] = { -5, 48</v>
      </c>
      <c r="AY20" t="str">
        <f t="shared" ref="AY20:BE20" si="35">IF(LEN(AL20)&gt;0,AX20&amp;", "&amp;AL20,"")</f>
        <v>const int8_t srnd_49[6] = { -5, 48, 67</v>
      </c>
      <c r="AZ20" t="str">
        <f t="shared" si="35"/>
        <v>const int8_t srnd_49[6] = { -5, 48, 67, 50</v>
      </c>
      <c r="BA20" t="str">
        <f t="shared" si="35"/>
        <v>const int8_t srnd_49[6] = { -5, 48, 67, 50, 23</v>
      </c>
      <c r="BB20" t="str">
        <f t="shared" si="35"/>
        <v>const int8_t srnd_49[6] = { -5, 48, 67, 50, 23, 22</v>
      </c>
      <c r="BC20" t="str">
        <f t="shared" si="35"/>
        <v/>
      </c>
      <c r="BD20" t="str">
        <f t="shared" si="35"/>
        <v/>
      </c>
      <c r="BE20" t="str">
        <f t="shared" si="35"/>
        <v/>
      </c>
      <c r="BF20" t="str">
        <f t="shared" si="15"/>
        <v>const int8_t srnd_49[6] = { -5, 48, 67, 50, 23, 22 };</v>
      </c>
      <c r="BK20" t="s">
        <v>197</v>
      </c>
    </row>
    <row r="21" spans="1:63" x14ac:dyDescent="0.25">
      <c r="J21">
        <v>49</v>
      </c>
      <c r="L21">
        <v>62</v>
      </c>
      <c r="N21">
        <v>62</v>
      </c>
      <c r="P21">
        <v>17</v>
      </c>
      <c r="Z21" t="str">
        <f t="shared" ref="Z21:Z27" si="36">Z20&amp;", "&amp;J21</f>
        <v>const int8_t ltr_0[25] = { -24, 32, 33, 34, 35, 36, 37, 38, 39, 40, 41, 42, 43, 44, 45, 46, 47, 48, 49</v>
      </c>
      <c r="AB21" t="str">
        <f t="shared" si="32"/>
        <v>const int8_t ltr_8[25] = { -24, 54, 55, 32, 33, 34, 58, 74, 85, 92, 89, 80, 66, 46, 45, 44, 43, 42, 62</v>
      </c>
      <c r="AD21" t="str">
        <f t="shared" si="34"/>
        <v>const int8_t ltr_star[32] = { -31, 0, 32, 71, 70, 69, 51, 25, 68, 80, 66, 47, 20, 65, 78, 63, 12, 41, 62</v>
      </c>
      <c r="AF21" t="str">
        <f t="shared" si="12"/>
        <v>const int8_t ltr_all[94] = { -93, 0, 1, 2, 3, 4, 5, 6, 7, 8, 9, 10, 11, 12, 13, 14, 15, 16, 17</v>
      </c>
      <c r="AI21" s="44">
        <v>50</v>
      </c>
      <c r="AJ21" s="46">
        <f t="shared" si="13"/>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 t="shared" si="1"/>
        <v>const int8_t srnd_50[7] = { -6, 24</v>
      </c>
      <c r="AY21" t="str">
        <f t="shared" ref="AY21:BE21" si="37">IF(LEN(AL21)&gt;0,AX21&amp;", "&amp;AL21,"")</f>
        <v>const int8_t srnd_50[7] = { -6, 24, 23</v>
      </c>
      <c r="AZ21" t="str">
        <f t="shared" si="37"/>
        <v>const int8_t srnd_50[7] = { -6, 24, 23, 49</v>
      </c>
      <c r="BA21" t="str">
        <f t="shared" si="37"/>
        <v>const int8_t srnd_50[7] = { -6, 24, 23, 49, 68</v>
      </c>
      <c r="BB21" t="str">
        <f t="shared" si="37"/>
        <v>const int8_t srnd_50[7] = { -6, 24, 23, 49, 68, 51</v>
      </c>
      <c r="BC21" t="str">
        <f t="shared" si="37"/>
        <v>const int8_t srnd_50[7] = { -6, 24, 23, 49, 68, 51, 25</v>
      </c>
      <c r="BD21" t="str">
        <f t="shared" si="37"/>
        <v/>
      </c>
      <c r="BE21" t="str">
        <f t="shared" si="37"/>
        <v/>
      </c>
      <c r="BF21" t="str">
        <f t="shared" si="15"/>
        <v>const int8_t srnd_50[7] = { -6, 24, 23, 49, 68, 51, 25 };</v>
      </c>
      <c r="BK21" t="s">
        <v>198</v>
      </c>
    </row>
    <row r="22" spans="1:63" x14ac:dyDescent="0.25">
      <c r="J22">
        <v>50</v>
      </c>
      <c r="L22">
        <v>76</v>
      </c>
      <c r="N22">
        <v>76</v>
      </c>
      <c r="P22">
        <v>18</v>
      </c>
      <c r="Z22" t="str">
        <f t="shared" si="36"/>
        <v>const int8_t ltr_0[25] = { -24, 32, 33, 34, 35, 36, 37, 38, 39, 40, 41, 42, 43, 44, 45, 46, 47, 48, 49, 50</v>
      </c>
      <c r="AB22" t="str">
        <f t="shared" si="32"/>
        <v>const int8_t ltr_8[25] = { -24, 54, 55, 32, 33, 34, 58, 74, 85, 92, 89, 80, 66, 46, 45, 44, 43, 42, 62, 76</v>
      </c>
      <c r="AD22" t="str">
        <f t="shared" si="34"/>
        <v>const int8_t ltr_star[32] = { -31, 0, 32, 71, 70, 69, 51, 25, 68, 80, 66, 47, 20, 65, 78, 63, 12, 41, 62, 76</v>
      </c>
      <c r="AF22" t="str">
        <f t="shared" si="12"/>
        <v>const int8_t ltr_all[94] = { -93, 0, 1, 2, 3, 4, 5, 6, 7, 8, 9, 10, 11, 12, 13, 14, 15, 16, 17, 18</v>
      </c>
      <c r="AI22" s="44">
        <v>51</v>
      </c>
      <c r="AJ22" s="46">
        <f t="shared" si="13"/>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 t="shared" si="1"/>
        <v>const int8_t srnd_51[6] = { -5, 25</v>
      </c>
      <c r="AY22" t="str">
        <f t="shared" ref="AY22:BE22" si="38">IF(LEN(AL22)&gt;0,AX22&amp;", "&amp;AL22,"")</f>
        <v>const int8_t srnd_51[6] = { -5, 25, 50</v>
      </c>
      <c r="AZ22" t="str">
        <f t="shared" si="38"/>
        <v>const int8_t srnd_51[6] = { -5, 25, 50, 69</v>
      </c>
      <c r="BA22" t="str">
        <f t="shared" si="38"/>
        <v>const int8_t srnd_51[6] = { -5, 25, 50, 69, 52</v>
      </c>
      <c r="BB22" t="str">
        <f t="shared" si="38"/>
        <v>const int8_t srnd_51[6] = { -5, 25, 50, 69, 52, 26</v>
      </c>
      <c r="BC22" t="str">
        <f t="shared" si="38"/>
        <v/>
      </c>
      <c r="BD22" t="str">
        <f t="shared" si="38"/>
        <v/>
      </c>
      <c r="BE22" t="str">
        <f t="shared" si="38"/>
        <v/>
      </c>
      <c r="BF22" t="str">
        <f t="shared" si="15"/>
        <v>const int8_t srnd_51[6] = { -5, 25, 50, 69, 52, 26 };</v>
      </c>
    </row>
    <row r="23" spans="1:63" x14ac:dyDescent="0.25">
      <c r="J23">
        <v>51</v>
      </c>
      <c r="L23">
        <v>87</v>
      </c>
      <c r="N23">
        <v>60</v>
      </c>
      <c r="P23">
        <v>19</v>
      </c>
      <c r="Z23" t="str">
        <f t="shared" si="36"/>
        <v>const int8_t ltr_0[25] = { -24, 32, 33, 34, 35, 36, 37, 38, 39, 40, 41, 42, 43, 44, 45, 46, 47, 48, 49, 50, 51</v>
      </c>
      <c r="AB23" t="str">
        <f t="shared" si="32"/>
        <v>const int8_t ltr_8[25] = { -24, 54, 55, 32, 33, 34, 58, 74, 85, 92, 89, 80, 66, 46, 45, 44, 43, 42, 62, 76, 87</v>
      </c>
      <c r="AD23" t="str">
        <f t="shared" si="34"/>
        <v>const int8_t ltr_star[32] = { -31, 0, 32, 71, 70, 69, 51, 25, 68, 80, 66, 47, 20, 65, 78, 63, 12, 41, 62, 76, 60</v>
      </c>
      <c r="AF23" t="str">
        <f t="shared" si="12"/>
        <v>const int8_t ltr_all[94] = { -93, 0, 1, 2, 3, 4, 5, 6, 7, 8, 9, 10, 11, 12, 13, 14, 15, 16, 17, 18, 19</v>
      </c>
      <c r="AI23" s="44">
        <v>52</v>
      </c>
      <c r="AJ23" s="46">
        <f t="shared" si="13"/>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 t="shared" si="1"/>
        <v>const int8_t srnd_52[6] = { -5, 26</v>
      </c>
      <c r="AY23" t="str">
        <f t="shared" ref="AY23:BE23" si="39">IF(LEN(AL23)&gt;0,AX23&amp;", "&amp;AL23,"")</f>
        <v>const int8_t srnd_52[6] = { -5, 26, 51</v>
      </c>
      <c r="AZ23" t="str">
        <f t="shared" si="39"/>
        <v>const int8_t srnd_52[6] = { -5, 26, 51, 69</v>
      </c>
      <c r="BA23" t="str">
        <f t="shared" si="39"/>
        <v>const int8_t srnd_52[6] = { -5, 26, 51, 69, 53</v>
      </c>
      <c r="BB23" t="str">
        <f t="shared" si="39"/>
        <v>const int8_t srnd_52[6] = { -5, 26, 51, 69, 53, 27</v>
      </c>
      <c r="BC23" t="str">
        <f t="shared" si="39"/>
        <v/>
      </c>
      <c r="BD23" t="str">
        <f t="shared" si="39"/>
        <v/>
      </c>
      <c r="BE23" t="str">
        <f t="shared" si="39"/>
        <v/>
      </c>
      <c r="BF23" t="str">
        <f t="shared" si="15"/>
        <v>const int8_t srnd_52[6] = { -5, 26, 51, 69, 53, 27 };</v>
      </c>
      <c r="BK23" t="s">
        <v>196</v>
      </c>
    </row>
    <row r="24" spans="1:63" x14ac:dyDescent="0.25">
      <c r="J24">
        <v>52</v>
      </c>
      <c r="L24">
        <v>91</v>
      </c>
      <c r="N24">
        <v>7</v>
      </c>
      <c r="P24">
        <v>20</v>
      </c>
      <c r="Z24" t="str">
        <f t="shared" si="36"/>
        <v>const int8_t ltr_0[25] = { -24, 32, 33, 34, 35, 36, 37, 38, 39, 40, 41, 42, 43, 44, 45, 46, 47, 48, 49, 50, 51, 52</v>
      </c>
      <c r="AB24" t="str">
        <f t="shared" si="32"/>
        <v>const int8_t ltr_8[25] = { -24, 54, 55, 32, 33, 34, 58, 74, 85, 92, 89, 80, 66, 46, 45, 44, 43, 42, 62, 76, 87, 91</v>
      </c>
      <c r="AD24" t="str">
        <f t="shared" si="34"/>
        <v>const int8_t ltr_star[32] = { -31, 0, 32, 71, 70, 69, 51, 25, 68, 80, 66, 47, 20, 65, 78, 63, 12, 41, 62, 76, 60, 7</v>
      </c>
      <c r="AF24" t="str">
        <f t="shared" si="12"/>
        <v>const int8_t ltr_all[94] = { -93, 0, 1, 2, 3, 4, 5, 6, 7, 8, 9, 10, 11, 12, 13, 14, 15, 16, 17, 18, 19, 20</v>
      </c>
      <c r="AI24" s="44">
        <v>53</v>
      </c>
      <c r="AJ24" s="46">
        <f t="shared" si="13"/>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 t="shared" si="1"/>
        <v>const int8_t srnd_53[7] = { -6, 27</v>
      </c>
      <c r="AY24" t="str">
        <f t="shared" ref="AY24:BE24" si="40">IF(LEN(AL24)&gt;0,AX24&amp;", "&amp;AL24,"")</f>
        <v>const int8_t srnd_53[7] = { -6, 27, 52</v>
      </c>
      <c r="AZ24" t="str">
        <f t="shared" si="40"/>
        <v>const int8_t srnd_53[7] = { -6, 27, 52, 70</v>
      </c>
      <c r="BA24" t="str">
        <f t="shared" si="40"/>
        <v>const int8_t srnd_53[7] = { -6, 27, 52, 70, 54</v>
      </c>
      <c r="BB24" t="str">
        <f t="shared" si="40"/>
        <v>const int8_t srnd_53[7] = { -6, 27, 52, 70, 54, 29</v>
      </c>
      <c r="BC24" t="str">
        <f t="shared" si="40"/>
        <v>const int8_t srnd_53[7] = { -6, 27, 52, 70, 54, 29, 28</v>
      </c>
      <c r="BD24" t="str">
        <f t="shared" si="40"/>
        <v/>
      </c>
      <c r="BE24" t="str">
        <f t="shared" si="40"/>
        <v/>
      </c>
      <c r="BF24" t="str">
        <f t="shared" si="15"/>
        <v>const int8_t srnd_53[7] = { -6, 27, 52, 70, 54, 29, 28 };</v>
      </c>
      <c r="BK24" t="s">
        <v>197</v>
      </c>
    </row>
    <row r="25" spans="1:63" x14ac:dyDescent="0.25">
      <c r="J25">
        <v>53</v>
      </c>
      <c r="L25">
        <v>82</v>
      </c>
      <c r="N25">
        <v>37</v>
      </c>
      <c r="P25">
        <v>21</v>
      </c>
      <c r="Z25" t="str">
        <f t="shared" si="36"/>
        <v>const int8_t ltr_0[25] = { -24, 32, 33, 34, 35, 36, 37, 38, 39, 40, 41, 42, 43, 44, 45, 46, 47, 48, 49, 50, 51, 52, 53</v>
      </c>
      <c r="AB25" t="str">
        <f t="shared" si="32"/>
        <v>const int8_t ltr_8[25] = { -24, 54, 55, 32, 33, 34, 58, 74, 85, 92, 89, 80, 66, 46, 45, 44, 43, 42, 62, 76, 87, 91, 82</v>
      </c>
      <c r="AD25" t="str">
        <f t="shared" si="34"/>
        <v>const int8_t ltr_star[32] = { -31, 0, 32, 71, 70, 69, 51, 25, 68, 80, 66, 47, 20, 65, 78, 63, 12, 41, 62, 76, 60, 7, 37</v>
      </c>
      <c r="AF25" t="str">
        <f t="shared" si="12"/>
        <v>const int8_t ltr_all[94] = { -93, 0, 1, 2, 3, 4, 5, 6, 7, 8, 9, 10, 11, 12, 13, 14, 15, 16, 17, 18, 19, 20, 21</v>
      </c>
      <c r="AI25" s="44">
        <v>54</v>
      </c>
      <c r="AJ25" s="46">
        <f t="shared" si="13"/>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 t="shared" si="1"/>
        <v>const int8_t srnd_54[6] = { -5, 53</v>
      </c>
      <c r="AY25" t="str">
        <f t="shared" ref="AY25:BE25" si="41">IF(LEN(AL25)&gt;0,AX25&amp;", "&amp;AL25,"")</f>
        <v>const int8_t srnd_54[6] = { -5, 53, 71</v>
      </c>
      <c r="AZ25" t="str">
        <f t="shared" si="41"/>
        <v>const int8_t srnd_54[6] = { -5, 53, 71, 55</v>
      </c>
      <c r="BA25" t="str">
        <f t="shared" si="41"/>
        <v>const int8_t srnd_54[6] = { -5, 53, 71, 55, 30</v>
      </c>
      <c r="BB25" t="str">
        <f t="shared" si="41"/>
        <v>const int8_t srnd_54[6] = { -5, 53, 71, 55, 30, 29</v>
      </c>
      <c r="BC25" t="str">
        <f t="shared" si="41"/>
        <v/>
      </c>
      <c r="BD25" t="str">
        <f t="shared" si="41"/>
        <v/>
      </c>
      <c r="BE25" t="str">
        <f t="shared" si="41"/>
        <v/>
      </c>
      <c r="BF25" t="str">
        <f t="shared" si="15"/>
        <v>const int8_t srnd_54[6] = { -5, 53, 71, 55, 30, 29 };</v>
      </c>
      <c r="BK25" t="s">
        <v>198</v>
      </c>
    </row>
    <row r="26" spans="1:63" x14ac:dyDescent="0.25">
      <c r="J26">
        <v>54</v>
      </c>
      <c r="L26">
        <v>70</v>
      </c>
      <c r="N26">
        <v>59</v>
      </c>
      <c r="P26">
        <v>22</v>
      </c>
      <c r="Z26" t="str">
        <f t="shared" si="36"/>
        <v>const int8_t ltr_0[25] = { -24, 32, 33, 34, 35, 36, 37, 38, 39, 40, 41, 42, 43, 44, 45, 46, 47, 48, 49, 50, 51, 52, 53, 54</v>
      </c>
      <c r="AB26" t="str">
        <f t="shared" si="32"/>
        <v>const int8_t ltr_8[25] = { -24, 54, 55, 32, 33, 34, 58, 74, 85, 92, 89, 80, 66, 46, 45, 44, 43, 42, 62, 76, 87, 91, 82, 70</v>
      </c>
      <c r="AD26" t="str">
        <f t="shared" si="34"/>
        <v>const int8_t ltr_star[32] = { -31, 0, 32, 71, 70, 69, 51, 25, 68, 80, 66, 47, 20, 65, 78, 63, 12, 41, 62, 76, 60, 7, 37, 59</v>
      </c>
      <c r="AF26" t="str">
        <f t="shared" si="12"/>
        <v>const int8_t ltr_all[94] = { -93, 0, 1, 2, 3, 4, 5, 6, 7, 8, 9, 10, 11, 12, 13, 14, 15, 16, 17, 18, 19, 20, 21, 22</v>
      </c>
      <c r="AI26" s="44">
        <v>55</v>
      </c>
      <c r="AJ26" s="46">
        <f t="shared" si="13"/>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 t="shared" si="1"/>
        <v>const int8_t srnd_55[6] = { -5, 54</v>
      </c>
      <c r="AY26" t="str">
        <f t="shared" ref="AY26:BE26" si="42">IF(LEN(AL26)&gt;0,AX26&amp;", "&amp;AL26,"")</f>
        <v>const int8_t srnd_55[6] = { -5, 54, 71</v>
      </c>
      <c r="AZ26" t="str">
        <f t="shared" si="42"/>
        <v>const int8_t srnd_55[6] = { -5, 54, 71, 32</v>
      </c>
      <c r="BA26" t="str">
        <f t="shared" si="42"/>
        <v>const int8_t srnd_55[6] = { -5, 54, 71, 32, 31</v>
      </c>
      <c r="BB26" t="str">
        <f t="shared" si="42"/>
        <v>const int8_t srnd_55[6] = { -5, 54, 71, 32, 31, 30</v>
      </c>
      <c r="BC26" t="str">
        <f t="shared" si="42"/>
        <v/>
      </c>
      <c r="BD26" t="str">
        <f t="shared" si="42"/>
        <v/>
      </c>
      <c r="BE26" t="str">
        <f t="shared" si="42"/>
        <v/>
      </c>
      <c r="BF26" t="str">
        <f t="shared" si="15"/>
        <v>const int8_t srnd_55[6] = { -5, 54, 71, 32, 31, 30 };</v>
      </c>
    </row>
    <row r="27" spans="1:63" x14ac:dyDescent="0.25">
      <c r="J27">
        <v>55</v>
      </c>
      <c r="L27">
        <v>54</v>
      </c>
      <c r="N27">
        <v>58</v>
      </c>
      <c r="P27">
        <v>23</v>
      </c>
      <c r="Z27" t="str">
        <f t="shared" si="36"/>
        <v>const int8_t ltr_0[25] = { -24, 32, 33, 34, 35, 36, 37, 38, 39, 40, 41, 42, 43, 44, 45, 46, 47, 48, 49, 50, 51, 52, 53, 54, 55</v>
      </c>
      <c r="AB27" t="str">
        <f t="shared" si="32"/>
        <v>const int8_t ltr_8[25] = { -24, 54, 55, 32, 33, 34, 58, 74, 85, 92, 89, 80, 66, 46, 45, 44, 43, 42, 62, 76, 87, 91, 82, 70, 54</v>
      </c>
      <c r="AD27" t="str">
        <f t="shared" si="34"/>
        <v>const int8_t ltr_star[32] = { -31, 0, 32, 71, 70, 69, 51, 25, 68, 80, 66, 47, 20, 65, 78, 63, 12, 41, 62, 76, 60, 7, 37, 59, 58</v>
      </c>
      <c r="AF27" t="str">
        <f t="shared" si="12"/>
        <v>const int8_t ltr_all[94] = { -93, 0, 1, 2, 3, 4, 5, 6, 7, 8, 9, 10, 11, 12, 13, 14, 15, 16, 17, 18, 19, 20, 21, 22, 23</v>
      </c>
      <c r="AI27" s="44">
        <v>56</v>
      </c>
      <c r="AJ27" s="46">
        <f t="shared" si="13"/>
        <v>-6</v>
      </c>
      <c r="AK27" s="44">
        <v>32</v>
      </c>
      <c r="AL27" s="44">
        <v>55</v>
      </c>
      <c r="AM27" s="44">
        <v>71</v>
      </c>
      <c r="AN27" s="44">
        <v>72</v>
      </c>
      <c r="AO27" s="44">
        <v>57</v>
      </c>
      <c r="AP27" s="44">
        <v>33</v>
      </c>
      <c r="AQ27" s="44"/>
      <c r="AX27" t="str">
        <f t="shared" si="1"/>
        <v>const int8_t srnd_56[7] = { -6, 32</v>
      </c>
      <c r="AY27" t="str">
        <f t="shared" ref="AY27:BE27" si="43">IF(LEN(AL27)&gt;0,AX27&amp;", "&amp;AL27,"")</f>
        <v>const int8_t srnd_56[7] = { -6, 32, 55</v>
      </c>
      <c r="AZ27" t="str">
        <f t="shared" si="43"/>
        <v>const int8_t srnd_56[7] = { -6, 32, 55, 71</v>
      </c>
      <c r="BA27" t="str">
        <f t="shared" si="43"/>
        <v>const int8_t srnd_56[7] = { -6, 32, 55, 71, 72</v>
      </c>
      <c r="BB27" t="str">
        <f t="shared" si="43"/>
        <v>const int8_t srnd_56[7] = { -6, 32, 55, 71, 72, 57</v>
      </c>
      <c r="BC27" t="str">
        <f t="shared" si="43"/>
        <v>const int8_t srnd_56[7] = { -6, 32, 55, 71, 72, 57, 33</v>
      </c>
      <c r="BD27" t="str">
        <f t="shared" si="43"/>
        <v/>
      </c>
      <c r="BE27" t="str">
        <f t="shared" si="43"/>
        <v/>
      </c>
      <c r="BF27" t="str">
        <f t="shared" si="15"/>
        <v>const int8_t srnd_56[7] = { -6, 32, 55, 71, 72, 57, 33 };</v>
      </c>
      <c r="BK27" t="s">
        <v>199</v>
      </c>
    </row>
    <row r="28" spans="1:63" x14ac:dyDescent="0.25">
      <c r="N28">
        <v>57</v>
      </c>
      <c r="P28">
        <v>24</v>
      </c>
      <c r="AD28" t="str">
        <f t="shared" si="34"/>
        <v>const int8_t ltr_star[32] = { -31, 0, 32, 71, 70, 69, 51, 25, 68, 80, 66, 47, 20, 65, 78, 63, 12, 41, 62, 76, 60, 7, 37, 59, 58, 57</v>
      </c>
      <c r="AF28" t="str">
        <f t="shared" ref="AF28:AF91" si="44">AF27&amp;", "&amp;P28</f>
        <v>const int8_t ltr_all[94] = { -93, 0, 1, 2, 3, 4, 5, 6, 7, 8, 9, 10, 11, 12, 13, 14, 15, 16, 17, 18, 19, 20, 21, 22, 23, 24</v>
      </c>
      <c r="AI28" s="45">
        <v>57</v>
      </c>
      <c r="AJ28" s="46">
        <f t="shared" si="13"/>
        <v>-5</v>
      </c>
      <c r="AK28">
        <v>33</v>
      </c>
      <c r="AL28">
        <v>56</v>
      </c>
      <c r="AM28">
        <v>73</v>
      </c>
      <c r="AN28">
        <v>58</v>
      </c>
      <c r="AO28">
        <v>34</v>
      </c>
      <c r="AX28" t="str">
        <f t="shared" si="1"/>
        <v>const int8_t srnd_57[6] = { -5, 33</v>
      </c>
      <c r="AY28" t="str">
        <f t="shared" ref="AY28:BE28" si="45">IF(LEN(AL28)&gt;0,AX28&amp;", "&amp;AL28,"")</f>
        <v>const int8_t srnd_57[6] = { -5, 33, 56</v>
      </c>
      <c r="AZ28" t="str">
        <f t="shared" si="45"/>
        <v>const int8_t srnd_57[6] = { -5, 33, 56, 73</v>
      </c>
      <c r="BA28" t="str">
        <f t="shared" si="45"/>
        <v>const int8_t srnd_57[6] = { -5, 33, 56, 73, 58</v>
      </c>
      <c r="BB28" t="str">
        <f t="shared" si="45"/>
        <v>const int8_t srnd_57[6] = { -5, 33, 56, 73, 58, 34</v>
      </c>
      <c r="BC28" t="str">
        <f t="shared" si="45"/>
        <v/>
      </c>
      <c r="BD28" t="str">
        <f t="shared" si="45"/>
        <v/>
      </c>
      <c r="BE28" t="str">
        <f t="shared" si="45"/>
        <v/>
      </c>
      <c r="BF28" s="45" t="str">
        <f t="shared" si="15"/>
        <v>const int8_t srnd_57[6] = { -5, 33, 56, 73, 58, 34 };</v>
      </c>
      <c r="BK28" t="s">
        <v>200</v>
      </c>
    </row>
    <row r="29" spans="1:63" x14ac:dyDescent="0.25">
      <c r="N29">
        <v>84</v>
      </c>
      <c r="P29">
        <v>25</v>
      </c>
      <c r="R29" t="s">
        <v>185</v>
      </c>
      <c r="AD29" t="str">
        <f t="shared" si="34"/>
        <v>const int8_t ltr_star[32] = { -31, 0, 32, 71, 70, 69, 51, 25, 68, 80, 66, 47, 20, 65, 78, 63, 12, 41, 62, 76, 60, 7, 37, 59, 58, 57, 84</v>
      </c>
      <c r="AF29" t="str">
        <f t="shared" si="44"/>
        <v>const int8_t ltr_all[94] = { -93, 0, 1, 2, 3, 4, 5, 6, 7, 8, 9, 10, 11, 12, 13, 14, 15, 16, 17, 18, 19, 20, 21, 22, 23, 24, 25</v>
      </c>
      <c r="AI29" s="44">
        <v>58</v>
      </c>
      <c r="AJ29" s="46">
        <f t="shared" si="13"/>
        <v>-7</v>
      </c>
      <c r="AK29">
        <v>57</v>
      </c>
      <c r="AL29">
        <v>73</v>
      </c>
      <c r="AM29">
        <v>74</v>
      </c>
      <c r="AN29">
        <v>59</v>
      </c>
      <c r="AO29">
        <v>36</v>
      </c>
      <c r="AP29">
        <v>35</v>
      </c>
      <c r="AQ29">
        <v>34</v>
      </c>
      <c r="AX29" t="str">
        <f t="shared" si="1"/>
        <v>const int8_t srnd_58[8] = { -7, 57</v>
      </c>
      <c r="AY29" t="str">
        <f t="shared" ref="AY29:BE29" si="46">IF(LEN(AL29)&gt;0,AX29&amp;", "&amp;AL29,"")</f>
        <v>const int8_t srnd_58[8] = { -7, 57, 73</v>
      </c>
      <c r="AZ29" t="str">
        <f t="shared" si="46"/>
        <v>const int8_t srnd_58[8] = { -7, 57, 73, 74</v>
      </c>
      <c r="BA29" t="str">
        <f t="shared" si="46"/>
        <v>const int8_t srnd_58[8] = { -7, 57, 73, 74, 59</v>
      </c>
      <c r="BB29" t="str">
        <f t="shared" si="46"/>
        <v>const int8_t srnd_58[8] = { -7, 57, 73, 74, 59, 36</v>
      </c>
      <c r="BC29" t="str">
        <f t="shared" si="46"/>
        <v>const int8_t srnd_58[8] = { -7, 57, 73, 74, 59, 36, 35</v>
      </c>
      <c r="BD29" t="str">
        <f t="shared" si="46"/>
        <v>const int8_t srnd_58[8] = { -7, 57, 73, 74, 59, 36, 35, 34</v>
      </c>
      <c r="BE29" t="str">
        <f t="shared" si="46"/>
        <v/>
      </c>
      <c r="BF29" t="str">
        <f t="shared" si="15"/>
        <v>const int8_t srnd_58[8] = { -7, 57, 73, 74, 59, 36, 35 };</v>
      </c>
      <c r="BK29" t="s">
        <v>198</v>
      </c>
    </row>
    <row r="30" spans="1:63" x14ac:dyDescent="0.25">
      <c r="N30">
        <v>91</v>
      </c>
      <c r="P30">
        <v>26</v>
      </c>
      <c r="R30" t="s">
        <v>186</v>
      </c>
      <c r="AD30" t="str">
        <f t="shared" si="34"/>
        <v>const int8_t ltr_star[32] = { -31, 0, 32, 71, 70, 69, 51, 25, 68, 80, 66, 47, 20, 65, 78, 63, 12, 41, 62, 76, 60, 7, 37, 59, 58, 57, 84, 91</v>
      </c>
      <c r="AF30" t="str">
        <f t="shared" si="44"/>
        <v>const int8_t ltr_all[94] = { -93, 0, 1, 2, 3, 4, 5, 6, 7, 8, 9, 10, 11, 12, 13, 14, 15, 16, 17, 18, 19, 20, 21, 22, 23, 24, 25, 26</v>
      </c>
      <c r="AI30" s="44">
        <v>59</v>
      </c>
      <c r="AJ30" s="46">
        <f t="shared" si="13"/>
        <v>-5</v>
      </c>
      <c r="AK30">
        <v>58</v>
      </c>
      <c r="AL30">
        <v>74</v>
      </c>
      <c r="AM30">
        <v>60</v>
      </c>
      <c r="AN30">
        <v>37</v>
      </c>
      <c r="AO30">
        <v>36</v>
      </c>
      <c r="AX30" t="str">
        <f t="shared" si="1"/>
        <v>const int8_t srnd_59[6] = { -5, 58</v>
      </c>
      <c r="AY30" t="str">
        <f t="shared" ref="AY30:BE30" si="47">IF(LEN(AL30)&gt;0,AX30&amp;", "&amp;AL30,"")</f>
        <v>const int8_t srnd_59[6] = { -5, 58, 74</v>
      </c>
      <c r="AZ30" t="str">
        <f t="shared" si="47"/>
        <v>const int8_t srnd_59[6] = { -5, 58, 74, 60</v>
      </c>
      <c r="BA30" t="str">
        <f t="shared" si="47"/>
        <v>const int8_t srnd_59[6] = { -5, 58, 74, 60, 37</v>
      </c>
      <c r="BB30" t="str">
        <f t="shared" si="47"/>
        <v>const int8_t srnd_59[6] = { -5, 58, 74, 60, 37, 36</v>
      </c>
      <c r="BC30" t="str">
        <f t="shared" si="47"/>
        <v/>
      </c>
      <c r="BD30" t="str">
        <f t="shared" si="47"/>
        <v/>
      </c>
      <c r="BE30" t="str">
        <f t="shared" si="47"/>
        <v/>
      </c>
      <c r="BF30" t="str">
        <f t="shared" si="15"/>
        <v>const int8_t srnd_59[6] = { -5, 58, 74, 60, 37, 36 };</v>
      </c>
    </row>
    <row r="31" spans="1:63" x14ac:dyDescent="0.25">
      <c r="N31">
        <v>89</v>
      </c>
      <c r="P31">
        <v>27</v>
      </c>
      <c r="R31" t="s">
        <v>187</v>
      </c>
      <c r="AD31" t="str">
        <f t="shared" si="34"/>
        <v>const int8_t ltr_star[32] = { -31, 0, 32, 71, 70, 69, 51, 25, 68, 80, 66, 47, 20, 65, 78, 63, 12, 41, 62, 76, 60, 7, 37, 59, 58, 57, 84, 91, 89</v>
      </c>
      <c r="AF31" t="str">
        <f t="shared" si="44"/>
        <v>const int8_t ltr_all[94] = { -93, 0, 1, 2, 3, 4, 5, 6, 7, 8, 9, 10, 11, 12, 13, 14, 15, 16, 17, 18, 19, 20, 21, 22, 23, 24, 25, 26, 27</v>
      </c>
      <c r="AI31" s="45">
        <v>60</v>
      </c>
      <c r="AJ31" s="46">
        <f t="shared" si="13"/>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 t="shared" si="1"/>
        <v>const int8_t srnd_60[7] = { -6, 38</v>
      </c>
      <c r="AY31" t="str">
        <f t="shared" ref="AY31:BE31" si="48">IF(LEN(AL31)&gt;0,AX31&amp;", "&amp;AL31,"")</f>
        <v>const int8_t srnd_60[7] = { -6, 38, 37</v>
      </c>
      <c r="AZ31" t="str">
        <f t="shared" si="48"/>
        <v>const int8_t srnd_60[7] = { -6, 38, 37, 59</v>
      </c>
      <c r="BA31" t="str">
        <f t="shared" si="48"/>
        <v>const int8_t srnd_60[7] = { -6, 38, 37, 59, 75</v>
      </c>
      <c r="BB31" t="str">
        <f t="shared" si="48"/>
        <v>const int8_t srnd_60[7] = { -6, 38, 37, 59, 75, 61</v>
      </c>
      <c r="BC31" t="str">
        <f t="shared" si="48"/>
        <v>const int8_t srnd_60[7] = { -6, 38, 37, 59, 75, 61, 39</v>
      </c>
      <c r="BD31" t="str">
        <f t="shared" si="48"/>
        <v/>
      </c>
      <c r="BE31" t="str">
        <f t="shared" si="48"/>
        <v/>
      </c>
      <c r="BF31" s="45" t="str">
        <f t="shared" si="15"/>
        <v>const int8_t srnd_60[7] = { -6, 38, 37, 59, 75, 61, 39 };</v>
      </c>
      <c r="BK31" t="s">
        <v>201</v>
      </c>
    </row>
    <row r="32" spans="1:63" x14ac:dyDescent="0.25">
      <c r="N32">
        <v>87</v>
      </c>
      <c r="P32">
        <v>28</v>
      </c>
      <c r="AD32" t="str">
        <f t="shared" si="34"/>
        <v>const int8_t ltr_star[32] = { -31, 0, 32, 71, 70, 69, 51, 25, 68, 80, 66, 47, 20, 65, 78, 63, 12, 41, 62, 76, 60, 7, 37, 59, 58, 57, 84, 91, 89, 87</v>
      </c>
      <c r="AF32" t="str">
        <f t="shared" si="44"/>
        <v>const int8_t ltr_all[94] = { -93, 0, 1, 2, 3, 4, 5, 6, 7, 8, 9, 10, 11, 12, 13, 14, 15, 16, 17, 18, 19, 20, 21, 22, 23, 24, 25, 26, 27, 28</v>
      </c>
      <c r="AI32" s="45">
        <v>61</v>
      </c>
      <c r="AJ32" s="46">
        <f t="shared" si="13"/>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 t="shared" si="1"/>
        <v>const int8_t srnd_61[6] = { -5, 39</v>
      </c>
      <c r="AY32" t="str">
        <f t="shared" ref="AY32:BE32" si="49">IF(LEN(AL32)&gt;0,AX32&amp;", "&amp;AL32,"")</f>
        <v>const int8_t srnd_61[6] = { -5, 39, 60</v>
      </c>
      <c r="AZ32" t="str">
        <f t="shared" si="49"/>
        <v>const int8_t srnd_61[6] = { -5, 39, 60, 76</v>
      </c>
      <c r="BA32" t="str">
        <f t="shared" si="49"/>
        <v>const int8_t srnd_61[6] = { -5, 39, 60, 76, 62</v>
      </c>
      <c r="BB32" t="str">
        <f t="shared" si="49"/>
        <v>const int8_t srnd_61[6] = { -5, 39, 60, 76, 62, 40</v>
      </c>
      <c r="BC32" t="str">
        <f t="shared" si="49"/>
        <v/>
      </c>
      <c r="BD32" t="str">
        <f t="shared" si="49"/>
        <v/>
      </c>
      <c r="BE32" t="str">
        <f t="shared" si="49"/>
        <v/>
      </c>
      <c r="BF32" s="45" t="str">
        <f t="shared" si="15"/>
        <v>const int8_t srnd_61[6] = { -5, 39, 60, 76, 62, 40 };</v>
      </c>
      <c r="BK32" t="s">
        <v>202</v>
      </c>
    </row>
    <row r="33" spans="14:63" x14ac:dyDescent="0.25">
      <c r="N33">
        <v>85</v>
      </c>
      <c r="P33">
        <v>29</v>
      </c>
      <c r="R33" t="s">
        <v>188</v>
      </c>
      <c r="AD33" t="str">
        <f t="shared" si="34"/>
        <v>const int8_t ltr_star[32] = { -31, 0, 32, 71, 70, 69, 51, 25, 68, 80, 66, 47, 20, 65, 78, 63, 12, 41, 62, 76, 60, 7, 37, 59, 58, 57, 84, 91, 89, 87, 85</v>
      </c>
      <c r="AF33" t="str">
        <f t="shared" si="44"/>
        <v>const int8_t ltr_all[94] = { -93, 0, 1, 2, 3, 4, 5, 6, 7, 8, 9, 10, 11, 12, 13, 14, 15, 16, 17, 18, 19, 20, 21, 22, 23, 24, 25, 26, 27, 28, 29</v>
      </c>
      <c r="AI33" s="44">
        <v>62</v>
      </c>
      <c r="AJ33" s="46">
        <f t="shared" si="13"/>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 t="shared" si="1"/>
        <v>const int8_t srnd_62[8] = { -7, 61</v>
      </c>
      <c r="AY33" t="str">
        <f t="shared" ref="AY33:BE33" si="50">IF(LEN(AL33)&gt;0,AX33&amp;", "&amp;AL33,"")</f>
        <v>const int8_t srnd_62[8] = { -7, 61, 76</v>
      </c>
      <c r="AZ33" t="str">
        <f t="shared" si="50"/>
        <v>const int8_t srnd_62[8] = { -7, 61, 76, 77</v>
      </c>
      <c r="BA33" t="str">
        <f t="shared" si="50"/>
        <v>const int8_t srnd_62[8] = { -7, 61, 76, 77, 63</v>
      </c>
      <c r="BB33" t="str">
        <f t="shared" si="50"/>
        <v>const int8_t srnd_62[8] = { -7, 61, 76, 77, 63, 42</v>
      </c>
      <c r="BC33" t="str">
        <f t="shared" si="50"/>
        <v>const int8_t srnd_62[8] = { -7, 61, 76, 77, 63, 42, 41</v>
      </c>
      <c r="BD33" t="str">
        <f t="shared" si="50"/>
        <v>const int8_t srnd_62[8] = { -7, 61, 76, 77, 63, 42, 41, 40</v>
      </c>
      <c r="BE33" t="str">
        <f t="shared" si="50"/>
        <v/>
      </c>
      <c r="BF33" t="str">
        <f t="shared" si="15"/>
        <v>const int8_t srnd_62[8] = { -7, 61, 76, 77, 63, 42, 41 };</v>
      </c>
    </row>
    <row r="34" spans="14:63" x14ac:dyDescent="0.25">
      <c r="N34">
        <v>92</v>
      </c>
      <c r="P34">
        <v>30</v>
      </c>
      <c r="R34" t="s">
        <v>189</v>
      </c>
      <c r="AD34" t="str">
        <f t="shared" si="34"/>
        <v>const int8_t ltr_star[32] = { -31, 0, 32, 71, 70, 69, 51, 25, 68, 80, 66, 47, 20, 65, 78, 63, 12, 41, 62, 76, 60, 7, 37, 59, 58, 57, 84, 91, 89, 87, 85, 92</v>
      </c>
      <c r="AF34" t="str">
        <f t="shared" si="44"/>
        <v>const int8_t ltr_all[94] = { -93, 0, 1, 2, 3, 4, 5, 6, 7, 8, 9, 10, 11, 12, 13, 14, 15, 16, 17, 18, 19, 20, 21, 22, 23, 24, 25, 26, 27, 28, 29, 30</v>
      </c>
      <c r="AI34" s="44">
        <v>63</v>
      </c>
      <c r="AJ34" s="46">
        <f t="shared" si="13"/>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 t="shared" si="1"/>
        <v>const int8_t srnd_63[6] = { -5, 62</v>
      </c>
      <c r="AY34" t="str">
        <f t="shared" ref="AY34:BE34" si="51">IF(LEN(AL34)&gt;0,AX34&amp;", "&amp;AL34,"")</f>
        <v>const int8_t srnd_63[6] = { -5, 62, 77</v>
      </c>
      <c r="AZ34" t="str">
        <f t="shared" si="51"/>
        <v>const int8_t srnd_63[6] = { -5, 62, 77, 64</v>
      </c>
      <c r="BA34" t="str">
        <f t="shared" si="51"/>
        <v>const int8_t srnd_63[6] = { -5, 62, 77, 64, 43</v>
      </c>
      <c r="BB34" t="str">
        <f t="shared" si="51"/>
        <v>const int8_t srnd_63[6] = { -5, 62, 77, 64, 43, 42</v>
      </c>
      <c r="BC34" t="str">
        <f t="shared" si="51"/>
        <v/>
      </c>
      <c r="BD34" t="str">
        <f t="shared" si="51"/>
        <v/>
      </c>
      <c r="BE34" t="str">
        <f t="shared" si="51"/>
        <v/>
      </c>
      <c r="BF34" t="str">
        <f t="shared" si="15"/>
        <v>const int8_t srnd_63[6] = { -5, 62, 77, 64, 43, 42 };</v>
      </c>
      <c r="BK34" t="s">
        <v>203</v>
      </c>
    </row>
    <row r="35" spans="14:63" x14ac:dyDescent="0.25">
      <c r="P35">
        <v>31</v>
      </c>
      <c r="R35" t="s">
        <v>190</v>
      </c>
      <c r="AF35" t="str">
        <f t="shared" si="44"/>
        <v>const int8_t ltr_all[94] = { -93, 0, 1, 2, 3, 4, 5, 6, 7, 8, 9, 10, 11, 12, 13, 14, 15, 16, 17, 18, 19, 20, 21, 22, 23, 24, 25, 26, 27, 28, 29, 30, 31</v>
      </c>
      <c r="AI35" s="44">
        <v>64</v>
      </c>
      <c r="AJ35" s="46">
        <f t="shared" si="13"/>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 t="shared" ref="AX35:AX63" si="52">"const int8_t srnd_"&amp;AI35&amp;"["&amp;1-AJ35&amp;"] = { "&amp;AJ35&amp;", "&amp;AK35</f>
        <v>const int8_t srnd_64[7] = { -6, 44</v>
      </c>
      <c r="AY35" t="str">
        <f t="shared" ref="AY35:BE35" si="53">IF(LEN(AL35)&gt;0,AX35&amp;", "&amp;AL35,"")</f>
        <v>const int8_t srnd_64[7] = { -6, 44, 43</v>
      </c>
      <c r="AZ35" t="str">
        <f t="shared" si="53"/>
        <v>const int8_t srnd_64[7] = { -6, 44, 43, 63</v>
      </c>
      <c r="BA35" t="str">
        <f t="shared" si="53"/>
        <v>const int8_t srnd_64[7] = { -6, 44, 43, 63, 78</v>
      </c>
      <c r="BB35" t="str">
        <f t="shared" si="53"/>
        <v>const int8_t srnd_64[7] = { -6, 44, 43, 63, 78, 65</v>
      </c>
      <c r="BC35" t="str">
        <f t="shared" si="53"/>
        <v>const int8_t srnd_64[7] = { -6, 44, 43, 63, 78, 65, 45</v>
      </c>
      <c r="BD35" t="str">
        <f t="shared" si="53"/>
        <v/>
      </c>
      <c r="BE35" t="str">
        <f t="shared" si="53"/>
        <v/>
      </c>
      <c r="BF35" t="str">
        <f t="shared" si="15"/>
        <v>const int8_t srnd_64[7] = { -6, 44, 43, 63, 78, 65, 45 };</v>
      </c>
      <c r="BK35" t="s">
        <v>204</v>
      </c>
    </row>
    <row r="36" spans="14:63" x14ac:dyDescent="0.25">
      <c r="P36">
        <v>32</v>
      </c>
      <c r="AF36" t="str">
        <f t="shared" si="44"/>
        <v>const int8_t ltr_all[94] = { -93, 0, 1, 2, 3, 4, 5, 6, 7, 8, 9, 10, 11, 12, 13, 14, 15, 16, 17, 18, 19, 20, 21, 22, 23, 24, 25, 26, 27, 28, 29, 30, 31, 32</v>
      </c>
      <c r="AI36" s="44">
        <v>65</v>
      </c>
      <c r="AJ36" s="46">
        <f t="shared" si="13"/>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 t="shared" si="52"/>
        <v>const int8_t srnd_65[6] = { -5, 45</v>
      </c>
      <c r="AY36" t="str">
        <f t="shared" ref="AY36:BE36" si="54">IF(LEN(AL36)&gt;0,AX36&amp;", "&amp;AL36,"")</f>
        <v>const int8_t srnd_65[6] = { -5, 45, 64</v>
      </c>
      <c r="AZ36" t="str">
        <f t="shared" si="54"/>
        <v>const int8_t srnd_65[6] = { -5, 45, 64, 79</v>
      </c>
      <c r="BA36" t="str">
        <f t="shared" si="54"/>
        <v>const int8_t srnd_65[6] = { -5, 45, 64, 79, 66</v>
      </c>
      <c r="BB36" t="str">
        <f t="shared" si="54"/>
        <v>const int8_t srnd_65[6] = { -5, 45, 64, 79, 66, 46</v>
      </c>
      <c r="BC36" t="str">
        <f t="shared" si="54"/>
        <v/>
      </c>
      <c r="BD36" t="str">
        <f t="shared" si="54"/>
        <v/>
      </c>
      <c r="BE36" t="str">
        <f t="shared" si="54"/>
        <v/>
      </c>
      <c r="BF36" t="str">
        <f t="shared" si="15"/>
        <v>const int8_t srnd_65[6] = { -5, 45, 64, 79, 66, 46 };</v>
      </c>
    </row>
    <row r="37" spans="14:63" x14ac:dyDescent="0.25">
      <c r="P37">
        <v>33</v>
      </c>
      <c r="R37" t="s">
        <v>191</v>
      </c>
      <c r="AF37" t="str">
        <f t="shared" si="44"/>
        <v>const int8_t ltr_all[94] = { -93, 0, 1, 2, 3, 4, 5, 6, 7, 8, 9, 10, 11, 12, 13, 14, 15, 16, 17, 18, 19, 20, 21, 22, 23, 24, 25, 26, 27, 28, 29, 30, 31, 32, 33</v>
      </c>
      <c r="AI37" s="44">
        <v>66</v>
      </c>
      <c r="AJ37" s="46">
        <f t="shared" si="13"/>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 t="shared" si="52"/>
        <v>const int8_t srnd_66[8] = { -7, 65</v>
      </c>
      <c r="AY37" t="str">
        <f t="shared" ref="AY37:BE37" si="55">IF(LEN(AL37)&gt;0,AX37&amp;", "&amp;AL37,"")</f>
        <v>const int8_t srnd_66[8] = { -7, 65, 79</v>
      </c>
      <c r="AZ37" t="str">
        <f t="shared" si="55"/>
        <v>const int8_t srnd_66[8] = { -7, 65, 79, 80</v>
      </c>
      <c r="BA37" t="str">
        <f t="shared" si="55"/>
        <v>const int8_t srnd_66[8] = { -7, 65, 79, 80, 67</v>
      </c>
      <c r="BB37" t="str">
        <f t="shared" si="55"/>
        <v>const int8_t srnd_66[8] = { -7, 65, 79, 80, 67, 48</v>
      </c>
      <c r="BC37" t="str">
        <f t="shared" si="55"/>
        <v>const int8_t srnd_66[8] = { -7, 65, 79, 80, 67, 48, 47</v>
      </c>
      <c r="BD37" t="str">
        <f t="shared" si="55"/>
        <v>const int8_t srnd_66[8] = { -7, 65, 79, 80, 67, 48, 47, 46</v>
      </c>
      <c r="BE37" t="str">
        <f t="shared" si="55"/>
        <v/>
      </c>
      <c r="BF37" t="str">
        <f t="shared" si="15"/>
        <v>const int8_t srnd_66[8] = { -7, 65, 79, 80, 67, 48, 47 };</v>
      </c>
      <c r="BK37" t="s">
        <v>205</v>
      </c>
    </row>
    <row r="38" spans="14:63" x14ac:dyDescent="0.25">
      <c r="P38">
        <v>34</v>
      </c>
      <c r="R38" t="s">
        <v>192</v>
      </c>
      <c r="AF38" t="str">
        <f t="shared" si="44"/>
        <v>const int8_t ltr_all[94] = { -93, 0, 1, 2, 3, 4, 5, 6, 7, 8, 9, 10, 11, 12, 13, 14, 15, 16, 17, 18, 19, 20, 21, 22, 23, 24, 25, 26, 27, 28, 29, 30, 31, 32, 33, 34</v>
      </c>
      <c r="AI38" s="45">
        <v>67</v>
      </c>
      <c r="AJ38" s="46">
        <f t="shared" si="13"/>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 t="shared" si="52"/>
        <v>const int8_t srnd_67[6] = { -5, 66</v>
      </c>
      <c r="AY38" t="str">
        <f t="shared" ref="AY38:BE38" si="56">IF(LEN(AL38)&gt;0,AX38&amp;", "&amp;AL38,"")</f>
        <v>const int8_t srnd_67[6] = { -5, 66, 80</v>
      </c>
      <c r="AZ38" t="str">
        <f t="shared" si="56"/>
        <v>const int8_t srnd_67[6] = { -5, 66, 80, 68</v>
      </c>
      <c r="BA38" t="str">
        <f t="shared" si="56"/>
        <v>const int8_t srnd_67[6] = { -5, 66, 80, 68, 49</v>
      </c>
      <c r="BB38" t="str">
        <f t="shared" si="56"/>
        <v>const int8_t srnd_67[6] = { -5, 66, 80, 68, 49, 48</v>
      </c>
      <c r="BC38" t="str">
        <f t="shared" si="56"/>
        <v/>
      </c>
      <c r="BD38" t="str">
        <f t="shared" si="56"/>
        <v/>
      </c>
      <c r="BE38" t="str">
        <f t="shared" si="56"/>
        <v/>
      </c>
      <c r="BF38" s="45" t="str">
        <f t="shared" si="15"/>
        <v>const int8_t srnd_67[6] = { -5, 66, 80, 68, 49, 48 };</v>
      </c>
      <c r="BK38" t="s">
        <v>206</v>
      </c>
    </row>
    <row r="39" spans="14:63" x14ac:dyDescent="0.25">
      <c r="P39">
        <v>35</v>
      </c>
      <c r="R39" t="s">
        <v>193</v>
      </c>
      <c r="AF39" t="str">
        <f t="shared" si="44"/>
        <v>const int8_t ltr_all[94] = { -93, 0, 1, 2, 3, 4, 5, 6, 7, 8, 9, 10, 11, 12, 13, 14, 15, 16, 17, 18, 19, 20, 21, 22, 23, 24, 25, 26, 27, 28, 29, 30, 31, 32, 33, 34, 35</v>
      </c>
      <c r="AI39" s="45">
        <v>68</v>
      </c>
      <c r="AJ39" s="46">
        <f t="shared" si="13"/>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 t="shared" si="52"/>
        <v>const int8_t srnd_68[7] = { -6, 50</v>
      </c>
      <c r="AY39" t="str">
        <f t="shared" ref="AY39:BE39" si="57">IF(LEN(AL39)&gt;0,AX39&amp;", "&amp;AL39,"")</f>
        <v>const int8_t srnd_68[7] = { -6, 50, 49</v>
      </c>
      <c r="AZ39" t="str">
        <f t="shared" si="57"/>
        <v>const int8_t srnd_68[7] = { -6, 50, 49, 67</v>
      </c>
      <c r="BA39" t="str">
        <f t="shared" si="57"/>
        <v>const int8_t srnd_68[7] = { -6, 50, 49, 67, 81</v>
      </c>
      <c r="BB39" t="str">
        <f t="shared" si="57"/>
        <v>const int8_t srnd_68[7] = { -6, 50, 49, 67, 81, 69</v>
      </c>
      <c r="BC39" t="str">
        <f t="shared" si="57"/>
        <v>const int8_t srnd_68[7] = { -6, 50, 49, 67, 81, 69, 51</v>
      </c>
      <c r="BD39" t="str">
        <f t="shared" si="57"/>
        <v/>
      </c>
      <c r="BE39" t="str">
        <f t="shared" si="57"/>
        <v/>
      </c>
      <c r="BF39" s="45" t="str">
        <f t="shared" si="15"/>
        <v>const int8_t srnd_68[7] = { -6, 50, 49, 67, 81, 69, 51 };</v>
      </c>
    </row>
    <row r="40" spans="14:63" x14ac:dyDescent="0.25">
      <c r="P40">
        <v>36</v>
      </c>
      <c r="R40" t="s">
        <v>194</v>
      </c>
      <c r="AF40" t="str">
        <f t="shared" si="44"/>
        <v>const int8_t ltr_all[94] = { -93, 0, 1, 2, 3, 4, 5, 6, 7, 8, 9, 10, 11, 12, 13, 14, 15, 16, 17, 18, 19, 20, 21, 22, 23, 24, 25, 26, 27, 28, 29, 30, 31, 32, 33, 34, 35, 36</v>
      </c>
      <c r="AI40" s="45">
        <v>69</v>
      </c>
      <c r="AJ40" s="46">
        <f t="shared" si="13"/>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 t="shared" si="52"/>
        <v>const int8_t srnd_69[6] = { -5, 51</v>
      </c>
      <c r="AY40" t="str">
        <f t="shared" ref="AY40:BE40" si="58">IF(LEN(AL40)&gt;0,AX40&amp;", "&amp;AL40,"")</f>
        <v>const int8_t srnd_69[6] = { -5, 51, 68</v>
      </c>
      <c r="AZ40" t="str">
        <f t="shared" si="58"/>
        <v>const int8_t srnd_69[6] = { -5, 51, 68, 82</v>
      </c>
      <c r="BA40" t="str">
        <f t="shared" si="58"/>
        <v>const int8_t srnd_69[6] = { -5, 51, 68, 82, 70</v>
      </c>
      <c r="BB40" t="str">
        <f t="shared" si="58"/>
        <v>const int8_t srnd_69[6] = { -5, 51, 68, 82, 70, 52</v>
      </c>
      <c r="BC40" t="str">
        <f t="shared" si="58"/>
        <v/>
      </c>
      <c r="BD40" t="str">
        <f t="shared" si="58"/>
        <v/>
      </c>
      <c r="BE40" t="str">
        <f t="shared" si="58"/>
        <v/>
      </c>
      <c r="BF40" s="45" t="str">
        <f t="shared" si="15"/>
        <v>const int8_t srnd_69[6] = { -5, 51, 68, 82, 70, 52 };</v>
      </c>
    </row>
    <row r="41" spans="14:63" x14ac:dyDescent="0.25">
      <c r="P41">
        <v>37</v>
      </c>
      <c r="AF41" t="str">
        <f t="shared" si="44"/>
        <v>const int8_t ltr_all[94] = { -93, 0, 1, 2, 3, 4, 5, 6, 7, 8, 9, 10, 11, 12, 13, 14, 15, 16, 17, 18, 19, 20, 21, 22, 23, 24, 25, 26, 27, 28, 29, 30, 31, 32, 33, 34, 35, 36, 37</v>
      </c>
      <c r="AI41" s="44">
        <v>70</v>
      </c>
      <c r="AJ41" s="46">
        <f t="shared" si="13"/>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 t="shared" si="52"/>
        <v>const int8_t srnd_70[8] = { -7, 69</v>
      </c>
      <c r="AY41" t="str">
        <f t="shared" ref="AY41:BE41" si="59">IF(LEN(AL41)&gt;0,AX41&amp;", "&amp;AL41,"")</f>
        <v>const int8_t srnd_70[8] = { -7, 69, 82</v>
      </c>
      <c r="AZ41" t="str">
        <f t="shared" si="59"/>
        <v>const int8_t srnd_70[8] = { -7, 69, 82, 83</v>
      </c>
      <c r="BA41" t="str">
        <f t="shared" si="59"/>
        <v>const int8_t srnd_70[8] = { -7, 69, 82, 83, 71</v>
      </c>
      <c r="BB41" t="str">
        <f t="shared" si="59"/>
        <v>const int8_t srnd_70[8] = { -7, 69, 82, 83, 71, 54</v>
      </c>
      <c r="BC41" t="str">
        <f t="shared" si="59"/>
        <v>const int8_t srnd_70[8] = { -7, 69, 82, 83, 71, 54, 53</v>
      </c>
      <c r="BD41" t="str">
        <f t="shared" si="59"/>
        <v>const int8_t srnd_70[8] = { -7, 69, 82, 83, 71, 54, 53, 52</v>
      </c>
      <c r="BE41" t="str">
        <f t="shared" si="59"/>
        <v/>
      </c>
      <c r="BF41" t="str">
        <f t="shared" si="15"/>
        <v>const int8_t srnd_70[8] = { -7, 69, 82, 83, 71, 54, 53 };</v>
      </c>
    </row>
    <row r="42" spans="14:63" x14ac:dyDescent="0.25">
      <c r="P42">
        <v>38</v>
      </c>
      <c r="R42" t="s">
        <v>195</v>
      </c>
      <c r="AF42" t="str">
        <f t="shared" si="44"/>
        <v>const int8_t ltr_all[94] = { -93, 0, 1, 2, 3, 4, 5, 6, 7, 8, 9, 10, 11, 12, 13, 14, 15, 16, 17, 18, 19, 20, 21, 22, 23, 24, 25, 26, 27, 28, 29, 30, 31, 32, 33, 34, 35, 36, 37, 38</v>
      </c>
      <c r="AI42" s="45">
        <v>71</v>
      </c>
      <c r="AJ42" s="46">
        <f t="shared" si="13"/>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 t="shared" si="52"/>
        <v>const int8_t srnd_71[6] = { -5, 70</v>
      </c>
      <c r="AY42" t="str">
        <f t="shared" ref="AY42:BE42" si="60">IF(LEN(AL42)&gt;0,AX42&amp;", "&amp;AL42,"")</f>
        <v>const int8_t srnd_71[6] = { -5, 70, 83</v>
      </c>
      <c r="AZ42" t="str">
        <f t="shared" si="60"/>
        <v>const int8_t srnd_71[6] = { -5, 70, 83, 56</v>
      </c>
      <c r="BA42" t="str">
        <f t="shared" si="60"/>
        <v>const int8_t srnd_71[6] = { -5, 70, 83, 56, 55</v>
      </c>
      <c r="BB42" t="str">
        <f t="shared" si="60"/>
        <v>const int8_t srnd_71[6] = { -5, 70, 83, 56, 55, 54</v>
      </c>
      <c r="BC42" t="str">
        <f t="shared" si="60"/>
        <v/>
      </c>
      <c r="BD42" t="str">
        <f t="shared" si="60"/>
        <v/>
      </c>
      <c r="BE42" t="str">
        <f t="shared" si="60"/>
        <v/>
      </c>
      <c r="BF42" s="45" t="str">
        <f t="shared" si="15"/>
        <v>const int8_t srnd_71[6] = { -5, 70, 83, 56, 55, 54 };</v>
      </c>
    </row>
    <row r="43" spans="14:63" x14ac:dyDescent="0.25">
      <c r="P43">
        <v>39</v>
      </c>
      <c r="AF43" t="str">
        <f t="shared" si="44"/>
        <v>const int8_t ltr_all[94] = { -93, 0, 1, 2, 3, 4, 5, 6, 7, 8, 9, 10, 11, 12, 13, 14, 15, 16, 17, 18, 19, 20, 21, 22, 23, 24, 25, 26, 27, 28, 29, 30, 31, 32, 33, 34, 35, 36, 37, 38, 39</v>
      </c>
      <c r="AI43" s="44">
        <v>72</v>
      </c>
      <c r="AJ43" s="46">
        <f t="shared" si="13"/>
        <v>-6</v>
      </c>
      <c r="AK43" s="44">
        <v>56</v>
      </c>
      <c r="AL43" s="44">
        <v>71</v>
      </c>
      <c r="AM43" s="44">
        <v>83</v>
      </c>
      <c r="AN43" s="44">
        <v>84</v>
      </c>
      <c r="AO43" s="44">
        <v>73</v>
      </c>
      <c r="AP43" s="44">
        <v>57</v>
      </c>
      <c r="AQ43" s="44"/>
      <c r="AX43" t="str">
        <f t="shared" si="52"/>
        <v>const int8_t srnd_72[7] = { -6, 56</v>
      </c>
      <c r="AY43" t="str">
        <f t="shared" ref="AY43:BE43" si="61">IF(LEN(AL43)&gt;0,AX43&amp;", "&amp;AL43,"")</f>
        <v>const int8_t srnd_72[7] = { -6, 56, 71</v>
      </c>
      <c r="AZ43" t="str">
        <f t="shared" si="61"/>
        <v>const int8_t srnd_72[7] = { -6, 56, 71, 83</v>
      </c>
      <c r="BA43" t="str">
        <f t="shared" si="61"/>
        <v>const int8_t srnd_72[7] = { -6, 56, 71, 83, 84</v>
      </c>
      <c r="BB43" t="str">
        <f t="shared" si="61"/>
        <v>const int8_t srnd_72[7] = { -6, 56, 71, 83, 84, 73</v>
      </c>
      <c r="BC43" t="str">
        <f t="shared" si="61"/>
        <v>const int8_t srnd_72[7] = { -6, 56, 71, 83, 84, 73, 57</v>
      </c>
      <c r="BD43" t="str">
        <f t="shared" si="61"/>
        <v/>
      </c>
      <c r="BE43" t="str">
        <f t="shared" si="61"/>
        <v/>
      </c>
      <c r="BF43" t="str">
        <f t="shared" si="15"/>
        <v>const int8_t srnd_72[7] = { -6, 56, 71, 83, 84, 73, 57 };</v>
      </c>
    </row>
    <row r="44" spans="14:63" x14ac:dyDescent="0.25">
      <c r="P44">
        <v>40</v>
      </c>
      <c r="AF44" t="str">
        <f t="shared" si="44"/>
        <v>const int8_t ltr_all[94] = { -93, 0, 1, 2, 3, 4, 5, 6, 7, 8, 9, 10, 11, 12, 13, 14, 15, 16, 17, 18, 19, 20, 21, 22, 23, 24, 25, 26, 27, 28, 29, 30, 31, 32, 33, 34, 35, 36, 37, 38, 39, 40</v>
      </c>
      <c r="AI44" s="45">
        <v>73</v>
      </c>
      <c r="AJ44" s="46">
        <f t="shared" si="13"/>
        <v>-5</v>
      </c>
      <c r="AK44">
        <v>72</v>
      </c>
      <c r="AL44">
        <v>84</v>
      </c>
      <c r="AM44">
        <v>85</v>
      </c>
      <c r="AN44">
        <v>74</v>
      </c>
      <c r="AO44">
        <v>58</v>
      </c>
      <c r="AX44" t="str">
        <f t="shared" si="52"/>
        <v>const int8_t srnd_73[6] = { -5, 72</v>
      </c>
      <c r="AY44" t="str">
        <f t="shared" ref="AY44:BE44" si="62">IF(LEN(AL44)&gt;0,AX44&amp;", "&amp;AL44,"")</f>
        <v>const int8_t srnd_73[6] = { -5, 72, 84</v>
      </c>
      <c r="AZ44" t="str">
        <f t="shared" si="62"/>
        <v>const int8_t srnd_73[6] = { -5, 72, 84, 85</v>
      </c>
      <c r="BA44" t="str">
        <f t="shared" si="62"/>
        <v>const int8_t srnd_73[6] = { -5, 72, 84, 85, 74</v>
      </c>
      <c r="BB44" t="str">
        <f t="shared" si="62"/>
        <v>const int8_t srnd_73[6] = { -5, 72, 84, 85, 74, 58</v>
      </c>
      <c r="BC44" t="str">
        <f t="shared" si="62"/>
        <v/>
      </c>
      <c r="BD44" t="str">
        <f t="shared" si="62"/>
        <v/>
      </c>
      <c r="BE44" t="str">
        <f t="shared" si="62"/>
        <v/>
      </c>
      <c r="BF44" s="45" t="str">
        <f t="shared" si="15"/>
        <v>const int8_t srnd_73[6] = { -5, 72, 84, 85, 74, 58 };</v>
      </c>
    </row>
    <row r="45" spans="14:63" x14ac:dyDescent="0.25">
      <c r="P45">
        <v>41</v>
      </c>
      <c r="AF45" t="str">
        <f t="shared" si="44"/>
        <v>const int8_t ltr_all[94] = { -93, 0, 1, 2, 3, 4, 5, 6, 7, 8, 9, 10, 11, 12, 13, 14, 15, 16, 17, 18, 19, 20, 21, 22, 23, 24, 25, 26, 27, 28, 29, 30, 31, 32, 33, 34, 35, 36, 37, 38, 39, 40, 41</v>
      </c>
      <c r="AI45" s="44">
        <v>74</v>
      </c>
      <c r="AJ45" s="46">
        <f t="shared" si="13"/>
        <v>-5</v>
      </c>
      <c r="AK45">
        <v>73</v>
      </c>
      <c r="AL45">
        <v>85</v>
      </c>
      <c r="AM45">
        <v>75</v>
      </c>
      <c r="AN45">
        <v>59</v>
      </c>
      <c r="AO45">
        <v>58</v>
      </c>
      <c r="AX45" t="str">
        <f t="shared" si="52"/>
        <v>const int8_t srnd_74[6] = { -5, 73</v>
      </c>
      <c r="AY45" t="str">
        <f t="shared" ref="AY45:BE45" si="63">IF(LEN(AL45)&gt;0,AX45&amp;", "&amp;AL45,"")</f>
        <v>const int8_t srnd_74[6] = { -5, 73, 85</v>
      </c>
      <c r="AZ45" t="str">
        <f t="shared" si="63"/>
        <v>const int8_t srnd_74[6] = { -5, 73, 85, 75</v>
      </c>
      <c r="BA45" t="str">
        <f t="shared" si="63"/>
        <v>const int8_t srnd_74[6] = { -5, 73, 85, 75, 59</v>
      </c>
      <c r="BB45" t="str">
        <f t="shared" si="63"/>
        <v>const int8_t srnd_74[6] = { -5, 73, 85, 75, 59, 58</v>
      </c>
      <c r="BC45" t="str">
        <f t="shared" si="63"/>
        <v/>
      </c>
      <c r="BD45" t="str">
        <f t="shared" si="63"/>
        <v/>
      </c>
      <c r="BE45" t="str">
        <f t="shared" si="63"/>
        <v/>
      </c>
      <c r="BF45" t="str">
        <f t="shared" si="15"/>
        <v>const int8_t srnd_74[6] = { -5, 73, 85, 75, 59, 58 };</v>
      </c>
    </row>
    <row r="46" spans="14:63" x14ac:dyDescent="0.25">
      <c r="P46">
        <v>42</v>
      </c>
      <c r="AF46" t="str">
        <f t="shared" si="44"/>
        <v>const int8_t ltr_all[94] = { -93, 0, 1, 2, 3, 4, 5, 6, 7, 8, 9, 10, 11, 12, 13, 14, 15, 16, 17, 18, 19, 20, 21, 22, 23, 24, 25, 26, 27, 28, 29, 30, 31, 32, 33, 34, 35, 36, 37, 38, 39, 40, 41, 42</v>
      </c>
      <c r="AI46" s="44">
        <v>75</v>
      </c>
      <c r="AJ46" s="46">
        <f t="shared" si="13"/>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 t="shared" si="52"/>
        <v>const int8_t srnd_75[7] = { -6, 60</v>
      </c>
      <c r="AY46" t="str">
        <f t="shared" ref="AY46:BE46" si="64">IF(LEN(AL46)&gt;0,AX46&amp;", "&amp;AL46,"")</f>
        <v>const int8_t srnd_75[7] = { -6, 60, 59</v>
      </c>
      <c r="AZ46" t="str">
        <f t="shared" si="64"/>
        <v>const int8_t srnd_75[7] = { -6, 60, 59, 74</v>
      </c>
      <c r="BA46" t="str">
        <f t="shared" si="64"/>
        <v>const int8_t srnd_75[7] = { -6, 60, 59, 74, 86</v>
      </c>
      <c r="BB46" t="str">
        <f t="shared" si="64"/>
        <v>const int8_t srnd_75[7] = { -6, 60, 59, 74, 86, 76</v>
      </c>
      <c r="BC46" t="str">
        <f t="shared" si="64"/>
        <v>const int8_t srnd_75[7] = { -6, 60, 59, 74, 86, 76, 61</v>
      </c>
      <c r="BD46" t="str">
        <f t="shared" si="64"/>
        <v/>
      </c>
      <c r="BE46" t="str">
        <f t="shared" si="64"/>
        <v/>
      </c>
      <c r="BF46" t="str">
        <f t="shared" si="15"/>
        <v>const int8_t srnd_75[7] = { -6, 60, 59, 74, 86, 76, 61 };</v>
      </c>
    </row>
    <row r="47" spans="14:63" x14ac:dyDescent="0.25">
      <c r="P47">
        <v>43</v>
      </c>
      <c r="AF47" t="str">
        <f t="shared" si="44"/>
        <v>const int8_t ltr_all[94] = { -93, 0, 1, 2, 3, 4, 5, 6, 7, 8, 9, 10, 11, 12, 13, 14, 15, 16, 17, 18, 19, 20, 21, 22, 23, 24, 25, 26, 27, 28, 29, 30, 31, 32, 33, 34, 35, 36, 37, 38, 39, 40, 41, 42, 43</v>
      </c>
      <c r="AI47" s="44">
        <v>76</v>
      </c>
      <c r="AJ47" s="46">
        <f t="shared" si="13"/>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 t="shared" si="52"/>
        <v>const int8_t srnd_76[6] = { -5, 75</v>
      </c>
      <c r="AY47" t="str">
        <f t="shared" ref="AY47:BE47" si="65">IF(LEN(AL47)&gt;0,AX47&amp;", "&amp;AL47,"")</f>
        <v>const int8_t srnd_76[6] = { -5, 75, 86</v>
      </c>
      <c r="AZ47" t="str">
        <f t="shared" si="65"/>
        <v>const int8_t srnd_76[6] = { -5, 75, 86, 87</v>
      </c>
      <c r="BA47" t="str">
        <f t="shared" si="65"/>
        <v>const int8_t srnd_76[6] = { -5, 75, 86, 87, 77</v>
      </c>
      <c r="BB47" t="str">
        <f t="shared" si="65"/>
        <v>const int8_t srnd_76[6] = { -5, 75, 86, 87, 77, 62</v>
      </c>
      <c r="BC47" t="str">
        <f t="shared" si="65"/>
        <v/>
      </c>
      <c r="BD47" t="str">
        <f t="shared" si="65"/>
        <v/>
      </c>
      <c r="BE47" t="str">
        <f t="shared" si="65"/>
        <v/>
      </c>
      <c r="BF47" t="str">
        <f t="shared" si="15"/>
        <v>const int8_t srnd_76[6] = { -5, 75, 86, 87, 77, 62 };</v>
      </c>
    </row>
    <row r="48" spans="14:63" x14ac:dyDescent="0.25">
      <c r="P48">
        <v>44</v>
      </c>
      <c r="AF48" t="str">
        <f t="shared" si="44"/>
        <v>const int8_t ltr_all[94] = { -93, 0, 1, 2, 3, 4, 5, 6, 7, 8, 9, 10, 11, 12, 13, 14, 15, 16, 17, 18, 19, 20, 21, 22, 23, 24, 25, 26, 27, 28, 29, 30, 31, 32, 33, 34, 35, 36, 37, 38, 39, 40, 41, 42, 43, 44</v>
      </c>
      <c r="AI48" s="45">
        <v>77</v>
      </c>
      <c r="AJ48" s="46">
        <f t="shared" si="13"/>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 t="shared" si="52"/>
        <v>const int8_t srnd_77[6] = { -5, 76</v>
      </c>
      <c r="AY48" t="str">
        <f t="shared" ref="AY48:BE48" si="66">IF(LEN(AL48)&gt;0,AX48&amp;", "&amp;AL48,"")</f>
        <v>const int8_t srnd_77[6] = { -5, 76, 87</v>
      </c>
      <c r="AZ48" t="str">
        <f t="shared" si="66"/>
        <v>const int8_t srnd_77[6] = { -5, 76, 87, 78</v>
      </c>
      <c r="BA48" t="str">
        <f t="shared" si="66"/>
        <v>const int8_t srnd_77[6] = { -5, 76, 87, 78, 63</v>
      </c>
      <c r="BB48" t="str">
        <f t="shared" si="66"/>
        <v>const int8_t srnd_77[6] = { -5, 76, 87, 78, 63, 62</v>
      </c>
      <c r="BC48" t="str">
        <f t="shared" si="66"/>
        <v/>
      </c>
      <c r="BD48" t="str">
        <f t="shared" si="66"/>
        <v/>
      </c>
      <c r="BE48" t="str">
        <f t="shared" si="66"/>
        <v/>
      </c>
      <c r="BF48" s="45" t="str">
        <f t="shared" si="15"/>
        <v>const int8_t srnd_77[6] = { -5, 76, 87, 78, 63, 62 };</v>
      </c>
    </row>
    <row r="49" spans="16:58" x14ac:dyDescent="0.25">
      <c r="P49">
        <v>45</v>
      </c>
      <c r="AF49" t="str">
        <f t="shared" si="44"/>
        <v>const int8_t ltr_all[94] = { -93, 0, 1, 2, 3, 4, 5, 6, 7, 8, 9, 10, 11, 12, 13, 14, 15, 16, 17, 18, 19, 20, 21, 22, 23, 24, 25, 26, 27, 28, 29, 30, 31, 32, 33, 34, 35, 36, 37, 38, 39, 40, 41, 42, 43, 44, 45</v>
      </c>
      <c r="AI49" s="44">
        <v>78</v>
      </c>
      <c r="AJ49" s="46">
        <f t="shared" si="13"/>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 t="shared" si="52"/>
        <v>const int8_t srnd_78[7] = { -6, 64</v>
      </c>
      <c r="AY49" t="str">
        <f t="shared" ref="AY49:BE49" si="67">IF(LEN(AL49)&gt;0,AX49&amp;", "&amp;AL49,"")</f>
        <v>const int8_t srnd_78[7] = { -6, 64, 63</v>
      </c>
      <c r="AZ49" t="str">
        <f t="shared" si="67"/>
        <v>const int8_t srnd_78[7] = { -6, 64, 63, 77</v>
      </c>
      <c r="BA49" t="str">
        <f t="shared" si="67"/>
        <v>const int8_t srnd_78[7] = { -6, 64, 63, 77, 88</v>
      </c>
      <c r="BB49" t="str">
        <f t="shared" si="67"/>
        <v>const int8_t srnd_78[7] = { -6, 64, 63, 77, 88, 79</v>
      </c>
      <c r="BC49" t="str">
        <f t="shared" si="67"/>
        <v>const int8_t srnd_78[7] = { -6, 64, 63, 77, 88, 79, 65</v>
      </c>
      <c r="BD49" t="str">
        <f t="shared" si="67"/>
        <v/>
      </c>
      <c r="BE49" t="str">
        <f t="shared" si="67"/>
        <v/>
      </c>
      <c r="BF49" t="str">
        <f t="shared" si="15"/>
        <v>const int8_t srnd_78[7] = { -6, 64, 63, 77, 88, 79, 65 };</v>
      </c>
    </row>
    <row r="50" spans="16:58" x14ac:dyDescent="0.25">
      <c r="P50">
        <v>46</v>
      </c>
      <c r="AF50" t="str">
        <f t="shared" si="44"/>
        <v>const int8_t ltr_all[94] = { -93, 0, 1, 2, 3, 4, 5, 6, 7, 8, 9, 10, 11, 12, 13, 14, 15, 16, 17, 18, 19, 20, 21, 22, 23, 24, 25, 26, 27, 28, 29, 30, 31, 32, 33, 34, 35, 36, 37, 38, 39, 40, 41, 42, 43, 44, 45, 46</v>
      </c>
      <c r="AI50" s="45">
        <v>79</v>
      </c>
      <c r="AJ50" s="46">
        <f t="shared" si="13"/>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 t="shared" si="52"/>
        <v>const int8_t srnd_79[6] = { -5, 78</v>
      </c>
      <c r="AY50" t="str">
        <f t="shared" ref="AY50:BE50" si="68">IF(LEN(AL50)&gt;0,AX50&amp;", "&amp;AL50,"")</f>
        <v>const int8_t srnd_79[6] = { -5, 78, 88</v>
      </c>
      <c r="AZ50" t="str">
        <f t="shared" si="68"/>
        <v>const int8_t srnd_79[6] = { -5, 78, 88, 89</v>
      </c>
      <c r="BA50" t="str">
        <f t="shared" si="68"/>
        <v>const int8_t srnd_79[6] = { -5, 78, 88, 89, 80</v>
      </c>
      <c r="BB50" t="str">
        <f t="shared" si="68"/>
        <v>const int8_t srnd_79[6] = { -5, 78, 88, 89, 80, 66</v>
      </c>
      <c r="BC50" t="str">
        <f t="shared" si="68"/>
        <v/>
      </c>
      <c r="BD50" t="str">
        <f t="shared" si="68"/>
        <v/>
      </c>
      <c r="BE50" t="str">
        <f t="shared" si="68"/>
        <v/>
      </c>
      <c r="BF50" s="45" t="str">
        <f t="shared" si="15"/>
        <v>const int8_t srnd_79[6] = { -5, 78, 88, 89, 80, 66 };</v>
      </c>
    </row>
    <row r="51" spans="16:58" x14ac:dyDescent="0.25">
      <c r="P51">
        <v>47</v>
      </c>
      <c r="AF51" t="str">
        <f t="shared" si="44"/>
        <v>const int8_t ltr_all[94] = { -93, 0, 1, 2, 3, 4, 5, 6, 7, 8, 9, 10, 11, 12, 13, 14, 15, 16, 17, 18, 19, 20, 21, 22, 23, 24, 25, 26, 27, 28, 29, 30, 31, 32, 33, 34, 35, 36, 37, 38, 39, 40, 41, 42, 43, 44, 45, 46, 47</v>
      </c>
      <c r="AI51" s="44">
        <v>80</v>
      </c>
      <c r="AJ51" s="46">
        <f t="shared" si="13"/>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 t="shared" si="52"/>
        <v>const int8_t srnd_80[6] = { -5, 79</v>
      </c>
      <c r="AY51" t="str">
        <f t="shared" ref="AY51:BE51" si="69">IF(LEN(AL51)&gt;0,AX51&amp;", "&amp;AL51,"")</f>
        <v>const int8_t srnd_80[6] = { -5, 79, 89</v>
      </c>
      <c r="AZ51" t="str">
        <f t="shared" si="69"/>
        <v>const int8_t srnd_80[6] = { -5, 79, 89, 81</v>
      </c>
      <c r="BA51" t="str">
        <f t="shared" si="69"/>
        <v>const int8_t srnd_80[6] = { -5, 79, 89, 81, 67</v>
      </c>
      <c r="BB51" t="str">
        <f t="shared" si="69"/>
        <v>const int8_t srnd_80[6] = { -5, 79, 89, 81, 67, 66</v>
      </c>
      <c r="BC51" t="str">
        <f t="shared" si="69"/>
        <v/>
      </c>
      <c r="BD51" t="str">
        <f t="shared" si="69"/>
        <v/>
      </c>
      <c r="BE51" t="str">
        <f t="shared" si="69"/>
        <v/>
      </c>
      <c r="BF51" t="str">
        <f t="shared" si="15"/>
        <v>const int8_t srnd_80[6] = { -5, 79, 89, 81, 67, 66 };</v>
      </c>
    </row>
    <row r="52" spans="16:58" x14ac:dyDescent="0.25">
      <c r="P52">
        <v>48</v>
      </c>
      <c r="AF52" t="str">
        <f t="shared" si="44"/>
        <v>const int8_t ltr_all[94] = { -93, 0, 1, 2, 3, 4, 5, 6, 7, 8, 9, 10, 11, 12, 13, 14, 15, 16, 17, 18, 19, 20, 21, 22, 23, 24, 25, 26, 27, 28, 29, 30, 31, 32, 33, 34, 35, 36, 37, 38, 39, 40, 41, 42, 43, 44, 45, 46, 47, 48</v>
      </c>
      <c r="AI52" s="44">
        <v>81</v>
      </c>
      <c r="AJ52" s="46">
        <f t="shared" si="13"/>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 t="shared" si="52"/>
        <v>const int8_t srnd_81[7] = { -6, 68</v>
      </c>
      <c r="AY52" t="str">
        <f t="shared" ref="AY52:BE52" si="70">IF(LEN(AL52)&gt;0,AX52&amp;", "&amp;AL52,"")</f>
        <v>const int8_t srnd_81[7] = { -6, 68, 67</v>
      </c>
      <c r="AZ52" t="str">
        <f t="shared" si="70"/>
        <v>const int8_t srnd_81[7] = { -6, 68, 67, 80</v>
      </c>
      <c r="BA52" t="str">
        <f t="shared" si="70"/>
        <v>const int8_t srnd_81[7] = { -6, 68, 67, 80, 90</v>
      </c>
      <c r="BB52" t="str">
        <f t="shared" si="70"/>
        <v>const int8_t srnd_81[7] = { -6, 68, 67, 80, 90, 82</v>
      </c>
      <c r="BC52" t="str">
        <f t="shared" si="70"/>
        <v>const int8_t srnd_81[7] = { -6, 68, 67, 80, 90, 82, 69</v>
      </c>
      <c r="BD52" t="str">
        <f t="shared" si="70"/>
        <v/>
      </c>
      <c r="BE52" t="str">
        <f t="shared" si="70"/>
        <v/>
      </c>
      <c r="BF52" t="str">
        <f t="shared" si="15"/>
        <v>const int8_t srnd_81[7] = { -6, 68, 67, 80, 90, 82, 69 };</v>
      </c>
    </row>
    <row r="53" spans="16:58" x14ac:dyDescent="0.25">
      <c r="P53">
        <v>49</v>
      </c>
      <c r="AF53" t="str">
        <f t="shared" si="44"/>
        <v>const int8_t ltr_all[94] = { -93, 0, 1, 2, 3, 4, 5, 6, 7, 8, 9, 10, 11, 12, 13, 14, 15, 16, 17, 18, 19, 20, 21, 22, 23, 24, 25, 26, 27, 28, 29, 30, 31, 32, 33, 34, 35, 36, 37, 38, 39, 40, 41, 42, 43, 44, 45, 46, 47, 48, 49</v>
      </c>
      <c r="AI53" s="44">
        <v>82</v>
      </c>
      <c r="AJ53" s="46">
        <f t="shared" si="13"/>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 t="shared" si="52"/>
        <v>const int8_t srnd_82[6] = { -5, 81</v>
      </c>
      <c r="AY53" t="str">
        <f t="shared" ref="AY53:BE53" si="71">IF(LEN(AL53)&gt;0,AX53&amp;", "&amp;AL53,"")</f>
        <v>const int8_t srnd_82[6] = { -5, 81, 90</v>
      </c>
      <c r="AZ53" t="str">
        <f t="shared" si="71"/>
        <v>const int8_t srnd_82[6] = { -5, 81, 90, 91</v>
      </c>
      <c r="BA53" t="str">
        <f t="shared" si="71"/>
        <v>const int8_t srnd_82[6] = { -5, 81, 90, 91, 83</v>
      </c>
      <c r="BB53" t="str">
        <f t="shared" si="71"/>
        <v>const int8_t srnd_82[6] = { -5, 81, 90, 91, 83, 70</v>
      </c>
      <c r="BC53" t="str">
        <f t="shared" si="71"/>
        <v/>
      </c>
      <c r="BD53" t="str">
        <f t="shared" si="71"/>
        <v/>
      </c>
      <c r="BE53" t="str">
        <f t="shared" si="71"/>
        <v/>
      </c>
      <c r="BF53" t="str">
        <f t="shared" si="15"/>
        <v>const int8_t srnd_82[6] = { -5, 81, 90, 91, 83, 70 };</v>
      </c>
    </row>
    <row r="54" spans="16:58" x14ac:dyDescent="0.25">
      <c r="P54">
        <v>50</v>
      </c>
      <c r="AF54" t="str">
        <f t="shared" si="44"/>
        <v>const int8_t ltr_all[94] = { -93, 0, 1, 2, 3, 4, 5, 6, 7, 8, 9, 10, 11, 12, 13, 14, 15, 16, 17, 18, 19, 20, 21, 22, 23, 24, 25, 26, 27, 28, 29, 30, 31, 32, 33, 34, 35, 36, 37, 38, 39, 40, 41, 42, 43, 44, 45, 46, 47, 48, 49, 50</v>
      </c>
      <c r="AI54" s="45">
        <v>83</v>
      </c>
      <c r="AJ54" s="46">
        <f t="shared" si="13"/>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 t="shared" si="52"/>
        <v>const int8_t srnd_83[6] = { -5, 82</v>
      </c>
      <c r="AY54" t="str">
        <f t="shared" ref="AY54:BE54" si="72">IF(LEN(AL54)&gt;0,AX54&amp;", "&amp;AL54,"")</f>
        <v>const int8_t srnd_83[6] = { -5, 82, 91</v>
      </c>
      <c r="AZ54" t="str">
        <f t="shared" si="72"/>
        <v>const int8_t srnd_83[6] = { -5, 82, 91, 72</v>
      </c>
      <c r="BA54" t="str">
        <f t="shared" si="72"/>
        <v>const int8_t srnd_83[6] = { -5, 82, 91, 72, 71</v>
      </c>
      <c r="BB54" t="str">
        <f t="shared" si="72"/>
        <v>const int8_t srnd_83[6] = { -5, 82, 91, 72, 71, 70</v>
      </c>
      <c r="BC54" t="str">
        <f t="shared" si="72"/>
        <v/>
      </c>
      <c r="BD54" t="str">
        <f t="shared" si="72"/>
        <v/>
      </c>
      <c r="BE54" t="str">
        <f t="shared" si="72"/>
        <v/>
      </c>
      <c r="BF54" s="45" t="str">
        <f t="shared" si="15"/>
        <v>const int8_t srnd_83[6] = { -5, 82, 91, 72, 71, 70 };</v>
      </c>
    </row>
    <row r="55" spans="16:58" x14ac:dyDescent="0.25">
      <c r="P55">
        <v>51</v>
      </c>
      <c r="AF55" t="str">
        <f t="shared" si="44"/>
        <v>const int8_t ltr_all[94] = { -93, 0, 1, 2, 3, 4, 5, 6, 7, 8, 9, 10, 11, 12, 13, 14, 15, 16, 17, 18, 19, 20, 21, 22, 23, 24, 25, 26, 27, 28, 29, 30, 31, 32, 33, 34, 35, 36, 37, 38, 39, 40, 41, 42, 43, 44, 45, 46, 47, 48, 49, 50, 51</v>
      </c>
      <c r="AI55" s="44">
        <v>84</v>
      </c>
      <c r="AJ55" s="46">
        <f t="shared" si="13"/>
        <v>-6</v>
      </c>
      <c r="AK55" s="44">
        <v>72</v>
      </c>
      <c r="AL55" s="44">
        <v>83</v>
      </c>
      <c r="AM55" s="44">
        <v>91</v>
      </c>
      <c r="AN55" s="44">
        <v>92</v>
      </c>
      <c r="AO55" s="44">
        <v>85</v>
      </c>
      <c r="AP55" s="44">
        <v>73</v>
      </c>
      <c r="AQ55" s="44"/>
      <c r="AX55" t="str">
        <f t="shared" si="52"/>
        <v>const int8_t srnd_84[7] = { -6, 72</v>
      </c>
      <c r="AY55" t="str">
        <f t="shared" ref="AY55:BE55" si="73">IF(LEN(AL55)&gt;0,AX55&amp;", "&amp;AL55,"")</f>
        <v>const int8_t srnd_84[7] = { -6, 72, 83</v>
      </c>
      <c r="AZ55" t="str">
        <f t="shared" si="73"/>
        <v>const int8_t srnd_84[7] = { -6, 72, 83, 91</v>
      </c>
      <c r="BA55" t="str">
        <f t="shared" si="73"/>
        <v>const int8_t srnd_84[7] = { -6, 72, 83, 91, 92</v>
      </c>
      <c r="BB55" t="str">
        <f t="shared" si="73"/>
        <v>const int8_t srnd_84[7] = { -6, 72, 83, 91, 92, 85</v>
      </c>
      <c r="BC55" t="str">
        <f t="shared" si="73"/>
        <v>const int8_t srnd_84[7] = { -6, 72, 83, 91, 92, 85, 73</v>
      </c>
      <c r="BD55" t="str">
        <f t="shared" si="73"/>
        <v/>
      </c>
      <c r="BE55" t="str">
        <f t="shared" si="73"/>
        <v/>
      </c>
      <c r="BF55" t="str">
        <f t="shared" si="15"/>
        <v>const int8_t srnd_84[7] = { -6, 72, 83, 91, 92, 85, 73 };</v>
      </c>
    </row>
    <row r="56" spans="16:58" x14ac:dyDescent="0.25">
      <c r="P56">
        <v>52</v>
      </c>
      <c r="AF56" t="str">
        <f t="shared" si="44"/>
        <v>const int8_t ltr_all[94] = { -93, 0, 1, 2, 3, 4, 5, 6, 7, 8, 9, 10, 11, 12, 13, 14, 15, 16, 17, 18, 19, 20, 21, 22, 23, 24, 25, 26, 27, 28, 29, 30, 31, 32, 33, 34, 35, 36, 37, 38, 39, 40, 41, 42, 43, 44, 45, 46, 47, 48, 49, 50, 51, 52</v>
      </c>
      <c r="AI56" s="44">
        <v>85</v>
      </c>
      <c r="AJ56" s="46">
        <f t="shared" si="13"/>
        <v>-5</v>
      </c>
      <c r="AK56">
        <v>73</v>
      </c>
      <c r="AL56">
        <v>84</v>
      </c>
      <c r="AM56">
        <v>92</v>
      </c>
      <c r="AN56">
        <v>86</v>
      </c>
      <c r="AO56">
        <v>74</v>
      </c>
      <c r="AX56" t="str">
        <f t="shared" si="52"/>
        <v>const int8_t srnd_85[6] = { -5, 73</v>
      </c>
      <c r="AY56" t="str">
        <f t="shared" ref="AY56:BE56" si="74">IF(LEN(AL56)&gt;0,AX56&amp;", "&amp;AL56,"")</f>
        <v>const int8_t srnd_85[6] = { -5, 73, 84</v>
      </c>
      <c r="AZ56" t="str">
        <f t="shared" si="74"/>
        <v>const int8_t srnd_85[6] = { -5, 73, 84, 92</v>
      </c>
      <c r="BA56" t="str">
        <f t="shared" si="74"/>
        <v>const int8_t srnd_85[6] = { -5, 73, 84, 92, 86</v>
      </c>
      <c r="BB56" t="str">
        <f t="shared" si="74"/>
        <v>const int8_t srnd_85[6] = { -5, 73, 84, 92, 86, 74</v>
      </c>
      <c r="BC56" t="str">
        <f t="shared" si="74"/>
        <v/>
      </c>
      <c r="BD56" t="str">
        <f t="shared" si="74"/>
        <v/>
      </c>
      <c r="BE56" t="str">
        <f t="shared" si="74"/>
        <v/>
      </c>
      <c r="BF56" t="str">
        <f t="shared" si="15"/>
        <v>const int8_t srnd_85[6] = { -5, 73, 84, 92, 86, 74 };</v>
      </c>
    </row>
    <row r="57" spans="16:58" x14ac:dyDescent="0.25">
      <c r="P57">
        <v>53</v>
      </c>
      <c r="AF57" t="str">
        <f t="shared" si="44"/>
        <v>const int8_t ltr_all[94] = { -93, 0, 1, 2, 3, 4, 5, 6, 7, 8, 9, 10, 11, 12, 13, 14, 15, 16, 17, 18, 19, 20, 21, 22, 23, 24, 25, 26, 27, 28, 29, 30, 31, 32, 33, 34, 35, 36, 37, 38, 39, 40, 41, 42, 43, 44, 45, 46, 47, 48, 49, 50, 51, 52, 53</v>
      </c>
      <c r="AI57" s="44">
        <v>86</v>
      </c>
      <c r="AJ57" s="46">
        <f t="shared" si="13"/>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 t="shared" si="52"/>
        <v>const int8_t srnd_86[7] = { -6, 75</v>
      </c>
      <c r="AY57" t="str">
        <f t="shared" ref="AY57:BE57" si="75">IF(LEN(AL57)&gt;0,AX57&amp;", "&amp;AL57,"")</f>
        <v>const int8_t srnd_86[7] = { -6, 75, 74</v>
      </c>
      <c r="AZ57" t="str">
        <f t="shared" si="75"/>
        <v>const int8_t srnd_86[7] = { -6, 75, 74, 85</v>
      </c>
      <c r="BA57" t="str">
        <f t="shared" si="75"/>
        <v>const int8_t srnd_86[7] = { -6, 75, 74, 85, 92</v>
      </c>
      <c r="BB57" t="str">
        <f t="shared" si="75"/>
        <v>const int8_t srnd_86[7] = { -6, 75, 74, 85, 92, 87</v>
      </c>
      <c r="BC57" t="str">
        <f t="shared" si="75"/>
        <v>const int8_t srnd_86[7] = { -6, 75, 74, 85, 92, 87, 76</v>
      </c>
      <c r="BD57" t="str">
        <f t="shared" si="75"/>
        <v/>
      </c>
      <c r="BE57" t="str">
        <f t="shared" si="75"/>
        <v/>
      </c>
      <c r="BF57" t="str">
        <f t="shared" si="15"/>
        <v>const int8_t srnd_86[7] = { -6, 75, 74, 85, 92, 87, 76 };</v>
      </c>
    </row>
    <row r="58" spans="16:58" x14ac:dyDescent="0.25">
      <c r="P58">
        <v>54</v>
      </c>
      <c r="AF58" t="str">
        <f t="shared" si="44"/>
        <v>const int8_t ltr_all[94] = { -93, 0, 1, 2, 3, 4, 5, 6, 7, 8, 9, 10, 11, 12, 13, 14, 15, 16, 17, 18, 19, 20, 21, 22, 23, 24, 25, 26, 27, 28, 29, 30, 31, 32, 33, 34, 35, 36, 37, 38, 39, 40, 41, 42, 43, 44, 45, 46, 47, 48, 49, 50, 51, 52, 53, 54</v>
      </c>
      <c r="AI58" s="44">
        <v>87</v>
      </c>
      <c r="AJ58" s="46">
        <f t="shared" si="13"/>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 t="shared" si="52"/>
        <v>const int8_t srnd_87[6] = { -5, 76</v>
      </c>
      <c r="AY58" t="str">
        <f t="shared" ref="AY58:BE58" si="76">IF(LEN(AL58)&gt;0,AX58&amp;", "&amp;AL58,"")</f>
        <v>const int8_t srnd_87[6] = { -5, 76, 86</v>
      </c>
      <c r="AZ58" t="str">
        <f t="shared" si="76"/>
        <v>const int8_t srnd_87[6] = { -5, 76, 86, 92</v>
      </c>
      <c r="BA58" t="str">
        <f t="shared" si="76"/>
        <v>const int8_t srnd_87[6] = { -5, 76, 86, 92, 88</v>
      </c>
      <c r="BB58" t="str">
        <f t="shared" si="76"/>
        <v>const int8_t srnd_87[6] = { -5, 76, 86, 92, 88, 77</v>
      </c>
      <c r="BC58" t="str">
        <f t="shared" si="76"/>
        <v/>
      </c>
      <c r="BD58" t="str">
        <f t="shared" si="76"/>
        <v/>
      </c>
      <c r="BE58" t="str">
        <f t="shared" si="76"/>
        <v/>
      </c>
      <c r="BF58" t="str">
        <f t="shared" si="15"/>
        <v>const int8_t srnd_87[6] = { -5, 76, 86, 92, 88, 77 };</v>
      </c>
    </row>
    <row r="59" spans="16:58" x14ac:dyDescent="0.25">
      <c r="P59">
        <v>55</v>
      </c>
      <c r="AF59" t="str">
        <f t="shared" si="44"/>
        <v>const int8_t ltr_all[94] = { -93, 0, 1, 2, 3, 4, 5, 6, 7, 8, 9, 10, 11, 12, 13, 14, 15, 16, 17, 18, 19, 20, 21, 22, 23, 24, 25, 26, 27, 28, 29, 30, 31, 32, 33, 34, 35, 36, 37, 38, 39, 40, 41, 42, 43, 44, 45, 46, 47, 48, 49, 50, 51, 52, 53, 54, 55</v>
      </c>
      <c r="AI59" s="44">
        <v>88</v>
      </c>
      <c r="AJ59" s="46">
        <f t="shared" si="13"/>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 t="shared" si="52"/>
        <v>const int8_t srnd_88[7] = { -6, 78</v>
      </c>
      <c r="AY59" t="str">
        <f t="shared" ref="AY59:BE59" si="77">IF(LEN(AL59)&gt;0,AX59&amp;", "&amp;AL59,"")</f>
        <v>const int8_t srnd_88[7] = { -6, 78, 77</v>
      </c>
      <c r="AZ59" t="str">
        <f t="shared" si="77"/>
        <v>const int8_t srnd_88[7] = { -6, 78, 77, 87</v>
      </c>
      <c r="BA59" t="str">
        <f t="shared" si="77"/>
        <v>const int8_t srnd_88[7] = { -6, 78, 77, 87, 92</v>
      </c>
      <c r="BB59" t="str">
        <f t="shared" si="77"/>
        <v>const int8_t srnd_88[7] = { -6, 78, 77, 87, 92, 89</v>
      </c>
      <c r="BC59" t="str">
        <f t="shared" si="77"/>
        <v>const int8_t srnd_88[7] = { -6, 78, 77, 87, 92, 89, 79</v>
      </c>
      <c r="BD59" t="str">
        <f t="shared" si="77"/>
        <v/>
      </c>
      <c r="BE59" t="str">
        <f t="shared" si="77"/>
        <v/>
      </c>
      <c r="BF59" t="str">
        <f t="shared" si="15"/>
        <v>const int8_t srnd_88[7] = { -6, 78, 77, 87, 92, 89, 79 };</v>
      </c>
    </row>
    <row r="60" spans="16:58" x14ac:dyDescent="0.25">
      <c r="P60">
        <v>56</v>
      </c>
      <c r="AF60" t="str">
        <f t="shared" si="44"/>
        <v>const int8_t ltr_all[94] = { -93, 0, 1, 2, 3, 4, 5, 6, 7, 8, 9, 10, 11, 12, 13, 14, 15, 16, 17, 18, 19, 20, 21, 22, 23, 24, 25, 26, 27, 28, 29, 30, 31, 32, 33, 34, 35, 36, 37, 38, 39, 40, 41, 42, 43, 44, 45, 46, 47, 48, 49, 50, 51, 52, 53, 54, 55, 56</v>
      </c>
      <c r="AI60" s="44">
        <v>89</v>
      </c>
      <c r="AJ60" s="46">
        <f t="shared" si="13"/>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 t="shared" si="52"/>
        <v>const int8_t srnd_89[6] = { -5, 79</v>
      </c>
      <c r="AY60" t="str">
        <f t="shared" ref="AY60:BE60" si="78">IF(LEN(AL60)&gt;0,AX60&amp;", "&amp;AL60,"")</f>
        <v>const int8_t srnd_89[6] = { -5, 79, 88</v>
      </c>
      <c r="AZ60" t="str">
        <f t="shared" si="78"/>
        <v>const int8_t srnd_89[6] = { -5, 79, 88, 92</v>
      </c>
      <c r="BA60" t="str">
        <f t="shared" si="78"/>
        <v>const int8_t srnd_89[6] = { -5, 79, 88, 92, 90</v>
      </c>
      <c r="BB60" t="str">
        <f t="shared" si="78"/>
        <v>const int8_t srnd_89[6] = { -5, 79, 88, 92, 90, 80</v>
      </c>
      <c r="BC60" t="str">
        <f t="shared" si="78"/>
        <v/>
      </c>
      <c r="BD60" t="str">
        <f t="shared" si="78"/>
        <v/>
      </c>
      <c r="BE60" t="str">
        <f t="shared" si="78"/>
        <v/>
      </c>
      <c r="BF60" t="str">
        <f t="shared" si="15"/>
        <v>const int8_t srnd_89[6] = { -5, 79, 88, 92, 90, 80 };</v>
      </c>
    </row>
    <row r="61" spans="16:58" x14ac:dyDescent="0.25">
      <c r="P61">
        <v>57</v>
      </c>
      <c r="AF61" t="str">
        <f t="shared" si="44"/>
        <v>const int8_t ltr_all[94] = { -93, 0, 1, 2, 3, 4, 5, 6, 7, 8, 9, 10, 11, 12, 13, 14, 15, 16, 17, 18, 19, 20, 21, 22, 23, 24, 25, 26, 27, 28, 29, 30, 31, 32, 33, 34, 35, 36, 37, 38, 39, 40, 41, 42, 43, 44, 45, 46, 47, 48, 49, 50, 51, 52, 53, 54, 55, 56, 57</v>
      </c>
      <c r="AI61" s="44">
        <v>90</v>
      </c>
      <c r="AJ61" s="46">
        <f t="shared" si="13"/>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 t="shared" si="52"/>
        <v>const int8_t srnd_90[7] = { -6, 81</v>
      </c>
      <c r="AY61" t="str">
        <f t="shared" ref="AY61:BE61" si="79">IF(LEN(AL61)&gt;0,AX61&amp;", "&amp;AL61,"")</f>
        <v>const int8_t srnd_90[7] = { -6, 81, 80</v>
      </c>
      <c r="AZ61" t="str">
        <f t="shared" si="79"/>
        <v>const int8_t srnd_90[7] = { -6, 81, 80, 89</v>
      </c>
      <c r="BA61" t="str">
        <f t="shared" si="79"/>
        <v>const int8_t srnd_90[7] = { -6, 81, 80, 89, 92</v>
      </c>
      <c r="BB61" t="str">
        <f t="shared" si="79"/>
        <v>const int8_t srnd_90[7] = { -6, 81, 80, 89, 92, 91</v>
      </c>
      <c r="BC61" t="str">
        <f t="shared" si="79"/>
        <v>const int8_t srnd_90[7] = { -6, 81, 80, 89, 92, 91, 82</v>
      </c>
      <c r="BD61" t="str">
        <f t="shared" si="79"/>
        <v/>
      </c>
      <c r="BE61" t="str">
        <f t="shared" si="79"/>
        <v/>
      </c>
      <c r="BF61" t="str">
        <f t="shared" si="15"/>
        <v>const int8_t srnd_90[7] = { -6, 81, 80, 89, 92, 91, 82 };</v>
      </c>
    </row>
    <row r="62" spans="16:58" x14ac:dyDescent="0.25">
      <c r="P62">
        <v>58</v>
      </c>
      <c r="AF62" t="str">
        <f t="shared" si="44"/>
        <v>const int8_t ltr_all[94] = { -93, 0, 1, 2, 3, 4, 5, 6, 7, 8, 9, 10, 11, 12, 13, 14, 15, 16, 17, 18, 19, 20, 21, 22, 23, 24, 25, 26, 27, 28, 29, 30, 31, 32, 33, 34, 35, 36, 37, 38, 39, 40, 41, 42, 43, 44, 45, 46, 47, 48, 49, 50, 51, 52, 53, 54, 55, 56, 57, 58</v>
      </c>
      <c r="AI62" s="44">
        <v>91</v>
      </c>
      <c r="AJ62" s="46">
        <f t="shared" si="13"/>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 t="shared" si="52"/>
        <v>const int8_t srnd_91[6] = { -5, 82</v>
      </c>
      <c r="AY62" t="str">
        <f t="shared" ref="AY62:BE62" si="80">IF(LEN(AL62)&gt;0,AX62&amp;", "&amp;AL62,"")</f>
        <v>const int8_t srnd_91[6] = { -5, 82, 90</v>
      </c>
      <c r="AZ62" t="str">
        <f t="shared" si="80"/>
        <v>const int8_t srnd_91[6] = { -5, 82, 90, 92</v>
      </c>
      <c r="BA62" t="str">
        <f t="shared" si="80"/>
        <v>const int8_t srnd_91[6] = { -5, 82, 90, 92, 84</v>
      </c>
      <c r="BB62" t="str">
        <f t="shared" si="80"/>
        <v>const int8_t srnd_91[6] = { -5, 82, 90, 92, 84, 83</v>
      </c>
      <c r="BC62" t="str">
        <f t="shared" si="80"/>
        <v/>
      </c>
      <c r="BD62" t="str">
        <f t="shared" si="80"/>
        <v/>
      </c>
      <c r="BE62" t="str">
        <f t="shared" si="80"/>
        <v/>
      </c>
      <c r="BF62" t="str">
        <f t="shared" si="15"/>
        <v>const int8_t srnd_91[6] = { -5, 82, 90, 92, 84, 83 };</v>
      </c>
    </row>
    <row r="63" spans="16:58" x14ac:dyDescent="0.25">
      <c r="P63">
        <v>59</v>
      </c>
      <c r="AF63" t="str">
        <f t="shared" si="44"/>
        <v>const int8_t ltr_all[94] = { -93, 0, 1, 2, 3, 4, 5, 6, 7, 8, 9, 10, 11, 12, 13, 14, 15, 16, 17, 18, 19, 20, 21, 22, 23, 24, 25, 26, 27, 28, 29, 30, 31, 32, 33, 34, 35, 36, 37, 38, 39, 40, 41, 42, 43, 44, 45, 46, 47, 48, 49, 50, 51, 52, 53, 54, 55, 56, 57, 58, 59</v>
      </c>
      <c r="AI63" s="44">
        <v>92</v>
      </c>
      <c r="AJ63" s="46">
        <f t="shared" si="13"/>
        <v>-8</v>
      </c>
      <c r="AK63" s="44">
        <v>84</v>
      </c>
      <c r="AL63" s="44">
        <v>91</v>
      </c>
      <c r="AM63" s="44">
        <v>90</v>
      </c>
      <c r="AN63" s="44">
        <v>89</v>
      </c>
      <c r="AO63" s="44">
        <v>88</v>
      </c>
      <c r="AP63" s="44">
        <v>87</v>
      </c>
      <c r="AQ63" s="44">
        <v>86</v>
      </c>
      <c r="AR63" s="44">
        <v>85</v>
      </c>
      <c r="AX63" t="str">
        <f t="shared" si="52"/>
        <v>const int8_t srnd_92[9] = { -8, 84</v>
      </c>
      <c r="AY63" t="str">
        <f t="shared" ref="AY63:BE63" si="81">IF(LEN(AL63)&gt;0,AX63&amp;", "&amp;AL63,"")</f>
        <v>const int8_t srnd_92[9] = { -8, 84, 91</v>
      </c>
      <c r="AZ63" t="str">
        <f t="shared" si="81"/>
        <v>const int8_t srnd_92[9] = { -8, 84, 91, 90</v>
      </c>
      <c r="BA63" t="str">
        <f t="shared" si="81"/>
        <v>const int8_t srnd_92[9] = { -8, 84, 91, 90, 89</v>
      </c>
      <c r="BB63" t="str">
        <f t="shared" si="81"/>
        <v>const int8_t srnd_92[9] = { -8, 84, 91, 90, 89, 88</v>
      </c>
      <c r="BC63" t="str">
        <f t="shared" si="81"/>
        <v>const int8_t srnd_92[9] = { -8, 84, 91, 90, 89, 88, 87</v>
      </c>
      <c r="BD63" t="str">
        <f t="shared" si="81"/>
        <v>const int8_t srnd_92[9] = { -8, 84, 91, 90, 89, 88, 87, 86</v>
      </c>
      <c r="BE63" t="str">
        <f t="shared" si="81"/>
        <v>const int8_t srnd_92[9] = { -8, 84, 91, 90, 89, 88, 87, 86, 85</v>
      </c>
      <c r="BF63" t="str">
        <f>BE63&amp;" };"</f>
        <v>const int8_t srnd_92[9] = { -8, 84, 91, 90, 89, 88, 87, 86, 85 };</v>
      </c>
    </row>
    <row r="64" spans="16:58" x14ac:dyDescent="0.25">
      <c r="P64">
        <v>60</v>
      </c>
      <c r="AF64" t="str">
        <f t="shared" si="44"/>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4"/>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4"/>
        <v>const int8_t ltr_all[94] = { -93, 0, 1, 2, 3, 4, 5, 6, 7, 8, 9, 10, 11, 12, 13, 14, 15, 16, 17, 18, 19, 20, 21, 22, 23, 24, 25, 26, 27, 28, 29, 30, 31, 32, 33, 34, 35, 36, 37, 38, 39, 40, 41, 42, 43, 44, 45, 46, 47, 48, 49, 50, 51, 52, 53, 54, 55, 56, 57, 58, 59, 60, 61, 62</v>
      </c>
      <c r="AI66" s="44">
        <v>0</v>
      </c>
      <c r="AJ66" s="46">
        <f t="shared" ref="AJ66:AJ97" si="82">-COUNT(AK66:AW66)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83">IF(LEN(AL66)&gt;0,AX66&amp;", "&amp;AL66,"")</f>
        <v>const int8_t srnd_0[6] = { -5, 31, 55</v>
      </c>
      <c r="AZ66" t="str">
        <f t="shared" ref="AZ66:AZ67" si="84">IF(LEN(AM66)&gt;0,AY66&amp;", "&amp;AM66,"")</f>
        <v>const int8_t srnd_0[6] = { -5, 31, 55, 32</v>
      </c>
      <c r="BA66" t="str">
        <f t="shared" ref="AZ66:BB81" si="85">IF(LEN(AN66)&gt;0,AZ66&amp;", "&amp;AN66,"")</f>
        <v>const int8_t srnd_0[6] = { -5, 31, 55, 32, 33</v>
      </c>
      <c r="BB66" t="str">
        <f t="shared" ref="BB66" si="86">IF(LEN(AO66)&gt;0,BA66&amp;", "&amp;AO66,"")</f>
        <v>const int8_t srnd_0[6] = { -5, 31, 55, 32, 33, 1</v>
      </c>
      <c r="BF66" t="str">
        <f>IF(LEN(BB66)&gt;0,BB66,BA66)&amp;" };"</f>
        <v>const int8_t srnd_0[6] = { -5, 31, 55, 32, 33, 1 };</v>
      </c>
    </row>
    <row r="67" spans="16:58" x14ac:dyDescent="0.25">
      <c r="P67">
        <v>63</v>
      </c>
      <c r="AF67" t="str">
        <f t="shared" si="44"/>
        <v>const int8_t ltr_all[94] = { -93, 0, 1, 2, 3, 4, 5, 6, 7, 8, 9, 10, 11, 12, 13, 14, 15, 16, 17, 18, 19, 20, 21, 22, 23, 24, 25, 26, 27, 28, 29, 30, 31, 32, 33, 34, 35, 36, 37, 38, 39, 40, 41, 42, 43, 44, 45, 46, 47, 48, 49, 50, 51, 52, 53, 54, 55, 56, 57, 58, 59, 60, 61, 62, 63</v>
      </c>
      <c r="AI67" s="44">
        <v>1</v>
      </c>
      <c r="AJ67" s="46">
        <f t="shared" si="82"/>
        <v>-4</v>
      </c>
      <c r="AK67">
        <v>0</v>
      </c>
      <c r="AL67">
        <v>32</v>
      </c>
      <c r="AM67">
        <v>33</v>
      </c>
      <c r="AN67">
        <v>2</v>
      </c>
      <c r="AX67" t="str">
        <f t="shared" ref="AX67:AX97" si="87">"const int8_t srnd_"&amp;AI67&amp;"["&amp;1-AJ67&amp;"] = { "&amp;AJ67&amp;", "&amp;AK67</f>
        <v>const int8_t srnd_1[5] = { -4, 0</v>
      </c>
      <c r="AY67" t="str">
        <f t="shared" ref="AY67:AZ97" si="88">IF(LEN(AL67)&gt;0,AX67&amp;", "&amp;AL67,"")</f>
        <v>const int8_t srnd_1[5] = { -4, 0, 32</v>
      </c>
      <c r="AZ67" t="str">
        <f t="shared" si="84"/>
        <v>const int8_t srnd_1[5] = { -4, 0, 32, 33</v>
      </c>
      <c r="BA67" t="str">
        <f t="shared" si="85"/>
        <v>const int8_t srnd_1[5] = { -4, 0, 32, 33, 2</v>
      </c>
      <c r="BF67" t="str">
        <f t="shared" ref="BF67:BF97" si="89">IF(LEN(BB67)&gt;0,BB67,BA67)&amp;" };"</f>
        <v>const int8_t srnd_1[5] = { -4, 0, 32, 33, 2 };</v>
      </c>
    </row>
    <row r="68" spans="16:58" x14ac:dyDescent="0.25">
      <c r="P68">
        <v>64</v>
      </c>
      <c r="AF68" t="str">
        <f t="shared" si="44"/>
        <v>const int8_t ltr_all[94] = { -93, 0, 1, 2, 3, 4, 5, 6, 7, 8, 9, 10, 11, 12, 13, 14, 15, 16, 17, 18, 19, 20, 21, 22, 23, 24, 25, 26, 27, 28, 29, 30, 31, 32, 33, 34, 35, 36, 37, 38, 39, 40, 41, 42, 43, 44, 45, 46, 47, 48, 49, 50, 51, 52, 53, 54, 55, 56, 57, 58, 59, 60, 61, 62, 63, 64</v>
      </c>
      <c r="AI68" s="44">
        <v>2</v>
      </c>
      <c r="AJ68" s="46">
        <f t="shared" si="82"/>
        <v>-4</v>
      </c>
      <c r="AK68">
        <v>1</v>
      </c>
      <c r="AL68">
        <v>33</v>
      </c>
      <c r="AM68">
        <v>34</v>
      </c>
      <c r="AN68">
        <v>3</v>
      </c>
      <c r="AX68" t="str">
        <f t="shared" si="87"/>
        <v>const int8_t srnd_2[5] = { -4, 1</v>
      </c>
      <c r="AY68" t="str">
        <f t="shared" si="88"/>
        <v>const int8_t srnd_2[5] = { -4, 1, 33</v>
      </c>
      <c r="AZ68" t="str">
        <f t="shared" si="85"/>
        <v>const int8_t srnd_2[5] = { -4, 1, 33, 34</v>
      </c>
      <c r="BA68" t="str">
        <f t="shared" si="85"/>
        <v>const int8_t srnd_2[5] = { -4, 1, 33, 34, 3</v>
      </c>
      <c r="BF68" t="str">
        <f t="shared" si="89"/>
        <v>const int8_t srnd_2[5] = { -4, 1, 33, 34, 3 };</v>
      </c>
    </row>
    <row r="69" spans="16:58" x14ac:dyDescent="0.25">
      <c r="P69">
        <v>65</v>
      </c>
      <c r="AF69" t="str">
        <f t="shared" si="44"/>
        <v>const int8_t ltr_all[94] = { -93, 0, 1, 2, 3, 4, 5, 6, 7, 8, 9, 10, 11, 12, 13, 14, 15, 16, 17, 18, 19, 20, 21, 22, 23, 24, 25, 26, 27, 28, 29, 30, 31, 32, 33, 34, 35, 36, 37, 38, 39, 40, 41, 42, 43, 44, 45, 46, 47, 48, 49, 50, 51, 52, 53, 54, 55, 56, 57, 58, 59, 60, 61, 62, 63, 64, 65</v>
      </c>
      <c r="AI69" s="44">
        <v>3</v>
      </c>
      <c r="AJ69" s="46">
        <f t="shared" si="82"/>
        <v>-4</v>
      </c>
      <c r="AK69">
        <v>2</v>
      </c>
      <c r="AL69">
        <v>34</v>
      </c>
      <c r="AM69">
        <v>35</v>
      </c>
      <c r="AN69">
        <v>4</v>
      </c>
      <c r="AX69" t="str">
        <f t="shared" si="87"/>
        <v>const int8_t srnd_3[5] = { -4, 2</v>
      </c>
      <c r="AY69" t="str">
        <f t="shared" si="88"/>
        <v>const int8_t srnd_3[5] = { -4, 2, 34</v>
      </c>
      <c r="AZ69" t="str">
        <f t="shared" si="85"/>
        <v>const int8_t srnd_3[5] = { -4, 2, 34, 35</v>
      </c>
      <c r="BA69" t="str">
        <f t="shared" si="85"/>
        <v>const int8_t srnd_3[5] = { -4, 2, 34, 35, 4</v>
      </c>
      <c r="BF69" t="str">
        <f t="shared" si="89"/>
        <v>const int8_t srnd_3[5] = { -4, 2, 34, 35, 4 };</v>
      </c>
    </row>
    <row r="70" spans="16:58" x14ac:dyDescent="0.25">
      <c r="P70">
        <v>66</v>
      </c>
      <c r="AF70" t="str">
        <f t="shared" si="44"/>
        <v>const int8_t ltr_all[94] = { -93, 0, 1, 2, 3, 4, 5, 6, 7, 8, 9, 10, 11, 12, 13, 14, 15, 16, 17, 18, 19, 20, 21, 22, 23, 24, 25, 26, 27, 28, 29, 30, 31, 32, 33, 34, 35, 36, 37, 38, 39, 40, 41, 42, 43, 44, 45, 46, 47, 48, 49, 50, 51, 52, 53, 54, 55, 56, 57, 58, 59, 60, 61, 62, 63, 64, 65, 66</v>
      </c>
      <c r="AI70" s="44">
        <v>4</v>
      </c>
      <c r="AJ70" s="46">
        <f t="shared" si="82"/>
        <v>-5</v>
      </c>
      <c r="AK70">
        <v>3</v>
      </c>
      <c r="AL70">
        <v>34</v>
      </c>
      <c r="AM70">
        <v>35</v>
      </c>
      <c r="AN70">
        <v>36</v>
      </c>
      <c r="AO70">
        <v>5</v>
      </c>
      <c r="AX70" t="str">
        <f t="shared" si="87"/>
        <v>const int8_t srnd_4[6] = { -5, 3</v>
      </c>
      <c r="AY70" t="str">
        <f t="shared" si="88"/>
        <v>const int8_t srnd_4[6] = { -5, 3, 34</v>
      </c>
      <c r="AZ70" t="str">
        <f t="shared" si="85"/>
        <v>const int8_t srnd_4[6] = { -5, 3, 34, 35</v>
      </c>
      <c r="BA70" t="str">
        <f t="shared" si="85"/>
        <v>const int8_t srnd_4[6] = { -5, 3, 34, 35, 36</v>
      </c>
      <c r="BF70" t="str">
        <f t="shared" si="89"/>
        <v>const int8_t srnd_4[6] = { -5, 3, 34, 35, 36 };</v>
      </c>
    </row>
    <row r="71" spans="16:58" x14ac:dyDescent="0.25">
      <c r="P71">
        <v>67</v>
      </c>
      <c r="AF71" t="str">
        <f t="shared" si="44"/>
        <v>const int8_t ltr_all[94] = { -93, 0, 1, 2, 3, 4, 5, 6, 7, 8, 9, 10, 11, 12, 13, 14, 15, 16, 17, 18, 19, 20, 21, 22, 23, 24, 25, 26, 27, 28, 29, 30, 31, 32, 33, 34, 35, 36, 37, 38, 39, 40, 41, 42, 43, 44, 45, 46, 47, 48, 49, 50, 51, 52, 53, 54, 55, 56, 57, 58, 59, 60, 61, 62, 63, 64, 65, 66, 67</v>
      </c>
      <c r="AI71" s="44">
        <v>5</v>
      </c>
      <c r="AJ71" s="46">
        <f t="shared" si="82"/>
        <v>-4</v>
      </c>
      <c r="AK71">
        <v>4</v>
      </c>
      <c r="AL71">
        <v>35</v>
      </c>
      <c r="AM71">
        <v>36</v>
      </c>
      <c r="AN71">
        <v>6</v>
      </c>
      <c r="AX71" t="str">
        <f t="shared" si="87"/>
        <v>const int8_t srnd_5[5] = { -4, 4</v>
      </c>
      <c r="AY71" t="str">
        <f t="shared" si="88"/>
        <v>const int8_t srnd_5[5] = { -4, 4, 35</v>
      </c>
      <c r="AZ71" t="str">
        <f t="shared" si="85"/>
        <v>const int8_t srnd_5[5] = { -4, 4, 35, 36</v>
      </c>
      <c r="BA71" t="str">
        <f t="shared" si="85"/>
        <v>const int8_t srnd_5[5] = { -4, 4, 35, 36, 6</v>
      </c>
      <c r="BF71" t="str">
        <f t="shared" si="89"/>
        <v>const int8_t srnd_5[5] = { -4, 4, 35, 36, 6 };</v>
      </c>
    </row>
    <row r="72" spans="16:58" x14ac:dyDescent="0.25">
      <c r="P72">
        <v>68</v>
      </c>
      <c r="AF72" t="str">
        <f t="shared" si="44"/>
        <v>const int8_t ltr_all[94] = { -93, 0, 1, 2, 3, 4, 5, 6, 7, 8, 9, 10, 11, 12, 13, 14, 15, 16, 17, 18, 19, 20, 21, 22, 23, 24, 25, 26, 27, 28, 29, 30, 31, 32, 33, 34, 35, 36, 37, 38, 39, 40, 41, 42, 43, 44, 45, 46, 47, 48, 49, 50, 51, 52, 53, 54, 55, 56, 57, 58, 59, 60, 61, 62, 63, 64, 65, 66, 67, 68</v>
      </c>
      <c r="AI72" s="44">
        <v>6</v>
      </c>
      <c r="AJ72" s="46">
        <f t="shared" si="82"/>
        <v>-4</v>
      </c>
      <c r="AK72">
        <v>5</v>
      </c>
      <c r="AL72">
        <v>36</v>
      </c>
      <c r="AM72">
        <v>37</v>
      </c>
      <c r="AN72">
        <v>7</v>
      </c>
      <c r="AX72" t="str">
        <f t="shared" si="87"/>
        <v>const int8_t srnd_6[5] = { -4, 5</v>
      </c>
      <c r="AY72" t="str">
        <f t="shared" si="88"/>
        <v>const int8_t srnd_6[5] = { -4, 5, 36</v>
      </c>
      <c r="AZ72" t="str">
        <f t="shared" si="85"/>
        <v>const int8_t srnd_6[5] = { -4, 5, 36, 37</v>
      </c>
      <c r="BA72" t="str">
        <f t="shared" si="85"/>
        <v>const int8_t srnd_6[5] = { -4, 5, 36, 37, 7</v>
      </c>
      <c r="BF72" t="str">
        <f t="shared" si="89"/>
        <v>const int8_t srnd_6[5] = { -4, 5, 36, 37, 7 };</v>
      </c>
    </row>
    <row r="73" spans="16:58" x14ac:dyDescent="0.25">
      <c r="P73">
        <v>69</v>
      </c>
      <c r="AF73" t="str">
        <f t="shared" si="44"/>
        <v>const int8_t ltr_all[94] = { -93, 0, 1, 2, 3, 4, 5, 6, 7, 8, 9, 10, 11, 12, 13, 14, 15, 16, 17, 18, 19, 20, 21, 22, 23, 24, 25, 26, 27, 28, 29, 30, 31, 32, 33, 34, 35, 36, 37, 38, 39, 40, 41, 42, 43, 44, 45, 46, 47, 48, 49, 50, 51, 52, 53, 54, 55, 56, 57, 58, 59, 60, 61, 62, 63, 64, 65, 66, 67, 68, 69</v>
      </c>
      <c r="AI73" s="44">
        <v>7</v>
      </c>
      <c r="AJ73" s="46">
        <f t="shared" si="82"/>
        <v>-4</v>
      </c>
      <c r="AK73">
        <v>6</v>
      </c>
      <c r="AL73">
        <v>37</v>
      </c>
      <c r="AM73">
        <v>38</v>
      </c>
      <c r="AN73">
        <v>8</v>
      </c>
      <c r="AX73" t="str">
        <f t="shared" si="87"/>
        <v>const int8_t srnd_7[5] = { -4, 6</v>
      </c>
      <c r="AY73" t="str">
        <f t="shared" si="88"/>
        <v>const int8_t srnd_7[5] = { -4, 6, 37</v>
      </c>
      <c r="AZ73" t="str">
        <f t="shared" si="85"/>
        <v>const int8_t srnd_7[5] = { -4, 6, 37, 38</v>
      </c>
      <c r="BA73" t="str">
        <f t="shared" si="85"/>
        <v>const int8_t srnd_7[5] = { -4, 6, 37, 38, 8</v>
      </c>
      <c r="BF73" t="str">
        <f t="shared" si="89"/>
        <v>const int8_t srnd_7[5] = { -4, 6, 37, 38, 8 };</v>
      </c>
    </row>
    <row r="74" spans="16:58" x14ac:dyDescent="0.25">
      <c r="P74">
        <v>70</v>
      </c>
      <c r="AF74" t="str">
        <f t="shared" si="44"/>
        <v>const int8_t ltr_all[94] = { -93, 0, 1, 2, 3, 4, 5, 6, 7, 8, 9, 10, 11, 12, 13, 14, 15, 16, 17, 18, 19, 20, 21, 22, 23, 24, 25, 26, 27, 28, 29, 30, 31, 32, 33, 34, 35, 36, 37, 38, 39, 40, 41, 42, 43, 44, 45, 46, 47, 48, 49, 50, 51, 52, 53, 54, 55, 56, 57, 58, 59, 60, 61, 62, 63, 64, 65, 66, 67, 68, 69, 70</v>
      </c>
      <c r="AI74" s="44">
        <v>8</v>
      </c>
      <c r="AJ74" s="46">
        <f t="shared" si="82"/>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7"/>
        <v>const int8_t srnd_8[6] = { -5, 7</v>
      </c>
      <c r="AY74" t="str">
        <f t="shared" si="88"/>
        <v>const int8_t srnd_8[6] = { -5, 7, 37</v>
      </c>
      <c r="AZ74" t="str">
        <f t="shared" si="85"/>
        <v>const int8_t srnd_8[6] = { -5, 7, 37, 38</v>
      </c>
      <c r="BA74" t="str">
        <f t="shared" si="85"/>
        <v>const int8_t srnd_8[6] = { -5, 7, 37, 38, 39</v>
      </c>
      <c r="BB74" t="str">
        <f t="shared" si="85"/>
        <v>const int8_t srnd_8[6] = { -5, 7, 37, 38, 39, 9</v>
      </c>
      <c r="BF74" t="str">
        <f t="shared" si="89"/>
        <v>const int8_t srnd_8[6] = { -5, 7, 37, 38, 39, 9 };</v>
      </c>
    </row>
    <row r="75" spans="16:58" x14ac:dyDescent="0.25">
      <c r="P75">
        <v>71</v>
      </c>
      <c r="AF75" t="str">
        <f t="shared" si="44"/>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82"/>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7"/>
        <v>const int8_t srnd_9[5] = { -4, 8</v>
      </c>
      <c r="AY75" t="str">
        <f t="shared" si="88"/>
        <v>const int8_t srnd_9[5] = { -4, 8, 38</v>
      </c>
      <c r="AZ75" t="str">
        <f t="shared" si="85"/>
        <v>const int8_t srnd_9[5] = { -4, 8, 38, 39</v>
      </c>
      <c r="BA75" t="str">
        <f t="shared" si="85"/>
        <v>const int8_t srnd_9[5] = { -4, 8, 38, 39, 10</v>
      </c>
      <c r="BF75" t="str">
        <f t="shared" si="89"/>
        <v>const int8_t srnd_9[5] = { -4, 8, 38, 39, 10 };</v>
      </c>
    </row>
    <row r="76" spans="16:58" x14ac:dyDescent="0.25">
      <c r="P76">
        <v>72</v>
      </c>
      <c r="AF76" t="str">
        <f t="shared" si="44"/>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82"/>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7"/>
        <v>const int8_t srnd_10[5] = { -4, 9</v>
      </c>
      <c r="AY76" t="str">
        <f t="shared" si="88"/>
        <v>const int8_t srnd_10[5] = { -4, 9, 39</v>
      </c>
      <c r="AZ76" t="str">
        <f t="shared" si="85"/>
        <v>const int8_t srnd_10[5] = { -4, 9, 39, 40</v>
      </c>
      <c r="BA76" t="str">
        <f t="shared" si="85"/>
        <v>const int8_t srnd_10[5] = { -4, 9, 39, 40, 11</v>
      </c>
      <c r="BF76" t="str">
        <f t="shared" si="89"/>
        <v>const int8_t srnd_10[5] = { -4, 9, 39, 40, 11 };</v>
      </c>
    </row>
    <row r="77" spans="16:58" x14ac:dyDescent="0.25">
      <c r="P77">
        <v>73</v>
      </c>
      <c r="AF77" t="str">
        <f t="shared" si="44"/>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82"/>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7"/>
        <v>const int8_t srnd_11[5] = { -4, 10</v>
      </c>
      <c r="AY77" t="str">
        <f t="shared" si="88"/>
        <v>const int8_t srnd_11[5] = { -4, 10, 40</v>
      </c>
      <c r="AZ77" t="str">
        <f t="shared" si="85"/>
        <v>const int8_t srnd_11[5] = { -4, 10, 40, 41</v>
      </c>
      <c r="BA77" t="str">
        <f t="shared" si="85"/>
        <v>const int8_t srnd_11[5] = { -4, 10, 40, 41, 12</v>
      </c>
      <c r="BF77" t="str">
        <f t="shared" si="89"/>
        <v>const int8_t srnd_11[5] = { -4, 10, 40, 41, 12 };</v>
      </c>
    </row>
    <row r="78" spans="16:58" x14ac:dyDescent="0.25">
      <c r="P78">
        <v>74</v>
      </c>
      <c r="AF78" t="str">
        <f t="shared" si="44"/>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82"/>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7"/>
        <v>const int8_t srnd_12[6] = { -5, 11</v>
      </c>
      <c r="AY78" t="str">
        <f t="shared" si="88"/>
        <v>const int8_t srnd_12[6] = { -5, 11, 40</v>
      </c>
      <c r="AZ78" t="str">
        <f t="shared" si="85"/>
        <v>const int8_t srnd_12[6] = { -5, 11, 40, 41</v>
      </c>
      <c r="BA78" t="str">
        <f t="shared" si="85"/>
        <v>const int8_t srnd_12[6] = { -5, 11, 40, 41, 42</v>
      </c>
      <c r="BF78" t="str">
        <f t="shared" si="89"/>
        <v>const int8_t srnd_12[6] = { -5, 11, 40, 41, 42 };</v>
      </c>
    </row>
    <row r="79" spans="16:58" x14ac:dyDescent="0.25">
      <c r="P79">
        <v>75</v>
      </c>
      <c r="AF79" t="str">
        <f t="shared" si="44"/>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82"/>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7"/>
        <v>const int8_t srnd_13[5] = { -4, 12</v>
      </c>
      <c r="AY79" t="str">
        <f t="shared" si="88"/>
        <v>const int8_t srnd_13[5] = { -4, 12, 41</v>
      </c>
      <c r="AZ79" t="str">
        <f t="shared" si="85"/>
        <v>const int8_t srnd_13[5] = { -4, 12, 41, 42</v>
      </c>
      <c r="BA79" t="str">
        <f t="shared" si="85"/>
        <v>const int8_t srnd_13[5] = { -4, 12, 41, 42, 14</v>
      </c>
      <c r="BF79" t="str">
        <f t="shared" si="89"/>
        <v>const int8_t srnd_13[5] = { -4, 12, 41, 42, 14 };</v>
      </c>
    </row>
    <row r="80" spans="16:58" x14ac:dyDescent="0.25">
      <c r="P80">
        <v>76</v>
      </c>
      <c r="AF80" t="str">
        <f t="shared" si="44"/>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82"/>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7"/>
        <v>const int8_t srnd_14[5] = { -4, 13</v>
      </c>
      <c r="AY80" t="str">
        <f t="shared" si="88"/>
        <v>const int8_t srnd_14[5] = { -4, 13, 42</v>
      </c>
      <c r="AZ80" t="str">
        <f t="shared" si="85"/>
        <v>const int8_t srnd_14[5] = { -4, 13, 42, 43</v>
      </c>
      <c r="BA80" t="str">
        <f t="shared" si="85"/>
        <v>const int8_t srnd_14[5] = { -4, 13, 42, 43, 15</v>
      </c>
      <c r="BF80" t="str">
        <f t="shared" si="89"/>
        <v>const int8_t srnd_14[5] = { -4, 13, 42, 43, 15 };</v>
      </c>
    </row>
    <row r="81" spans="16:58" x14ac:dyDescent="0.25">
      <c r="P81">
        <v>77</v>
      </c>
      <c r="AF81" t="str">
        <f t="shared" si="44"/>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82"/>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7"/>
        <v>const int8_t srnd_15[5] = { -4, 14</v>
      </c>
      <c r="AY81" t="str">
        <f t="shared" si="88"/>
        <v>const int8_t srnd_15[5] = { -4, 14, 43</v>
      </c>
      <c r="AZ81" t="str">
        <f t="shared" si="85"/>
        <v>const int8_t srnd_15[5] = { -4, 14, 43, 44</v>
      </c>
      <c r="BA81" t="str">
        <f t="shared" si="85"/>
        <v>const int8_t srnd_15[5] = { -4, 14, 43, 44, 16</v>
      </c>
      <c r="BF81" t="str">
        <f t="shared" si="89"/>
        <v>const int8_t srnd_15[5] = { -4, 14, 43, 44, 16 };</v>
      </c>
    </row>
    <row r="82" spans="16:58" x14ac:dyDescent="0.25">
      <c r="P82">
        <v>78</v>
      </c>
      <c r="AF82" t="str">
        <f t="shared" si="44"/>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82"/>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7"/>
        <v>const int8_t srnd_16[6] = { -5, 15</v>
      </c>
      <c r="AY82" t="str">
        <f t="shared" si="88"/>
        <v>const int8_t srnd_16[6] = { -5, 15, 43</v>
      </c>
      <c r="AZ82" t="str">
        <f t="shared" si="88"/>
        <v>const int8_t srnd_16[6] = { -5, 15, 43, 44</v>
      </c>
      <c r="BA82" t="str">
        <f t="shared" ref="BA82:BB97" si="90">IF(LEN(AN82)&gt;0,AZ82&amp;", "&amp;AN82,"")</f>
        <v>const int8_t srnd_16[6] = { -5, 15, 43, 44, 45</v>
      </c>
      <c r="BB82" t="str">
        <f t="shared" si="90"/>
        <v>const int8_t srnd_16[6] = { -5, 15, 43, 44, 45, 17</v>
      </c>
      <c r="BF82" t="str">
        <f t="shared" si="89"/>
        <v>const int8_t srnd_16[6] = { -5, 15, 43, 44, 45, 17 };</v>
      </c>
    </row>
    <row r="83" spans="16:58" x14ac:dyDescent="0.25">
      <c r="P83">
        <v>79</v>
      </c>
      <c r="AF83" t="str">
        <f t="shared" si="44"/>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82"/>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7"/>
        <v>const int8_t srnd_17[5] = { -4, 16</v>
      </c>
      <c r="AY83" t="str">
        <f t="shared" si="88"/>
        <v>const int8_t srnd_17[5] = { -4, 16, 44</v>
      </c>
      <c r="AZ83" t="str">
        <f t="shared" si="88"/>
        <v>const int8_t srnd_17[5] = { -4, 16, 44, 45</v>
      </c>
      <c r="BA83" t="str">
        <f t="shared" si="90"/>
        <v>const int8_t srnd_17[5] = { -4, 16, 44, 45, 18</v>
      </c>
      <c r="BF83" t="str">
        <f t="shared" si="89"/>
        <v>const int8_t srnd_17[5] = { -4, 16, 44, 45, 18 };</v>
      </c>
    </row>
    <row r="84" spans="16:58" x14ac:dyDescent="0.25">
      <c r="P84">
        <v>80</v>
      </c>
      <c r="AF84"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82"/>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7"/>
        <v>const int8_t srnd_18[5] = { -4, 17</v>
      </c>
      <c r="AY84" t="str">
        <f t="shared" si="88"/>
        <v>const int8_t srnd_18[5] = { -4, 17, 45</v>
      </c>
      <c r="AZ84" t="str">
        <f t="shared" si="88"/>
        <v>const int8_t srnd_18[5] = { -4, 17, 45, 46</v>
      </c>
      <c r="BA84" t="str">
        <f t="shared" si="90"/>
        <v>const int8_t srnd_18[5] = { -4, 17, 45, 46, 19</v>
      </c>
      <c r="BF84" t="str">
        <f t="shared" si="89"/>
        <v>const int8_t srnd_18[5] = { -4, 17, 45, 46, 19 };</v>
      </c>
    </row>
    <row r="85" spans="16:58" x14ac:dyDescent="0.25">
      <c r="P85">
        <v>81</v>
      </c>
      <c r="AF85"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82"/>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7"/>
        <v>const int8_t srnd_19[5] = { -4, 18</v>
      </c>
      <c r="AY85" t="str">
        <f t="shared" si="88"/>
        <v>const int8_t srnd_19[5] = { -4, 18, 46</v>
      </c>
      <c r="AZ85" t="str">
        <f t="shared" si="88"/>
        <v>const int8_t srnd_19[5] = { -4, 18, 46, 47</v>
      </c>
      <c r="BA85" t="str">
        <f t="shared" si="90"/>
        <v>const int8_t srnd_19[5] = { -4, 18, 46, 47, 20</v>
      </c>
      <c r="BF85" t="str">
        <f t="shared" si="89"/>
        <v>const int8_t srnd_19[5] = { -4, 18, 46, 47, 20 };</v>
      </c>
    </row>
    <row r="86" spans="16:58" x14ac:dyDescent="0.25">
      <c r="P86">
        <v>82</v>
      </c>
      <c r="AF86"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82"/>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7"/>
        <v>const int8_t srnd_20[6] = { -5, 19</v>
      </c>
      <c r="AY86" t="str">
        <f t="shared" si="88"/>
        <v>const int8_t srnd_20[6] = { -5, 19, 46</v>
      </c>
      <c r="AZ86" t="str">
        <f t="shared" si="88"/>
        <v>const int8_t srnd_20[6] = { -5, 19, 46, 47</v>
      </c>
      <c r="BA86" t="str">
        <f t="shared" si="90"/>
        <v>const int8_t srnd_20[6] = { -5, 19, 46, 47, 48</v>
      </c>
      <c r="BF86" t="str">
        <f t="shared" si="89"/>
        <v>const int8_t srnd_20[6] = { -5, 19, 46, 47, 48 };</v>
      </c>
    </row>
    <row r="87" spans="16:58" x14ac:dyDescent="0.25">
      <c r="P87">
        <v>83</v>
      </c>
      <c r="AF87"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82"/>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7"/>
        <v>const int8_t srnd_21[5] = { -4, 20</v>
      </c>
      <c r="AY87" t="str">
        <f t="shared" si="88"/>
        <v>const int8_t srnd_21[5] = { -4, 20, 47</v>
      </c>
      <c r="AZ87" t="str">
        <f t="shared" si="88"/>
        <v>const int8_t srnd_21[5] = { -4, 20, 47, 48</v>
      </c>
      <c r="BA87" t="str">
        <f t="shared" si="90"/>
        <v>const int8_t srnd_21[5] = { -4, 20, 47, 48, 22</v>
      </c>
      <c r="BF87" t="str">
        <f t="shared" si="89"/>
        <v>const int8_t srnd_21[5] = { -4, 20, 47, 48, 22 };</v>
      </c>
    </row>
    <row r="88" spans="16:58" x14ac:dyDescent="0.25">
      <c r="P88">
        <v>84</v>
      </c>
      <c r="AF88"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82"/>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7"/>
        <v>const int8_t srnd_22[5] = { -4, 21</v>
      </c>
      <c r="AY88" t="str">
        <f t="shared" si="88"/>
        <v>const int8_t srnd_22[5] = { -4, 21, 48</v>
      </c>
      <c r="AZ88" t="str">
        <f t="shared" si="88"/>
        <v>const int8_t srnd_22[5] = { -4, 21, 48, 49</v>
      </c>
      <c r="BA88" t="str">
        <f t="shared" si="90"/>
        <v>const int8_t srnd_22[5] = { -4, 21, 48, 49, 23</v>
      </c>
      <c r="BF88" t="str">
        <f t="shared" si="89"/>
        <v>const int8_t srnd_22[5] = { -4, 21, 48, 49, 23 };</v>
      </c>
    </row>
    <row r="89" spans="16:58" x14ac:dyDescent="0.25">
      <c r="P89">
        <v>85</v>
      </c>
      <c r="AF89"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82"/>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7"/>
        <v>const int8_t srnd_23[5] = { -4, 22</v>
      </c>
      <c r="AY89" t="str">
        <f t="shared" si="88"/>
        <v>const int8_t srnd_23[5] = { -4, 22, 49</v>
      </c>
      <c r="AZ89" t="str">
        <f t="shared" si="88"/>
        <v>const int8_t srnd_23[5] = { -4, 22, 49, 50</v>
      </c>
      <c r="BA89" t="str">
        <f t="shared" si="90"/>
        <v>const int8_t srnd_23[5] = { -4, 22, 49, 50, 24</v>
      </c>
      <c r="BF89" t="str">
        <f t="shared" si="89"/>
        <v>const int8_t srnd_23[5] = { -4, 22, 49, 50, 24 };</v>
      </c>
    </row>
    <row r="90" spans="16:58" x14ac:dyDescent="0.25">
      <c r="P90">
        <v>86</v>
      </c>
      <c r="AF90"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82"/>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7"/>
        <v>const int8_t srnd_24[6] = { -5, 23</v>
      </c>
      <c r="AY90" t="str">
        <f t="shared" si="88"/>
        <v>const int8_t srnd_24[6] = { -5, 23, 49</v>
      </c>
      <c r="AZ90" t="str">
        <f t="shared" si="88"/>
        <v>const int8_t srnd_24[6] = { -5, 23, 49, 50</v>
      </c>
      <c r="BA90" t="str">
        <f t="shared" si="90"/>
        <v>const int8_t srnd_24[6] = { -5, 23, 49, 50, 51</v>
      </c>
      <c r="BB90" t="str">
        <f t="shared" si="90"/>
        <v>const int8_t srnd_24[6] = { -5, 23, 49, 50, 51, 25</v>
      </c>
      <c r="BF90" t="str">
        <f t="shared" si="89"/>
        <v>const int8_t srnd_24[6] = { -5, 23, 49, 50, 51, 25 };</v>
      </c>
    </row>
    <row r="91" spans="16:58" x14ac:dyDescent="0.25">
      <c r="P91">
        <v>87</v>
      </c>
      <c r="AF91"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82"/>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7"/>
        <v>const int8_t srnd_25[5] = { -4, 24</v>
      </c>
      <c r="AY91" t="str">
        <f t="shared" si="88"/>
        <v>const int8_t srnd_25[5] = { -4, 24, 50</v>
      </c>
      <c r="AZ91" t="str">
        <f t="shared" si="88"/>
        <v>const int8_t srnd_25[5] = { -4, 24, 50, 51</v>
      </c>
      <c r="BA91" t="str">
        <f t="shared" si="90"/>
        <v>const int8_t srnd_25[5] = { -4, 24, 50, 51, 26</v>
      </c>
      <c r="BF91" t="str">
        <f t="shared" si="89"/>
        <v>const int8_t srnd_25[5] = { -4, 24, 50, 51, 26 };</v>
      </c>
    </row>
    <row r="92" spans="16:58" x14ac:dyDescent="0.25">
      <c r="P92">
        <v>88</v>
      </c>
      <c r="AF92" t="str">
        <f t="shared" ref="AF92:AF96" si="91">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82"/>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7"/>
        <v>const int8_t srnd_26[5] = { -4, 25</v>
      </c>
      <c r="AY92" t="str">
        <f t="shared" si="88"/>
        <v>const int8_t srnd_26[5] = { -4, 25, 51</v>
      </c>
      <c r="AZ92" t="str">
        <f t="shared" si="88"/>
        <v>const int8_t srnd_26[5] = { -4, 25, 51, 52</v>
      </c>
      <c r="BA92" t="str">
        <f t="shared" si="90"/>
        <v>const int8_t srnd_26[5] = { -4, 25, 51, 52, 27</v>
      </c>
      <c r="BF92" t="str">
        <f t="shared" si="89"/>
        <v>const int8_t srnd_26[5] = { -4, 25, 51, 52, 27 };</v>
      </c>
    </row>
    <row r="93" spans="16:58" x14ac:dyDescent="0.25">
      <c r="P93">
        <v>89</v>
      </c>
      <c r="AF93"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82"/>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7"/>
        <v>const int8_t srnd_27[5] = { -4, 26</v>
      </c>
      <c r="AY93" t="str">
        <f t="shared" si="88"/>
        <v>const int8_t srnd_27[5] = { -4, 26, 52</v>
      </c>
      <c r="AZ93" t="str">
        <f t="shared" si="88"/>
        <v>const int8_t srnd_27[5] = { -4, 26, 52, 53</v>
      </c>
      <c r="BA93" t="str">
        <f t="shared" si="90"/>
        <v>const int8_t srnd_27[5] = { -4, 26, 52, 53, 28</v>
      </c>
      <c r="BF93" t="str">
        <f t="shared" si="89"/>
        <v>const int8_t srnd_27[5] = { -4, 26, 52, 53, 28 };</v>
      </c>
    </row>
    <row r="94" spans="16:58" x14ac:dyDescent="0.25">
      <c r="P94">
        <v>90</v>
      </c>
      <c r="AF94"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82"/>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7"/>
        <v>const int8_t srnd_28[6] = { -5, 27</v>
      </c>
      <c r="AY94" t="str">
        <f t="shared" si="88"/>
        <v>const int8_t srnd_28[6] = { -5, 27, 52</v>
      </c>
      <c r="AZ94" t="str">
        <f t="shared" si="88"/>
        <v>const int8_t srnd_28[6] = { -5, 27, 52, 53</v>
      </c>
      <c r="BA94" t="str">
        <f t="shared" si="90"/>
        <v>const int8_t srnd_28[6] = { -5, 27, 52, 53, 54</v>
      </c>
      <c r="BF94" t="str">
        <f t="shared" si="89"/>
        <v>const int8_t srnd_28[6] = { -5, 27, 52, 53, 54 };</v>
      </c>
    </row>
    <row r="95" spans="16:58" x14ac:dyDescent="0.25">
      <c r="P95">
        <v>91</v>
      </c>
      <c r="AF95"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82"/>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7"/>
        <v>const int8_t srnd_29[5] = { -4, 28</v>
      </c>
      <c r="AY95" t="str">
        <f t="shared" si="88"/>
        <v>const int8_t srnd_29[5] = { -4, 28, 53</v>
      </c>
      <c r="AZ95" t="str">
        <f t="shared" si="88"/>
        <v>const int8_t srnd_29[5] = { -4, 28, 53, 54</v>
      </c>
      <c r="BA95" t="str">
        <f t="shared" si="90"/>
        <v>const int8_t srnd_29[5] = { -4, 28, 53, 54, 30</v>
      </c>
      <c r="BF95" t="str">
        <f t="shared" si="89"/>
        <v>const int8_t srnd_29[5] = { -4, 28, 53, 54, 30 };</v>
      </c>
    </row>
    <row r="96" spans="16:58" x14ac:dyDescent="0.25">
      <c r="P96">
        <v>92</v>
      </c>
      <c r="AF96"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82"/>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7"/>
        <v>const int8_t srnd_30[5] = { -4, 29</v>
      </c>
      <c r="AY96" t="str">
        <f t="shared" si="88"/>
        <v>const int8_t srnd_30[5] = { -4, 29, 54</v>
      </c>
      <c r="AZ96" t="str">
        <f t="shared" si="88"/>
        <v>const int8_t srnd_30[5] = { -4, 29, 54, 55</v>
      </c>
      <c r="BA96" t="str">
        <f t="shared" si="90"/>
        <v>const int8_t srnd_30[5] = { -4, 29, 54, 55, 31</v>
      </c>
      <c r="BF96" t="str">
        <f t="shared" si="89"/>
        <v>const int8_t srnd_30[5] = { -4, 29, 54, 55, 31 };</v>
      </c>
    </row>
    <row r="97" spans="35:58" x14ac:dyDescent="0.25">
      <c r="AI97" s="44">
        <v>31</v>
      </c>
      <c r="AJ97" s="46">
        <f t="shared" si="82"/>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7"/>
        <v>const int8_t srnd_31[5] = { -4, 30</v>
      </c>
      <c r="AY97" t="str">
        <f t="shared" si="88"/>
        <v>const int8_t srnd_31[5] = { -4, 30, 55</v>
      </c>
      <c r="AZ97" t="str">
        <f t="shared" si="88"/>
        <v>const int8_t srnd_31[5] = { -4, 30, 55, 32</v>
      </c>
      <c r="BA97" t="str">
        <f t="shared" si="90"/>
        <v>const int8_t srnd_31[5] = { -4, 30, 55, 32, 0</v>
      </c>
      <c r="BF97" t="str">
        <f t="shared" si="89"/>
        <v>const int8_t srnd_31[5] = { -4, 30, 55, 32, 0 };</v>
      </c>
    </row>
  </sheetData>
  <sortState ref="AI3:AY63">
    <sortCondition ref="AI3:AI6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L46"/>
  <sheetViews>
    <sheetView topLeftCell="D34" workbookViewId="0">
      <selection activeCell="D49" sqref="A49:XFD84"/>
    </sheetView>
  </sheetViews>
  <sheetFormatPr defaultRowHeight="15" x14ac:dyDescent="0.25"/>
  <cols>
    <col min="9" max="9" width="17.28515625" customWidth="1"/>
    <col min="10" max="10" width="71.42578125" bestFit="1" customWidth="1"/>
  </cols>
  <sheetData>
    <row r="2" spans="1:38" x14ac:dyDescent="0.25">
      <c r="A2" t="s">
        <v>207</v>
      </c>
    </row>
    <row r="3" spans="1:38" x14ac:dyDescent="0.25">
      <c r="A3" t="s">
        <v>208</v>
      </c>
    </row>
    <row r="4" spans="1:38" x14ac:dyDescent="0.25">
      <c r="A4" t="s">
        <v>222</v>
      </c>
    </row>
    <row r="5" spans="1:38" x14ac:dyDescent="0.25">
      <c r="B5" s="44">
        <v>1</v>
      </c>
      <c r="C5" s="44">
        <v>2</v>
      </c>
    </row>
    <row r="6" spans="1:38" x14ac:dyDescent="0.25">
      <c r="B6" t="s">
        <v>138</v>
      </c>
      <c r="C6" t="s">
        <v>209</v>
      </c>
      <c r="D6" t="s">
        <v>223</v>
      </c>
    </row>
    <row r="7" spans="1:38" x14ac:dyDescent="0.25">
      <c r="A7">
        <v>0</v>
      </c>
      <c r="B7">
        <v>32</v>
      </c>
      <c r="C7">
        <v>0</v>
      </c>
      <c r="D7">
        <v>0</v>
      </c>
      <c r="F7">
        <f>(1/32)/(1/B7)</f>
        <v>1</v>
      </c>
      <c r="G7" t="s">
        <v>210</v>
      </c>
      <c r="H7">
        <v>0</v>
      </c>
    </row>
    <row r="8" spans="1:38" x14ac:dyDescent="0.25">
      <c r="A8">
        <v>1</v>
      </c>
      <c r="B8">
        <v>24</v>
      </c>
      <c r="C8">
        <v>32</v>
      </c>
      <c r="D8">
        <v>192</v>
      </c>
      <c r="F8">
        <f>(1/32)/(1/B8)</f>
        <v>0.75</v>
      </c>
      <c r="G8">
        <f>8*B8/32</f>
        <v>6</v>
      </c>
      <c r="H8">
        <f>256*B8/32</f>
        <v>192</v>
      </c>
      <c r="I8">
        <f>H8/256</f>
        <v>0.75</v>
      </c>
    </row>
    <row r="9" spans="1:38" x14ac:dyDescent="0.25">
      <c r="A9">
        <v>2</v>
      </c>
      <c r="B9">
        <v>16</v>
      </c>
      <c r="C9">
        <v>56</v>
      </c>
      <c r="D9">
        <v>128</v>
      </c>
      <c r="F9">
        <f>(1/32)/(1/B9)</f>
        <v>0.5</v>
      </c>
      <c r="G9">
        <f t="shared" ref="G9:G11" si="0">8*B9/32</f>
        <v>4</v>
      </c>
      <c r="H9">
        <f>256*B9/32</f>
        <v>128</v>
      </c>
      <c r="I9">
        <f>H9/256</f>
        <v>0.5</v>
      </c>
    </row>
    <row r="10" spans="1:38" x14ac:dyDescent="0.25">
      <c r="A10">
        <v>3</v>
      </c>
      <c r="B10">
        <v>12</v>
      </c>
      <c r="C10">
        <v>72</v>
      </c>
      <c r="D10">
        <v>96</v>
      </c>
      <c r="F10">
        <f>(1/32)/(1/B10)</f>
        <v>0.375</v>
      </c>
      <c r="G10">
        <f t="shared" si="0"/>
        <v>3</v>
      </c>
      <c r="H10">
        <f>256*B10/32</f>
        <v>96</v>
      </c>
      <c r="I10">
        <f>H10/256</f>
        <v>0.375</v>
      </c>
      <c r="M10" t="s">
        <v>228</v>
      </c>
    </row>
    <row r="11" spans="1:38" x14ac:dyDescent="0.25">
      <c r="A11">
        <v>4</v>
      </c>
      <c r="B11">
        <v>8</v>
      </c>
      <c r="C11">
        <v>84</v>
      </c>
      <c r="D11">
        <v>64</v>
      </c>
      <c r="F11">
        <f>(1/32)/(1/B11)</f>
        <v>0.25</v>
      </c>
      <c r="G11">
        <f t="shared" si="0"/>
        <v>2</v>
      </c>
      <c r="H11">
        <f>256*B11/32</f>
        <v>64</v>
      </c>
      <c r="I11">
        <f>H11/256</f>
        <v>0.25</v>
      </c>
      <c r="Y11" t="s">
        <v>211</v>
      </c>
      <c r="AD11" t="s">
        <v>212</v>
      </c>
      <c r="AI11" t="s">
        <v>214</v>
      </c>
    </row>
    <row r="12" spans="1:38" x14ac:dyDescent="0.25">
      <c r="A12">
        <v>5</v>
      </c>
      <c r="B12">
        <v>1</v>
      </c>
      <c r="C12">
        <v>92</v>
      </c>
      <c r="D12">
        <v>0</v>
      </c>
      <c r="H12">
        <v>0</v>
      </c>
      <c r="L12">
        <v>0</v>
      </c>
      <c r="M12">
        <v>1</v>
      </c>
      <c r="N12">
        <v>1</v>
      </c>
      <c r="O12">
        <v>2</v>
      </c>
      <c r="P12">
        <v>2</v>
      </c>
    </row>
    <row r="13" spans="1:38" ht="15.75" thickBot="1" x14ac:dyDescent="0.3">
      <c r="L13" t="s">
        <v>220</v>
      </c>
      <c r="M13" t="s">
        <v>221</v>
      </c>
      <c r="N13" t="s">
        <v>221</v>
      </c>
      <c r="O13" t="s">
        <v>227</v>
      </c>
      <c r="P13" t="s">
        <v>227</v>
      </c>
    </row>
    <row r="14" spans="1:38" ht="16.5" thickTop="1" thickBot="1" x14ac:dyDescent="0.3">
      <c r="J14" t="s">
        <v>215</v>
      </c>
      <c r="K14" t="s">
        <v>225</v>
      </c>
      <c r="L14" t="s">
        <v>218</v>
      </c>
      <c r="M14" t="s">
        <v>219</v>
      </c>
      <c r="N14" t="s">
        <v>218</v>
      </c>
      <c r="O14" t="s">
        <v>219</v>
      </c>
      <c r="P14" t="s">
        <v>218</v>
      </c>
      <c r="T14" s="48">
        <v>1</v>
      </c>
      <c r="U14" s="48">
        <v>2</v>
      </c>
      <c r="V14" s="48">
        <v>3</v>
      </c>
      <c r="W14" s="48">
        <v>4</v>
      </c>
      <c r="Y14" s="48">
        <v>1</v>
      </c>
      <c r="Z14" s="48">
        <v>2</v>
      </c>
      <c r="AA14" s="48">
        <v>3</v>
      </c>
      <c r="AB14" s="48">
        <v>4</v>
      </c>
      <c r="AD14" s="48">
        <v>1</v>
      </c>
      <c r="AE14" s="48">
        <v>2</v>
      </c>
      <c r="AF14" s="48">
        <v>3</v>
      </c>
      <c r="AG14" s="48">
        <v>4</v>
      </c>
      <c r="AI14" s="48">
        <v>1</v>
      </c>
      <c r="AJ14" s="48">
        <v>2</v>
      </c>
      <c r="AK14" s="48">
        <v>3</v>
      </c>
      <c r="AL14" s="48">
        <v>4</v>
      </c>
    </row>
    <row r="15" spans="1:38" ht="15.75" thickTop="1" x14ac:dyDescent="0.25">
      <c r="J15" t="s">
        <v>216</v>
      </c>
      <c r="K15">
        <v>0</v>
      </c>
      <c r="L15">
        <f>MOD($K15+32-1,32)</f>
        <v>31</v>
      </c>
      <c r="M15">
        <f t="shared" ref="M15:M46" si="1">TRUNC(VLOOKUP(M$12,LEDS_PER,4,FALSE)*$K15/256)</f>
        <v>0</v>
      </c>
      <c r="N15">
        <f t="shared" ref="N15:N46" si="2">MOD(M15+VLOOKUP(N$12,LEDS_PER,2,FALSE)-1,VLOOKUP(N$12,LEDS_PER,2,FALSE))</f>
        <v>23</v>
      </c>
      <c r="O15">
        <f t="shared" ref="O15:O46" si="3">TRUNC(VLOOKUP(O$12,LEDS_PER,4,FALSE)*$K15/256)</f>
        <v>0</v>
      </c>
      <c r="P15">
        <f t="shared" ref="P15:P46" si="4">MOD(O15+VLOOKUP(P$12,LEDS_PER,2,FALSE)-1,VLOOKUP(P$12,LEDS_PER,2,FALSE))</f>
        <v>15</v>
      </c>
      <c r="T15">
        <v>0</v>
      </c>
      <c r="U15">
        <v>0</v>
      </c>
      <c r="V15">
        <v>0</v>
      </c>
      <c r="W15">
        <v>0</v>
      </c>
      <c r="Y15">
        <f t="shared" ref="Y15:Y46" si="5">MOD($H$8*$K15,256)</f>
        <v>0</v>
      </c>
      <c r="Z15">
        <f t="shared" ref="Z15:Z46" si="6">MOD($H$9*$K15,256)</f>
        <v>0</v>
      </c>
      <c r="AA15">
        <f t="shared" ref="AA15:AA46" si="7">MOD($H$10*$K15,256)</f>
        <v>0</v>
      </c>
      <c r="AB15">
        <f t="shared" ref="AB15:AB46" si="8">MOD($H$11*$K15,256)</f>
        <v>0</v>
      </c>
      <c r="AD15">
        <f t="shared" ref="AD15:AD46" si="9">$H$8*$K15/256</f>
        <v>0</v>
      </c>
      <c r="AE15">
        <f t="shared" ref="AE15:AE46" si="10">$H$9*$K15/256</f>
        <v>0</v>
      </c>
      <c r="AF15">
        <f t="shared" ref="AF15:AF46" si="11">$H$10*$K15/256</f>
        <v>0</v>
      </c>
      <c r="AG15">
        <f t="shared" ref="AG15:AG46" si="12">$H$11*$K15/256</f>
        <v>0</v>
      </c>
      <c r="AI15">
        <f t="shared" ref="AI15:AI46" si="13">$H$8*$K15</f>
        <v>0</v>
      </c>
      <c r="AJ15">
        <f t="shared" ref="AJ15:AJ46" si="14">$H$9*$K15</f>
        <v>0</v>
      </c>
      <c r="AK15">
        <f t="shared" ref="AK15:AK46" si="15">$H$10*$K15</f>
        <v>0</v>
      </c>
      <c r="AL15">
        <f t="shared" ref="AL15:AL46" si="16">$H$11*$K15</f>
        <v>0</v>
      </c>
    </row>
    <row r="16" spans="1:38" x14ac:dyDescent="0.25">
      <c r="J16" t="s">
        <v>217</v>
      </c>
      <c r="K16">
        <v>1</v>
      </c>
      <c r="L16">
        <f>MOD($K16+32-1,32)</f>
        <v>0</v>
      </c>
      <c r="M16">
        <f t="shared" si="1"/>
        <v>0</v>
      </c>
      <c r="N16">
        <f t="shared" si="2"/>
        <v>23</v>
      </c>
      <c r="O16">
        <f t="shared" si="3"/>
        <v>0</v>
      </c>
      <c r="P16">
        <f t="shared" si="4"/>
        <v>15</v>
      </c>
      <c r="T16">
        <f t="shared" ref="T16:T46" si="17">$K16*$F$8</f>
        <v>0.75</v>
      </c>
      <c r="U16">
        <f t="shared" ref="U16:U46" si="18">$K16*$F$9</f>
        <v>0.5</v>
      </c>
      <c r="V16">
        <f t="shared" ref="V16:V46" si="19">$K16*$F$10</f>
        <v>0.375</v>
      </c>
      <c r="W16">
        <f t="shared" ref="W16:W46" si="20">$K16*$F11</f>
        <v>0.25</v>
      </c>
      <c r="Y16">
        <f t="shared" si="5"/>
        <v>192</v>
      </c>
      <c r="Z16">
        <f t="shared" si="6"/>
        <v>128</v>
      </c>
      <c r="AA16">
        <f t="shared" si="7"/>
        <v>96</v>
      </c>
      <c r="AB16">
        <f t="shared" si="8"/>
        <v>64</v>
      </c>
      <c r="AD16">
        <f t="shared" si="9"/>
        <v>0.75</v>
      </c>
      <c r="AE16">
        <f t="shared" si="10"/>
        <v>0.5</v>
      </c>
      <c r="AF16">
        <f t="shared" si="11"/>
        <v>0.375</v>
      </c>
      <c r="AG16">
        <f t="shared" si="12"/>
        <v>0.25</v>
      </c>
      <c r="AI16">
        <f t="shared" si="13"/>
        <v>192</v>
      </c>
      <c r="AJ16">
        <f t="shared" si="14"/>
        <v>128</v>
      </c>
      <c r="AK16">
        <f t="shared" si="15"/>
        <v>96</v>
      </c>
      <c r="AL16">
        <f t="shared" si="16"/>
        <v>64</v>
      </c>
    </row>
    <row r="17" spans="2:38" x14ac:dyDescent="0.25">
      <c r="J17" t="s">
        <v>224</v>
      </c>
      <c r="K17">
        <v>2</v>
      </c>
      <c r="L17">
        <f>MOD($K17+32-1,32)</f>
        <v>1</v>
      </c>
      <c r="M17">
        <f t="shared" si="1"/>
        <v>1</v>
      </c>
      <c r="N17">
        <f t="shared" si="2"/>
        <v>0</v>
      </c>
      <c r="O17">
        <f t="shared" si="3"/>
        <v>1</v>
      </c>
      <c r="P17">
        <f t="shared" si="4"/>
        <v>0</v>
      </c>
      <c r="T17">
        <f t="shared" si="17"/>
        <v>1.5</v>
      </c>
      <c r="U17">
        <f t="shared" si="18"/>
        <v>1</v>
      </c>
      <c r="V17">
        <f t="shared" si="19"/>
        <v>0.75</v>
      </c>
      <c r="W17">
        <f t="shared" si="20"/>
        <v>0</v>
      </c>
      <c r="Y17">
        <f t="shared" si="5"/>
        <v>128</v>
      </c>
      <c r="Z17">
        <f t="shared" si="6"/>
        <v>0</v>
      </c>
      <c r="AA17">
        <f t="shared" si="7"/>
        <v>192</v>
      </c>
      <c r="AB17">
        <f t="shared" si="8"/>
        <v>128</v>
      </c>
      <c r="AD17">
        <f t="shared" si="9"/>
        <v>1.5</v>
      </c>
      <c r="AE17">
        <f t="shared" si="10"/>
        <v>1</v>
      </c>
      <c r="AF17">
        <f t="shared" si="11"/>
        <v>0.75</v>
      </c>
      <c r="AG17">
        <f t="shared" si="12"/>
        <v>0.5</v>
      </c>
      <c r="AI17">
        <f t="shared" si="13"/>
        <v>384</v>
      </c>
      <c r="AJ17">
        <f t="shared" si="14"/>
        <v>256</v>
      </c>
      <c r="AK17">
        <f t="shared" si="15"/>
        <v>192</v>
      </c>
      <c r="AL17">
        <f t="shared" si="16"/>
        <v>128</v>
      </c>
    </row>
    <row r="18" spans="2:38" x14ac:dyDescent="0.25">
      <c r="B18" t="str">
        <f>"uint8_t radar_adv_per_LED_per_ring[NUM_RINGS_PER_DISK] = { "&amp;H7</f>
        <v>uint8_t radar_adv_per_LED_per_ring[NUM_RINGS_PER_DISK] = { 0</v>
      </c>
      <c r="K18">
        <v>3</v>
      </c>
      <c r="M18">
        <f t="shared" si="1"/>
        <v>2</v>
      </c>
      <c r="N18">
        <f t="shared" si="2"/>
        <v>1</v>
      </c>
      <c r="O18">
        <f t="shared" si="3"/>
        <v>1</v>
      </c>
      <c r="P18">
        <f t="shared" si="4"/>
        <v>0</v>
      </c>
      <c r="T18">
        <f t="shared" si="17"/>
        <v>2.25</v>
      </c>
      <c r="U18">
        <f t="shared" si="18"/>
        <v>1.5</v>
      </c>
      <c r="V18">
        <f t="shared" si="19"/>
        <v>1.125</v>
      </c>
      <c r="W18">
        <f t="shared" si="20"/>
        <v>0</v>
      </c>
      <c r="Y18">
        <f t="shared" si="5"/>
        <v>64</v>
      </c>
      <c r="Z18">
        <f t="shared" si="6"/>
        <v>128</v>
      </c>
      <c r="AA18">
        <f t="shared" si="7"/>
        <v>32</v>
      </c>
      <c r="AB18">
        <f t="shared" si="8"/>
        <v>192</v>
      </c>
      <c r="AD18">
        <f t="shared" si="9"/>
        <v>2.25</v>
      </c>
      <c r="AE18">
        <f t="shared" si="10"/>
        <v>1.5</v>
      </c>
      <c r="AF18">
        <f t="shared" si="11"/>
        <v>1.125</v>
      </c>
      <c r="AG18">
        <f t="shared" si="12"/>
        <v>0.75</v>
      </c>
      <c r="AI18">
        <f t="shared" si="13"/>
        <v>576</v>
      </c>
      <c r="AJ18">
        <f t="shared" si="14"/>
        <v>384</v>
      </c>
      <c r="AK18">
        <f t="shared" si="15"/>
        <v>288</v>
      </c>
      <c r="AL18">
        <f t="shared" si="16"/>
        <v>192</v>
      </c>
    </row>
    <row r="19" spans="2:38" x14ac:dyDescent="0.25">
      <c r="B19" t="str">
        <f>B18&amp;", "&amp;H8</f>
        <v>uint8_t radar_adv_per_LED_per_ring[NUM_RINGS_PER_DISK] = { 0, 192</v>
      </c>
      <c r="J19" t="s">
        <v>226</v>
      </c>
      <c r="K19">
        <v>4</v>
      </c>
      <c r="M19">
        <f t="shared" si="1"/>
        <v>3</v>
      </c>
      <c r="N19">
        <f t="shared" si="2"/>
        <v>2</v>
      </c>
      <c r="O19">
        <f t="shared" si="3"/>
        <v>2</v>
      </c>
      <c r="P19">
        <f t="shared" si="4"/>
        <v>1</v>
      </c>
      <c r="T19">
        <f t="shared" si="17"/>
        <v>3</v>
      </c>
      <c r="U19">
        <f t="shared" si="18"/>
        <v>2</v>
      </c>
      <c r="V19">
        <f t="shared" si="19"/>
        <v>1.5</v>
      </c>
      <c r="W19">
        <f t="shared" si="20"/>
        <v>0</v>
      </c>
      <c r="Y19">
        <f t="shared" si="5"/>
        <v>0</v>
      </c>
      <c r="Z19">
        <f t="shared" si="6"/>
        <v>0</v>
      </c>
      <c r="AA19">
        <f t="shared" si="7"/>
        <v>128</v>
      </c>
      <c r="AB19">
        <f t="shared" si="8"/>
        <v>0</v>
      </c>
      <c r="AD19">
        <f t="shared" si="9"/>
        <v>3</v>
      </c>
      <c r="AE19">
        <f t="shared" si="10"/>
        <v>2</v>
      </c>
      <c r="AF19">
        <f t="shared" si="11"/>
        <v>1.5</v>
      </c>
      <c r="AG19">
        <f t="shared" si="12"/>
        <v>1</v>
      </c>
      <c r="AI19">
        <f t="shared" si="13"/>
        <v>768</v>
      </c>
      <c r="AJ19">
        <f t="shared" si="14"/>
        <v>512</v>
      </c>
      <c r="AK19">
        <f t="shared" si="15"/>
        <v>384</v>
      </c>
      <c r="AL19">
        <f t="shared" si="16"/>
        <v>256</v>
      </c>
    </row>
    <row r="20" spans="2:38" x14ac:dyDescent="0.25">
      <c r="B20" t="str">
        <f t="shared" ref="B20:B23" si="21">B19&amp;", "&amp;H9</f>
        <v>uint8_t radar_adv_per_LED_per_ring[NUM_RINGS_PER_DISK] = { 0, 192, 128</v>
      </c>
      <c r="J20" t="s">
        <v>229</v>
      </c>
      <c r="K20">
        <v>5</v>
      </c>
      <c r="M20">
        <f t="shared" si="1"/>
        <v>3</v>
      </c>
      <c r="N20">
        <f t="shared" si="2"/>
        <v>2</v>
      </c>
      <c r="O20">
        <f t="shared" si="3"/>
        <v>2</v>
      </c>
      <c r="P20">
        <f t="shared" si="4"/>
        <v>1</v>
      </c>
      <c r="T20">
        <f t="shared" si="17"/>
        <v>3.75</v>
      </c>
      <c r="U20">
        <f t="shared" si="18"/>
        <v>2.5</v>
      </c>
      <c r="V20">
        <f t="shared" si="19"/>
        <v>1.875</v>
      </c>
      <c r="W20">
        <f t="shared" si="20"/>
        <v>0</v>
      </c>
      <c r="Y20">
        <f t="shared" si="5"/>
        <v>192</v>
      </c>
      <c r="Z20">
        <f t="shared" si="6"/>
        <v>128</v>
      </c>
      <c r="AA20">
        <f t="shared" si="7"/>
        <v>224</v>
      </c>
      <c r="AB20">
        <f t="shared" si="8"/>
        <v>64</v>
      </c>
      <c r="AD20">
        <f t="shared" si="9"/>
        <v>3.75</v>
      </c>
      <c r="AE20">
        <f t="shared" si="10"/>
        <v>2.5</v>
      </c>
      <c r="AF20">
        <f t="shared" si="11"/>
        <v>1.875</v>
      </c>
      <c r="AG20">
        <f t="shared" si="12"/>
        <v>1.25</v>
      </c>
      <c r="AI20">
        <f t="shared" si="13"/>
        <v>960</v>
      </c>
      <c r="AJ20">
        <f t="shared" si="14"/>
        <v>640</v>
      </c>
      <c r="AK20">
        <f t="shared" si="15"/>
        <v>480</v>
      </c>
      <c r="AL20">
        <f t="shared" si="16"/>
        <v>320</v>
      </c>
    </row>
    <row r="21" spans="2:38" x14ac:dyDescent="0.25">
      <c r="B21" t="str">
        <f t="shared" si="21"/>
        <v>uint8_t radar_adv_per_LED_per_ring[NUM_RINGS_PER_DISK] = { 0, 192, 128, 96</v>
      </c>
      <c r="K21">
        <v>6</v>
      </c>
      <c r="M21">
        <f t="shared" si="1"/>
        <v>4</v>
      </c>
      <c r="N21">
        <f t="shared" si="2"/>
        <v>3</v>
      </c>
      <c r="O21">
        <f t="shared" si="3"/>
        <v>3</v>
      </c>
      <c r="P21">
        <f t="shared" si="4"/>
        <v>2</v>
      </c>
      <c r="T21">
        <f t="shared" si="17"/>
        <v>4.5</v>
      </c>
      <c r="U21">
        <f t="shared" si="18"/>
        <v>3</v>
      </c>
      <c r="V21">
        <f t="shared" si="19"/>
        <v>2.25</v>
      </c>
      <c r="W21">
        <f t="shared" si="20"/>
        <v>0</v>
      </c>
      <c r="Y21">
        <f t="shared" si="5"/>
        <v>128</v>
      </c>
      <c r="Z21">
        <f t="shared" si="6"/>
        <v>0</v>
      </c>
      <c r="AA21">
        <f t="shared" si="7"/>
        <v>64</v>
      </c>
      <c r="AB21">
        <f t="shared" si="8"/>
        <v>128</v>
      </c>
      <c r="AD21">
        <f t="shared" si="9"/>
        <v>4.5</v>
      </c>
      <c r="AE21">
        <f t="shared" si="10"/>
        <v>3</v>
      </c>
      <c r="AF21">
        <f t="shared" si="11"/>
        <v>2.25</v>
      </c>
      <c r="AG21">
        <f t="shared" si="12"/>
        <v>1.5</v>
      </c>
      <c r="AI21">
        <f t="shared" si="13"/>
        <v>1152</v>
      </c>
      <c r="AJ21">
        <f t="shared" si="14"/>
        <v>768</v>
      </c>
      <c r="AK21">
        <f t="shared" si="15"/>
        <v>576</v>
      </c>
      <c r="AL21">
        <f t="shared" si="16"/>
        <v>384</v>
      </c>
    </row>
    <row r="22" spans="2:38" x14ac:dyDescent="0.25">
      <c r="B22" t="str">
        <f t="shared" si="21"/>
        <v>uint8_t radar_adv_per_LED_per_ring[NUM_RINGS_PER_DISK] = { 0, 192, 128, 96, 64</v>
      </c>
      <c r="K22">
        <v>7</v>
      </c>
      <c r="M22">
        <f t="shared" si="1"/>
        <v>5</v>
      </c>
      <c r="N22">
        <f t="shared" si="2"/>
        <v>4</v>
      </c>
      <c r="O22">
        <f t="shared" si="3"/>
        <v>3</v>
      </c>
      <c r="P22">
        <f t="shared" si="4"/>
        <v>2</v>
      </c>
      <c r="T22">
        <f t="shared" si="17"/>
        <v>5.25</v>
      </c>
      <c r="U22">
        <f t="shared" si="18"/>
        <v>3.5</v>
      </c>
      <c r="V22">
        <f t="shared" si="19"/>
        <v>2.625</v>
      </c>
      <c r="W22">
        <f t="shared" si="20"/>
        <v>0</v>
      </c>
      <c r="Y22">
        <f t="shared" si="5"/>
        <v>64</v>
      </c>
      <c r="Z22">
        <f t="shared" si="6"/>
        <v>128</v>
      </c>
      <c r="AA22">
        <f t="shared" si="7"/>
        <v>160</v>
      </c>
      <c r="AB22">
        <f t="shared" si="8"/>
        <v>192</v>
      </c>
      <c r="AD22">
        <f t="shared" si="9"/>
        <v>5.25</v>
      </c>
      <c r="AE22">
        <f t="shared" si="10"/>
        <v>3.5</v>
      </c>
      <c r="AF22">
        <f t="shared" si="11"/>
        <v>2.625</v>
      </c>
      <c r="AG22">
        <f t="shared" si="12"/>
        <v>1.75</v>
      </c>
      <c r="AI22">
        <f t="shared" si="13"/>
        <v>1344</v>
      </c>
      <c r="AJ22">
        <f t="shared" si="14"/>
        <v>896</v>
      </c>
      <c r="AK22">
        <f t="shared" si="15"/>
        <v>672</v>
      </c>
      <c r="AL22">
        <f t="shared" si="16"/>
        <v>448</v>
      </c>
    </row>
    <row r="23" spans="2:38" x14ac:dyDescent="0.25">
      <c r="B23" t="str">
        <f t="shared" si="21"/>
        <v>uint8_t radar_adv_per_LED_per_ring[NUM_RINGS_PER_DISK] = { 0, 192, 128, 96, 64, 0</v>
      </c>
      <c r="K23">
        <v>8</v>
      </c>
      <c r="M23">
        <f t="shared" si="1"/>
        <v>6</v>
      </c>
      <c r="N23">
        <f t="shared" si="2"/>
        <v>5</v>
      </c>
      <c r="O23">
        <f t="shared" si="3"/>
        <v>4</v>
      </c>
      <c r="P23">
        <f t="shared" si="4"/>
        <v>3</v>
      </c>
      <c r="T23">
        <f t="shared" si="17"/>
        <v>6</v>
      </c>
      <c r="U23">
        <f t="shared" si="18"/>
        <v>4</v>
      </c>
      <c r="V23">
        <f t="shared" si="19"/>
        <v>3</v>
      </c>
      <c r="W23">
        <f t="shared" si="20"/>
        <v>0</v>
      </c>
      <c r="Y23">
        <f t="shared" si="5"/>
        <v>0</v>
      </c>
      <c r="Z23">
        <f t="shared" si="6"/>
        <v>0</v>
      </c>
      <c r="AA23">
        <f t="shared" si="7"/>
        <v>0</v>
      </c>
      <c r="AB23">
        <f t="shared" si="8"/>
        <v>0</v>
      </c>
      <c r="AD23">
        <f t="shared" si="9"/>
        <v>6</v>
      </c>
      <c r="AE23">
        <f t="shared" si="10"/>
        <v>4</v>
      </c>
      <c r="AF23">
        <f t="shared" si="11"/>
        <v>3</v>
      </c>
      <c r="AG23">
        <f t="shared" si="12"/>
        <v>2</v>
      </c>
      <c r="AI23">
        <f t="shared" si="13"/>
        <v>1536</v>
      </c>
      <c r="AJ23">
        <f t="shared" si="14"/>
        <v>1024</v>
      </c>
      <c r="AK23">
        <f t="shared" si="15"/>
        <v>768</v>
      </c>
      <c r="AL23">
        <f t="shared" si="16"/>
        <v>512</v>
      </c>
    </row>
    <row r="24" spans="2:38" x14ac:dyDescent="0.25">
      <c r="B24" t="s">
        <v>213</v>
      </c>
      <c r="K24">
        <v>9</v>
      </c>
      <c r="M24">
        <f t="shared" si="1"/>
        <v>6</v>
      </c>
      <c r="N24">
        <f t="shared" si="2"/>
        <v>5</v>
      </c>
      <c r="O24">
        <f t="shared" si="3"/>
        <v>4</v>
      </c>
      <c r="P24">
        <f t="shared" si="4"/>
        <v>3</v>
      </c>
      <c r="T24">
        <f t="shared" si="17"/>
        <v>6.75</v>
      </c>
      <c r="U24">
        <f t="shared" si="18"/>
        <v>4.5</v>
      </c>
      <c r="V24">
        <f t="shared" si="19"/>
        <v>3.375</v>
      </c>
      <c r="W24">
        <f t="shared" si="20"/>
        <v>0</v>
      </c>
      <c r="Y24">
        <f t="shared" si="5"/>
        <v>192</v>
      </c>
      <c r="Z24">
        <f t="shared" si="6"/>
        <v>128</v>
      </c>
      <c r="AA24">
        <f t="shared" si="7"/>
        <v>96</v>
      </c>
      <c r="AB24">
        <f t="shared" si="8"/>
        <v>64</v>
      </c>
      <c r="AD24">
        <f t="shared" si="9"/>
        <v>6.75</v>
      </c>
      <c r="AE24">
        <f t="shared" si="10"/>
        <v>4.5</v>
      </c>
      <c r="AF24">
        <f t="shared" si="11"/>
        <v>3.375</v>
      </c>
      <c r="AG24">
        <f t="shared" si="12"/>
        <v>2.25</v>
      </c>
      <c r="AI24">
        <f t="shared" si="13"/>
        <v>1728</v>
      </c>
      <c r="AJ24">
        <f t="shared" si="14"/>
        <v>1152</v>
      </c>
      <c r="AK24">
        <f t="shared" si="15"/>
        <v>864</v>
      </c>
      <c r="AL24">
        <f t="shared" si="16"/>
        <v>576</v>
      </c>
    </row>
    <row r="25" spans="2:38" x14ac:dyDescent="0.25">
      <c r="K25">
        <v>10</v>
      </c>
      <c r="M25">
        <f t="shared" si="1"/>
        <v>7</v>
      </c>
      <c r="N25">
        <f t="shared" si="2"/>
        <v>6</v>
      </c>
      <c r="O25">
        <f t="shared" si="3"/>
        <v>5</v>
      </c>
      <c r="P25">
        <f t="shared" si="4"/>
        <v>4</v>
      </c>
      <c r="T25">
        <f t="shared" si="17"/>
        <v>7.5</v>
      </c>
      <c r="U25">
        <f t="shared" si="18"/>
        <v>5</v>
      </c>
      <c r="V25">
        <f t="shared" si="19"/>
        <v>3.75</v>
      </c>
      <c r="W25">
        <f t="shared" si="20"/>
        <v>0</v>
      </c>
      <c r="Y25">
        <f t="shared" si="5"/>
        <v>128</v>
      </c>
      <c r="Z25">
        <f t="shared" si="6"/>
        <v>0</v>
      </c>
      <c r="AA25">
        <f t="shared" si="7"/>
        <v>192</v>
      </c>
      <c r="AB25">
        <f t="shared" si="8"/>
        <v>128</v>
      </c>
      <c r="AD25">
        <f t="shared" si="9"/>
        <v>7.5</v>
      </c>
      <c r="AE25">
        <f t="shared" si="10"/>
        <v>5</v>
      </c>
      <c r="AF25">
        <f t="shared" si="11"/>
        <v>3.75</v>
      </c>
      <c r="AG25">
        <f t="shared" si="12"/>
        <v>2.5</v>
      </c>
      <c r="AI25">
        <f t="shared" si="13"/>
        <v>1920</v>
      </c>
      <c r="AJ25">
        <f t="shared" si="14"/>
        <v>1280</v>
      </c>
      <c r="AK25">
        <f t="shared" si="15"/>
        <v>960</v>
      </c>
      <c r="AL25">
        <f t="shared" si="16"/>
        <v>640</v>
      </c>
    </row>
    <row r="26" spans="2:38" x14ac:dyDescent="0.25">
      <c r="K26">
        <v>11</v>
      </c>
      <c r="M26">
        <f t="shared" si="1"/>
        <v>8</v>
      </c>
      <c r="N26">
        <f t="shared" si="2"/>
        <v>7</v>
      </c>
      <c r="O26">
        <f t="shared" si="3"/>
        <v>5</v>
      </c>
      <c r="P26">
        <f t="shared" si="4"/>
        <v>4</v>
      </c>
      <c r="T26">
        <f t="shared" si="17"/>
        <v>8.25</v>
      </c>
      <c r="U26">
        <f t="shared" si="18"/>
        <v>5.5</v>
      </c>
      <c r="V26">
        <f t="shared" si="19"/>
        <v>4.125</v>
      </c>
      <c r="W26">
        <f t="shared" si="20"/>
        <v>0</v>
      </c>
      <c r="Y26">
        <f t="shared" si="5"/>
        <v>64</v>
      </c>
      <c r="Z26">
        <f t="shared" si="6"/>
        <v>128</v>
      </c>
      <c r="AA26">
        <f t="shared" si="7"/>
        <v>32</v>
      </c>
      <c r="AB26">
        <f t="shared" si="8"/>
        <v>192</v>
      </c>
      <c r="AD26">
        <f t="shared" si="9"/>
        <v>8.25</v>
      </c>
      <c r="AE26">
        <f t="shared" si="10"/>
        <v>5.5</v>
      </c>
      <c r="AF26">
        <f t="shared" si="11"/>
        <v>4.125</v>
      </c>
      <c r="AG26">
        <f t="shared" si="12"/>
        <v>2.75</v>
      </c>
      <c r="AI26">
        <f t="shared" si="13"/>
        <v>2112</v>
      </c>
      <c r="AJ26">
        <f t="shared" si="14"/>
        <v>1408</v>
      </c>
      <c r="AK26">
        <f t="shared" si="15"/>
        <v>1056</v>
      </c>
      <c r="AL26">
        <f t="shared" si="16"/>
        <v>704</v>
      </c>
    </row>
    <row r="27" spans="2:38" x14ac:dyDescent="0.25">
      <c r="K27">
        <v>12</v>
      </c>
      <c r="M27">
        <f t="shared" si="1"/>
        <v>9</v>
      </c>
      <c r="N27">
        <f t="shared" si="2"/>
        <v>8</v>
      </c>
      <c r="O27">
        <f t="shared" si="3"/>
        <v>6</v>
      </c>
      <c r="P27">
        <f t="shared" si="4"/>
        <v>5</v>
      </c>
      <c r="T27">
        <f t="shared" si="17"/>
        <v>9</v>
      </c>
      <c r="U27">
        <f t="shared" si="18"/>
        <v>6</v>
      </c>
      <c r="V27">
        <f t="shared" si="19"/>
        <v>4.5</v>
      </c>
      <c r="W27">
        <f t="shared" si="20"/>
        <v>0</v>
      </c>
      <c r="Y27">
        <f t="shared" si="5"/>
        <v>0</v>
      </c>
      <c r="Z27">
        <f t="shared" si="6"/>
        <v>0</v>
      </c>
      <c r="AA27">
        <f t="shared" si="7"/>
        <v>128</v>
      </c>
      <c r="AB27">
        <f t="shared" si="8"/>
        <v>0</v>
      </c>
      <c r="AD27">
        <f t="shared" si="9"/>
        <v>9</v>
      </c>
      <c r="AE27">
        <f t="shared" si="10"/>
        <v>6</v>
      </c>
      <c r="AF27">
        <f t="shared" si="11"/>
        <v>4.5</v>
      </c>
      <c r="AG27">
        <f t="shared" si="12"/>
        <v>3</v>
      </c>
      <c r="AI27">
        <f t="shared" si="13"/>
        <v>2304</v>
      </c>
      <c r="AJ27">
        <f t="shared" si="14"/>
        <v>1536</v>
      </c>
      <c r="AK27">
        <f t="shared" si="15"/>
        <v>1152</v>
      </c>
      <c r="AL27">
        <f t="shared" si="16"/>
        <v>768</v>
      </c>
    </row>
    <row r="28" spans="2:38" x14ac:dyDescent="0.25">
      <c r="K28">
        <v>13</v>
      </c>
      <c r="M28">
        <f t="shared" si="1"/>
        <v>9</v>
      </c>
      <c r="N28">
        <f t="shared" si="2"/>
        <v>8</v>
      </c>
      <c r="O28">
        <f t="shared" si="3"/>
        <v>6</v>
      </c>
      <c r="P28">
        <f t="shared" si="4"/>
        <v>5</v>
      </c>
      <c r="T28">
        <f t="shared" si="17"/>
        <v>9.75</v>
      </c>
      <c r="U28">
        <f t="shared" si="18"/>
        <v>6.5</v>
      </c>
      <c r="V28">
        <f t="shared" si="19"/>
        <v>4.875</v>
      </c>
      <c r="W28">
        <f t="shared" si="20"/>
        <v>0</v>
      </c>
      <c r="Y28">
        <f t="shared" si="5"/>
        <v>192</v>
      </c>
      <c r="Z28">
        <f t="shared" si="6"/>
        <v>128</v>
      </c>
      <c r="AA28">
        <f t="shared" si="7"/>
        <v>224</v>
      </c>
      <c r="AB28">
        <f t="shared" si="8"/>
        <v>64</v>
      </c>
      <c r="AD28">
        <f t="shared" si="9"/>
        <v>9.75</v>
      </c>
      <c r="AE28">
        <f t="shared" si="10"/>
        <v>6.5</v>
      </c>
      <c r="AF28">
        <f t="shared" si="11"/>
        <v>4.875</v>
      </c>
      <c r="AG28">
        <f t="shared" si="12"/>
        <v>3.25</v>
      </c>
      <c r="AI28">
        <f t="shared" si="13"/>
        <v>2496</v>
      </c>
      <c r="AJ28">
        <f t="shared" si="14"/>
        <v>1664</v>
      </c>
      <c r="AK28">
        <f t="shared" si="15"/>
        <v>1248</v>
      </c>
      <c r="AL28">
        <f t="shared" si="16"/>
        <v>832</v>
      </c>
    </row>
    <row r="29" spans="2:38" x14ac:dyDescent="0.25">
      <c r="K29">
        <v>14</v>
      </c>
      <c r="M29">
        <f t="shared" si="1"/>
        <v>10</v>
      </c>
      <c r="N29">
        <f t="shared" si="2"/>
        <v>9</v>
      </c>
      <c r="O29">
        <f t="shared" si="3"/>
        <v>7</v>
      </c>
      <c r="P29">
        <f t="shared" si="4"/>
        <v>6</v>
      </c>
      <c r="T29">
        <f t="shared" si="17"/>
        <v>10.5</v>
      </c>
      <c r="U29">
        <f t="shared" si="18"/>
        <v>7</v>
      </c>
      <c r="V29">
        <f t="shared" si="19"/>
        <v>5.25</v>
      </c>
      <c r="W29">
        <f t="shared" si="20"/>
        <v>0</v>
      </c>
      <c r="Y29">
        <f t="shared" si="5"/>
        <v>128</v>
      </c>
      <c r="Z29">
        <f t="shared" si="6"/>
        <v>0</v>
      </c>
      <c r="AA29">
        <f t="shared" si="7"/>
        <v>64</v>
      </c>
      <c r="AB29">
        <f t="shared" si="8"/>
        <v>128</v>
      </c>
      <c r="AD29">
        <f t="shared" si="9"/>
        <v>10.5</v>
      </c>
      <c r="AE29">
        <f t="shared" si="10"/>
        <v>7</v>
      </c>
      <c r="AF29">
        <f t="shared" si="11"/>
        <v>5.25</v>
      </c>
      <c r="AG29">
        <f t="shared" si="12"/>
        <v>3.5</v>
      </c>
      <c r="AI29">
        <f t="shared" si="13"/>
        <v>2688</v>
      </c>
      <c r="AJ29">
        <f t="shared" si="14"/>
        <v>1792</v>
      </c>
      <c r="AK29">
        <f t="shared" si="15"/>
        <v>1344</v>
      </c>
      <c r="AL29">
        <f t="shared" si="16"/>
        <v>896</v>
      </c>
    </row>
    <row r="30" spans="2:38" x14ac:dyDescent="0.25">
      <c r="K30">
        <v>15</v>
      </c>
      <c r="M30">
        <f t="shared" si="1"/>
        <v>11</v>
      </c>
      <c r="N30">
        <f t="shared" si="2"/>
        <v>10</v>
      </c>
      <c r="O30">
        <f t="shared" si="3"/>
        <v>7</v>
      </c>
      <c r="P30">
        <f t="shared" si="4"/>
        <v>6</v>
      </c>
      <c r="T30">
        <f t="shared" si="17"/>
        <v>11.25</v>
      </c>
      <c r="U30">
        <f t="shared" si="18"/>
        <v>7.5</v>
      </c>
      <c r="V30">
        <f t="shared" si="19"/>
        <v>5.625</v>
      </c>
      <c r="W30">
        <f t="shared" si="20"/>
        <v>0</v>
      </c>
      <c r="Y30">
        <f t="shared" si="5"/>
        <v>64</v>
      </c>
      <c r="Z30">
        <f t="shared" si="6"/>
        <v>128</v>
      </c>
      <c r="AA30">
        <f t="shared" si="7"/>
        <v>160</v>
      </c>
      <c r="AB30">
        <f t="shared" si="8"/>
        <v>192</v>
      </c>
      <c r="AD30">
        <f t="shared" si="9"/>
        <v>11.25</v>
      </c>
      <c r="AE30">
        <f t="shared" si="10"/>
        <v>7.5</v>
      </c>
      <c r="AF30">
        <f t="shared" si="11"/>
        <v>5.625</v>
      </c>
      <c r="AG30">
        <f t="shared" si="12"/>
        <v>3.75</v>
      </c>
      <c r="AI30">
        <f t="shared" si="13"/>
        <v>2880</v>
      </c>
      <c r="AJ30">
        <f t="shared" si="14"/>
        <v>1920</v>
      </c>
      <c r="AK30">
        <f t="shared" si="15"/>
        <v>1440</v>
      </c>
      <c r="AL30">
        <f t="shared" si="16"/>
        <v>960</v>
      </c>
    </row>
    <row r="31" spans="2:38" x14ac:dyDescent="0.25">
      <c r="K31">
        <v>16</v>
      </c>
      <c r="M31">
        <f t="shared" si="1"/>
        <v>12</v>
      </c>
      <c r="N31">
        <f t="shared" si="2"/>
        <v>11</v>
      </c>
      <c r="O31">
        <f t="shared" si="3"/>
        <v>8</v>
      </c>
      <c r="P31">
        <f t="shared" si="4"/>
        <v>7</v>
      </c>
      <c r="T31">
        <f t="shared" si="17"/>
        <v>12</v>
      </c>
      <c r="U31">
        <f t="shared" si="18"/>
        <v>8</v>
      </c>
      <c r="V31">
        <f t="shared" si="19"/>
        <v>6</v>
      </c>
      <c r="W31">
        <f t="shared" si="20"/>
        <v>0</v>
      </c>
      <c r="Y31">
        <f t="shared" si="5"/>
        <v>0</v>
      </c>
      <c r="Z31">
        <f t="shared" si="6"/>
        <v>0</v>
      </c>
      <c r="AA31">
        <f t="shared" si="7"/>
        <v>0</v>
      </c>
      <c r="AB31">
        <f t="shared" si="8"/>
        <v>0</v>
      </c>
      <c r="AD31">
        <f t="shared" si="9"/>
        <v>12</v>
      </c>
      <c r="AE31">
        <f t="shared" si="10"/>
        <v>8</v>
      </c>
      <c r="AF31">
        <f t="shared" si="11"/>
        <v>6</v>
      </c>
      <c r="AG31">
        <f t="shared" si="12"/>
        <v>4</v>
      </c>
      <c r="AI31">
        <f t="shared" si="13"/>
        <v>3072</v>
      </c>
      <c r="AJ31">
        <f t="shared" si="14"/>
        <v>2048</v>
      </c>
      <c r="AK31">
        <f t="shared" si="15"/>
        <v>1536</v>
      </c>
      <c r="AL31">
        <f t="shared" si="16"/>
        <v>1024</v>
      </c>
    </row>
    <row r="32" spans="2:38" x14ac:dyDescent="0.25">
      <c r="K32">
        <v>17</v>
      </c>
      <c r="M32">
        <f t="shared" si="1"/>
        <v>12</v>
      </c>
      <c r="N32">
        <f t="shared" si="2"/>
        <v>11</v>
      </c>
      <c r="O32">
        <f t="shared" si="3"/>
        <v>8</v>
      </c>
      <c r="P32">
        <f t="shared" si="4"/>
        <v>7</v>
      </c>
      <c r="T32">
        <f t="shared" si="17"/>
        <v>12.75</v>
      </c>
      <c r="U32">
        <f t="shared" si="18"/>
        <v>8.5</v>
      </c>
      <c r="V32">
        <f t="shared" si="19"/>
        <v>6.375</v>
      </c>
      <c r="W32">
        <f t="shared" si="20"/>
        <v>0</v>
      </c>
      <c r="Y32">
        <f t="shared" si="5"/>
        <v>192</v>
      </c>
      <c r="Z32">
        <f t="shared" si="6"/>
        <v>128</v>
      </c>
      <c r="AA32">
        <f t="shared" si="7"/>
        <v>96</v>
      </c>
      <c r="AB32">
        <f t="shared" si="8"/>
        <v>64</v>
      </c>
      <c r="AD32">
        <f t="shared" si="9"/>
        <v>12.75</v>
      </c>
      <c r="AE32">
        <f t="shared" si="10"/>
        <v>8.5</v>
      </c>
      <c r="AF32">
        <f t="shared" si="11"/>
        <v>6.375</v>
      </c>
      <c r="AG32">
        <f t="shared" si="12"/>
        <v>4.25</v>
      </c>
      <c r="AI32">
        <f t="shared" si="13"/>
        <v>3264</v>
      </c>
      <c r="AJ32">
        <f t="shared" si="14"/>
        <v>2176</v>
      </c>
      <c r="AK32">
        <f t="shared" si="15"/>
        <v>1632</v>
      </c>
      <c r="AL32">
        <f t="shared" si="16"/>
        <v>1088</v>
      </c>
    </row>
    <row r="33" spans="11:38" x14ac:dyDescent="0.25">
      <c r="K33">
        <v>18</v>
      </c>
      <c r="M33">
        <f t="shared" si="1"/>
        <v>13</v>
      </c>
      <c r="N33">
        <f t="shared" si="2"/>
        <v>12</v>
      </c>
      <c r="O33">
        <f t="shared" si="3"/>
        <v>9</v>
      </c>
      <c r="P33">
        <f t="shared" si="4"/>
        <v>8</v>
      </c>
      <c r="T33">
        <f t="shared" si="17"/>
        <v>13.5</v>
      </c>
      <c r="U33">
        <f t="shared" si="18"/>
        <v>9</v>
      </c>
      <c r="V33">
        <f t="shared" si="19"/>
        <v>6.75</v>
      </c>
      <c r="W33">
        <f t="shared" si="20"/>
        <v>0</v>
      </c>
      <c r="Y33">
        <f t="shared" si="5"/>
        <v>128</v>
      </c>
      <c r="Z33">
        <f t="shared" si="6"/>
        <v>0</v>
      </c>
      <c r="AA33">
        <f t="shared" si="7"/>
        <v>192</v>
      </c>
      <c r="AB33">
        <f t="shared" si="8"/>
        <v>128</v>
      </c>
      <c r="AD33">
        <f t="shared" si="9"/>
        <v>13.5</v>
      </c>
      <c r="AE33">
        <f t="shared" si="10"/>
        <v>9</v>
      </c>
      <c r="AF33">
        <f t="shared" si="11"/>
        <v>6.75</v>
      </c>
      <c r="AG33">
        <f t="shared" si="12"/>
        <v>4.5</v>
      </c>
      <c r="AI33">
        <f t="shared" si="13"/>
        <v>3456</v>
      </c>
      <c r="AJ33">
        <f t="shared" si="14"/>
        <v>2304</v>
      </c>
      <c r="AK33">
        <f t="shared" si="15"/>
        <v>1728</v>
      </c>
      <c r="AL33">
        <f t="shared" si="16"/>
        <v>1152</v>
      </c>
    </row>
    <row r="34" spans="11:38" x14ac:dyDescent="0.25">
      <c r="K34">
        <v>19</v>
      </c>
      <c r="M34">
        <f t="shared" si="1"/>
        <v>14</v>
      </c>
      <c r="N34">
        <f t="shared" si="2"/>
        <v>13</v>
      </c>
      <c r="O34">
        <f t="shared" si="3"/>
        <v>9</v>
      </c>
      <c r="P34">
        <f t="shared" si="4"/>
        <v>8</v>
      </c>
      <c r="T34">
        <f t="shared" si="17"/>
        <v>14.25</v>
      </c>
      <c r="U34">
        <f t="shared" si="18"/>
        <v>9.5</v>
      </c>
      <c r="V34">
        <f t="shared" si="19"/>
        <v>7.125</v>
      </c>
      <c r="W34">
        <f t="shared" si="20"/>
        <v>0</v>
      </c>
      <c r="Y34">
        <f t="shared" si="5"/>
        <v>64</v>
      </c>
      <c r="Z34">
        <f t="shared" si="6"/>
        <v>128</v>
      </c>
      <c r="AA34">
        <f t="shared" si="7"/>
        <v>32</v>
      </c>
      <c r="AB34">
        <f t="shared" si="8"/>
        <v>192</v>
      </c>
      <c r="AD34">
        <f t="shared" si="9"/>
        <v>14.25</v>
      </c>
      <c r="AE34">
        <f t="shared" si="10"/>
        <v>9.5</v>
      </c>
      <c r="AF34">
        <f t="shared" si="11"/>
        <v>7.125</v>
      </c>
      <c r="AG34">
        <f t="shared" si="12"/>
        <v>4.75</v>
      </c>
      <c r="AI34">
        <f t="shared" si="13"/>
        <v>3648</v>
      </c>
      <c r="AJ34">
        <f t="shared" si="14"/>
        <v>2432</v>
      </c>
      <c r="AK34">
        <f t="shared" si="15"/>
        <v>1824</v>
      </c>
      <c r="AL34">
        <f t="shared" si="16"/>
        <v>1216</v>
      </c>
    </row>
    <row r="35" spans="11:38" x14ac:dyDescent="0.25">
      <c r="K35">
        <v>20</v>
      </c>
      <c r="M35">
        <f t="shared" si="1"/>
        <v>15</v>
      </c>
      <c r="N35">
        <f t="shared" si="2"/>
        <v>14</v>
      </c>
      <c r="O35">
        <f t="shared" si="3"/>
        <v>10</v>
      </c>
      <c r="P35">
        <f t="shared" si="4"/>
        <v>9</v>
      </c>
      <c r="T35">
        <f t="shared" si="17"/>
        <v>15</v>
      </c>
      <c r="U35">
        <f t="shared" si="18"/>
        <v>10</v>
      </c>
      <c r="V35">
        <f t="shared" si="19"/>
        <v>7.5</v>
      </c>
      <c r="W35">
        <f t="shared" si="20"/>
        <v>0</v>
      </c>
      <c r="Y35">
        <f t="shared" si="5"/>
        <v>0</v>
      </c>
      <c r="Z35">
        <f t="shared" si="6"/>
        <v>0</v>
      </c>
      <c r="AA35">
        <f t="shared" si="7"/>
        <v>128</v>
      </c>
      <c r="AB35">
        <f t="shared" si="8"/>
        <v>0</v>
      </c>
      <c r="AD35">
        <f t="shared" si="9"/>
        <v>15</v>
      </c>
      <c r="AE35">
        <f t="shared" si="10"/>
        <v>10</v>
      </c>
      <c r="AF35">
        <f t="shared" si="11"/>
        <v>7.5</v>
      </c>
      <c r="AG35">
        <f t="shared" si="12"/>
        <v>5</v>
      </c>
      <c r="AI35">
        <f t="shared" si="13"/>
        <v>3840</v>
      </c>
      <c r="AJ35">
        <f t="shared" si="14"/>
        <v>2560</v>
      </c>
      <c r="AK35">
        <f t="shared" si="15"/>
        <v>1920</v>
      </c>
      <c r="AL35">
        <f t="shared" si="16"/>
        <v>1280</v>
      </c>
    </row>
    <row r="36" spans="11:38" x14ac:dyDescent="0.25">
      <c r="K36">
        <v>21</v>
      </c>
      <c r="M36">
        <f t="shared" si="1"/>
        <v>15</v>
      </c>
      <c r="N36">
        <f t="shared" si="2"/>
        <v>14</v>
      </c>
      <c r="O36">
        <f t="shared" si="3"/>
        <v>10</v>
      </c>
      <c r="P36">
        <f t="shared" si="4"/>
        <v>9</v>
      </c>
      <c r="T36">
        <f t="shared" si="17"/>
        <v>15.75</v>
      </c>
      <c r="U36">
        <f t="shared" si="18"/>
        <v>10.5</v>
      </c>
      <c r="V36">
        <f t="shared" si="19"/>
        <v>7.875</v>
      </c>
      <c r="W36">
        <f t="shared" si="20"/>
        <v>0</v>
      </c>
      <c r="Y36">
        <f t="shared" si="5"/>
        <v>192</v>
      </c>
      <c r="Z36">
        <f t="shared" si="6"/>
        <v>128</v>
      </c>
      <c r="AA36">
        <f t="shared" si="7"/>
        <v>224</v>
      </c>
      <c r="AB36">
        <f t="shared" si="8"/>
        <v>64</v>
      </c>
      <c r="AD36">
        <f t="shared" si="9"/>
        <v>15.75</v>
      </c>
      <c r="AE36">
        <f t="shared" si="10"/>
        <v>10.5</v>
      </c>
      <c r="AF36">
        <f t="shared" si="11"/>
        <v>7.875</v>
      </c>
      <c r="AG36">
        <f t="shared" si="12"/>
        <v>5.25</v>
      </c>
      <c r="AI36">
        <f t="shared" si="13"/>
        <v>4032</v>
      </c>
      <c r="AJ36">
        <f t="shared" si="14"/>
        <v>2688</v>
      </c>
      <c r="AK36">
        <f t="shared" si="15"/>
        <v>2016</v>
      </c>
      <c r="AL36">
        <f t="shared" si="16"/>
        <v>1344</v>
      </c>
    </row>
    <row r="37" spans="11:38" x14ac:dyDescent="0.25">
      <c r="K37">
        <v>22</v>
      </c>
      <c r="M37">
        <f t="shared" si="1"/>
        <v>16</v>
      </c>
      <c r="N37">
        <f t="shared" si="2"/>
        <v>15</v>
      </c>
      <c r="O37">
        <f t="shared" si="3"/>
        <v>11</v>
      </c>
      <c r="P37">
        <f t="shared" si="4"/>
        <v>10</v>
      </c>
      <c r="T37">
        <f t="shared" si="17"/>
        <v>16.5</v>
      </c>
      <c r="U37">
        <f t="shared" si="18"/>
        <v>11</v>
      </c>
      <c r="V37">
        <f t="shared" si="19"/>
        <v>8.25</v>
      </c>
      <c r="W37">
        <f t="shared" si="20"/>
        <v>0</v>
      </c>
      <c r="Y37">
        <f t="shared" si="5"/>
        <v>128</v>
      </c>
      <c r="Z37">
        <f t="shared" si="6"/>
        <v>0</v>
      </c>
      <c r="AA37">
        <f t="shared" si="7"/>
        <v>64</v>
      </c>
      <c r="AB37">
        <f t="shared" si="8"/>
        <v>128</v>
      </c>
      <c r="AD37">
        <f t="shared" si="9"/>
        <v>16.5</v>
      </c>
      <c r="AE37">
        <f t="shared" si="10"/>
        <v>11</v>
      </c>
      <c r="AF37">
        <f t="shared" si="11"/>
        <v>8.25</v>
      </c>
      <c r="AG37">
        <f t="shared" si="12"/>
        <v>5.5</v>
      </c>
      <c r="AI37">
        <f t="shared" si="13"/>
        <v>4224</v>
      </c>
      <c r="AJ37">
        <f t="shared" si="14"/>
        <v>2816</v>
      </c>
      <c r="AK37">
        <f t="shared" si="15"/>
        <v>2112</v>
      </c>
      <c r="AL37">
        <f t="shared" si="16"/>
        <v>1408</v>
      </c>
    </row>
    <row r="38" spans="11:38" x14ac:dyDescent="0.25">
      <c r="K38">
        <v>23</v>
      </c>
      <c r="M38">
        <f t="shared" si="1"/>
        <v>17</v>
      </c>
      <c r="N38">
        <f t="shared" si="2"/>
        <v>16</v>
      </c>
      <c r="O38">
        <f t="shared" si="3"/>
        <v>11</v>
      </c>
      <c r="P38">
        <f t="shared" si="4"/>
        <v>10</v>
      </c>
      <c r="T38">
        <f t="shared" si="17"/>
        <v>17.25</v>
      </c>
      <c r="U38">
        <f t="shared" si="18"/>
        <v>11.5</v>
      </c>
      <c r="V38">
        <f t="shared" si="19"/>
        <v>8.625</v>
      </c>
      <c r="W38">
        <f t="shared" si="20"/>
        <v>0</v>
      </c>
      <c r="Y38">
        <f t="shared" si="5"/>
        <v>64</v>
      </c>
      <c r="Z38">
        <f t="shared" si="6"/>
        <v>128</v>
      </c>
      <c r="AA38">
        <f t="shared" si="7"/>
        <v>160</v>
      </c>
      <c r="AB38">
        <f t="shared" si="8"/>
        <v>192</v>
      </c>
      <c r="AD38">
        <f t="shared" si="9"/>
        <v>17.25</v>
      </c>
      <c r="AE38">
        <f t="shared" si="10"/>
        <v>11.5</v>
      </c>
      <c r="AF38">
        <f t="shared" si="11"/>
        <v>8.625</v>
      </c>
      <c r="AG38">
        <f t="shared" si="12"/>
        <v>5.75</v>
      </c>
      <c r="AI38">
        <f t="shared" si="13"/>
        <v>4416</v>
      </c>
      <c r="AJ38">
        <f t="shared" si="14"/>
        <v>2944</v>
      </c>
      <c r="AK38">
        <f t="shared" si="15"/>
        <v>2208</v>
      </c>
      <c r="AL38">
        <f t="shared" si="16"/>
        <v>1472</v>
      </c>
    </row>
    <row r="39" spans="11:38" x14ac:dyDescent="0.25">
      <c r="K39">
        <v>24</v>
      </c>
      <c r="M39">
        <f t="shared" si="1"/>
        <v>18</v>
      </c>
      <c r="N39">
        <f t="shared" si="2"/>
        <v>17</v>
      </c>
      <c r="O39">
        <f t="shared" si="3"/>
        <v>12</v>
      </c>
      <c r="P39">
        <f t="shared" si="4"/>
        <v>11</v>
      </c>
      <c r="T39">
        <f t="shared" si="17"/>
        <v>18</v>
      </c>
      <c r="U39">
        <f t="shared" si="18"/>
        <v>12</v>
      </c>
      <c r="V39">
        <f t="shared" si="19"/>
        <v>9</v>
      </c>
      <c r="W39">
        <f t="shared" si="20"/>
        <v>0</v>
      </c>
      <c r="Y39">
        <f t="shared" si="5"/>
        <v>0</v>
      </c>
      <c r="Z39">
        <f t="shared" si="6"/>
        <v>0</v>
      </c>
      <c r="AA39">
        <f t="shared" si="7"/>
        <v>0</v>
      </c>
      <c r="AB39">
        <f t="shared" si="8"/>
        <v>0</v>
      </c>
      <c r="AD39">
        <f t="shared" si="9"/>
        <v>18</v>
      </c>
      <c r="AE39">
        <f t="shared" si="10"/>
        <v>12</v>
      </c>
      <c r="AF39">
        <f t="shared" si="11"/>
        <v>9</v>
      </c>
      <c r="AG39">
        <f t="shared" si="12"/>
        <v>6</v>
      </c>
      <c r="AI39">
        <f t="shared" si="13"/>
        <v>4608</v>
      </c>
      <c r="AJ39">
        <f t="shared" si="14"/>
        <v>3072</v>
      </c>
      <c r="AK39">
        <f t="shared" si="15"/>
        <v>2304</v>
      </c>
      <c r="AL39">
        <f t="shared" si="16"/>
        <v>1536</v>
      </c>
    </row>
    <row r="40" spans="11:38" x14ac:dyDescent="0.25">
      <c r="K40">
        <v>25</v>
      </c>
      <c r="M40">
        <f t="shared" si="1"/>
        <v>18</v>
      </c>
      <c r="N40">
        <f t="shared" si="2"/>
        <v>17</v>
      </c>
      <c r="O40">
        <f t="shared" si="3"/>
        <v>12</v>
      </c>
      <c r="P40">
        <f t="shared" si="4"/>
        <v>11</v>
      </c>
      <c r="T40">
        <f t="shared" si="17"/>
        <v>18.75</v>
      </c>
      <c r="U40">
        <f t="shared" si="18"/>
        <v>12.5</v>
      </c>
      <c r="V40">
        <f t="shared" si="19"/>
        <v>9.375</v>
      </c>
      <c r="W40">
        <f t="shared" si="20"/>
        <v>0</v>
      </c>
      <c r="Y40">
        <f t="shared" si="5"/>
        <v>192</v>
      </c>
      <c r="Z40">
        <f t="shared" si="6"/>
        <v>128</v>
      </c>
      <c r="AA40">
        <f t="shared" si="7"/>
        <v>96</v>
      </c>
      <c r="AB40">
        <f t="shared" si="8"/>
        <v>64</v>
      </c>
      <c r="AD40">
        <f t="shared" si="9"/>
        <v>18.75</v>
      </c>
      <c r="AE40">
        <f t="shared" si="10"/>
        <v>12.5</v>
      </c>
      <c r="AF40">
        <f t="shared" si="11"/>
        <v>9.375</v>
      </c>
      <c r="AG40">
        <f t="shared" si="12"/>
        <v>6.25</v>
      </c>
      <c r="AI40">
        <f t="shared" si="13"/>
        <v>4800</v>
      </c>
      <c r="AJ40">
        <f t="shared" si="14"/>
        <v>3200</v>
      </c>
      <c r="AK40">
        <f t="shared" si="15"/>
        <v>2400</v>
      </c>
      <c r="AL40">
        <f t="shared" si="16"/>
        <v>1600</v>
      </c>
    </row>
    <row r="41" spans="11:38" x14ac:dyDescent="0.25">
      <c r="K41">
        <v>26</v>
      </c>
      <c r="M41">
        <f t="shared" si="1"/>
        <v>19</v>
      </c>
      <c r="N41">
        <f t="shared" si="2"/>
        <v>18</v>
      </c>
      <c r="O41">
        <f t="shared" si="3"/>
        <v>13</v>
      </c>
      <c r="P41">
        <f t="shared" si="4"/>
        <v>12</v>
      </c>
      <c r="T41">
        <f t="shared" si="17"/>
        <v>19.5</v>
      </c>
      <c r="U41">
        <f t="shared" si="18"/>
        <v>13</v>
      </c>
      <c r="V41">
        <f t="shared" si="19"/>
        <v>9.75</v>
      </c>
      <c r="W41">
        <f t="shared" si="20"/>
        <v>0</v>
      </c>
      <c r="Y41">
        <f t="shared" si="5"/>
        <v>128</v>
      </c>
      <c r="Z41">
        <f t="shared" si="6"/>
        <v>0</v>
      </c>
      <c r="AA41">
        <f t="shared" si="7"/>
        <v>192</v>
      </c>
      <c r="AB41">
        <f t="shared" si="8"/>
        <v>128</v>
      </c>
      <c r="AD41">
        <f t="shared" si="9"/>
        <v>19.5</v>
      </c>
      <c r="AE41">
        <f t="shared" si="10"/>
        <v>13</v>
      </c>
      <c r="AF41">
        <f t="shared" si="11"/>
        <v>9.75</v>
      </c>
      <c r="AG41">
        <f t="shared" si="12"/>
        <v>6.5</v>
      </c>
      <c r="AI41">
        <f t="shared" si="13"/>
        <v>4992</v>
      </c>
      <c r="AJ41">
        <f t="shared" si="14"/>
        <v>3328</v>
      </c>
      <c r="AK41">
        <f t="shared" si="15"/>
        <v>2496</v>
      </c>
      <c r="AL41">
        <f t="shared" si="16"/>
        <v>1664</v>
      </c>
    </row>
    <row r="42" spans="11:38" x14ac:dyDescent="0.25">
      <c r="K42">
        <v>27</v>
      </c>
      <c r="M42">
        <f t="shared" si="1"/>
        <v>20</v>
      </c>
      <c r="N42">
        <f t="shared" si="2"/>
        <v>19</v>
      </c>
      <c r="O42">
        <f t="shared" si="3"/>
        <v>13</v>
      </c>
      <c r="P42">
        <f t="shared" si="4"/>
        <v>12</v>
      </c>
      <c r="T42">
        <f t="shared" si="17"/>
        <v>20.25</v>
      </c>
      <c r="U42">
        <f t="shared" si="18"/>
        <v>13.5</v>
      </c>
      <c r="V42">
        <f t="shared" si="19"/>
        <v>10.125</v>
      </c>
      <c r="W42">
        <f t="shared" si="20"/>
        <v>0</v>
      </c>
      <c r="Y42">
        <f t="shared" si="5"/>
        <v>64</v>
      </c>
      <c r="Z42">
        <f t="shared" si="6"/>
        <v>128</v>
      </c>
      <c r="AA42">
        <f t="shared" si="7"/>
        <v>32</v>
      </c>
      <c r="AB42">
        <f t="shared" si="8"/>
        <v>192</v>
      </c>
      <c r="AD42">
        <f t="shared" si="9"/>
        <v>20.25</v>
      </c>
      <c r="AE42">
        <f t="shared" si="10"/>
        <v>13.5</v>
      </c>
      <c r="AF42">
        <f t="shared" si="11"/>
        <v>10.125</v>
      </c>
      <c r="AG42">
        <f t="shared" si="12"/>
        <v>6.75</v>
      </c>
      <c r="AI42">
        <f t="shared" si="13"/>
        <v>5184</v>
      </c>
      <c r="AJ42">
        <f t="shared" si="14"/>
        <v>3456</v>
      </c>
      <c r="AK42">
        <f t="shared" si="15"/>
        <v>2592</v>
      </c>
      <c r="AL42">
        <f t="shared" si="16"/>
        <v>1728</v>
      </c>
    </row>
    <row r="43" spans="11:38" x14ac:dyDescent="0.25">
      <c r="K43">
        <v>28</v>
      </c>
      <c r="M43">
        <f t="shared" si="1"/>
        <v>21</v>
      </c>
      <c r="N43">
        <f t="shared" si="2"/>
        <v>20</v>
      </c>
      <c r="O43">
        <f t="shared" si="3"/>
        <v>14</v>
      </c>
      <c r="P43">
        <f t="shared" si="4"/>
        <v>13</v>
      </c>
      <c r="T43">
        <f t="shared" si="17"/>
        <v>21</v>
      </c>
      <c r="U43">
        <f t="shared" si="18"/>
        <v>14</v>
      </c>
      <c r="V43">
        <f t="shared" si="19"/>
        <v>10.5</v>
      </c>
      <c r="W43">
        <f t="shared" si="20"/>
        <v>0</v>
      </c>
      <c r="Y43">
        <f t="shared" si="5"/>
        <v>0</v>
      </c>
      <c r="Z43">
        <f t="shared" si="6"/>
        <v>0</v>
      </c>
      <c r="AA43">
        <f t="shared" si="7"/>
        <v>128</v>
      </c>
      <c r="AB43">
        <f t="shared" si="8"/>
        <v>0</v>
      </c>
      <c r="AD43">
        <f t="shared" si="9"/>
        <v>21</v>
      </c>
      <c r="AE43">
        <f t="shared" si="10"/>
        <v>14</v>
      </c>
      <c r="AF43">
        <f t="shared" si="11"/>
        <v>10.5</v>
      </c>
      <c r="AG43">
        <f t="shared" si="12"/>
        <v>7</v>
      </c>
      <c r="AI43">
        <f t="shared" si="13"/>
        <v>5376</v>
      </c>
      <c r="AJ43">
        <f t="shared" si="14"/>
        <v>3584</v>
      </c>
      <c r="AK43">
        <f t="shared" si="15"/>
        <v>2688</v>
      </c>
      <c r="AL43">
        <f t="shared" si="16"/>
        <v>1792</v>
      </c>
    </row>
    <row r="44" spans="11:38" x14ac:dyDescent="0.25">
      <c r="K44">
        <v>29</v>
      </c>
      <c r="M44">
        <f t="shared" si="1"/>
        <v>21</v>
      </c>
      <c r="N44">
        <f t="shared" si="2"/>
        <v>20</v>
      </c>
      <c r="O44">
        <f t="shared" si="3"/>
        <v>14</v>
      </c>
      <c r="P44">
        <f t="shared" si="4"/>
        <v>13</v>
      </c>
      <c r="T44">
        <f t="shared" si="17"/>
        <v>21.75</v>
      </c>
      <c r="U44">
        <f t="shared" si="18"/>
        <v>14.5</v>
      </c>
      <c r="V44">
        <f t="shared" si="19"/>
        <v>10.875</v>
      </c>
      <c r="W44">
        <f t="shared" si="20"/>
        <v>0</v>
      </c>
      <c r="Y44">
        <f t="shared" si="5"/>
        <v>192</v>
      </c>
      <c r="Z44">
        <f t="shared" si="6"/>
        <v>128</v>
      </c>
      <c r="AA44">
        <f t="shared" si="7"/>
        <v>224</v>
      </c>
      <c r="AB44">
        <f t="shared" si="8"/>
        <v>64</v>
      </c>
      <c r="AD44">
        <f t="shared" si="9"/>
        <v>21.75</v>
      </c>
      <c r="AE44">
        <f t="shared" si="10"/>
        <v>14.5</v>
      </c>
      <c r="AF44">
        <f t="shared" si="11"/>
        <v>10.875</v>
      </c>
      <c r="AG44">
        <f t="shared" si="12"/>
        <v>7.25</v>
      </c>
      <c r="AI44">
        <f t="shared" si="13"/>
        <v>5568</v>
      </c>
      <c r="AJ44">
        <f t="shared" si="14"/>
        <v>3712</v>
      </c>
      <c r="AK44">
        <f t="shared" si="15"/>
        <v>2784</v>
      </c>
      <c r="AL44">
        <f t="shared" si="16"/>
        <v>1856</v>
      </c>
    </row>
    <row r="45" spans="11:38" x14ac:dyDescent="0.25">
      <c r="K45">
        <v>30</v>
      </c>
      <c r="M45">
        <f t="shared" si="1"/>
        <v>22</v>
      </c>
      <c r="N45">
        <f t="shared" si="2"/>
        <v>21</v>
      </c>
      <c r="O45">
        <f t="shared" si="3"/>
        <v>15</v>
      </c>
      <c r="P45">
        <f t="shared" si="4"/>
        <v>14</v>
      </c>
      <c r="T45">
        <f t="shared" si="17"/>
        <v>22.5</v>
      </c>
      <c r="U45">
        <f t="shared" si="18"/>
        <v>15</v>
      </c>
      <c r="V45">
        <f t="shared" si="19"/>
        <v>11.25</v>
      </c>
      <c r="W45">
        <f t="shared" si="20"/>
        <v>0</v>
      </c>
      <c r="Y45">
        <f t="shared" si="5"/>
        <v>128</v>
      </c>
      <c r="Z45">
        <f t="shared" si="6"/>
        <v>0</v>
      </c>
      <c r="AA45">
        <f t="shared" si="7"/>
        <v>64</v>
      </c>
      <c r="AB45">
        <f t="shared" si="8"/>
        <v>128</v>
      </c>
      <c r="AD45">
        <f t="shared" si="9"/>
        <v>22.5</v>
      </c>
      <c r="AE45">
        <f t="shared" si="10"/>
        <v>15</v>
      </c>
      <c r="AF45">
        <f t="shared" si="11"/>
        <v>11.25</v>
      </c>
      <c r="AG45">
        <f t="shared" si="12"/>
        <v>7.5</v>
      </c>
      <c r="AI45">
        <f t="shared" si="13"/>
        <v>5760</v>
      </c>
      <c r="AJ45">
        <f t="shared" si="14"/>
        <v>3840</v>
      </c>
      <c r="AK45">
        <f t="shared" si="15"/>
        <v>2880</v>
      </c>
      <c r="AL45">
        <f t="shared" si="16"/>
        <v>1920</v>
      </c>
    </row>
    <row r="46" spans="11:38" x14ac:dyDescent="0.25">
      <c r="K46">
        <v>31</v>
      </c>
      <c r="M46">
        <f t="shared" si="1"/>
        <v>23</v>
      </c>
      <c r="N46">
        <f t="shared" si="2"/>
        <v>22</v>
      </c>
      <c r="O46">
        <f t="shared" si="3"/>
        <v>15</v>
      </c>
      <c r="P46">
        <f t="shared" si="4"/>
        <v>14</v>
      </c>
      <c r="T46">
        <f t="shared" si="17"/>
        <v>23.25</v>
      </c>
      <c r="U46">
        <f t="shared" si="18"/>
        <v>15.5</v>
      </c>
      <c r="V46">
        <f t="shared" si="19"/>
        <v>11.625</v>
      </c>
      <c r="W46">
        <f t="shared" si="20"/>
        <v>0</v>
      </c>
      <c r="Y46">
        <f t="shared" si="5"/>
        <v>64</v>
      </c>
      <c r="Z46">
        <f t="shared" si="6"/>
        <v>128</v>
      </c>
      <c r="AA46">
        <f t="shared" si="7"/>
        <v>160</v>
      </c>
      <c r="AB46">
        <f t="shared" si="8"/>
        <v>192</v>
      </c>
      <c r="AD46">
        <f t="shared" si="9"/>
        <v>23.25</v>
      </c>
      <c r="AE46">
        <f t="shared" si="10"/>
        <v>15.5</v>
      </c>
      <c r="AF46">
        <f t="shared" si="11"/>
        <v>11.625</v>
      </c>
      <c r="AG46">
        <f t="shared" si="12"/>
        <v>7.75</v>
      </c>
      <c r="AI46">
        <f t="shared" si="13"/>
        <v>5952</v>
      </c>
      <c r="AJ46">
        <f t="shared" si="14"/>
        <v>3968</v>
      </c>
      <c r="AK46">
        <f t="shared" si="15"/>
        <v>2976</v>
      </c>
      <c r="AL46">
        <f t="shared" si="16"/>
        <v>1984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E2" sqref="E2"/>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CapDesign</vt:lpstr>
      <vt:lpstr>AltCapDesign</vt:lpstr>
      <vt:lpstr>PictureRing</vt:lpstr>
      <vt:lpstr>Wiring</vt:lpstr>
      <vt:lpstr>MapLEDs</vt:lpstr>
      <vt:lpstr>Letters</vt:lpstr>
      <vt:lpstr>Radar</vt:lpstr>
      <vt:lpstr>PowerDetails</vt:lpstr>
      <vt:lpstr>VisBasicInfo</vt:lpstr>
      <vt:lpstr>MapLEDs!_FilterDatabase</vt:lpstr>
      <vt:lpstr>battFactor</vt:lpstr>
      <vt:lpstr>direc_per_ring</vt:lpstr>
      <vt:lpstr>LEDS_PER</vt:lpstr>
      <vt:lpstr>leds_per_ring</vt:lpstr>
      <vt:lpstr>leds_per_ring_qrtr</vt:lpstr>
      <vt:lpstr>myLookup</vt:lpstr>
      <vt:lpstr>offset_qrtrs_per_circle</vt:lpstr>
      <vt:lpstr>rdr_leds_per_ring</vt:lpstr>
      <vt:lpstr>rdr_start_per_ring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2018-03-02T19:47:03Z</dcterms:modified>
</cp:coreProperties>
</file>