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25605" windowHeight="16005" firstSheet="2" activeTab="4"/>
  </bookViews>
  <sheets>
    <sheet name="CapDesign" sheetId="2" r:id="rId1"/>
    <sheet name="AltCapDesign" sheetId="3" r:id="rId2"/>
    <sheet name="PictureRing" sheetId="1" r:id="rId3"/>
    <sheet name="MapLEDs" sheetId="5" r:id="rId4"/>
    <sheet name="Letters" sheetId="6" r:id="rId5"/>
    <sheet name="debug" sheetId="8" r:id="rId6"/>
    <sheet name="PowerDetails" sheetId="4" r:id="rId7"/>
    <sheet name="VisBasicInfo" sheetId="7" r:id="rId8"/>
  </sheets>
  <functionGroups builtInGroupCount="19"/>
  <definedNames>
    <definedName name="_xlnm._FilterDatabase" localSheetId="3">MapLEDs!$G$3:$AC$96</definedName>
    <definedName name="battFactor">PowerDetails!$Q$57</definedName>
    <definedName name="direc_per_ring">MapLEDs!$A$6</definedName>
    <definedName name="leds_per_ring">MapLEDs!$A$4</definedName>
    <definedName name="leds_per_ring_qrtr">MapLEDs!$A$5</definedName>
    <definedName name="myLookup">MapLEDs!$A$9:$E$14</definedName>
    <definedName name="offset_qrtrs_per_circle">MapLEDs!$A$7</definedName>
  </definedNames>
  <calcPr calcId="162913" concurrentCalc="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M54" i="6" l="1"/>
  <c r="AL54" i="6"/>
  <c r="AK54" i="6"/>
  <c r="AJ54" i="6"/>
  <c r="AI54" i="6"/>
  <c r="AH54" i="6"/>
  <c r="AG54" i="6"/>
  <c r="AM53" i="6"/>
  <c r="AL53" i="6"/>
  <c r="AK53" i="6"/>
  <c r="AJ53" i="6"/>
  <c r="AI53" i="6"/>
  <c r="AH53" i="6"/>
  <c r="AG53" i="6"/>
  <c r="AM52" i="6"/>
  <c r="AL52" i="6"/>
  <c r="AK52" i="6"/>
  <c r="AJ52" i="6"/>
  <c r="AI52" i="6"/>
  <c r="AH52" i="6"/>
  <c r="AG52" i="6"/>
  <c r="AG49" i="6"/>
  <c r="AM51" i="6"/>
  <c r="AL51" i="6"/>
  <c r="AK51" i="6"/>
  <c r="AJ51" i="6"/>
  <c r="AI51" i="6"/>
  <c r="AH51" i="6"/>
  <c r="AG51" i="6"/>
  <c r="AM50" i="6"/>
  <c r="AL50" i="6"/>
  <c r="AK50" i="6"/>
  <c r="AJ50" i="6"/>
  <c r="AI50" i="6"/>
  <c r="AH50" i="6"/>
  <c r="AG50" i="6"/>
  <c r="AM49" i="6"/>
  <c r="AL49" i="6"/>
  <c r="AK49" i="6"/>
  <c r="AJ49" i="6"/>
  <c r="AI49" i="6"/>
  <c r="AH49" i="6"/>
  <c r="AG46" i="6"/>
  <c r="AM48" i="6"/>
  <c r="AL48" i="6"/>
  <c r="AK48" i="6"/>
  <c r="AJ48" i="6"/>
  <c r="AI48" i="6"/>
  <c r="AH48" i="6"/>
  <c r="AG48" i="6"/>
  <c r="AM47" i="6"/>
  <c r="AL47" i="6"/>
  <c r="AK47" i="6"/>
  <c r="AJ47" i="6"/>
  <c r="AI47" i="6"/>
  <c r="AH47" i="6"/>
  <c r="AG47" i="6"/>
  <c r="AM46" i="6"/>
  <c r="AL46" i="6"/>
  <c r="AK46" i="6"/>
  <c r="AJ46" i="6"/>
  <c r="AI46" i="6"/>
  <c r="AH46" i="6"/>
  <c r="AG39" i="6"/>
  <c r="BG11" i="6"/>
  <c r="BG10" i="6"/>
  <c r="BG9" i="6"/>
  <c r="BG8" i="6"/>
  <c r="BG7" i="6"/>
  <c r="BG6" i="6"/>
  <c r="BG5" i="6"/>
  <c r="BG4" i="6"/>
  <c r="BG3" i="6"/>
  <c r="BG2" i="6"/>
  <c r="BB63" i="6"/>
  <c r="AI58" i="6"/>
  <c r="AI60" i="6"/>
  <c r="AJ57" i="6"/>
  <c r="AJ59" i="6"/>
  <c r="BB62" i="6"/>
  <c r="BB61" i="6"/>
  <c r="AY60" i="6"/>
  <c r="AF60" i="6"/>
  <c r="AT60" i="6"/>
  <c r="AU60" i="6"/>
  <c r="AV60" i="6"/>
  <c r="AW60" i="6"/>
  <c r="AX60" i="6"/>
  <c r="BB60" i="6"/>
  <c r="AF59" i="6"/>
  <c r="AT59" i="6"/>
  <c r="AU59" i="6"/>
  <c r="AV59" i="6"/>
  <c r="AW59" i="6"/>
  <c r="AX59" i="6"/>
  <c r="AY59" i="6"/>
  <c r="BB59" i="6"/>
  <c r="AY58" i="6"/>
  <c r="AF58" i="6"/>
  <c r="AT58" i="6"/>
  <c r="AU58" i="6"/>
  <c r="AV58" i="6"/>
  <c r="AW58" i="6"/>
  <c r="AX58" i="6"/>
  <c r="BB58" i="6"/>
  <c r="AF57" i="6"/>
  <c r="AT57" i="6"/>
  <c r="AU57" i="6"/>
  <c r="AV57" i="6"/>
  <c r="AW57" i="6"/>
  <c r="AX57" i="6"/>
  <c r="AY57" i="6"/>
  <c r="BB57" i="6"/>
  <c r="BB56" i="6"/>
  <c r="BB55" i="6"/>
  <c r="AY54" i="6"/>
  <c r="AF53" i="6"/>
  <c r="AT53" i="6"/>
  <c r="AU53" i="6"/>
  <c r="AV53" i="6"/>
  <c r="AW53" i="6"/>
  <c r="AX53" i="6"/>
  <c r="AY53" i="6"/>
  <c r="BB53" i="6"/>
  <c r="AF52" i="6"/>
  <c r="AT52" i="6"/>
  <c r="AU52" i="6"/>
  <c r="AV52" i="6"/>
  <c r="AW52" i="6"/>
  <c r="AX52" i="6"/>
  <c r="AY52" i="6"/>
  <c r="BB52" i="6"/>
  <c r="AY51" i="6"/>
  <c r="AF51" i="6"/>
  <c r="AT51" i="6"/>
  <c r="AU51" i="6"/>
  <c r="AV51" i="6"/>
  <c r="AW51" i="6"/>
  <c r="AX51" i="6"/>
  <c r="BB51" i="6"/>
  <c r="AF50" i="6"/>
  <c r="AT50" i="6"/>
  <c r="AU50" i="6"/>
  <c r="AV50" i="6"/>
  <c r="AW50" i="6"/>
  <c r="AX50" i="6"/>
  <c r="AY50" i="6"/>
  <c r="BB50" i="6"/>
  <c r="AF49" i="6"/>
  <c r="AT49" i="6"/>
  <c r="AU49" i="6"/>
  <c r="AV49" i="6"/>
  <c r="AW49" i="6"/>
  <c r="AX49" i="6"/>
  <c r="AY49" i="6"/>
  <c r="BB49" i="6"/>
  <c r="AY48" i="6"/>
  <c r="AF48" i="6"/>
  <c r="AT48" i="6"/>
  <c r="AU48" i="6"/>
  <c r="AV48" i="6"/>
  <c r="AW48" i="6"/>
  <c r="AX48" i="6"/>
  <c r="BB48" i="6"/>
  <c r="AF47" i="6"/>
  <c r="AT47" i="6"/>
  <c r="AU47" i="6"/>
  <c r="AV47" i="6"/>
  <c r="AW47" i="6"/>
  <c r="AX47" i="6"/>
  <c r="AY47" i="6"/>
  <c r="BB47" i="6"/>
  <c r="AF46" i="6"/>
  <c r="AT46" i="6"/>
  <c r="AU46" i="6"/>
  <c r="AV46" i="6"/>
  <c r="AW46" i="6"/>
  <c r="AX46" i="6"/>
  <c r="AY46" i="6"/>
  <c r="BB46" i="6"/>
  <c r="BB45" i="6"/>
  <c r="AY44" i="6"/>
  <c r="AF44" i="6"/>
  <c r="AT44" i="6"/>
  <c r="AU44" i="6"/>
  <c r="AV44" i="6"/>
  <c r="AW44" i="6"/>
  <c r="AX44" i="6"/>
  <c r="BB44" i="6"/>
  <c r="BB43" i="6"/>
  <c r="BB42" i="6"/>
  <c r="BB41" i="6"/>
  <c r="BB40" i="6"/>
  <c r="AF39" i="6"/>
  <c r="AT39" i="6"/>
  <c r="AU39" i="6"/>
  <c r="AV39" i="6"/>
  <c r="AW39" i="6"/>
  <c r="AX39" i="6"/>
  <c r="AY39" i="6"/>
  <c r="BB39" i="6"/>
  <c r="BB38" i="6"/>
  <c r="BB37" i="6"/>
  <c r="BB36" i="6"/>
  <c r="BB35" i="6"/>
  <c r="BB34" i="6"/>
  <c r="BB33" i="6"/>
  <c r="BB32" i="6"/>
  <c r="BB31" i="6"/>
  <c r="BB30" i="6"/>
  <c r="BB29" i="6"/>
  <c r="BB28" i="6"/>
  <c r="BB27" i="6"/>
  <c r="BB26" i="6"/>
  <c r="BB25" i="6"/>
  <c r="BB24" i="6"/>
  <c r="AY23" i="6"/>
  <c r="AI23" i="6"/>
  <c r="AF23" i="6"/>
  <c r="AT23" i="6"/>
  <c r="AU23" i="6"/>
  <c r="AV23" i="6"/>
  <c r="AW23" i="6"/>
  <c r="AX23" i="6"/>
  <c r="BB23" i="6"/>
  <c r="BB22" i="6"/>
  <c r="BB21" i="6"/>
  <c r="BB20" i="6"/>
  <c r="BB19" i="6"/>
  <c r="BB18" i="6"/>
  <c r="AY17" i="6"/>
  <c r="AI17" i="6"/>
  <c r="AF17" i="6"/>
  <c r="AT17" i="6"/>
  <c r="AU17" i="6"/>
  <c r="AV17" i="6"/>
  <c r="AW17" i="6"/>
  <c r="AX17" i="6"/>
  <c r="BB17" i="6"/>
  <c r="BB16" i="6"/>
  <c r="BB15" i="6"/>
  <c r="BB14" i="6"/>
  <c r="BB13" i="6"/>
  <c r="BB12" i="6"/>
  <c r="AY11" i="6"/>
  <c r="AI11" i="6"/>
  <c r="AF11" i="6"/>
  <c r="AT11" i="6"/>
  <c r="AU11" i="6"/>
  <c r="AV11" i="6"/>
  <c r="AW11" i="6"/>
  <c r="AX11" i="6"/>
  <c r="BB11" i="6"/>
  <c r="BB10" i="6"/>
  <c r="BB9" i="6"/>
  <c r="BB8" i="6"/>
  <c r="BB7" i="6"/>
  <c r="BB6" i="6"/>
  <c r="AY5" i="6"/>
  <c r="AF5" i="6"/>
  <c r="AT5" i="6"/>
  <c r="AU5" i="6"/>
  <c r="AV5" i="6"/>
  <c r="AW5" i="6"/>
  <c r="AX5" i="6"/>
  <c r="BB5" i="6"/>
  <c r="BB4" i="6"/>
  <c r="BB3" i="6"/>
  <c r="AM10" i="6"/>
  <c r="AL10" i="6"/>
  <c r="AK10" i="6"/>
  <c r="AF63" i="6"/>
  <c r="AF62" i="6"/>
  <c r="AF61" i="6"/>
  <c r="AF56" i="6"/>
  <c r="AF55" i="6"/>
  <c r="AF45" i="6"/>
  <c r="AF43" i="6"/>
  <c r="AF42" i="6"/>
  <c r="AF41" i="6"/>
  <c r="AF40" i="6"/>
  <c r="AF38" i="6"/>
  <c r="AF37" i="6"/>
  <c r="AF36" i="6"/>
  <c r="AF35" i="6"/>
  <c r="AF34" i="6"/>
  <c r="AF33" i="6"/>
  <c r="AF32" i="6"/>
  <c r="AF31" i="6"/>
  <c r="AF30" i="6"/>
  <c r="AF29" i="6"/>
  <c r="AF28" i="6"/>
  <c r="AF27" i="6"/>
  <c r="AL26" i="6"/>
  <c r="AF26" i="6"/>
  <c r="AF25" i="6"/>
  <c r="AF24" i="6"/>
  <c r="AK22" i="6"/>
  <c r="AF22" i="6"/>
  <c r="AF21" i="6"/>
  <c r="AL20" i="6"/>
  <c r="AF20" i="6"/>
  <c r="AF19" i="6"/>
  <c r="AF18" i="6"/>
  <c r="AK16" i="6"/>
  <c r="AF16" i="6"/>
  <c r="AF15" i="6"/>
  <c r="AL14" i="6"/>
  <c r="AF14" i="6"/>
  <c r="AF13" i="6"/>
  <c r="AF12" i="6"/>
  <c r="AF10" i="6"/>
  <c r="AF9" i="6"/>
  <c r="AF8" i="6"/>
  <c r="AF7" i="6"/>
  <c r="AF6" i="6"/>
  <c r="AF4" i="6"/>
  <c r="AF3" i="6"/>
  <c r="AT63" i="6"/>
  <c r="AU63" i="6"/>
  <c r="AV63" i="6"/>
  <c r="AW63" i="6"/>
  <c r="AX63" i="6"/>
  <c r="AY63" i="6"/>
  <c r="AZ63" i="6"/>
  <c r="BA63" i="6"/>
  <c r="BA62" i="6"/>
  <c r="AZ62" i="6"/>
  <c r="AY62" i="6"/>
  <c r="AT62" i="6"/>
  <c r="AU62" i="6"/>
  <c r="AV62" i="6"/>
  <c r="AW62" i="6"/>
  <c r="AX62" i="6"/>
  <c r="BA61" i="6"/>
  <c r="AZ61" i="6"/>
  <c r="AT61" i="6"/>
  <c r="AU61" i="6"/>
  <c r="AV61" i="6"/>
  <c r="AW61" i="6"/>
  <c r="AX61" i="6"/>
  <c r="AY61" i="6"/>
  <c r="BA60" i="6"/>
  <c r="AZ60" i="6"/>
  <c r="BA59" i="6"/>
  <c r="AZ59" i="6"/>
  <c r="BA58" i="6"/>
  <c r="AZ58" i="6"/>
  <c r="BA57" i="6"/>
  <c r="AZ57" i="6"/>
  <c r="BA56" i="6"/>
  <c r="AZ56" i="6"/>
  <c r="AY56" i="6"/>
  <c r="AT56" i="6"/>
  <c r="AU56" i="6"/>
  <c r="AV56" i="6"/>
  <c r="AW56" i="6"/>
  <c r="AX56" i="6"/>
  <c r="BA55" i="6"/>
  <c r="AZ55" i="6"/>
  <c r="AT55" i="6"/>
  <c r="AU55" i="6"/>
  <c r="AV55" i="6"/>
  <c r="AW55" i="6"/>
  <c r="AX55" i="6"/>
  <c r="AY55" i="6"/>
  <c r="BA54" i="6"/>
  <c r="AZ54" i="6"/>
  <c r="BA53" i="6"/>
  <c r="AZ53" i="6"/>
  <c r="BA52" i="6"/>
  <c r="AZ52" i="6"/>
  <c r="BA51" i="6"/>
  <c r="AZ51" i="6"/>
  <c r="BA50" i="6"/>
  <c r="AZ50" i="6"/>
  <c r="BA49" i="6"/>
  <c r="AZ49" i="6"/>
  <c r="BA48" i="6"/>
  <c r="AZ48" i="6"/>
  <c r="BA47" i="6"/>
  <c r="AZ47" i="6"/>
  <c r="BA46" i="6"/>
  <c r="AZ46" i="6"/>
  <c r="BA45" i="6"/>
  <c r="AZ45" i="6"/>
  <c r="AY45" i="6"/>
  <c r="AT45" i="6"/>
  <c r="AU45" i="6"/>
  <c r="AV45" i="6"/>
  <c r="AW45" i="6"/>
  <c r="AX45" i="6"/>
  <c r="BA44" i="6"/>
  <c r="AZ44" i="6"/>
  <c r="BA43" i="6"/>
  <c r="AZ43" i="6"/>
  <c r="AT43" i="6"/>
  <c r="AU43" i="6"/>
  <c r="AV43" i="6"/>
  <c r="AW43" i="6"/>
  <c r="AX43" i="6"/>
  <c r="AY43" i="6"/>
  <c r="BA42" i="6"/>
  <c r="AZ42" i="6"/>
  <c r="AY42" i="6"/>
  <c r="AT42" i="6"/>
  <c r="AU42" i="6"/>
  <c r="AV42" i="6"/>
  <c r="AW42" i="6"/>
  <c r="AX42" i="6"/>
  <c r="BA41" i="6"/>
  <c r="AZ41" i="6"/>
  <c r="AY41" i="6"/>
  <c r="AT41" i="6"/>
  <c r="AU41" i="6"/>
  <c r="AV41" i="6"/>
  <c r="AW41" i="6"/>
  <c r="AX41" i="6"/>
  <c r="BA40" i="6"/>
  <c r="AZ40" i="6"/>
  <c r="AY40" i="6"/>
  <c r="AT40" i="6"/>
  <c r="AU40" i="6"/>
  <c r="AV40" i="6"/>
  <c r="AW40" i="6"/>
  <c r="AX40" i="6"/>
  <c r="BA39" i="6"/>
  <c r="AZ39" i="6"/>
  <c r="BA38" i="6"/>
  <c r="AZ38" i="6"/>
  <c r="AY38" i="6"/>
  <c r="AT38" i="6"/>
  <c r="AU38" i="6"/>
  <c r="AV38" i="6"/>
  <c r="AW38" i="6"/>
  <c r="AX38" i="6"/>
  <c r="BA37" i="6"/>
  <c r="AZ37" i="6"/>
  <c r="AY37" i="6"/>
  <c r="AT37" i="6"/>
  <c r="AU37" i="6"/>
  <c r="AV37" i="6"/>
  <c r="AW37" i="6"/>
  <c r="AX37" i="6"/>
  <c r="BA36" i="6"/>
  <c r="AZ36" i="6"/>
  <c r="AY36" i="6"/>
  <c r="AT36" i="6"/>
  <c r="AU36" i="6"/>
  <c r="AV36" i="6"/>
  <c r="AW36" i="6"/>
  <c r="AX36" i="6"/>
  <c r="BA35" i="6"/>
  <c r="AZ35" i="6"/>
  <c r="AT35" i="6"/>
  <c r="AU35" i="6"/>
  <c r="AV35" i="6"/>
  <c r="AW35" i="6"/>
  <c r="AX35" i="6"/>
  <c r="AY35" i="6"/>
  <c r="BA34" i="6"/>
  <c r="AZ34" i="6"/>
  <c r="AY34" i="6"/>
  <c r="AT34" i="6"/>
  <c r="AU34" i="6"/>
  <c r="AV34" i="6"/>
  <c r="AW34" i="6"/>
  <c r="AX34" i="6"/>
  <c r="BA33" i="6"/>
  <c r="AZ33" i="6"/>
  <c r="AY33" i="6"/>
  <c r="AT33" i="6"/>
  <c r="AU33" i="6"/>
  <c r="AV33" i="6"/>
  <c r="AW33" i="6"/>
  <c r="AX33" i="6"/>
  <c r="BA32" i="6"/>
  <c r="AZ32" i="6"/>
  <c r="AY32" i="6"/>
  <c r="AT32" i="6"/>
  <c r="AU32" i="6"/>
  <c r="AV32" i="6"/>
  <c r="AW32" i="6"/>
  <c r="AX32" i="6"/>
  <c r="BA31" i="6"/>
  <c r="AZ31" i="6"/>
  <c r="AT31" i="6"/>
  <c r="AU31" i="6"/>
  <c r="AV31" i="6"/>
  <c r="AW31" i="6"/>
  <c r="AX31" i="6"/>
  <c r="AY31" i="6"/>
  <c r="BA30" i="6"/>
  <c r="AZ30" i="6"/>
  <c r="AY30" i="6"/>
  <c r="AT30" i="6"/>
  <c r="AU30" i="6"/>
  <c r="AV30" i="6"/>
  <c r="AW30" i="6"/>
  <c r="AX30" i="6"/>
  <c r="BA29" i="6"/>
  <c r="AZ29" i="6"/>
  <c r="AY29" i="6"/>
  <c r="AT29" i="6"/>
  <c r="AU29" i="6"/>
  <c r="AV29" i="6"/>
  <c r="AW29" i="6"/>
  <c r="AX29" i="6"/>
  <c r="BA28" i="6"/>
  <c r="AZ28" i="6"/>
  <c r="AY28" i="6"/>
  <c r="AT28" i="6"/>
  <c r="AU28" i="6"/>
  <c r="AV28" i="6"/>
  <c r="AW28" i="6"/>
  <c r="AX28" i="6"/>
  <c r="BA27" i="6"/>
  <c r="AZ27" i="6"/>
  <c r="AT27" i="6"/>
  <c r="AU27" i="6"/>
  <c r="AV27" i="6"/>
  <c r="AW27" i="6"/>
  <c r="AX27" i="6"/>
  <c r="AY27" i="6"/>
  <c r="BA26" i="6"/>
  <c r="AZ26" i="6"/>
  <c r="AT26" i="6"/>
  <c r="AU26" i="6"/>
  <c r="AV26" i="6"/>
  <c r="AW26" i="6"/>
  <c r="AX26" i="6"/>
  <c r="AY26" i="6"/>
  <c r="BA25" i="6"/>
  <c r="AZ25" i="6"/>
  <c r="AY25" i="6"/>
  <c r="AT25" i="6"/>
  <c r="AU25" i="6"/>
  <c r="AV25" i="6"/>
  <c r="AW25" i="6"/>
  <c r="AX25" i="6"/>
  <c r="BA24" i="6"/>
  <c r="AZ24" i="6"/>
  <c r="AY24" i="6"/>
  <c r="AT24" i="6"/>
  <c r="AU24" i="6"/>
  <c r="AV24" i="6"/>
  <c r="AW24" i="6"/>
  <c r="AX24" i="6"/>
  <c r="BA23" i="6"/>
  <c r="AZ23" i="6"/>
  <c r="BA22" i="6"/>
  <c r="AZ22" i="6"/>
  <c r="AY22" i="6"/>
  <c r="AT22" i="6"/>
  <c r="AU22" i="6"/>
  <c r="AV22" i="6"/>
  <c r="AW22" i="6"/>
  <c r="AX22" i="6"/>
  <c r="BA21" i="6"/>
  <c r="AZ21" i="6"/>
  <c r="AT21" i="6"/>
  <c r="AU21" i="6"/>
  <c r="AV21" i="6"/>
  <c r="AW21" i="6"/>
  <c r="AX21" i="6"/>
  <c r="AY21" i="6"/>
  <c r="BA20" i="6"/>
  <c r="AZ20" i="6"/>
  <c r="AT20" i="6"/>
  <c r="AU20" i="6"/>
  <c r="AV20" i="6"/>
  <c r="AW20" i="6"/>
  <c r="AX20" i="6"/>
  <c r="AY20" i="6"/>
  <c r="BA19" i="6"/>
  <c r="AZ19" i="6"/>
  <c r="AY19" i="6"/>
  <c r="AT19" i="6"/>
  <c r="AU19" i="6"/>
  <c r="AV19" i="6"/>
  <c r="AW19" i="6"/>
  <c r="AX19" i="6"/>
  <c r="BA18" i="6"/>
  <c r="AZ18" i="6"/>
  <c r="AY18" i="6"/>
  <c r="AT18" i="6"/>
  <c r="AU18" i="6"/>
  <c r="AV18" i="6"/>
  <c r="AW18" i="6"/>
  <c r="AX18" i="6"/>
  <c r="BA17" i="6"/>
  <c r="AZ17" i="6"/>
  <c r="BA16" i="6"/>
  <c r="AZ16" i="6"/>
  <c r="AY16" i="6"/>
  <c r="AT16" i="6"/>
  <c r="AU16" i="6"/>
  <c r="AV16" i="6"/>
  <c r="AW16" i="6"/>
  <c r="AX16" i="6"/>
  <c r="BA15" i="6"/>
  <c r="AZ15" i="6"/>
  <c r="AT15" i="6"/>
  <c r="AU15" i="6"/>
  <c r="AV15" i="6"/>
  <c r="AW15" i="6"/>
  <c r="AX15" i="6"/>
  <c r="AY15" i="6"/>
  <c r="BA14" i="6"/>
  <c r="AZ14" i="6"/>
  <c r="AT14" i="6"/>
  <c r="AU14" i="6"/>
  <c r="AV14" i="6"/>
  <c r="AW14" i="6"/>
  <c r="AX14" i="6"/>
  <c r="AY14" i="6"/>
  <c r="BA13" i="6"/>
  <c r="AZ13" i="6"/>
  <c r="AY13" i="6"/>
  <c r="AT13" i="6"/>
  <c r="AU13" i="6"/>
  <c r="AV13" i="6"/>
  <c r="AW13" i="6"/>
  <c r="AX13" i="6"/>
  <c r="BA12" i="6"/>
  <c r="AZ12" i="6"/>
  <c r="AY12" i="6"/>
  <c r="AT12" i="6"/>
  <c r="AU12" i="6"/>
  <c r="AV12" i="6"/>
  <c r="AW12" i="6"/>
  <c r="AX12" i="6"/>
  <c r="BA11" i="6"/>
  <c r="AZ11" i="6"/>
  <c r="BA10" i="6"/>
  <c r="AZ10" i="6"/>
  <c r="AY10" i="6"/>
  <c r="AT10" i="6"/>
  <c r="AU10" i="6"/>
  <c r="AV10" i="6"/>
  <c r="AW10" i="6"/>
  <c r="AX10" i="6"/>
  <c r="BA9" i="6"/>
  <c r="AZ9" i="6"/>
  <c r="AT9" i="6"/>
  <c r="AU9" i="6"/>
  <c r="AV9" i="6"/>
  <c r="AW9" i="6"/>
  <c r="AX9" i="6"/>
  <c r="AY9" i="6"/>
  <c r="BA8" i="6"/>
  <c r="AZ8" i="6"/>
  <c r="AT8" i="6"/>
  <c r="AU8" i="6"/>
  <c r="AV8" i="6"/>
  <c r="AW8" i="6"/>
  <c r="AX8" i="6"/>
  <c r="AY8" i="6"/>
  <c r="BA7" i="6"/>
  <c r="AZ7" i="6"/>
  <c r="AY7" i="6"/>
  <c r="AT7" i="6"/>
  <c r="AU7" i="6"/>
  <c r="AV7" i="6"/>
  <c r="AW7" i="6"/>
  <c r="AX7" i="6"/>
  <c r="BA6" i="6"/>
  <c r="AZ6" i="6"/>
  <c r="AY6" i="6"/>
  <c r="AT6" i="6"/>
  <c r="AU6" i="6"/>
  <c r="AV6" i="6"/>
  <c r="AW6" i="6"/>
  <c r="AX6" i="6"/>
  <c r="BA5" i="6"/>
  <c r="AZ5" i="6"/>
  <c r="BA4" i="6"/>
  <c r="AZ4" i="6"/>
  <c r="AY4" i="6"/>
  <c r="AT4" i="6"/>
  <c r="AU4" i="6"/>
  <c r="AV4" i="6"/>
  <c r="AW4" i="6"/>
  <c r="AX4" i="6"/>
  <c r="AZ3" i="6"/>
  <c r="AT3" i="6"/>
  <c r="AU3" i="6"/>
  <c r="AV3" i="6"/>
  <c r="AW3" i="6"/>
  <c r="AX3" i="6"/>
  <c r="AY3" i="6"/>
  <c r="AK60" i="6"/>
  <c r="AK62" i="6"/>
  <c r="AJ62" i="6"/>
  <c r="AI62" i="6"/>
  <c r="AK61" i="6"/>
  <c r="AL61" i="6"/>
  <c r="AJ61" i="6"/>
  <c r="AL59" i="6"/>
  <c r="AK59" i="6"/>
  <c r="AI59" i="6"/>
  <c r="AH59" i="6"/>
  <c r="AG62" i="6"/>
  <c r="AH62" i="6"/>
  <c r="AG61" i="6"/>
  <c r="AH61" i="6"/>
  <c r="AI61" i="6"/>
  <c r="AG60" i="6"/>
  <c r="AH60" i="6"/>
  <c r="AJ60" i="6"/>
  <c r="AG59" i="6"/>
  <c r="AG58" i="6"/>
  <c r="AH58" i="6"/>
  <c r="AJ58" i="6"/>
  <c r="AK58" i="6"/>
  <c r="AG57" i="6"/>
  <c r="AH57" i="6"/>
  <c r="AI57" i="6"/>
  <c r="AK57" i="6"/>
  <c r="AL57" i="6"/>
  <c r="AG42" i="6"/>
  <c r="AH42" i="6"/>
  <c r="AI42" i="6"/>
  <c r="AJ42" i="6"/>
  <c r="AK42" i="6"/>
  <c r="AG41" i="6"/>
  <c r="AH41" i="6"/>
  <c r="AI41" i="6"/>
  <c r="AJ41" i="6"/>
  <c r="AK41" i="6"/>
  <c r="AG40" i="6"/>
  <c r="AH40" i="6"/>
  <c r="AI40" i="6"/>
  <c r="AJ40" i="6"/>
  <c r="AK40" i="6"/>
  <c r="AH39" i="6"/>
  <c r="AI39" i="6"/>
  <c r="AJ39" i="6"/>
  <c r="AK39" i="6"/>
  <c r="AL39" i="6"/>
  <c r="AG38" i="6"/>
  <c r="AH38" i="6"/>
  <c r="AI38" i="6"/>
  <c r="AJ38" i="6"/>
  <c r="AK38" i="6"/>
  <c r="AG37" i="6"/>
  <c r="AH37" i="6"/>
  <c r="AI37" i="6"/>
  <c r="AJ37" i="6"/>
  <c r="AK37" i="6"/>
  <c r="AG36" i="6"/>
  <c r="AH36" i="6"/>
  <c r="AI36" i="6"/>
  <c r="AJ36" i="6"/>
  <c r="AK36" i="6"/>
  <c r="AH35" i="6"/>
  <c r="AI35" i="6"/>
  <c r="AJ35" i="6"/>
  <c r="AK35" i="6"/>
  <c r="AL35" i="6"/>
  <c r="AG35" i="6"/>
  <c r="AG34" i="6"/>
  <c r="AH34" i="6"/>
  <c r="AI34" i="6"/>
  <c r="AJ34" i="6"/>
  <c r="AK34" i="6"/>
  <c r="AG33" i="6"/>
  <c r="AH33" i="6"/>
  <c r="AI33" i="6"/>
  <c r="AJ33" i="6"/>
  <c r="AK33" i="6"/>
  <c r="AG32" i="6"/>
  <c r="AH32" i="6"/>
  <c r="AI32" i="6"/>
  <c r="AJ32" i="6"/>
  <c r="AK32" i="6"/>
  <c r="AH31" i="6"/>
  <c r="AI31" i="6"/>
  <c r="AJ31" i="6"/>
  <c r="AK31" i="6"/>
  <c r="AL31" i="6"/>
  <c r="AG31" i="6"/>
  <c r="AG21" i="6"/>
  <c r="AH21" i="6"/>
  <c r="AI21" i="6"/>
  <c r="AJ21" i="6"/>
  <c r="AK21" i="6"/>
  <c r="AL21" i="6"/>
  <c r="AG15" i="6"/>
  <c r="AH9" i="6"/>
  <c r="AH15" i="6"/>
  <c r="AI9" i="6"/>
  <c r="AI15" i="6"/>
  <c r="AJ9" i="6"/>
  <c r="AJ15" i="6"/>
  <c r="AK9" i="6"/>
  <c r="AK15" i="6"/>
  <c r="AL9" i="6"/>
  <c r="AL15" i="6"/>
  <c r="AG9" i="6"/>
  <c r="AM62" i="6"/>
  <c r="AL62" i="6"/>
  <c r="AM61" i="6"/>
  <c r="AM60" i="6"/>
  <c r="AL60" i="6"/>
  <c r="AM59" i="6"/>
  <c r="AM58" i="6"/>
  <c r="AL58" i="6"/>
  <c r="AM57" i="6"/>
  <c r="AM42" i="6"/>
  <c r="AL42" i="6"/>
  <c r="AM41" i="6"/>
  <c r="AL41" i="6"/>
  <c r="AM40" i="6"/>
  <c r="AL40" i="6"/>
  <c r="AM39" i="6"/>
  <c r="AM38" i="6"/>
  <c r="AL38" i="6"/>
  <c r="AM37" i="6"/>
  <c r="AL37" i="6"/>
  <c r="AM36" i="6"/>
  <c r="AL36" i="6"/>
  <c r="AM35" i="6"/>
  <c r="AM34" i="6"/>
  <c r="AL34" i="6"/>
  <c r="AM33" i="6"/>
  <c r="AL33" i="6"/>
  <c r="AM32" i="6"/>
  <c r="AL32" i="6"/>
  <c r="AM31" i="6"/>
  <c r="AM26" i="6"/>
  <c r="AK26" i="6"/>
  <c r="AJ26" i="6"/>
  <c r="AI26" i="6"/>
  <c r="AH26" i="6"/>
  <c r="AG26" i="6"/>
  <c r="AM25" i="6"/>
  <c r="AL25" i="6"/>
  <c r="AK25" i="6"/>
  <c r="AJ25" i="6"/>
  <c r="AI25" i="6"/>
  <c r="AH25" i="6"/>
  <c r="AG25" i="6"/>
  <c r="AM24" i="6"/>
  <c r="AL24" i="6"/>
  <c r="AK24" i="6"/>
  <c r="AJ24" i="6"/>
  <c r="AI24" i="6"/>
  <c r="AH24" i="6"/>
  <c r="AG24" i="6"/>
  <c r="AM23" i="6"/>
  <c r="AL23" i="6"/>
  <c r="AK23" i="6"/>
  <c r="AJ23" i="6"/>
  <c r="AH23" i="6"/>
  <c r="AG23" i="6"/>
  <c r="AM22" i="6"/>
  <c r="AL22" i="6"/>
  <c r="AJ22" i="6"/>
  <c r="AI22" i="6"/>
  <c r="AH22" i="6"/>
  <c r="AG22" i="6"/>
  <c r="AM21" i="6"/>
  <c r="AM20" i="6"/>
  <c r="AK20" i="6"/>
  <c r="AJ20" i="6"/>
  <c r="AI20" i="6"/>
  <c r="AH20" i="6"/>
  <c r="AG20" i="6"/>
  <c r="AM19" i="6"/>
  <c r="AL19" i="6"/>
  <c r="AK19" i="6"/>
  <c r="AJ19" i="6"/>
  <c r="AI19" i="6"/>
  <c r="AH19" i="6"/>
  <c r="AG19" i="6"/>
  <c r="AM18" i="6"/>
  <c r="AL18" i="6"/>
  <c r="AK18" i="6"/>
  <c r="AJ18" i="6"/>
  <c r="AI18" i="6"/>
  <c r="AH18" i="6"/>
  <c r="AG18" i="6"/>
  <c r="AM17" i="6"/>
  <c r="AL17" i="6"/>
  <c r="AK17" i="6"/>
  <c r="AJ17" i="6"/>
  <c r="AH17" i="6"/>
  <c r="AG17" i="6"/>
  <c r="AM16" i="6"/>
  <c r="AL16" i="6"/>
  <c r="AJ16" i="6"/>
  <c r="AI16" i="6"/>
  <c r="AH16" i="6"/>
  <c r="AG16" i="6"/>
  <c r="AM14" i="6"/>
  <c r="AK14" i="6"/>
  <c r="AJ14" i="6"/>
  <c r="AI14" i="6"/>
  <c r="AH14" i="6"/>
  <c r="AG14" i="6"/>
  <c r="AM13" i="6"/>
  <c r="AL13" i="6"/>
  <c r="AK13" i="6"/>
  <c r="AJ13" i="6"/>
  <c r="AI13" i="6"/>
  <c r="AH13" i="6"/>
  <c r="AG13" i="6"/>
  <c r="AM12" i="6"/>
  <c r="AL12" i="6"/>
  <c r="AK12" i="6"/>
  <c r="AJ12" i="6"/>
  <c r="AI12" i="6"/>
  <c r="AH12" i="6"/>
  <c r="AG12" i="6"/>
  <c r="AM11" i="6"/>
  <c r="AL11" i="6"/>
  <c r="AK11" i="6"/>
  <c r="AJ11" i="6"/>
  <c r="AH11" i="6"/>
  <c r="AG11" i="6"/>
  <c r="AJ10" i="6"/>
  <c r="AI10" i="6"/>
  <c r="AH10" i="6"/>
  <c r="AM9" i="6"/>
  <c r="AM15" i="6"/>
  <c r="AG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R3" i="6"/>
  <c r="R4" i="6"/>
  <c r="R5" i="6"/>
  <c r="R6" i="6"/>
  <c r="R7" i="6"/>
  <c r="R8" i="6"/>
  <c r="R9" i="6"/>
  <c r="R10" i="6"/>
  <c r="R11" i="6"/>
  <c r="R12" i="6"/>
  <c r="R13" i="6"/>
  <c r="R14" i="6"/>
  <c r="R15" i="6"/>
  <c r="B3" i="6"/>
  <c r="Q3" i="6"/>
  <c r="Q4" i="6"/>
  <c r="Q5" i="6"/>
  <c r="Q6" i="6"/>
  <c r="Q7" i="6"/>
  <c r="Q8" i="6"/>
  <c r="Q9" i="6"/>
  <c r="Q10" i="6"/>
  <c r="Q11" i="6"/>
  <c r="Q12" i="6"/>
  <c r="Q13" i="6"/>
  <c r="N81" i="4"/>
  <c r="N3" i="6"/>
  <c r="AB3" i="6"/>
  <c r="L3" i="6"/>
  <c r="Z3" i="6"/>
  <c r="K3" i="6"/>
  <c r="Y3" i="6"/>
  <c r="J3" i="6"/>
  <c r="X3" i="6"/>
  <c r="I3" i="6"/>
  <c r="W3" i="6"/>
  <c r="G3" i="6"/>
  <c r="U3" i="6"/>
  <c r="F3" i="6"/>
  <c r="T3" i="6"/>
  <c r="E3" i="6"/>
  <c r="S3" i="6"/>
  <c r="A3" i="6"/>
  <c r="P3" i="6"/>
  <c r="S4" i="6"/>
  <c r="S5" i="6"/>
  <c r="S6" i="6"/>
  <c r="S7" i="6"/>
  <c r="S8" i="6"/>
  <c r="S9" i="6"/>
  <c r="S10" i="6"/>
  <c r="S11" i="6"/>
  <c r="S12" i="6"/>
  <c r="S13" i="6"/>
  <c r="S14" i="6"/>
  <c r="S15"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P4" i="6"/>
  <c r="P5" i="6"/>
  <c r="P6" i="6"/>
  <c r="P7" i="6"/>
  <c r="P8" i="6"/>
  <c r="P9" i="6"/>
  <c r="P10" i="6"/>
  <c r="P11" i="6"/>
  <c r="P12" i="6"/>
  <c r="P13" i="6"/>
  <c r="P14" i="6"/>
  <c r="P15" i="6"/>
  <c r="P16" i="6"/>
  <c r="P17" i="6"/>
  <c r="P18" i="6"/>
  <c r="P19" i="6"/>
  <c r="P20" i="6"/>
  <c r="T4" i="6"/>
  <c r="T5" i="6"/>
  <c r="T6" i="6"/>
  <c r="T7" i="6"/>
  <c r="T8" i="6"/>
  <c r="T9" i="6"/>
  <c r="T10" i="6"/>
  <c r="T11" i="6"/>
  <c r="T12" i="6"/>
  <c r="T13" i="6"/>
  <c r="T14" i="6"/>
  <c r="T15" i="6"/>
  <c r="T16" i="6"/>
  <c r="T17" i="6"/>
  <c r="T18" i="6"/>
  <c r="T19" i="6"/>
  <c r="T20" i="6"/>
  <c r="U4" i="6"/>
  <c r="U5" i="6"/>
  <c r="U6" i="6"/>
  <c r="U7" i="6"/>
  <c r="U8" i="6"/>
  <c r="U9" i="6"/>
  <c r="U10" i="6"/>
  <c r="U11" i="6"/>
  <c r="U12" i="6"/>
  <c r="U13" i="6"/>
  <c r="U14" i="6"/>
  <c r="U15" i="6"/>
  <c r="U16" i="6"/>
  <c r="U17" i="6"/>
  <c r="U18" i="6"/>
  <c r="U19" i="6"/>
  <c r="U20" i="6"/>
  <c r="W4" i="6"/>
  <c r="W5" i="6"/>
  <c r="W6" i="6"/>
  <c r="W7" i="6"/>
  <c r="W8" i="6"/>
  <c r="W9" i="6"/>
  <c r="W10" i="6"/>
  <c r="W11" i="6"/>
  <c r="W12" i="6"/>
  <c r="W13" i="6"/>
  <c r="W14" i="6"/>
  <c r="W15" i="6"/>
  <c r="W16" i="6"/>
  <c r="W17" i="6"/>
  <c r="W18" i="6"/>
  <c r="W19" i="6"/>
  <c r="W20" i="6"/>
  <c r="X4" i="6"/>
  <c r="X5" i="6"/>
  <c r="X6" i="6"/>
  <c r="X7" i="6"/>
  <c r="X8" i="6"/>
  <c r="X9" i="6"/>
  <c r="X10" i="6"/>
  <c r="X11" i="6"/>
  <c r="X12" i="6"/>
  <c r="X13" i="6"/>
  <c r="X14" i="6"/>
  <c r="X15" i="6"/>
  <c r="X16" i="6"/>
  <c r="X17" i="6"/>
  <c r="X18" i="6"/>
  <c r="X19" i="6"/>
  <c r="X20" i="6"/>
  <c r="X21" i="6"/>
  <c r="X22" i="6"/>
  <c r="X23" i="6"/>
  <c r="X24" i="6"/>
  <c r="X25" i="6"/>
  <c r="X26" i="6"/>
  <c r="X27" i="6"/>
  <c r="Y4" i="6"/>
  <c r="Y5" i="6"/>
  <c r="Y6" i="6"/>
  <c r="Y7" i="6"/>
  <c r="Y8" i="6"/>
  <c r="Y9" i="6"/>
  <c r="Y10" i="6"/>
  <c r="Y11" i="6"/>
  <c r="Y12" i="6"/>
  <c r="Y13" i="6"/>
  <c r="Y14" i="6"/>
  <c r="Y15" i="6"/>
  <c r="Y16" i="6"/>
  <c r="Y17" i="6"/>
  <c r="Y18" i="6"/>
  <c r="Z4" i="6"/>
  <c r="Z5" i="6"/>
  <c r="Z6" i="6"/>
  <c r="Z7" i="6"/>
  <c r="Z8" i="6"/>
  <c r="Z9" i="6"/>
  <c r="Z10" i="6"/>
  <c r="Z11" i="6"/>
  <c r="Z12" i="6"/>
  <c r="Z13" i="6"/>
  <c r="Z14" i="6"/>
  <c r="Z15" i="6"/>
  <c r="Z16" i="6"/>
  <c r="Z17" i="6"/>
  <c r="Z18" i="6"/>
  <c r="Z19" i="6"/>
  <c r="Z20" i="6"/>
  <c r="Z21" i="6"/>
  <c r="Z22" i="6"/>
  <c r="Z23" i="6"/>
  <c r="Z24" i="6"/>
  <c r="Z25" i="6"/>
  <c r="Z26" i="6"/>
  <c r="Z27" i="6"/>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F54" i="6"/>
  <c r="AT54" i="6"/>
  <c r="AU54" i="6"/>
  <c r="AV54" i="6"/>
  <c r="AW54" i="6"/>
  <c r="AX54" i="6"/>
  <c r="BB54" i="6"/>
</calcChain>
</file>

<file path=xl/sharedStrings.xml><?xml version="1.0" encoding="utf-8"?>
<sst xmlns="http://schemas.openxmlformats.org/spreadsheetml/2006/main" count="425" uniqueCount="233">
  <si>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</si>
  <si>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</si>
  <si>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</si>
  <si>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</si>
  <si>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</si>
  <si>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</si>
  <si>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</si>
  <si>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</si>
  <si>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</si>
  <si>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</si>
  <si>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</si>
  <si>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</si>
  <si>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</si>
  <si>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</si>
  <si>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</si>
  <si>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</si>
  <si>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</si>
  <si>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</si>
  <si>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</si>
  <si>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</si>
  <si>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</si>
  <si>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</si>
  <si>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</si>
  <si>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</si>
  <si>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</si>
  <si>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</si>
  <si>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</si>
  <si>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</si>
  <si>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</si>
  <si>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</si>
  <si>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</si>
  <si>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</si>
  <si>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</si>
  <si>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</si>
  <si>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</si>
  <si>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</si>
  <si>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</si>
  <si>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</si>
  <si>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</si>
  <si>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</si>
  <si>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</si>
  <si>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</si>
  <si>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</si>
  <si>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</si>
  <si>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</si>
  <si>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</si>
  <si>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</si>
  <si>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</si>
  <si>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</si>
  <si>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</si>
  <si>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</si>
  <si>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</si>
  <si>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</si>
  <si>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</si>
  <si>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</si>
  <si>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</si>
  <si>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</si>
  <si>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</si>
  <si>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</si>
  <si>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</si>
  <si>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</si>
  <si>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</si>
  <si>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</si>
  <si>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</si>
  <si>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</si>
  <si>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</si>
  <si>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</si>
  <si>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</si>
  <si>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</si>
  <si>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</si>
  <si>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</si>
  <si>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</si>
  <si>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</si>
  <si>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</si>
  <si>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</si>
  <si>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</si>
  <si>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</si>
  <si>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</si>
  <si>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</si>
  <si>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</si>
  <si>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</si>
  <si>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</si>
  <si>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</si>
  <si>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</si>
  <si>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</si>
  <si>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</si>
  <si>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</si>
  <si>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</si>
  <si>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</si>
  <si>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</si>
  <si>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</si>
  <si>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</si>
  <si>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</si>
  <si>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</si>
  <si>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</si>
  <si>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</si>
  <si>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</si>
  <si>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</si>
  <si>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</si>
  <si>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</si>
  <si>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</si>
  <si>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</si>
  <si>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</si>
  <si>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</si>
  <si>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</si>
  <si>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</si>
  <si>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</si>
  <si>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</si>
  <si>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</si>
  <si>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</si>
  <si>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</si>
  <si>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</si>
  <si>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</si>
  <si>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</si>
  <si>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</si>
  <si>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</si>
  <si>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</si>
  <si>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</si>
  <si>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</si>
  <si>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</si>
  <si>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</si>
  <si>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</si>
  <si>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</si>
  <si>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</si>
  <si>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</si>
  <si>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</si>
  <si>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</si>
  <si>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</si>
  <si>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</si>
  <si>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</si>
  <si>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</si>
  <si>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</si>
  <si>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</si>
  <si>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</si>
  <si>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</si>
  <si>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</si>
  <si>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</si>
  <si>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</si>
  <si>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</si>
  <si>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</si>
  <si>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</si>
  <si>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</si>
  <si>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</si>
  <si>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</si>
  <si>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</si>
  <si>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</si>
  <si>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</si>
  <si>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</si>
  <si>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</si>
  <si>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</si>
  <si>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</si>
  <si>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</si>
  <si>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</si>
  <si>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</si>
  <si>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</si>
  <si>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</si>
  <si>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const char ltr_H[18] = { -17, 54, 70, 82, 81, 80, 66, 46, 34, 58, 74, 75, 76, 62, 42, 90, 92, 86 };</t>
  </si>
  <si>
    <t>const char ltr_S[18] = { -17, 34, 33, 32, 55, 54, 70, 82, 91, 92, 87, 76, 62, 42, 43, 44, 45, 46 };</t>
  </si>
  <si>
    <t>const char ltr_2[18] = { -17, 53, 54, 55, 32, 33, 34, 35, 58, 85, 92, 89, 66, 47, 65, 64, 63, 41 };</t>
  </si>
  <si>
    <t>const char ltr_0[25] = { -24, 32, 33, 34, 35, 36, 37, 38, 39, 40, 41, 42, 43, 44, 45, 46, 47, 48, 49, 50, 51, 52, 53, 54, 55 };</t>
  </si>
  <si>
    <t>const char ltr_1[16] = { -15, 53, 54, 55, 32, 56, 72, 84, 92, 88, 78, 47, 65, 64, 63, 41 };</t>
  </si>
  <si>
    <t>const char ltr_8[25] = { -24, 54, 55, 32, 33, 34, 58, 74, 85, 92, 89, 80, 66, 46, 45, 44, 43, 42, 62, 76, 87, 91, 82, 70, 54 };</t>
  </si>
  <si>
    <t>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</si>
  <si>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const char ltr_T[13] = { -12, 53, 71, 56, 57, 35, 72, 84, 92, 88, 78, 64, 44 };</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</si>
  <si>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</si>
  <si>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</si>
  <si>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</si>
  <si>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</si>
  <si>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</si>
  <si>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</si>
  <si>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</si>
  <si>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</si>
  <si>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</si>
  <si>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</si>
  <si>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</si>
  <si>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</si>
  <si>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const char ltr_P[18] = { -17, 81, 82, 70, 54, 55, 32, 33, 34, 59, 75, 86, 92, 90, 80, 66, 46 };</t>
  </si>
  <si>
    <t>const char ltr_L[11] = { -10, 54, 70, 82, 81, 80, 66, 65, 64, 63, 41 };</t>
  </si>
  <si>
    <t>const char ltr_Y[13] = { -12, 78, 64, 44, 53, 70, 82, 90, 88, 86, 74, 58, 35 };</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</si>
  <si>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</si>
  <si>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</si>
  <si>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</si>
  <si>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</si>
  <si>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</si>
  <si>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</si>
  <si>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</si>
  <si>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</si>
  <si>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</si>
  <si>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</si>
  <si>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</si>
  <si>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</si>
  <si>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</si>
  <si>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</si>
  <si>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</si>
  <si>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</si>
  <si>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setup grad cap</t>
  </si>
  <si>
    <t>01 byt1: 1 byt4: 0 a: 0 w: 0</t>
  </si>
  <si>
    <t>06 advance_effect % PTRN4_ADVANCE_MAX: 0</t>
  </si>
  <si>
    <t>08 byt1: 1 byt3: 12 byt2: 1 byt4: 6 theLED: 78 ptrn_byteptr_02[within_effect+1]: 64 theLED: 78 a: 0 w: 0</t>
  </si>
  <si>
    <t>09 byt1: 1 byt3: 12 byt2: 1 byt4: 6 theLED: 78 ptrn_byteptr_02[within_effect+1]: 64 a: 0 w: 0</t>
  </si>
  <si>
    <t>16 byt1: 1 byt3: 12 byt2: 1 byt4: 6 theLED: 78 ptrn_byteptr_02[within_effect+1]: 64 a: 0 w: 0</t>
  </si>
  <si>
    <t>99 byt1: 1 byt3: 12 byt2: 1 byt4: 6 theLED: 78 ptrn_byteptr_02[within_effect+1]: 64 a: 0 w: 0</t>
  </si>
  <si>
    <t>01 byt1: 1 byt4: 6 a: 0 w: 1</t>
  </si>
  <si>
    <t>08 byt1: 1 byt3: 12 byt2: 1 byt4: 6 theLED: 78 ptrn_byteptr_02[within_effect+1]: 63 theLED: 78 a: 0 w: 1</t>
  </si>
  <si>
    <t>09 byt1: 1 byt3: 12 byt2: 1 byt4: 6 theLED: 78 ptrn_byteptr_02[within_effect+1]: 63 a: 0 w: 1</t>
  </si>
  <si>
    <t>16 byt1: 1 byt3: 12 byt2: 1 byt4: 6 theLED: 78 ptrn_byteptr_02[within_effect+1]: 63 a: 0 w: 1</t>
  </si>
  <si>
    <t>99 byt1: 1 byt3: 12 byt2: 1 byt4: 6 theLED: 78 ptrn_byteptr_02[within_effect+1]: 63 a: 0 w: 1</t>
  </si>
  <si>
    <t>01 byt1: 1 byt4: 6 a: 0 w: 2</t>
  </si>
  <si>
    <t>08 byt1: 1 byt3: 12 byt2: 1 byt4: 6 theLED: 78 ptrn_byteptr_02[within_effect+1]: 77 theLED: 78 a: 0 w: 2</t>
  </si>
  <si>
    <t>09 byt1: 1 byt3: 12 byt2: 1 byt4: 6 theLED: 78 ptrn_byteptr_02[within_effect+1]: 77 a: 0 w: 2</t>
  </si>
  <si>
    <t>16 byt1: 1 byt3: 12 byt2: 1 byt4: 6 theLED: 78 ptrn_byteptr_02[within_effect+1]: 77 a: 0 w: 2</t>
  </si>
  <si>
    <t>99 byt1: 1 byt3: 12 byt2: 1 byt4: 6 theLED: 78 ptrn_byteptr_02[within_effect+1]: 77 a: 0 w: 2</t>
  </si>
  <si>
    <t>01 byt1: 1 byt4: 6 a: 0 w: 3</t>
  </si>
  <si>
    <t>08 byt1: 1 byt3: 12 byt2: 1 byt4: 6 theLED: 78 ptrn_byteptr_02[within_effect+1]: 88 theLED: 78 a: 0 w: 3</t>
  </si>
  <si>
    <t>09 byt1: 1 byt3: 12 byt2: 1 byt4: 6 theLED: 78 ptrn_byteptr_02[within_effect+1]: 88 a: 0 w: 3</t>
  </si>
  <si>
    <t>16 byt1: 1 byt3: 12 byt2: 1 byt4: 6 theLED: 78 ptrn_byteptr_02[within_effect+1]: 88 a: 0 w: 3</t>
  </si>
  <si>
    <t>99 byt1: 1 byt3: 12 byt2: 1 byt4: 6 theLED: 78 ptrn_byteptr_02[within_effect+1]: 88 a: 0 w: 3</t>
  </si>
  <si>
    <t>01 byt1: 1 byt4: 6 a: 0 w: 4</t>
  </si>
  <si>
    <t>08 byt1: 1 byt3: 12 byt2: 1 byt4: 6 theLED: 78 ptrn_byteptr_02[within_effect+1]: 79 theLED: 78 a: 0 w: 4</t>
  </si>
  <si>
    <t>09 byt1: 1 byt3: 12 byt2: 1 byt4: 6 theLED: 78 ptrn_byteptr_02[within_effect+1]: 79 a: 0 w: 4</t>
  </si>
  <si>
    <t>16 byt1: 1 byt3: 12 byt2: 1 byt4: 6 theLED: 78 ptrn_byteptr_02[within_effect+1]: 79 a: 0 w: 4</t>
  </si>
  <si>
    <t>99 byt1: 1 byt3: 12 byt2: 1 byt4: 6 theLED: 78 ptrn_byteptr_02[within_effect+1]: 79 a: 0 w: 4</t>
  </si>
  <si>
    <t>01 byt1: 1 byt4: 6 a: 0 w: 5</t>
  </si>
  <si>
    <t>08 byt1: 1 byt3: 12 byt2: 1 byt4: 6 theLED: 78 ptrn_byteptr_02[within_effect+1]: 65 theLED: 78 a: 0 w: 5</t>
  </si>
  <si>
    <t>09 byt1: 1 byt3: 12 byt2: 1 byt4: 6 theLED: 78 ptrn_byteptr_02[within_effect+1]: 65 a: 0 w: 5</t>
  </si>
  <si>
    <t>16 byt1: 1 byt3: 12 byt2: 1 byt4: 6 theLED: 78 ptrn_byteptr_02[within_effect+1]: 65 a: 0 w: 5</t>
  </si>
  <si>
    <t>99 byt1: 1 byt3: 12 byt2: 1 byt4: 6 theLED: 78 ptrn_byteptr_02[within_effect+1]: 65 a: 0 w: 5</t>
  </si>
  <si>
    <t>01 byt1: 1 byt4: 6 a: 0 w: 6</t>
  </si>
  <si>
    <t>08 byt1: 1 byt3: 12 byt2: 1 byt4: 6 theLED: 78 ptrn_byteptr_02[within_effect+1]: -5 theLED: 78 a: 0 w: 6</t>
  </si>
  <si>
    <t>09 byt1: 1 byt3: 12 byt2: 1 byt4: 6 theLED: 78 ptrn_byteptr_02[within_effect+1]: -5 a: 0 w: 6</t>
  </si>
  <si>
    <t>16 byt1: 1 byt3: 12 byt2: 1 byt4: 6 theLED: 78 ptrn_byteptr_02[within_effect+1]: -5 a: 0 w: 6</t>
  </si>
  <si>
    <t>99 byt1: 1 byt3: 12 byt2: 1 byt4setup grad cap</t>
  </si>
  <si>
    <t>07 init byt1: 1 byt3: 12 byt2: 1 byt4: 6 ptrn_byteptr_01[ptrn_byte_01]: 78 ptrn_byteptr_01[ptrn_byte_01]-EFFECT_POINTERS_OFFSET]: 46 a: 0 w: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</si>
</sst>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0"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s>
  <fills count="9">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s>
  <borders count="12">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s>
  <cellStyleXfs count="7">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cellStyleXfs>
  <cellXfs count="48">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cellXfs>
  <cellStyles count="7">
    <cellStyle name="Bad" xfId="6" builtinId="27"/>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54" activePane="bottomLeft" state="frozenSplit"/>
      <selection activeCell="B4" sqref="B4"/>
      <selection pane="bottomLeft" activeCell="AA36" sqref="AA36"/>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7" t="s">
        <v>150</v>
      </c>
      <c r="U2" s="47"/>
      <c r="V2" s="47"/>
      <c r="W2" s="47"/>
      <c r="X2" s="35"/>
      <c r="Y2" t="s">
        <v>147</v>
      </c>
      <c r="Z2" s="47" t="s">
        <v>149</v>
      </c>
      <c r="AA2" s="47"/>
      <c r="AB2" s="47"/>
      <c r="AC2" s="47"/>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G96"/>
  <sheetViews>
    <sheetView tabSelected="1" topLeftCell="AD1" workbookViewId="0">
      <selection activeCell="AI23" sqref="AI23"/>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2" width="3.85546875" customWidth="1"/>
    <col min="13" max="13" width="5.7109375" customWidth="1"/>
    <col min="16" max="18" width="12.85546875" customWidth="1"/>
    <col min="31" max="32" width="5.7109375" customWidth="1"/>
    <col min="33" max="38" width="3" bestFit="1" customWidth="1"/>
    <col min="39" max="39" width="3.7109375" customWidth="1"/>
    <col min="40" max="45" width="3" bestFit="1" customWidth="1"/>
  </cols>
  <sheetData>
    <row r="2" spans="1:59" x14ac:dyDescent="0.25">
      <c r="A2" s="35" t="s">
        <v>151</v>
      </c>
      <c r="B2" s="38" t="s">
        <v>174</v>
      </c>
      <c r="C2" s="38" t="s">
        <v>175</v>
      </c>
      <c r="D2" s="39"/>
      <c r="E2" s="35" t="s">
        <v>152</v>
      </c>
      <c r="F2" s="35" t="s">
        <v>153</v>
      </c>
      <c r="G2" s="35" t="s">
        <v>154</v>
      </c>
      <c r="H2" s="35"/>
      <c r="I2" s="35">
        <v>2</v>
      </c>
      <c r="J2" s="35">
        <v>0</v>
      </c>
      <c r="K2" s="35">
        <v>1</v>
      </c>
      <c r="L2" s="35">
        <v>8</v>
      </c>
      <c r="N2" t="s">
        <v>155</v>
      </c>
      <c r="P2" s="36" t="s">
        <v>151</v>
      </c>
      <c r="Q2" s="38" t="s">
        <v>174</v>
      </c>
      <c r="R2" s="38" t="s">
        <v>175</v>
      </c>
      <c r="S2" s="36" t="s">
        <v>152</v>
      </c>
      <c r="T2" s="36" t="s">
        <v>153</v>
      </c>
      <c r="U2" s="36" t="s">
        <v>154</v>
      </c>
      <c r="V2" s="36"/>
      <c r="W2" s="36">
        <v>2</v>
      </c>
      <c r="X2" s="36">
        <v>0</v>
      </c>
      <c r="Y2" s="36">
        <v>1</v>
      </c>
      <c r="Z2" s="36">
        <v>8</v>
      </c>
      <c r="AB2" t="s">
        <v>155</v>
      </c>
      <c r="AE2" t="s">
        <v>179</v>
      </c>
      <c r="BG2" t="str">
        <f>"const char* effects[61] = { "</f>
        <v xml:space="preserve">const char* effects[61] = { </v>
      </c>
    </row>
    <row r="3" spans="1:59"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-93</v>
      </c>
      <c r="P3" t="str">
        <f>"const char ltr_"&amp;P2&amp;"["&amp;1-A3&amp;"] = { "&amp;A3</f>
        <v>const char ltr_P[18] = { -17</v>
      </c>
      <c r="Q3" t="str">
        <f>"const char ltr_"&amp;Q2&amp;"["&amp;1-B3&amp;"] = { "&amp;B3</f>
        <v>const char ltr_L[11] = { -10</v>
      </c>
      <c r="R3" t="str">
        <f>"const char ltr_"&amp;R2&amp;"["&amp;1-C3&amp;"] = { "&amp;C3</f>
        <v>const char ltr_Y[13] = { -12</v>
      </c>
      <c r="S3" t="str">
        <f>"const char ltr_"&amp;S2&amp;"["&amp;1-E3&amp;"] = { "&amp;E3</f>
        <v>const char ltr_T[13] = { -12</v>
      </c>
      <c r="T3" t="str">
        <f>"const char ltr_"&amp;T2&amp;"["&amp;1-F3&amp;"] = { "&amp;F3</f>
        <v>const char ltr_H[18] = { -17</v>
      </c>
      <c r="U3" t="str">
        <f>"const char ltr_"&amp;U2&amp;"["&amp;1-G3&amp;"] = { "&amp;G3</f>
        <v>const char ltr_S[18] = { -17</v>
      </c>
      <c r="W3" t="str">
        <f>"const char ltr_"&amp;W2&amp;"["&amp;1-I3&amp;"] = { "&amp;I3</f>
        <v>const char ltr_2[18] = { -17</v>
      </c>
      <c r="X3" t="str">
        <f>"const char ltr_"&amp;X2&amp;"["&amp;1-J3&amp;"] = { "&amp;J3</f>
        <v>const char ltr_0[25] = { -24</v>
      </c>
      <c r="Y3" t="str">
        <f>"const char ltr_"&amp;Y2&amp;"["&amp;1-K3&amp;"] = { "&amp;K3</f>
        <v>const char ltr_1[16] = { -15</v>
      </c>
      <c r="Z3" t="str">
        <f>"const char ltr_"&amp;Z2&amp;"["&amp;1-L3&amp;"] = { "&amp;L3</f>
        <v>const char ltr_8[25] = { -24</v>
      </c>
      <c r="AB3" t="str">
        <f>"const char ltr_"&amp;AB2&amp;"["&amp;1-N3&amp;"] = { "&amp;N3</f>
        <v>const char ltr_all[94] = { -93</v>
      </c>
      <c r="AE3" s="44">
        <v>32</v>
      </c>
      <c r="AF3" s="46">
        <f>-COUNT(AG3:AS3)</f>
        <v>-6</v>
      </c>
      <c r="AG3" s="44">
        <v>0</v>
      </c>
      <c r="AH3" s="44">
        <v>31</v>
      </c>
      <c r="AI3" s="44">
        <v>55</v>
      </c>
      <c r="AJ3" s="44">
        <v>56</v>
      </c>
      <c r="AK3" s="44">
        <v>33</v>
      </c>
      <c r="AL3" s="44">
        <v>1</v>
      </c>
      <c r="AM3" s="44"/>
      <c r="AT3" t="str">
        <f>"const char efct_"&amp;AE3&amp;"["&amp;1-AF3&amp;"] = { "&amp;AF3&amp;", "&amp;AG3</f>
        <v>const char efct_32[7] = { -6, 0</v>
      </c>
      <c r="AU3" t="str">
        <f t="shared" ref="AU3:AZ3" si="1">IF(LEN(AH3)&gt;0,AT3&amp;", "&amp;AH3,"")</f>
        <v>const char efct_32[7] = { -6, 0, 31</v>
      </c>
      <c r="AV3" t="str">
        <f t="shared" si="1"/>
        <v>const char efct_32[7] = { -6, 0, 31, 55</v>
      </c>
      <c r="AW3" t="str">
        <f t="shared" si="1"/>
        <v>const char efct_32[7] = { -6, 0, 31, 55, 56</v>
      </c>
      <c r="AX3" t="str">
        <f t="shared" si="1"/>
        <v>const char efct_32[7] = { -6, 0, 31, 55, 56, 33</v>
      </c>
      <c r="AY3" t="str">
        <f t="shared" si="1"/>
        <v>const char efct_32[7] = { -6, 0, 31, 55, 56, 33, 1</v>
      </c>
      <c r="AZ3" t="str">
        <f t="shared" si="1"/>
        <v/>
      </c>
      <c r="BB3" t="str">
        <f>IF(LEN(AY3)&gt;0,AY3&amp;" };",AX3&amp;" };")</f>
        <v>const char efct_32[7] = { -6, 0, 31, 55, 56, 33, 1 };</v>
      </c>
      <c r="BF3">
        <v>0</v>
      </c>
      <c r="BG3" t="str">
        <f>"   efct_"&amp;32+BF3*8+0&amp;", "&amp;"efct_"&amp;32+BF3*8+1&amp;", "&amp;"efct_"&amp;32+BF3*8+2&amp;", "&amp;"efct_"&amp;32+BF3*8+3&amp;", "&amp;"efct_"&amp;32+BF3*8+4&amp;", "&amp;"efct_"&amp;32+BF3*8+5&amp;", "&amp;"efct_"&amp;32+BF3*8+6&amp;", "&amp;"efct_"&amp;32+BF3*8+7&amp;", "</f>
        <v xml:space="preserve">   efct_32, efct_33, efct_34, efct_35, efct_36, efct_37, efct_38, efct_39, </v>
      </c>
    </row>
    <row r="4" spans="1:59" x14ac:dyDescent="0.25">
      <c r="A4">
        <v>81</v>
      </c>
      <c r="B4">
        <v>54</v>
      </c>
      <c r="C4">
        <v>78</v>
      </c>
      <c r="E4">
        <v>53</v>
      </c>
      <c r="F4">
        <v>54</v>
      </c>
      <c r="G4">
        <v>34</v>
      </c>
      <c r="I4">
        <v>53</v>
      </c>
      <c r="J4">
        <v>32</v>
      </c>
      <c r="K4">
        <v>53</v>
      </c>
      <c r="L4">
        <v>54</v>
      </c>
      <c r="N4">
        <v>0</v>
      </c>
      <c r="P4" t="str">
        <f t="shared" ref="P4:R11" si="2">P3&amp;", "&amp;A4</f>
        <v>const char ltr_P[18] = { -17, 81</v>
      </c>
      <c r="Q4" t="str">
        <f t="shared" si="2"/>
        <v>const char ltr_L[11] = { -10, 54</v>
      </c>
      <c r="R4" t="str">
        <f t="shared" si="2"/>
        <v>const char ltr_Y[13] = { -12, 78</v>
      </c>
      <c r="S4" t="str">
        <f t="shared" ref="S4:S15" si="3">S3&amp;", "&amp;E4</f>
        <v>const char ltr_T[13] = { -12, 53</v>
      </c>
      <c r="T4" t="str">
        <f t="shared" ref="T4:T15" si="4">T3&amp;", "&amp;F4</f>
        <v>const char ltr_H[18] = { -17, 54</v>
      </c>
      <c r="U4" t="str">
        <f t="shared" ref="U4:U15" si="5">U3&amp;", "&amp;G4</f>
        <v>const char ltr_S[18] = { -17, 34</v>
      </c>
      <c r="W4" t="str">
        <f t="shared" ref="W4:W18" si="6">W3&amp;", "&amp;I4</f>
        <v>const char ltr_2[18] = { -17, 53</v>
      </c>
      <c r="X4" t="str">
        <f t="shared" ref="X4:X18" si="7">X3&amp;", "&amp;J4</f>
        <v>const char ltr_0[25] = { -24, 32</v>
      </c>
      <c r="Y4" t="str">
        <f t="shared" ref="Y4:Y18" si="8">Y3&amp;", "&amp;K4</f>
        <v>const char ltr_1[16] = { -15, 53</v>
      </c>
      <c r="Z4" t="str">
        <f t="shared" ref="Z4:Z18" si="9">Z3&amp;", "&amp;L4</f>
        <v>const char ltr_8[25] = { -24, 54</v>
      </c>
      <c r="AB4" t="str">
        <f t="shared" ref="AB4:AB27" si="10">AB3&amp;", "&amp;N4</f>
        <v>const char ltr_all[94] = { -93, 0</v>
      </c>
      <c r="AE4" s="44">
        <v>33</v>
      </c>
      <c r="AF4" s="46">
        <f t="shared" ref="AF4:AF63" si="11">-COUNT(AG4:AS4)</f>
        <v>-5</v>
      </c>
      <c r="AG4">
        <v>1</v>
      </c>
      <c r="AH4">
        <v>32</v>
      </c>
      <c r="AI4">
        <v>57</v>
      </c>
      <c r="AJ4">
        <v>34</v>
      </c>
      <c r="AK4">
        <v>2</v>
      </c>
      <c r="AT4" t="str">
        <f t="shared" ref="AT4:AT63" si="12">"const char efct_"&amp;AE4&amp;"["&amp;1-AF4&amp;"] = { "&amp;AF4&amp;", "&amp;AG4</f>
        <v>const char efct_33[6] = { -5, 1</v>
      </c>
      <c r="AU4" t="str">
        <f t="shared" ref="AU4:BA4" si="13">IF(LEN(AH4)&gt;0,AT4&amp;", "&amp;AH4,"")</f>
        <v>const char efct_33[6] = { -5, 1, 32</v>
      </c>
      <c r="AV4" t="str">
        <f t="shared" si="13"/>
        <v>const char efct_33[6] = { -5, 1, 32, 57</v>
      </c>
      <c r="AW4" t="str">
        <f t="shared" si="13"/>
        <v>const char efct_33[6] = { -5, 1, 32, 57, 34</v>
      </c>
      <c r="AX4" t="str">
        <f t="shared" si="13"/>
        <v>const char efct_33[6] = { -5, 1, 32, 57, 34, 2</v>
      </c>
      <c r="AY4" t="str">
        <f t="shared" si="13"/>
        <v/>
      </c>
      <c r="AZ4" t="str">
        <f t="shared" si="13"/>
        <v/>
      </c>
      <c r="BA4" t="str">
        <f t="shared" si="13"/>
        <v/>
      </c>
      <c r="BB4" t="str">
        <f t="shared" ref="BB4:BB62" si="14">IF(LEN(AY4)&gt;0,AY4&amp;" };",AX4&amp;" };")</f>
        <v>const char efct_33[6] = { -5, 1, 32, 57, 34, 2 };</v>
      </c>
      <c r="BF4">
        <v>1</v>
      </c>
      <c r="BG4" t="str">
        <f>"   efct_"&amp;32+BF4*8+0&amp;", "&amp;"efct_"&amp;32+BF4*8+1&amp;", "&amp;"efct_"&amp;32+BF4*8+2&amp;", "&amp;"efct_"&amp;32+BF4*8+3&amp;", "&amp;"efct_"&amp;32+BF4*8+4&amp;", "&amp;"efct_"&amp;32+BF4*8+5&amp;", "&amp;"efct_"&amp;32+BF4*8+6&amp;", "&amp;"efct_"&amp;32+BF4*8+7&amp;", "</f>
        <v xml:space="preserve">   efct_40, efct_41, efct_42, efct_43, efct_44, efct_45, efct_46, efct_47, </v>
      </c>
    </row>
    <row r="5" spans="1:59" x14ac:dyDescent="0.25">
      <c r="A5">
        <v>82</v>
      </c>
      <c r="B5">
        <v>70</v>
      </c>
      <c r="C5">
        <v>64</v>
      </c>
      <c r="E5">
        <v>71</v>
      </c>
      <c r="F5">
        <v>70</v>
      </c>
      <c r="G5">
        <v>33</v>
      </c>
      <c r="I5">
        <v>54</v>
      </c>
      <c r="J5">
        <v>33</v>
      </c>
      <c r="K5">
        <v>54</v>
      </c>
      <c r="L5">
        <v>55</v>
      </c>
      <c r="N5">
        <v>1</v>
      </c>
      <c r="P5" t="str">
        <f t="shared" si="2"/>
        <v>const char ltr_P[18] = { -17, 81, 82</v>
      </c>
      <c r="Q5" t="str">
        <f t="shared" si="2"/>
        <v>const char ltr_L[11] = { -10, 54, 70</v>
      </c>
      <c r="R5" t="str">
        <f t="shared" si="2"/>
        <v>const char ltr_Y[13] = { -12, 78, 64</v>
      </c>
      <c r="S5" t="str">
        <f t="shared" si="3"/>
        <v>const char ltr_T[13] = { -12, 53, 71</v>
      </c>
      <c r="T5" t="str">
        <f t="shared" si="4"/>
        <v>const char ltr_H[18] = { -17, 54, 70</v>
      </c>
      <c r="U5" t="str">
        <f t="shared" si="5"/>
        <v>const char ltr_S[18] = { -17, 34, 33</v>
      </c>
      <c r="W5" t="str">
        <f t="shared" si="6"/>
        <v>const char ltr_2[18] = { -17, 53, 54</v>
      </c>
      <c r="X5" t="str">
        <f t="shared" si="7"/>
        <v>const char ltr_0[25] = { -24, 32, 33</v>
      </c>
      <c r="Y5" t="str">
        <f t="shared" si="8"/>
        <v>const char ltr_1[16] = { -15, 53, 54</v>
      </c>
      <c r="Z5" t="str">
        <f t="shared" si="9"/>
        <v>const char ltr_8[25] = { -24, 54, 55</v>
      </c>
      <c r="AB5" t="str">
        <f t="shared" si="10"/>
        <v>const char ltr_all[94] = { -93, 0, 1</v>
      </c>
      <c r="AE5" s="44">
        <v>34</v>
      </c>
      <c r="AF5" s="46">
        <f t="shared" si="11"/>
        <v>-5</v>
      </c>
      <c r="AG5">
        <v>2</v>
      </c>
      <c r="AH5">
        <v>33</v>
      </c>
      <c r="AI5">
        <v>57</v>
      </c>
      <c r="AJ5">
        <v>35</v>
      </c>
      <c r="AK5">
        <v>3</v>
      </c>
      <c r="AT5" t="str">
        <f t="shared" si="12"/>
        <v>const char efct_34[6] = { -5, 2</v>
      </c>
      <c r="AU5" t="str">
        <f t="shared" ref="AU5:BA5" si="15">IF(LEN(AH5)&gt;0,AT5&amp;", "&amp;AH5,"")</f>
        <v>const char efct_34[6] = { -5, 2, 33</v>
      </c>
      <c r="AV5" t="str">
        <f t="shared" si="15"/>
        <v>const char efct_34[6] = { -5, 2, 33, 57</v>
      </c>
      <c r="AW5" t="str">
        <f t="shared" si="15"/>
        <v>const char efct_34[6] = { -5, 2, 33, 57, 35</v>
      </c>
      <c r="AX5" t="str">
        <f t="shared" si="15"/>
        <v>const char efct_34[6] = { -5, 2, 33, 57, 35, 3</v>
      </c>
      <c r="AY5" t="str">
        <f t="shared" si="15"/>
        <v/>
      </c>
      <c r="AZ5" t="str">
        <f t="shared" si="15"/>
        <v/>
      </c>
      <c r="BA5" t="str">
        <f t="shared" si="15"/>
        <v/>
      </c>
      <c r="BB5" t="str">
        <f t="shared" si="14"/>
        <v>const char efct_34[6] = { -5, 2, 33, 57, 35, 3 };</v>
      </c>
      <c r="BF5">
        <v>2</v>
      </c>
      <c r="BG5" t="str">
        <f t="shared" ref="BG5:BG9" si="16">"   efct_"&amp;32+BF5*8+0&amp;", "&amp;"efct_"&amp;32+BF5*8+1&amp;", "&amp;"efct_"&amp;32+BF5*8+2&amp;", "&amp;"efct_"&amp;32+BF5*8+3&amp;", "&amp;"efct_"&amp;32+BF5*8+4&amp;", "&amp;"efct_"&amp;32+BF5*8+5&amp;", "&amp;"efct_"&amp;32+BF5*8+6&amp;", "&amp;"efct_"&amp;32+BF5*8+7&amp;", "</f>
        <v xml:space="preserve">   efct_48, efct_49, efct_50, efct_51, efct_52, efct_53, efct_54, efct_55, </v>
      </c>
    </row>
    <row r="6" spans="1:59" x14ac:dyDescent="0.25">
      <c r="A6">
        <v>70</v>
      </c>
      <c r="B6">
        <v>82</v>
      </c>
      <c r="C6">
        <v>44</v>
      </c>
      <c r="E6">
        <v>56</v>
      </c>
      <c r="F6">
        <v>82</v>
      </c>
      <c r="G6">
        <v>32</v>
      </c>
      <c r="I6">
        <v>55</v>
      </c>
      <c r="J6">
        <v>34</v>
      </c>
      <c r="K6">
        <v>55</v>
      </c>
      <c r="L6">
        <v>32</v>
      </c>
      <c r="N6">
        <v>2</v>
      </c>
      <c r="P6" t="str">
        <f t="shared" si="2"/>
        <v>const char ltr_P[18] = { -17, 81, 82, 70</v>
      </c>
      <c r="Q6" t="str">
        <f t="shared" si="2"/>
        <v>const char ltr_L[11] = { -10, 54, 70, 82</v>
      </c>
      <c r="R6" t="str">
        <f t="shared" si="2"/>
        <v>const char ltr_Y[13] = { -12, 78, 64, 44</v>
      </c>
      <c r="S6" t="str">
        <f t="shared" si="3"/>
        <v>const char ltr_T[13] = { -12, 53, 71, 56</v>
      </c>
      <c r="T6" t="str">
        <f t="shared" si="4"/>
        <v>const char ltr_H[18] = { -17, 54, 70, 82</v>
      </c>
      <c r="U6" t="str">
        <f t="shared" si="5"/>
        <v>const char ltr_S[18] = { -17, 34, 33, 32</v>
      </c>
      <c r="W6" t="str">
        <f t="shared" si="6"/>
        <v>const char ltr_2[18] = { -17, 53, 54, 55</v>
      </c>
      <c r="X6" t="str">
        <f t="shared" si="7"/>
        <v>const char ltr_0[25] = { -24, 32, 33, 34</v>
      </c>
      <c r="Y6" t="str">
        <f t="shared" si="8"/>
        <v>const char ltr_1[16] = { -15, 53, 54, 55</v>
      </c>
      <c r="Z6" t="str">
        <f t="shared" si="9"/>
        <v>const char ltr_8[25] = { -24, 54, 55, 32</v>
      </c>
      <c r="AB6" t="str">
        <f t="shared" si="10"/>
        <v>const char ltr_all[94] = { -93, 0, 1, 2</v>
      </c>
      <c r="AE6" s="44">
        <v>35</v>
      </c>
      <c r="AF6" s="46">
        <f t="shared" si="11"/>
        <v>-5</v>
      </c>
      <c r="AG6" s="30">
        <v>3</v>
      </c>
      <c r="AH6" s="30">
        <v>34</v>
      </c>
      <c r="AI6" s="30">
        <v>58</v>
      </c>
      <c r="AJ6" s="30">
        <v>36</v>
      </c>
      <c r="AK6" s="30">
        <v>4</v>
      </c>
      <c r="AT6" t="str">
        <f t="shared" si="12"/>
        <v>const char efct_35[6] = { -5, 3</v>
      </c>
      <c r="AU6" t="str">
        <f t="shared" ref="AU6:BA6" si="17">IF(LEN(AH6)&gt;0,AT6&amp;", "&amp;AH6,"")</f>
        <v>const char efct_35[6] = { -5, 3, 34</v>
      </c>
      <c r="AV6" t="str">
        <f t="shared" si="17"/>
        <v>const char efct_35[6] = { -5, 3, 34, 58</v>
      </c>
      <c r="AW6" t="str">
        <f t="shared" si="17"/>
        <v>const char efct_35[6] = { -5, 3, 34, 58, 36</v>
      </c>
      <c r="AX6" t="str">
        <f t="shared" si="17"/>
        <v>const char efct_35[6] = { -5, 3, 34, 58, 36, 4</v>
      </c>
      <c r="AY6" t="str">
        <f t="shared" si="17"/>
        <v/>
      </c>
      <c r="AZ6" t="str">
        <f t="shared" si="17"/>
        <v/>
      </c>
      <c r="BA6" t="str">
        <f t="shared" si="17"/>
        <v/>
      </c>
      <c r="BB6" t="str">
        <f t="shared" si="14"/>
        <v>const char efct_35[6] = { -5, 3, 34, 58, 36, 4 };</v>
      </c>
      <c r="BF6">
        <v>3</v>
      </c>
      <c r="BG6" t="str">
        <f t="shared" si="16"/>
        <v xml:space="preserve">   efct_56, efct_57, efct_58, efct_59, efct_60, efct_61, efct_62, efct_63, </v>
      </c>
    </row>
    <row r="7" spans="1:59" x14ac:dyDescent="0.25">
      <c r="A7">
        <v>54</v>
      </c>
      <c r="B7">
        <v>81</v>
      </c>
      <c r="C7">
        <v>53</v>
      </c>
      <c r="E7">
        <v>57</v>
      </c>
      <c r="F7">
        <v>81</v>
      </c>
      <c r="G7">
        <v>55</v>
      </c>
      <c r="I7">
        <v>32</v>
      </c>
      <c r="J7">
        <v>35</v>
      </c>
      <c r="K7">
        <v>32</v>
      </c>
      <c r="L7">
        <v>33</v>
      </c>
      <c r="N7">
        <v>3</v>
      </c>
      <c r="P7" t="str">
        <f t="shared" si="2"/>
        <v>const char ltr_P[18] = { -17, 81, 82, 70, 54</v>
      </c>
      <c r="Q7" t="str">
        <f t="shared" si="2"/>
        <v>const char ltr_L[11] = { -10, 54, 70, 82, 81</v>
      </c>
      <c r="R7" t="str">
        <f t="shared" si="2"/>
        <v>const char ltr_Y[13] = { -12, 78, 64, 44, 53</v>
      </c>
      <c r="S7" t="str">
        <f t="shared" si="3"/>
        <v>const char ltr_T[13] = { -12, 53, 71, 56, 57</v>
      </c>
      <c r="T7" t="str">
        <f t="shared" si="4"/>
        <v>const char ltr_H[18] = { -17, 54, 70, 82, 81</v>
      </c>
      <c r="U7" t="str">
        <f t="shared" si="5"/>
        <v>const char ltr_S[18] = { -17, 34, 33, 32, 55</v>
      </c>
      <c r="W7" t="str">
        <f t="shared" si="6"/>
        <v>const char ltr_2[18] = { -17, 53, 54, 55, 32</v>
      </c>
      <c r="X7" t="str">
        <f t="shared" si="7"/>
        <v>const char ltr_0[25] = { -24, 32, 33, 34, 35</v>
      </c>
      <c r="Y7" t="str">
        <f t="shared" si="8"/>
        <v>const char ltr_1[16] = { -15, 53, 54, 55, 32</v>
      </c>
      <c r="Z7" t="str">
        <f t="shared" si="9"/>
        <v>const char ltr_8[25] = { -24, 54, 55, 32, 33</v>
      </c>
      <c r="AB7" t="str">
        <f t="shared" si="10"/>
        <v>const char ltr_all[94] = { -93, 0, 1, 2, 3</v>
      </c>
      <c r="AE7" s="44">
        <v>36</v>
      </c>
      <c r="AF7" s="46">
        <f t="shared" si="11"/>
        <v>-5</v>
      </c>
      <c r="AG7">
        <v>35</v>
      </c>
      <c r="AH7">
        <v>59</v>
      </c>
      <c r="AI7">
        <v>37</v>
      </c>
      <c r="AJ7">
        <v>6</v>
      </c>
      <c r="AK7">
        <v>5</v>
      </c>
      <c r="AT7" t="str">
        <f t="shared" si="12"/>
        <v>const char efct_36[6] = { -5, 35</v>
      </c>
      <c r="AU7" t="str">
        <f t="shared" ref="AU7:BA7" si="18">IF(LEN(AH7)&gt;0,AT7&amp;", "&amp;AH7,"")</f>
        <v>const char efct_36[6] = { -5, 35, 59</v>
      </c>
      <c r="AV7" t="str">
        <f t="shared" si="18"/>
        <v>const char efct_36[6] = { -5, 35, 59, 37</v>
      </c>
      <c r="AW7" t="str">
        <f t="shared" si="18"/>
        <v>const char efct_36[6] = { -5, 35, 59, 37, 6</v>
      </c>
      <c r="AX7" t="str">
        <f t="shared" si="18"/>
        <v>const char efct_36[6] = { -5, 35, 59, 37, 6, 5</v>
      </c>
      <c r="AY7" t="str">
        <f t="shared" si="18"/>
        <v/>
      </c>
      <c r="AZ7" t="str">
        <f t="shared" si="18"/>
        <v/>
      </c>
      <c r="BA7" t="str">
        <f t="shared" si="18"/>
        <v/>
      </c>
      <c r="BB7" t="str">
        <f t="shared" si="14"/>
        <v>const char efct_36[6] = { -5, 35, 59, 37, 6, 5 };</v>
      </c>
      <c r="BF7">
        <v>4</v>
      </c>
      <c r="BG7" t="str">
        <f t="shared" si="16"/>
        <v xml:space="preserve">   efct_64, efct_65, efct_66, efct_67, efct_68, efct_69, efct_70, efct_71, </v>
      </c>
    </row>
    <row r="8" spans="1:59" x14ac:dyDescent="0.25">
      <c r="A8">
        <v>55</v>
      </c>
      <c r="B8">
        <v>80</v>
      </c>
      <c r="C8">
        <v>70</v>
      </c>
      <c r="E8">
        <v>35</v>
      </c>
      <c r="F8">
        <v>80</v>
      </c>
      <c r="G8">
        <v>54</v>
      </c>
      <c r="I8">
        <v>33</v>
      </c>
      <c r="J8">
        <v>36</v>
      </c>
      <c r="K8">
        <v>56</v>
      </c>
      <c r="L8">
        <v>34</v>
      </c>
      <c r="N8">
        <v>4</v>
      </c>
      <c r="P8" t="str">
        <f t="shared" si="2"/>
        <v>const char ltr_P[18] = { -17, 81, 82, 70, 54, 55</v>
      </c>
      <c r="Q8" t="str">
        <f t="shared" si="2"/>
        <v>const char ltr_L[11] = { -10, 54, 70, 82, 81, 80</v>
      </c>
      <c r="R8" t="str">
        <f t="shared" si="2"/>
        <v>const char ltr_Y[13] = { -12, 78, 64, 44, 53, 70</v>
      </c>
      <c r="S8" t="str">
        <f t="shared" si="3"/>
        <v>const char ltr_T[13] = { -12, 53, 71, 56, 57, 35</v>
      </c>
      <c r="T8" t="str">
        <f t="shared" si="4"/>
        <v>const char ltr_H[18] = { -17, 54, 70, 82, 81, 80</v>
      </c>
      <c r="U8" t="str">
        <f t="shared" si="5"/>
        <v>const char ltr_S[18] = { -17, 34, 33, 32, 55, 54</v>
      </c>
      <c r="W8" t="str">
        <f t="shared" si="6"/>
        <v>const char ltr_2[18] = { -17, 53, 54, 55, 32, 33</v>
      </c>
      <c r="X8" t="str">
        <f t="shared" si="7"/>
        <v>const char ltr_0[25] = { -24, 32, 33, 34, 35, 36</v>
      </c>
      <c r="Y8" t="str">
        <f t="shared" si="8"/>
        <v>const char ltr_1[16] = { -15, 53, 54, 55, 32, 56</v>
      </c>
      <c r="Z8" t="str">
        <f t="shared" si="9"/>
        <v>const char ltr_8[25] = { -24, 54, 55, 32, 33, 34</v>
      </c>
      <c r="AB8" t="str">
        <f t="shared" si="10"/>
        <v>const char ltr_all[94] = { -93, 0, 1, 2, 3, 4</v>
      </c>
      <c r="AE8" s="44">
        <v>37</v>
      </c>
      <c r="AF8" s="46">
        <f t="shared" si="11"/>
        <v>-5</v>
      </c>
      <c r="AG8">
        <v>36</v>
      </c>
      <c r="AH8">
        <v>59</v>
      </c>
      <c r="AI8">
        <v>38</v>
      </c>
      <c r="AJ8">
        <v>7</v>
      </c>
      <c r="AK8">
        <v>6</v>
      </c>
      <c r="AT8" t="str">
        <f t="shared" si="12"/>
        <v>const char efct_37[6] = { -5, 36</v>
      </c>
      <c r="AU8" t="str">
        <f t="shared" ref="AU8:BA8" si="19">IF(LEN(AH8)&gt;0,AT8&amp;", "&amp;AH8,"")</f>
        <v>const char efct_37[6] = { -5, 36, 59</v>
      </c>
      <c r="AV8" t="str">
        <f t="shared" si="19"/>
        <v>const char efct_37[6] = { -5, 36, 59, 38</v>
      </c>
      <c r="AW8" t="str">
        <f t="shared" si="19"/>
        <v>const char efct_37[6] = { -5, 36, 59, 38, 7</v>
      </c>
      <c r="AX8" t="str">
        <f t="shared" si="19"/>
        <v>const char efct_37[6] = { -5, 36, 59, 38, 7, 6</v>
      </c>
      <c r="AY8" t="str">
        <f t="shared" si="19"/>
        <v/>
      </c>
      <c r="AZ8" t="str">
        <f t="shared" si="19"/>
        <v/>
      </c>
      <c r="BA8" t="str">
        <f t="shared" si="19"/>
        <v/>
      </c>
      <c r="BB8" t="str">
        <f t="shared" si="14"/>
        <v>const char efct_37[6] = { -5, 36, 59, 38, 7, 6 };</v>
      </c>
      <c r="BF8">
        <v>5</v>
      </c>
      <c r="BG8" t="str">
        <f t="shared" si="16"/>
        <v xml:space="preserve">   efct_72, efct_73, efct_74, efct_75, efct_76, efct_77, efct_78, efct_79, </v>
      </c>
    </row>
    <row r="9" spans="1:59" x14ac:dyDescent="0.25">
      <c r="A9">
        <v>32</v>
      </c>
      <c r="B9">
        <v>66</v>
      </c>
      <c r="C9">
        <v>82</v>
      </c>
      <c r="E9">
        <v>72</v>
      </c>
      <c r="F9">
        <v>66</v>
      </c>
      <c r="G9">
        <v>70</v>
      </c>
      <c r="I9">
        <v>34</v>
      </c>
      <c r="J9">
        <v>37</v>
      </c>
      <c r="K9">
        <v>72</v>
      </c>
      <c r="L9">
        <v>58</v>
      </c>
      <c r="N9">
        <v>5</v>
      </c>
      <c r="P9" t="str">
        <f t="shared" si="2"/>
        <v>const char ltr_P[18] = { -17, 81, 82, 70, 54, 55, 32</v>
      </c>
      <c r="Q9" t="str">
        <f t="shared" si="2"/>
        <v>const char ltr_L[11] = { -10, 54, 70, 82, 81, 80, 66</v>
      </c>
      <c r="R9" t="str">
        <f t="shared" si="2"/>
        <v>const char ltr_Y[13] = { -12, 78, 64, 44, 53, 70, 82</v>
      </c>
      <c r="S9" t="str">
        <f t="shared" si="3"/>
        <v>const char ltr_T[13] = { -12, 53, 71, 56, 57, 35, 72</v>
      </c>
      <c r="T9" t="str">
        <f t="shared" si="4"/>
        <v>const char ltr_H[18] = { -17, 54, 70, 82, 81, 80, 66</v>
      </c>
      <c r="U9" t="str">
        <f t="shared" si="5"/>
        <v>const char ltr_S[18] = { -17, 34, 33, 32, 55, 54, 70</v>
      </c>
      <c r="W9" t="str">
        <f t="shared" si="6"/>
        <v>const char ltr_2[18] = { -17, 53, 54, 55, 32, 33, 34</v>
      </c>
      <c r="X9" t="str">
        <f t="shared" si="7"/>
        <v>const char ltr_0[25] = { -24, 32, 33, 34, 35, 36, 37</v>
      </c>
      <c r="Y9" t="str">
        <f t="shared" si="8"/>
        <v>const char ltr_1[16] = { -15, 53, 54, 55, 32, 56, 72</v>
      </c>
      <c r="Z9" t="str">
        <f t="shared" si="9"/>
        <v>const char ltr_8[25] = { -24, 54, 55, 32, 33, 34, 58</v>
      </c>
      <c r="AB9" t="str">
        <f t="shared" si="10"/>
        <v>const char ltr_all[94] = { -93, 0, 1, 2, 3, 4, 5</v>
      </c>
      <c r="AE9" s="44">
        <v>38</v>
      </c>
      <c r="AF9" s="46">
        <f t="shared" si="11"/>
        <v>-6</v>
      </c>
      <c r="AG9" s="40">
        <f>IF(LEN(AG3)&gt;0,MOD((mdoLED2Qtr($AE9)*mdoLED2RingCnt(AG3)/4+AG3-mdoLED2RingMin(AG3)),mdoLED2RingCnt(AG3))+mdoLED2RingMin(AG3),"")</f>
        <v>8</v>
      </c>
      <c r="AH9" s="40">
        <f>IF(LEN(AH3)&gt;0,MOD((mdoLED2Qtr($AE9)*mdoLED2RingCnt(AH3)/4+AH3-mdoLED2RingMin(AH3)),mdoLED2RingCnt(AH3))+mdoLED2RingMin(AH3),"")</f>
        <v>7</v>
      </c>
      <c r="AI9" s="40">
        <f>IF(LEN(AI3)&gt;0,MOD((mdoLED2Qtr($AE9)*mdoLED2RingCnt(AI3)/4+AI3-mdoLED2RingMin(AI3)),mdoLED2RingCnt(AI3))+mdoLED2RingMin(AI3),"")</f>
        <v>37</v>
      </c>
      <c r="AJ9" s="40">
        <f>IF(LEN(AJ3)&gt;0,MOD((mdoLED2Qtr($AE9)*mdoLED2RingCnt(AJ3)/4+AJ3-mdoLED2RingMin(AJ3)),mdoLED2RingCnt(AJ3))+mdoLED2RingMin(AJ3),"")</f>
        <v>60</v>
      </c>
      <c r="AK9" s="40">
        <f>IF(LEN(AK3)&gt;0,MOD((mdoLED2Qtr($AE9)*mdoLED2RingCnt(AK3)/4+AK3-mdoLED2RingMin(AK3)),mdoLED2RingCnt(AK3))+mdoLED2RingMin(AK3),"")</f>
        <v>39</v>
      </c>
      <c r="AL9" s="40">
        <f>IF(LEN(AL3)&gt;0,MOD((mdoLED2Qtr($AE9)*mdoLED2RingCnt(AL3)/4+AL3-mdoLED2RingMin(AL3)),mdoLED2RingCnt(AL3))+mdoLED2RingMin(AL3),"")</f>
        <v>9</v>
      </c>
      <c r="AM9" s="40" t="str">
        <f>IF(LEN(AM3)&gt;0,MOD((mdoLED2Qtr($AE9)*mdoLED2RingCnt(AM3)/4+AM3-mdoLED2RingMin(AM3)),mdoLED2RingCnt(AM3))+mdoLED2RingMin(AM3),"")</f>
        <v/>
      </c>
      <c r="AT9" t="str">
        <f t="shared" si="12"/>
        <v>const char efct_38[7] = { -6, 8</v>
      </c>
      <c r="AU9" t="str">
        <f t="shared" ref="AU9:BA9" si="20">IF(LEN(AH9)&gt;0,AT9&amp;", "&amp;AH9,"")</f>
        <v>const char efct_38[7] = { -6, 8, 7</v>
      </c>
      <c r="AV9" t="str">
        <f t="shared" si="20"/>
        <v>const char efct_38[7] = { -6, 8, 7, 37</v>
      </c>
      <c r="AW9" t="str">
        <f t="shared" si="20"/>
        <v>const char efct_38[7] = { -6, 8, 7, 37, 60</v>
      </c>
      <c r="AX9" t="str">
        <f t="shared" si="20"/>
        <v>const char efct_38[7] = { -6, 8, 7, 37, 60, 39</v>
      </c>
      <c r="AY9" t="str">
        <f t="shared" si="20"/>
        <v>const char efct_38[7] = { -6, 8, 7, 37, 60, 39, 9</v>
      </c>
      <c r="AZ9" t="str">
        <f t="shared" si="20"/>
        <v/>
      </c>
      <c r="BA9" t="str">
        <f t="shared" si="20"/>
        <v/>
      </c>
      <c r="BB9" t="str">
        <f t="shared" si="14"/>
        <v>const char efct_38[7] = { -6, 8, 7, 37, 60, 39, 9 };</v>
      </c>
      <c r="BF9">
        <v>6</v>
      </c>
      <c r="BG9" t="str">
        <f t="shared" si="16"/>
        <v xml:space="preserve">   efct_80, efct_81, efct_82, efct_83, efct_84, efct_85, efct_86, efct_87, </v>
      </c>
    </row>
    <row r="10" spans="1:59" x14ac:dyDescent="0.25">
      <c r="A10">
        <v>33</v>
      </c>
      <c r="B10">
        <v>65</v>
      </c>
      <c r="C10">
        <v>90</v>
      </c>
      <c r="E10">
        <v>84</v>
      </c>
      <c r="F10">
        <v>46</v>
      </c>
      <c r="G10">
        <v>82</v>
      </c>
      <c r="I10">
        <v>35</v>
      </c>
      <c r="J10">
        <v>38</v>
      </c>
      <c r="K10">
        <v>84</v>
      </c>
      <c r="L10">
        <v>74</v>
      </c>
      <c r="N10">
        <v>6</v>
      </c>
      <c r="P10" t="str">
        <f t="shared" si="2"/>
        <v>const char ltr_P[18] = { -17, 81, 82, 70, 54, 55, 32, 33</v>
      </c>
      <c r="Q10" t="str">
        <f t="shared" si="2"/>
        <v>const char ltr_L[11] = { -10, 54, 70, 82, 81, 80, 66, 65</v>
      </c>
      <c r="R10" t="str">
        <f t="shared" si="2"/>
        <v>const char ltr_Y[13] = { -12, 78, 64, 44, 53, 70, 82, 90</v>
      </c>
      <c r="S10" t="str">
        <f t="shared" si="3"/>
        <v>const char ltr_T[13] = { -12, 53, 71, 56, 57, 35, 72, 84</v>
      </c>
      <c r="T10" t="str">
        <f t="shared" si="4"/>
        <v>const char ltr_H[18] = { -17, 54, 70, 82, 81, 80, 66, 46</v>
      </c>
      <c r="U10" t="str">
        <f t="shared" si="5"/>
        <v>const char ltr_S[18] = { -17, 34, 33, 32, 55, 54, 70, 82</v>
      </c>
      <c r="W10" t="str">
        <f t="shared" si="6"/>
        <v>const char ltr_2[18] = { -17, 53, 54, 55, 32, 33, 34, 35</v>
      </c>
      <c r="X10" t="str">
        <f t="shared" si="7"/>
        <v>const char ltr_0[25] = { -24, 32, 33, 34, 35, 36, 37, 38</v>
      </c>
      <c r="Y10" t="str">
        <f t="shared" si="8"/>
        <v>const char ltr_1[16] = { -15, 53, 54, 55, 32, 56, 72, 84</v>
      </c>
      <c r="Z10" t="str">
        <f t="shared" si="9"/>
        <v>const char ltr_8[25] = { -24, 54, 55, 32, 33, 34, 58, 74</v>
      </c>
      <c r="AB10" t="str">
        <f t="shared" si="10"/>
        <v>const char ltr_all[94] = { -93, 0, 1, 2, 3, 4, 5, 6</v>
      </c>
      <c r="AE10" s="44">
        <v>39</v>
      </c>
      <c r="AF10" s="46">
        <f t="shared" si="11"/>
        <v>-5</v>
      </c>
      <c r="AG10">
        <f>IF(LEN(AG4)&gt;0,MOD((mdoLED2Qtr($AE10)*mdoLED2RingCnt(AG4)/4+AG4-mdoLED2RingMin(AG4)),mdoLED2RingCnt(AG4))+mdoLED2RingMin(AG4),"")</f>
        <v>9</v>
      </c>
      <c r="AH10">
        <f>IF(LEN(AH4)&gt;0,MOD((mdoLED2Qtr($AE10)*mdoLED2RingCnt(AH4)/4+AH4-mdoLED2RingMin(AH4)),mdoLED2RingCnt(AH4))+mdoLED2RingMin(AH4),"")</f>
        <v>38</v>
      </c>
      <c r="AI10">
        <f>IF(LEN(AI4)&gt;0,MOD((mdoLED2Qtr($AE10)*mdoLED2RingCnt(AI4)/4+AI4-mdoLED2RingMin(AI4)),mdoLED2RingCnt(AI4))+mdoLED2RingMin(AI4),"")</f>
        <v>61</v>
      </c>
      <c r="AJ10">
        <f>IF(LEN(AJ4)&gt;0,MOD((mdoLED2Qtr($AE10)*mdoLED2RingCnt(AJ4)/4+AJ4-mdoLED2RingMin(AJ4)),mdoLED2RingCnt(AJ4))+mdoLED2RingMin(AJ4),"")</f>
        <v>40</v>
      </c>
      <c r="AK10">
        <f>IF(LEN(AK4)&gt;0,MOD((mdoLED2Qtr($AE10)*mdoLED2RingCnt(AK4)/4+AK4-mdoLED2RingMin(AK4)),mdoLED2RingCnt(AK4))+mdoLED2RingMin(AK4),"")</f>
        <v>10</v>
      </c>
      <c r="AL10" t="str">
        <f>IF(LEN(AL4)&gt;0,MOD((mdoLED2Qtr($AE10)*mdoLED2RingCnt(AL4)/4+AL4-mdoLED2RingMin(AL4)),mdoLED2RingCnt(AL4))+mdoLED2RingMin(AL4),"")</f>
        <v/>
      </c>
      <c r="AM10" t="str">
        <f>IF(LEN(AM4)&gt;0,MOD((mdoLED2Qtr($AE10)*mdoLED2RingCnt(AM4)/4+AM4-mdoLED2RingMin(AM4)),mdoLED2RingCnt(AM4))+mdoLED2RingMin(AM4),"")</f>
        <v/>
      </c>
      <c r="AT10" t="str">
        <f t="shared" si="12"/>
        <v>const char efct_39[6] = { -5, 9</v>
      </c>
      <c r="AU10" t="str">
        <f t="shared" ref="AU10:BA10" si="21">IF(LEN(AH10)&gt;0,AT10&amp;", "&amp;AH10,"")</f>
        <v>const char efct_39[6] = { -5, 9, 38</v>
      </c>
      <c r="AV10" t="str">
        <f t="shared" si="21"/>
        <v>const char efct_39[6] = { -5, 9, 38, 61</v>
      </c>
      <c r="AW10" t="str">
        <f t="shared" si="21"/>
        <v>const char efct_39[6] = { -5, 9, 38, 61, 40</v>
      </c>
      <c r="AX10" t="str">
        <f t="shared" si="21"/>
        <v>const char efct_39[6] = { -5, 9, 38, 61, 40, 10</v>
      </c>
      <c r="AY10" t="str">
        <f t="shared" si="21"/>
        <v/>
      </c>
      <c r="AZ10" t="str">
        <f t="shared" si="21"/>
        <v/>
      </c>
      <c r="BA10" t="str">
        <f t="shared" si="21"/>
        <v/>
      </c>
      <c r="BB10" t="str">
        <f t="shared" si="14"/>
        <v>const char efct_39[6] = { -5, 9, 38, 61, 40, 10 };</v>
      </c>
      <c r="BF10">
        <v>7</v>
      </c>
      <c r="BG10" t="str">
        <f>"   efct_"&amp;32+BF10*8+0&amp;", "&amp;"efct_"&amp;32+BF10*8+1&amp;", "&amp;"efct_"&amp;32+BF10*8+2&amp;", "&amp;"efct_"&amp;32+BF10*8+3&amp;", "&amp;"efct_"&amp;32+BF10*8+4</f>
        <v xml:space="preserve">   efct_88, efct_89, efct_90, efct_91, efct_92</v>
      </c>
    </row>
    <row r="11" spans="1:59" x14ac:dyDescent="0.25">
      <c r="A11">
        <v>34</v>
      </c>
      <c r="B11">
        <v>64</v>
      </c>
      <c r="C11">
        <v>88</v>
      </c>
      <c r="E11">
        <v>92</v>
      </c>
      <c r="F11">
        <v>34</v>
      </c>
      <c r="G11">
        <v>91</v>
      </c>
      <c r="I11">
        <v>58</v>
      </c>
      <c r="J11">
        <v>39</v>
      </c>
      <c r="K11">
        <v>92</v>
      </c>
      <c r="L11">
        <v>85</v>
      </c>
      <c r="N11">
        <v>7</v>
      </c>
      <c r="P11" t="str">
        <f t="shared" si="2"/>
        <v>const char ltr_P[18] = { -17, 81, 82, 70, 54, 55, 32, 33, 34</v>
      </c>
      <c r="Q11" t="str">
        <f t="shared" si="2"/>
        <v>const char ltr_L[11] = { -10, 54, 70, 82, 81, 80, 66, 65, 64</v>
      </c>
      <c r="R11" t="str">
        <f t="shared" si="2"/>
        <v>const char ltr_Y[13] = { -12, 78, 64, 44, 53, 70, 82, 90, 88</v>
      </c>
      <c r="S11" t="str">
        <f t="shared" si="3"/>
        <v>const char ltr_T[13] = { -12, 53, 71, 56, 57, 35, 72, 84, 92</v>
      </c>
      <c r="T11" t="str">
        <f t="shared" si="4"/>
        <v>const char ltr_H[18] = { -17, 54, 70, 82, 81, 80, 66, 46, 34</v>
      </c>
      <c r="U11" t="str">
        <f t="shared" si="5"/>
        <v>const char ltr_S[18] = { -17, 34, 33, 32, 55, 54, 70, 82, 91</v>
      </c>
      <c r="W11" t="str">
        <f t="shared" si="6"/>
        <v>const char ltr_2[18] = { -17, 53, 54, 55, 32, 33, 34, 35, 58</v>
      </c>
      <c r="X11" t="str">
        <f t="shared" si="7"/>
        <v>const char ltr_0[25] = { -24, 32, 33, 34, 35, 36, 37, 38, 39</v>
      </c>
      <c r="Y11" t="str">
        <f t="shared" si="8"/>
        <v>const char ltr_1[16] = { -15, 53, 54, 55, 32, 56, 72, 84, 92</v>
      </c>
      <c r="Z11" t="str">
        <f t="shared" si="9"/>
        <v>const char ltr_8[25] = { -24, 54, 55, 32, 33, 34, 58, 74, 85</v>
      </c>
      <c r="AB11" t="str">
        <f t="shared" si="10"/>
        <v>const char ltr_all[94] = { -93, 0, 1, 2, 3, 4, 5, 6, 7</v>
      </c>
      <c r="AE11" s="44">
        <v>40</v>
      </c>
      <c r="AF11" s="46">
        <f t="shared" si="11"/>
        <v>-5</v>
      </c>
      <c r="AG11">
        <f>IF(LEN(AG5)&gt;0,MOD((mdoLED2Qtr($AE11)*mdoLED2RingCnt(AG5)/4+AG5-mdoLED2RingMin(AG5)),mdoLED2RingCnt(AG5))+mdoLED2RingMin(AG5),"")</f>
        <v>10</v>
      </c>
      <c r="AH11">
        <f>IF(LEN(AH5)&gt;0,MOD((mdoLED2Qtr($AE11)*mdoLED2RingCnt(AH5)/4+AH5-mdoLED2RingMin(AH5)),mdoLED2RingCnt(AH5))+mdoLED2RingMin(AH5),"")</f>
        <v>39</v>
      </c>
      <c r="AI11">
        <f>IF(LEN(AI5)&gt;0,MOD((mdoLED2Qtr($AE11)*mdoLED2RingCnt(AI5)/4+AI5-mdoLED2RingMin(AI5)),mdoLED2RingCnt(AI5))+mdoLED2RingMin(AI5),"")</f>
        <v>61</v>
      </c>
      <c r="AJ11">
        <f>IF(LEN(AJ5)&gt;0,MOD((mdoLED2Qtr($AE11)*mdoLED2RingCnt(AJ5)/4+AJ5-mdoLED2RingMin(AJ5)),mdoLED2RingCnt(AJ5))+mdoLED2RingMin(AJ5),"")</f>
        <v>41</v>
      </c>
      <c r="AK11">
        <f>IF(LEN(AK5)&gt;0,MOD((mdoLED2Qtr($AE11)*mdoLED2RingCnt(AK5)/4+AK5-mdoLED2RingMin(AK5)),mdoLED2RingCnt(AK5))+mdoLED2RingMin(AK5),"")</f>
        <v>11</v>
      </c>
      <c r="AL11" t="str">
        <f>IF(LEN(AL5)&gt;0,MOD((mdoLED2Qtr($AE11)*mdoLED2RingCnt(AL5)/4+AL5-mdoLED2RingMin(AL5)),mdoLED2RingCnt(AL5))+mdoLED2RingMin(AL5),"")</f>
        <v/>
      </c>
      <c r="AM11" t="str">
        <f>IF(LEN(AM5)&gt;0,MOD((mdoLED2Qtr($AE11)*mdoLED2RingCnt(AM5)/4+AM5-mdoLED2RingMin(AM5)),mdoLED2RingCnt(AM5))+mdoLED2RingMin(AM5),"")</f>
        <v/>
      </c>
      <c r="AT11" t="str">
        <f t="shared" si="12"/>
        <v>const char efct_40[6] = { -5, 10</v>
      </c>
      <c r="AU11" t="str">
        <f t="shared" ref="AU11:BA11" si="22">IF(LEN(AH11)&gt;0,AT11&amp;", "&amp;AH11,"")</f>
        <v>const char efct_40[6] = { -5, 10, 39</v>
      </c>
      <c r="AV11" t="str">
        <f t="shared" si="22"/>
        <v>const char efct_40[6] = { -5, 10, 39, 61</v>
      </c>
      <c r="AW11" t="str">
        <f t="shared" si="22"/>
        <v>const char efct_40[6] = { -5, 10, 39, 61, 41</v>
      </c>
      <c r="AX11" t="str">
        <f t="shared" si="22"/>
        <v>const char efct_40[6] = { -5, 10, 39, 61, 41, 11</v>
      </c>
      <c r="AY11" t="str">
        <f t="shared" si="22"/>
        <v/>
      </c>
      <c r="AZ11" t="str">
        <f t="shared" si="22"/>
        <v/>
      </c>
      <c r="BA11" t="str">
        <f t="shared" si="22"/>
        <v/>
      </c>
      <c r="BB11" t="str">
        <f t="shared" si="14"/>
        <v>const char efct_40[6] = { -5, 10, 39, 61, 41, 11 };</v>
      </c>
      <c r="BG11" t="str">
        <f>"};"</f>
        <v>};</v>
      </c>
    </row>
    <row r="12" spans="1:59" x14ac:dyDescent="0.25">
      <c r="A12">
        <v>35</v>
      </c>
      <c r="B12">
        <v>63</v>
      </c>
      <c r="C12">
        <v>86</v>
      </c>
      <c r="E12">
        <v>88</v>
      </c>
      <c r="F12">
        <v>58</v>
      </c>
      <c r="G12">
        <v>92</v>
      </c>
      <c r="I12">
        <v>85</v>
      </c>
      <c r="J12">
        <v>40</v>
      </c>
      <c r="K12">
        <v>88</v>
      </c>
      <c r="L12">
        <v>92</v>
      </c>
      <c r="N12">
        <v>8</v>
      </c>
      <c r="P12" t="str">
        <f t="shared" ref="P12:P20" si="23">P11&amp;", "&amp;A13</f>
        <v>const char ltr_P[18] = { -17, 81, 82, 70, 54, 55, 32, 33, 34, 59</v>
      </c>
      <c r="Q12" t="str">
        <f>Q11&amp;", "&amp;B12</f>
        <v>const char ltr_L[11] = { -10, 54, 70, 82, 81, 80, 66, 65, 64, 63</v>
      </c>
      <c r="R12" t="str">
        <f>R11&amp;", "&amp;C12</f>
        <v>const char ltr_Y[13] = { -12, 78, 64, 44, 53, 70, 82, 90, 88, 86</v>
      </c>
      <c r="S12" t="str">
        <f t="shared" si="3"/>
        <v>const char ltr_T[13] = { -12, 53, 71, 56, 57, 35, 72, 84, 92, 88</v>
      </c>
      <c r="T12" t="str">
        <f t="shared" si="4"/>
        <v>const char ltr_H[18] = { -17, 54, 70, 82, 81, 80, 66, 46, 34, 58</v>
      </c>
      <c r="U12" t="str">
        <f t="shared" si="5"/>
        <v>const char ltr_S[18] = { -17, 34, 33, 32, 55, 54, 70, 82, 91, 92</v>
      </c>
      <c r="W12" t="str">
        <f t="shared" si="6"/>
        <v>const char ltr_2[18] = { -17, 53, 54, 55, 32, 33, 34, 35, 58, 85</v>
      </c>
      <c r="X12" t="str">
        <f t="shared" si="7"/>
        <v>const char ltr_0[25] = { -24, 32, 33, 34, 35, 36, 37, 38, 39, 40</v>
      </c>
      <c r="Y12" t="str">
        <f t="shared" si="8"/>
        <v>const char ltr_1[16] = { -15, 53, 54, 55, 32, 56, 72, 84, 92, 88</v>
      </c>
      <c r="Z12" t="str">
        <f t="shared" si="9"/>
        <v>const char ltr_8[25] = { -24, 54, 55, 32, 33, 34, 58, 74, 85, 92</v>
      </c>
      <c r="AB12" t="str">
        <f t="shared" si="10"/>
        <v>const char ltr_all[94] = { -93, 0, 1, 2, 3, 4, 5, 6, 7, 8</v>
      </c>
      <c r="AE12" s="44">
        <v>41</v>
      </c>
      <c r="AF12" s="46">
        <f t="shared" si="11"/>
        <v>-5</v>
      </c>
      <c r="AG12">
        <f>IF(LEN(AG6)&gt;0,MOD((mdoLED2Qtr($AE12)*mdoLED2RingCnt(AG6)/4+AG6-mdoLED2RingMin(AG6)),mdoLED2RingCnt(AG6))+mdoLED2RingMin(AG6),"")</f>
        <v>11</v>
      </c>
      <c r="AH12">
        <f>IF(LEN(AH6)&gt;0,MOD((mdoLED2Qtr($AE12)*mdoLED2RingCnt(AH6)/4+AH6-mdoLED2RingMin(AH6)),mdoLED2RingCnt(AH6))+mdoLED2RingMin(AH6),"")</f>
        <v>40</v>
      </c>
      <c r="AI12">
        <f>IF(LEN(AI6)&gt;0,MOD((mdoLED2Qtr($AE12)*mdoLED2RingCnt(AI6)/4+AI6-mdoLED2RingMin(AI6)),mdoLED2RingCnt(AI6))+mdoLED2RingMin(AI6),"")</f>
        <v>62</v>
      </c>
      <c r="AJ12">
        <f>IF(LEN(AJ6)&gt;0,MOD((mdoLED2Qtr($AE12)*mdoLED2RingCnt(AJ6)/4+AJ6-mdoLED2RingMin(AJ6)),mdoLED2RingCnt(AJ6))+mdoLED2RingMin(AJ6),"")</f>
        <v>42</v>
      </c>
      <c r="AK12">
        <f>IF(LEN(AK6)&gt;0,MOD((mdoLED2Qtr($AE12)*mdoLED2RingCnt(AK6)/4+AK6-mdoLED2RingMin(AK6)),mdoLED2RingCnt(AK6))+mdoLED2RingMin(AK6),"")</f>
        <v>12</v>
      </c>
      <c r="AL12" t="str">
        <f>IF(LEN(AL6)&gt;0,MOD((mdoLED2Qtr($AE12)*mdoLED2RingCnt(AL6)/4+AL6-mdoLED2RingMin(AL6)),mdoLED2RingCnt(AL6))+mdoLED2RingMin(AL6),"")</f>
        <v/>
      </c>
      <c r="AM12" t="str">
        <f>IF(LEN(AM6)&gt;0,MOD((mdoLED2Qtr($AE12)*mdoLED2RingCnt(AM6)/4+AM6-mdoLED2RingMin(AM6)),mdoLED2RingCnt(AM6))+mdoLED2RingMin(AM6),"")</f>
        <v/>
      </c>
      <c r="AT12" t="str">
        <f t="shared" si="12"/>
        <v>const char efct_41[6] = { -5, 11</v>
      </c>
      <c r="AU12" t="str">
        <f t="shared" ref="AU12:BA12" si="24">IF(LEN(AH12)&gt;0,AT12&amp;", "&amp;AH12,"")</f>
        <v>const char efct_41[6] = { -5, 11, 40</v>
      </c>
      <c r="AV12" t="str">
        <f t="shared" si="24"/>
        <v>const char efct_41[6] = { -5, 11, 40, 62</v>
      </c>
      <c r="AW12" t="str">
        <f t="shared" si="24"/>
        <v>const char efct_41[6] = { -5, 11, 40, 62, 42</v>
      </c>
      <c r="AX12" t="str">
        <f t="shared" si="24"/>
        <v>const char efct_41[6] = { -5, 11, 40, 62, 42, 12</v>
      </c>
      <c r="AY12" t="str">
        <f t="shared" si="24"/>
        <v/>
      </c>
      <c r="AZ12" t="str">
        <f t="shared" si="24"/>
        <v/>
      </c>
      <c r="BA12" t="str">
        <f t="shared" si="24"/>
        <v/>
      </c>
      <c r="BB12" t="str">
        <f t="shared" si="14"/>
        <v>const char efct_41[6] = { -5, 11, 40, 62, 42, 12 };</v>
      </c>
    </row>
    <row r="13" spans="1:59" x14ac:dyDescent="0.25">
      <c r="A13">
        <v>59</v>
      </c>
      <c r="B13">
        <v>41</v>
      </c>
      <c r="C13">
        <v>74</v>
      </c>
      <c r="E13">
        <v>78</v>
      </c>
      <c r="F13">
        <v>74</v>
      </c>
      <c r="G13">
        <v>87</v>
      </c>
      <c r="I13">
        <v>92</v>
      </c>
      <c r="J13">
        <v>41</v>
      </c>
      <c r="K13">
        <v>78</v>
      </c>
      <c r="L13">
        <v>89</v>
      </c>
      <c r="N13">
        <v>9</v>
      </c>
      <c r="P13" t="str">
        <f t="shared" si="23"/>
        <v>const char ltr_P[18] = { -17, 81, 82, 70, 54, 55, 32, 33, 34, 59, 75</v>
      </c>
      <c r="Q13" t="str">
        <f>Q12&amp;", "&amp;B13</f>
        <v>const char ltr_L[11] = { -10, 54, 70, 82, 81, 80, 66, 65, 64, 63, 41</v>
      </c>
      <c r="R13" t="str">
        <f>R12&amp;", "&amp;C13</f>
        <v>const char ltr_Y[13] = { -12, 78, 64, 44, 53, 70, 82, 90, 88, 86, 74</v>
      </c>
      <c r="S13" t="str">
        <f t="shared" si="3"/>
        <v>const char ltr_T[13] = { -12, 53, 71, 56, 57, 35, 72, 84, 92, 88, 78</v>
      </c>
      <c r="T13" t="str">
        <f t="shared" si="4"/>
        <v>const char ltr_H[18] = { -17, 54, 70, 82, 81, 80, 66, 46, 34, 58, 74</v>
      </c>
      <c r="U13" t="str">
        <f t="shared" si="5"/>
        <v>const char ltr_S[18] = { -17, 34, 33, 32, 55, 54, 70, 82, 91, 92, 87</v>
      </c>
      <c r="W13" t="str">
        <f t="shared" si="6"/>
        <v>const char ltr_2[18] = { -17, 53, 54, 55, 32, 33, 34, 35, 58, 85, 92</v>
      </c>
      <c r="X13" t="str">
        <f t="shared" si="7"/>
        <v>const char ltr_0[25] = { -24, 32, 33, 34, 35, 36, 37, 38, 39, 40, 41</v>
      </c>
      <c r="Y13" t="str">
        <f t="shared" si="8"/>
        <v>const char ltr_1[16] = { -15, 53, 54, 55, 32, 56, 72, 84, 92, 88, 78</v>
      </c>
      <c r="Z13" t="str">
        <f t="shared" si="9"/>
        <v>const char ltr_8[25] = { -24, 54, 55, 32, 33, 34, 58, 74, 85, 92, 89</v>
      </c>
      <c r="AB13" t="str">
        <f t="shared" si="10"/>
        <v>const char ltr_all[94] = { -93, 0, 1, 2, 3, 4, 5, 6, 7, 8, 9</v>
      </c>
      <c r="AE13" s="44">
        <v>42</v>
      </c>
      <c r="AF13" s="46">
        <f t="shared" si="11"/>
        <v>-5</v>
      </c>
      <c r="AG13">
        <f>IF(LEN(AG7)&gt;0,MOD((mdoLED2Qtr($AE13)*mdoLED2RingCnt(AG7)/4+AG7-mdoLED2RingMin(AG7)),mdoLED2RingCnt(AG7))+mdoLED2RingMin(AG7),"")</f>
        <v>41</v>
      </c>
      <c r="AH13">
        <f>IF(LEN(AH7)&gt;0,MOD((mdoLED2Qtr($AE13)*mdoLED2RingCnt(AH7)/4+AH7-mdoLED2RingMin(AH7)),mdoLED2RingCnt(AH7))+mdoLED2RingMin(AH7),"")</f>
        <v>63</v>
      </c>
      <c r="AI13">
        <f>IF(LEN(AI7)&gt;0,MOD((mdoLED2Qtr($AE13)*mdoLED2RingCnt(AI7)/4+AI7-mdoLED2RingMin(AI7)),mdoLED2RingCnt(AI7))+mdoLED2RingMin(AI7),"")</f>
        <v>43</v>
      </c>
      <c r="AJ13">
        <f>IF(LEN(AJ7)&gt;0,MOD((mdoLED2Qtr($AE13)*mdoLED2RingCnt(AJ7)/4+AJ7-mdoLED2RingMin(AJ7)),mdoLED2RingCnt(AJ7))+mdoLED2RingMin(AJ7),"")</f>
        <v>14</v>
      </c>
      <c r="AK13">
        <f>IF(LEN(AK7)&gt;0,MOD((mdoLED2Qtr($AE13)*mdoLED2RingCnt(AK7)/4+AK7-mdoLED2RingMin(AK7)),mdoLED2RingCnt(AK7))+mdoLED2RingMin(AK7),"")</f>
        <v>13</v>
      </c>
      <c r="AL13" t="str">
        <f>IF(LEN(AL7)&gt;0,MOD((mdoLED2Qtr($AE13)*mdoLED2RingCnt(AL7)/4+AL7-mdoLED2RingMin(AL7)),mdoLED2RingCnt(AL7))+mdoLED2RingMin(AL7),"")</f>
        <v/>
      </c>
      <c r="AM13" t="str">
        <f>IF(LEN(AM7)&gt;0,MOD((mdoLED2Qtr($AE13)*mdoLED2RingCnt(AM7)/4+AM7-mdoLED2RingMin(AM7)),mdoLED2RingCnt(AM7))+mdoLED2RingMin(AM7),"")</f>
        <v/>
      </c>
      <c r="AT13" t="str">
        <f t="shared" si="12"/>
        <v>const char efct_42[6] = { -5, 41</v>
      </c>
      <c r="AU13" t="str">
        <f t="shared" ref="AU13:BA13" si="25">IF(LEN(AH13)&gt;0,AT13&amp;", "&amp;AH13,"")</f>
        <v>const char efct_42[6] = { -5, 41, 63</v>
      </c>
      <c r="AV13" t="str">
        <f t="shared" si="25"/>
        <v>const char efct_42[6] = { -5, 41, 63, 43</v>
      </c>
      <c r="AW13" t="str">
        <f t="shared" si="25"/>
        <v>const char efct_42[6] = { -5, 41, 63, 43, 14</v>
      </c>
      <c r="AX13" t="str">
        <f t="shared" si="25"/>
        <v>const char efct_42[6] = { -5, 41, 63, 43, 14, 13</v>
      </c>
      <c r="AY13" t="str">
        <f t="shared" si="25"/>
        <v/>
      </c>
      <c r="AZ13" t="str">
        <f t="shared" si="25"/>
        <v/>
      </c>
      <c r="BA13" t="str">
        <f t="shared" si="25"/>
        <v/>
      </c>
      <c r="BB13" t="str">
        <f t="shared" si="14"/>
        <v>const char efct_42[6] = { -5, 41, 63, 43, 14, 13 };</v>
      </c>
    </row>
    <row r="14" spans="1:59" x14ac:dyDescent="0.25">
      <c r="A14">
        <v>75</v>
      </c>
      <c r="C14">
        <v>58</v>
      </c>
      <c r="E14">
        <v>64</v>
      </c>
      <c r="F14">
        <v>75</v>
      </c>
      <c r="G14">
        <v>76</v>
      </c>
      <c r="I14">
        <v>89</v>
      </c>
      <c r="J14">
        <v>42</v>
      </c>
      <c r="K14">
        <v>47</v>
      </c>
      <c r="L14">
        <v>80</v>
      </c>
      <c r="N14">
        <v>10</v>
      </c>
      <c r="P14" t="str">
        <f t="shared" si="23"/>
        <v>const char ltr_P[18] = { -17, 81, 82, 70, 54, 55, 32, 33, 34, 59, 75, 86</v>
      </c>
      <c r="R14" t="str">
        <f>R13&amp;", "&amp;C14</f>
        <v>const char ltr_Y[13] = { -12, 78, 64, 44, 53, 70, 82, 90, 88, 86, 74, 58</v>
      </c>
      <c r="S14" t="str">
        <f t="shared" si="3"/>
        <v>const char ltr_T[13] = { -12, 53, 71, 56, 57, 35, 72, 84, 92, 88, 78, 64</v>
      </c>
      <c r="T14" t="str">
        <f t="shared" si="4"/>
        <v>const char ltr_H[18] = { -17, 54, 70, 82, 81, 80, 66, 46, 34, 58, 74, 75</v>
      </c>
      <c r="U14" t="str">
        <f t="shared" si="5"/>
        <v>const char ltr_S[18] = { -17, 34, 33, 32, 55, 54, 70, 82, 91, 92, 87, 76</v>
      </c>
      <c r="W14" t="str">
        <f t="shared" si="6"/>
        <v>const char ltr_2[18] = { -17, 53, 54, 55, 32, 33, 34, 35, 58, 85, 92, 89</v>
      </c>
      <c r="X14" t="str">
        <f t="shared" si="7"/>
        <v>const char ltr_0[25] = { -24, 32, 33, 34, 35, 36, 37, 38, 39, 40, 41, 42</v>
      </c>
      <c r="Y14" t="str">
        <f t="shared" si="8"/>
        <v>const char ltr_1[16] = { -15, 53, 54, 55, 32, 56, 72, 84, 92, 88, 78, 47</v>
      </c>
      <c r="Z14" t="str">
        <f t="shared" si="9"/>
        <v>const char ltr_8[25] = { -24, 54, 55, 32, 33, 34, 58, 74, 85, 92, 89, 80</v>
      </c>
      <c r="AB14" t="str">
        <f t="shared" si="10"/>
        <v>const char ltr_all[94] = { -93, 0, 1, 2, 3, 4, 5, 6, 7, 8, 9, 10</v>
      </c>
      <c r="AE14" s="44">
        <v>43</v>
      </c>
      <c r="AF14" s="46">
        <f t="shared" si="11"/>
        <v>-5</v>
      </c>
      <c r="AG14">
        <f>IF(LEN(AG8)&gt;0,MOD((mdoLED2Qtr($AE14)*mdoLED2RingCnt(AG8)/4+AG8-mdoLED2RingMin(AG8)),mdoLED2RingCnt(AG8))+mdoLED2RingMin(AG8),"")</f>
        <v>42</v>
      </c>
      <c r="AH14">
        <f>IF(LEN(AH8)&gt;0,MOD((mdoLED2Qtr($AE14)*mdoLED2RingCnt(AH8)/4+AH8-mdoLED2RingMin(AH8)),mdoLED2RingCnt(AH8))+mdoLED2RingMin(AH8),"")</f>
        <v>63</v>
      </c>
      <c r="AI14">
        <f>IF(LEN(AI8)&gt;0,MOD((mdoLED2Qtr($AE14)*mdoLED2RingCnt(AI8)/4+AI8-mdoLED2RingMin(AI8)),mdoLED2RingCnt(AI8))+mdoLED2RingMin(AI8),"")</f>
        <v>44</v>
      </c>
      <c r="AJ14">
        <f>IF(LEN(AJ8)&gt;0,MOD((mdoLED2Qtr($AE14)*mdoLED2RingCnt(AJ8)/4+AJ8-mdoLED2RingMin(AJ8)),mdoLED2RingCnt(AJ8))+mdoLED2RingMin(AJ8),"")</f>
        <v>15</v>
      </c>
      <c r="AK14">
        <f>IF(LEN(AK8)&gt;0,MOD((mdoLED2Qtr($AE14)*mdoLED2RingCnt(AK8)/4+AK8-mdoLED2RingMin(AK8)),mdoLED2RingCnt(AK8))+mdoLED2RingMin(AK8),"")</f>
        <v>14</v>
      </c>
      <c r="AL14" t="str">
        <f>IF(LEN(AL8)&gt;0,MOD((mdoLED2Qtr($AE14)*mdoLED2RingCnt(AL8)/4+AL8-mdoLED2RingMin(AL8)),mdoLED2RingCnt(AL8))+mdoLED2RingMin(AL8),"")</f>
        <v/>
      </c>
      <c r="AM14" t="str">
        <f>IF(LEN(AM8)&gt;0,MOD((mdoLED2Qtr($AE14)*mdoLED2RingCnt(AM8)/4+AM8-mdoLED2RingMin(AM8)),mdoLED2RingCnt(AM8))+mdoLED2RingMin(AM8),"")</f>
        <v/>
      </c>
      <c r="AT14" t="str">
        <f t="shared" si="12"/>
        <v>const char efct_43[6] = { -5, 42</v>
      </c>
      <c r="AU14" t="str">
        <f t="shared" ref="AU14:BA14" si="26">IF(LEN(AH14)&gt;0,AT14&amp;", "&amp;AH14,"")</f>
        <v>const char efct_43[6] = { -5, 42, 63</v>
      </c>
      <c r="AV14" t="str">
        <f t="shared" si="26"/>
        <v>const char efct_43[6] = { -5, 42, 63, 44</v>
      </c>
      <c r="AW14" t="str">
        <f t="shared" si="26"/>
        <v>const char efct_43[6] = { -5, 42, 63, 44, 15</v>
      </c>
      <c r="AX14" t="str">
        <f t="shared" si="26"/>
        <v>const char efct_43[6] = { -5, 42, 63, 44, 15, 14</v>
      </c>
      <c r="AY14" t="str">
        <f t="shared" si="26"/>
        <v/>
      </c>
      <c r="AZ14" t="str">
        <f t="shared" si="26"/>
        <v/>
      </c>
      <c r="BA14" t="str">
        <f t="shared" si="26"/>
        <v/>
      </c>
      <c r="BB14" t="str">
        <f t="shared" si="14"/>
        <v>const char efct_43[6] = { -5, 42, 63, 44, 15, 14 };</v>
      </c>
    </row>
    <row r="15" spans="1:59" x14ac:dyDescent="0.25">
      <c r="A15">
        <v>86</v>
      </c>
      <c r="C15">
        <v>35</v>
      </c>
      <c r="E15">
        <v>44</v>
      </c>
      <c r="F15">
        <v>76</v>
      </c>
      <c r="G15">
        <v>62</v>
      </c>
      <c r="I15">
        <v>66</v>
      </c>
      <c r="J15">
        <v>43</v>
      </c>
      <c r="K15">
        <v>65</v>
      </c>
      <c r="L15">
        <v>66</v>
      </c>
      <c r="N15">
        <v>11</v>
      </c>
      <c r="P15" t="str">
        <f t="shared" si="23"/>
        <v>const char ltr_P[18] = { -17, 81, 82, 70, 54, 55, 32, 33, 34, 59, 75, 86, 92</v>
      </c>
      <c r="R15" t="str">
        <f>R14&amp;", "&amp;C15</f>
        <v>const char ltr_Y[13] = { -12, 78, 64, 44, 53, 70, 82, 90, 88, 86, 74, 58, 35</v>
      </c>
      <c r="S15" t="str">
        <f t="shared" si="3"/>
        <v>const char ltr_T[13] = { -12, 53, 71, 56, 57, 35, 72, 84, 92, 88, 78, 64, 44</v>
      </c>
      <c r="T15" t="str">
        <f t="shared" si="4"/>
        <v>const char ltr_H[18] = { -17, 54, 70, 82, 81, 80, 66, 46, 34, 58, 74, 75, 76</v>
      </c>
      <c r="U15" t="str">
        <f t="shared" si="5"/>
        <v>const char ltr_S[18] = { -17, 34, 33, 32, 55, 54, 70, 82, 91, 92, 87, 76, 62</v>
      </c>
      <c r="W15" t="str">
        <f t="shared" si="6"/>
        <v>const char ltr_2[18] = { -17, 53, 54, 55, 32, 33, 34, 35, 58, 85, 92, 89, 66</v>
      </c>
      <c r="X15" t="str">
        <f t="shared" si="7"/>
        <v>const char ltr_0[25] = { -24, 32, 33, 34, 35, 36, 37, 38, 39, 40, 41, 42, 43</v>
      </c>
      <c r="Y15" t="str">
        <f t="shared" si="8"/>
        <v>const char ltr_1[16] = { -15, 53, 54, 55, 32, 56, 72, 84, 92, 88, 78, 47, 65</v>
      </c>
      <c r="Z15" t="str">
        <f t="shared" si="9"/>
        <v>const char ltr_8[25] = { -24, 54, 55, 32, 33, 34, 58, 74, 85, 92, 89, 80, 66</v>
      </c>
      <c r="AB15" t="str">
        <f t="shared" si="10"/>
        <v>const char ltr_all[94] = { -93, 0, 1, 2, 3, 4, 5, 6, 7, 8, 9, 10, 11</v>
      </c>
      <c r="AE15" s="44">
        <v>44</v>
      </c>
      <c r="AF15" s="46">
        <f t="shared" si="11"/>
        <v>-6</v>
      </c>
      <c r="AG15" s="40">
        <f>IF(LEN(AG3)&gt;0,MOD((mdoLED2Qtr($AE15)*mdoLED2RingCnt(AG3)/4+AG3-mdoLED2RingMin(AG3)),mdoLED2RingCnt(AG3))+mdoLED2RingMin(AG3),"")</f>
        <v>16</v>
      </c>
      <c r="AH15" s="40">
        <f>IF(LEN(AH3)&gt;0,MOD((mdoLED2Qtr($AE15)*mdoLED2RingCnt(AH3)/4+AH3-mdoLED2RingMin(AH3)),mdoLED2RingCnt(AH3))+mdoLED2RingMin(AH9),"")</f>
        <v>15</v>
      </c>
      <c r="AI15" s="40">
        <f>IF(LEN(AI3)&gt;0,MOD((mdoLED2Qtr($AE15)*mdoLED2RingCnt(AI3)/4+AI3-mdoLED2RingMin(AI3)),mdoLED2RingCnt(AI3))+mdoLED2RingMin(AI9),"")</f>
        <v>43</v>
      </c>
      <c r="AJ15" s="40">
        <f>IF(LEN(AJ3)&gt;0,MOD((mdoLED2Qtr($AE15)*mdoLED2RingCnt(AJ3)/4+AJ3-mdoLED2RingMin(AJ3)),mdoLED2RingCnt(AJ3))+mdoLED2RingMin(AJ9),"")</f>
        <v>64</v>
      </c>
      <c r="AK15" s="40">
        <f>IF(LEN(AK3)&gt;0,MOD((mdoLED2Qtr($AE15)*mdoLED2RingCnt(AK3)/4+AK3-mdoLED2RingMin(AK3)),mdoLED2RingCnt(AK3))+mdoLED2RingMin(AK9),"")</f>
        <v>45</v>
      </c>
      <c r="AL15" s="40">
        <f>IF(LEN(AL3)&gt;0,MOD((mdoLED2Qtr($AE15)*mdoLED2RingCnt(AL3)/4+AL3-mdoLED2RingMin(AL3)),mdoLED2RingCnt(AL3))+mdoLED2RingMin(AL9),"")</f>
        <v>17</v>
      </c>
      <c r="AM15" s="40" t="str">
        <f>IF(LEN(AM3)&gt;0,MOD((mdoLED2Qtr($AE15)*mdoLED2RingCnt(AM3)/4+AM3-mdoLED2RingMin(AM3)),mdoLED2RingCnt(AM3))+mdoLED2RingMin(AM9),"")</f>
        <v/>
      </c>
      <c r="AT15" t="str">
        <f t="shared" si="12"/>
        <v>const char efct_44[7] = { -6, 16</v>
      </c>
      <c r="AU15" t="str">
        <f t="shared" ref="AU15:BA15" si="27">IF(LEN(AH15)&gt;0,AT15&amp;", "&amp;AH15,"")</f>
        <v>const char efct_44[7] = { -6, 16, 15</v>
      </c>
      <c r="AV15" t="str">
        <f t="shared" si="27"/>
        <v>const char efct_44[7] = { -6, 16, 15, 43</v>
      </c>
      <c r="AW15" t="str">
        <f t="shared" si="27"/>
        <v>const char efct_44[7] = { -6, 16, 15, 43, 64</v>
      </c>
      <c r="AX15" t="str">
        <f t="shared" si="27"/>
        <v>const char efct_44[7] = { -6, 16, 15, 43, 64, 45</v>
      </c>
      <c r="AY15" t="str">
        <f t="shared" si="27"/>
        <v>const char efct_44[7] = { -6, 16, 15, 43, 64, 45, 17</v>
      </c>
      <c r="AZ15" t="str">
        <f t="shared" si="27"/>
        <v/>
      </c>
      <c r="BA15" t="str">
        <f t="shared" si="27"/>
        <v/>
      </c>
      <c r="BB15" t="str">
        <f t="shared" si="14"/>
        <v>const char efct_44[7] = { -6, 16, 15, 43, 64, 45, 17 };</v>
      </c>
    </row>
    <row r="16" spans="1:59" x14ac:dyDescent="0.25">
      <c r="A16">
        <v>92</v>
      </c>
      <c r="F16">
        <v>62</v>
      </c>
      <c r="G16">
        <v>42</v>
      </c>
      <c r="I16">
        <v>47</v>
      </c>
      <c r="J16">
        <v>44</v>
      </c>
      <c r="K16">
        <v>64</v>
      </c>
      <c r="L16">
        <v>46</v>
      </c>
      <c r="N16">
        <v>12</v>
      </c>
      <c r="P16" t="str">
        <f t="shared" si="23"/>
        <v>const char ltr_P[18] = { -17, 81, 82, 70, 54, 55, 32, 33, 34, 59, 75, 86, 92, 90</v>
      </c>
      <c r="T16" t="str">
        <f t="shared" ref="T16:U20" si="28">T15&amp;", "&amp;F16</f>
        <v>const char ltr_H[18] = { -17, 54, 70, 82, 81, 80, 66, 46, 34, 58, 74, 75, 76, 62</v>
      </c>
      <c r="U16" t="str">
        <f t="shared" si="28"/>
        <v>const char ltr_S[18] = { -17, 34, 33, 32, 55, 54, 70, 82, 91, 92, 87, 76, 62, 42</v>
      </c>
      <c r="W16" t="str">
        <f t="shared" si="6"/>
        <v>const char ltr_2[18] = { -17, 53, 54, 55, 32, 33, 34, 35, 58, 85, 92, 89, 66, 47</v>
      </c>
      <c r="X16" t="str">
        <f t="shared" si="7"/>
        <v>const char ltr_0[25] = { -24, 32, 33, 34, 35, 36, 37, 38, 39, 40, 41, 42, 43, 44</v>
      </c>
      <c r="Y16" t="str">
        <f t="shared" si="8"/>
        <v>const char ltr_1[16] = { -15, 53, 54, 55, 32, 56, 72, 84, 92, 88, 78, 47, 65, 64</v>
      </c>
      <c r="Z16" t="str">
        <f t="shared" si="9"/>
        <v>const char ltr_8[25] = { -24, 54, 55, 32, 33, 34, 58, 74, 85, 92, 89, 80, 66, 46</v>
      </c>
      <c r="AB16" t="str">
        <f t="shared" si="10"/>
        <v>const char ltr_all[94] = { -93, 0, 1, 2, 3, 4, 5, 6, 7, 8, 9, 10, 11, 12</v>
      </c>
      <c r="AE16" s="44">
        <v>45</v>
      </c>
      <c r="AF16" s="46">
        <f t="shared" si="11"/>
        <v>-5</v>
      </c>
      <c r="AG16" s="30">
        <f>IF(LEN(AG4)&gt;0,MOD((mdoLED2Qtr($AE16)*mdoLED2RingCnt(AG4)/4+AG4-mdoLED2RingMin(AG4)),mdoLED2RingCnt(AG4))+mdoLED2RingMin(AG4),"")</f>
        <v>17</v>
      </c>
      <c r="AH16" s="30">
        <f>IF(LEN(AH4)&gt;0,MOD((mdoLED2Qtr($AE16)*mdoLED2RingCnt(AH4)/4+AH4-mdoLED2RingMin(AH4)),mdoLED2RingCnt(AH4))+mdoLED2RingMin(AH4),"")</f>
        <v>44</v>
      </c>
      <c r="AI16" s="30">
        <f>IF(LEN(AI4)&gt;0,MOD((mdoLED2Qtr($AE16)*mdoLED2RingCnt(AI4)/4+AI4-mdoLED2RingMin(AI4)),mdoLED2RingCnt(AI4))+mdoLED2RingMin(AI4),"")</f>
        <v>65</v>
      </c>
      <c r="AJ16" s="30">
        <f>IF(LEN(AJ4)&gt;0,MOD((mdoLED2Qtr($AE16)*mdoLED2RingCnt(AJ4)/4+AJ4-mdoLED2RingMin(AJ4)),mdoLED2RingCnt(AJ4))+mdoLED2RingMin(AJ4),"")</f>
        <v>46</v>
      </c>
      <c r="AK16" s="30">
        <f>IF(LEN(AK4)&gt;0,MOD((mdoLED2Qtr($AE16)*mdoLED2RingCnt(AK4)/4+AK4-mdoLED2RingMin(AK4)),mdoLED2RingCnt(AK4))+mdoLED2RingMin(AK4),"")</f>
        <v>18</v>
      </c>
      <c r="AL16" s="30" t="str">
        <f>IF(LEN(AL4)&gt;0,MOD((mdoLED2Qtr($AE16)*mdoLED2RingCnt(AL4)/4+AL4-mdoLED2RingMin(AL4)),mdoLED2RingCnt(AL4))+mdoLED2RingMin(AL4),"")</f>
        <v/>
      </c>
      <c r="AM16" s="30" t="str">
        <f>IF(LEN(AM4)&gt;0,MOD((mdoLED2Qtr($AE16)*mdoLED2RingCnt(AM4)/4+AM4-mdoLED2RingMin(AM4)),mdoLED2RingCnt(AM4))+mdoLED2RingMin(AM4),"")</f>
        <v/>
      </c>
      <c r="AT16" t="str">
        <f t="shared" si="12"/>
        <v>const char efct_45[6] = { -5, 17</v>
      </c>
      <c r="AU16" t="str">
        <f t="shared" ref="AU16:BA16" si="29">IF(LEN(AH16)&gt;0,AT16&amp;", "&amp;AH16,"")</f>
        <v>const char efct_45[6] = { -5, 17, 44</v>
      </c>
      <c r="AV16" t="str">
        <f t="shared" si="29"/>
        <v>const char efct_45[6] = { -5, 17, 44, 65</v>
      </c>
      <c r="AW16" t="str">
        <f t="shared" si="29"/>
        <v>const char efct_45[6] = { -5, 17, 44, 65, 46</v>
      </c>
      <c r="AX16" t="str">
        <f t="shared" si="29"/>
        <v>const char efct_45[6] = { -5, 17, 44, 65, 46, 18</v>
      </c>
      <c r="AY16" t="str">
        <f t="shared" si="29"/>
        <v/>
      </c>
      <c r="AZ16" t="str">
        <f t="shared" si="29"/>
        <v/>
      </c>
      <c r="BA16" t="str">
        <f t="shared" si="29"/>
        <v/>
      </c>
      <c r="BB16" t="str">
        <f t="shared" si="14"/>
        <v>const char efct_45[6] = { -5, 17, 44, 65, 46, 18 };</v>
      </c>
    </row>
    <row r="17" spans="1:54" x14ac:dyDescent="0.25">
      <c r="A17">
        <v>90</v>
      </c>
      <c r="F17">
        <v>42</v>
      </c>
      <c r="G17">
        <v>43</v>
      </c>
      <c r="I17">
        <v>65</v>
      </c>
      <c r="J17">
        <v>45</v>
      </c>
      <c r="K17">
        <v>63</v>
      </c>
      <c r="L17">
        <v>45</v>
      </c>
      <c r="N17">
        <v>13</v>
      </c>
      <c r="P17" t="str">
        <f t="shared" si="23"/>
        <v>const char ltr_P[18] = { -17, 81, 82, 70, 54, 55, 32, 33, 34, 59, 75, 86, 92, 90, 80</v>
      </c>
      <c r="T17" t="str">
        <f t="shared" si="28"/>
        <v>const char ltr_H[18] = { -17, 54, 70, 82, 81, 80, 66, 46, 34, 58, 74, 75, 76, 62, 42</v>
      </c>
      <c r="U17" t="str">
        <f t="shared" si="28"/>
        <v>const char ltr_S[18] = { -17, 34, 33, 32, 55, 54, 70, 82, 91, 92, 87, 76, 62, 42, 43</v>
      </c>
      <c r="W17" t="str">
        <f t="shared" si="6"/>
        <v>const char ltr_2[18] = { -17, 53, 54, 55, 32, 33, 34, 35, 58, 85, 92, 89, 66, 47, 65</v>
      </c>
      <c r="X17" t="str">
        <f t="shared" si="7"/>
        <v>const char ltr_0[25] = { -24, 32, 33, 34, 35, 36, 37, 38, 39, 40, 41, 42, 43, 44, 45</v>
      </c>
      <c r="Y17" t="str">
        <f t="shared" si="8"/>
        <v>const char ltr_1[16] = { -15, 53, 54, 55, 32, 56, 72, 84, 92, 88, 78, 47, 65, 64, 63</v>
      </c>
      <c r="Z17" t="str">
        <f t="shared" si="9"/>
        <v>const char ltr_8[25] = { -24, 54, 55, 32, 33, 34, 58, 74, 85, 92, 89, 80, 66, 46, 45</v>
      </c>
      <c r="AB17" t="str">
        <f t="shared" si="10"/>
        <v>const char ltr_all[94] = { -93, 0, 1, 2, 3, 4, 5, 6, 7, 8, 9, 10, 11, 12, 13</v>
      </c>
      <c r="AE17" s="44">
        <v>46</v>
      </c>
      <c r="AF17" s="46">
        <f t="shared" si="11"/>
        <v>-5</v>
      </c>
      <c r="AG17" s="30">
        <f>IF(LEN(AG5)&gt;0,MOD((mdoLED2Qtr($AE17)*mdoLED2RingCnt(AG5)/4+AG5-mdoLED2RingMin(AG5)),mdoLED2RingCnt(AG5))+mdoLED2RingMin(AG5),"")</f>
        <v>18</v>
      </c>
      <c r="AH17" s="30">
        <f>IF(LEN(AH5)&gt;0,MOD((mdoLED2Qtr($AE17)*mdoLED2RingCnt(AH5)/4+AH5-mdoLED2RingMin(AH5)),mdoLED2RingCnt(AH5))+mdoLED2RingMin(AH5),"")</f>
        <v>45</v>
      </c>
      <c r="AI17" s="30">
        <f>IF(LEN(AI5)&gt;0,MOD((mdoLED2Qtr($AE17)*mdoLED2RingCnt(AI5)/4+AI5-mdoLED2RingMin(AI5)),mdoLED2RingCnt(AI5))+mdoLED2RingMin(AI5),"")</f>
        <v>65</v>
      </c>
      <c r="AJ17" s="30">
        <f>IF(LEN(AJ5)&gt;0,MOD((mdoLED2Qtr($AE17)*mdoLED2RingCnt(AJ5)/4+AJ5-mdoLED2RingMin(AJ5)),mdoLED2RingCnt(AJ5))+mdoLED2RingMin(AJ5),"")</f>
        <v>47</v>
      </c>
      <c r="AK17" s="30">
        <f>IF(LEN(AK5)&gt;0,MOD((mdoLED2Qtr($AE17)*mdoLED2RingCnt(AK5)/4+AK5-mdoLED2RingMin(AK5)),mdoLED2RingCnt(AK5))+mdoLED2RingMin(AK5),"")</f>
        <v>19</v>
      </c>
      <c r="AL17" s="30" t="str">
        <f>IF(LEN(AL5)&gt;0,MOD((mdoLED2Qtr($AE17)*mdoLED2RingCnt(AL5)/4+AL5-mdoLED2RingMin(AL5)),mdoLED2RingCnt(AL5))+mdoLED2RingMin(AL5),"")</f>
        <v/>
      </c>
      <c r="AM17" s="30" t="str">
        <f>IF(LEN(AM5)&gt;0,MOD((mdoLED2Qtr($AE17)*mdoLED2RingCnt(AM5)/4+AM5-mdoLED2RingMin(AM5)),mdoLED2RingCnt(AM5))+mdoLED2RingMin(AM5),"")</f>
        <v/>
      </c>
      <c r="AT17" t="str">
        <f t="shared" si="12"/>
        <v>const char efct_46[6] = { -5, 18</v>
      </c>
      <c r="AU17" t="str">
        <f t="shared" ref="AU17:BA17" si="30">IF(LEN(AH17)&gt;0,AT17&amp;", "&amp;AH17,"")</f>
        <v>const char efct_46[6] = { -5, 18, 45</v>
      </c>
      <c r="AV17" t="str">
        <f t="shared" si="30"/>
        <v>const char efct_46[6] = { -5, 18, 45, 65</v>
      </c>
      <c r="AW17" t="str">
        <f t="shared" si="30"/>
        <v>const char efct_46[6] = { -5, 18, 45, 65, 47</v>
      </c>
      <c r="AX17" t="str">
        <f t="shared" si="30"/>
        <v>const char efct_46[6] = { -5, 18, 45, 65, 47, 19</v>
      </c>
      <c r="AY17" t="str">
        <f t="shared" si="30"/>
        <v/>
      </c>
      <c r="AZ17" t="str">
        <f t="shared" si="30"/>
        <v/>
      </c>
      <c r="BA17" t="str">
        <f t="shared" si="30"/>
        <v/>
      </c>
      <c r="BB17" t="str">
        <f t="shared" si="14"/>
        <v>const char efct_46[6] = { -5, 18, 45, 65, 47, 19 };</v>
      </c>
    </row>
    <row r="18" spans="1:54" x14ac:dyDescent="0.25">
      <c r="A18">
        <v>80</v>
      </c>
      <c r="F18">
        <v>90</v>
      </c>
      <c r="G18">
        <v>44</v>
      </c>
      <c r="I18">
        <v>64</v>
      </c>
      <c r="J18">
        <v>46</v>
      </c>
      <c r="K18">
        <v>41</v>
      </c>
      <c r="L18">
        <v>44</v>
      </c>
      <c r="N18">
        <v>14</v>
      </c>
      <c r="P18" t="str">
        <f t="shared" si="23"/>
        <v>const char ltr_P[18] = { -17, 81, 82, 70, 54, 55, 32, 33, 34, 59, 75, 86, 92, 90, 80, 66</v>
      </c>
      <c r="T18" t="str">
        <f t="shared" si="28"/>
        <v>const char ltr_H[18] = { -17, 54, 70, 82, 81, 80, 66, 46, 34, 58, 74, 75, 76, 62, 42, 90</v>
      </c>
      <c r="U18" t="str">
        <f t="shared" si="28"/>
        <v>const char ltr_S[18] = { -17, 34, 33, 32, 55, 54, 70, 82, 91, 92, 87, 76, 62, 42, 43, 44</v>
      </c>
      <c r="W18" t="str">
        <f t="shared" si="6"/>
        <v>const char ltr_2[18] = { -17, 53, 54, 55, 32, 33, 34, 35, 58, 85, 92, 89, 66, 47, 65, 64</v>
      </c>
      <c r="X18" t="str">
        <f t="shared" si="7"/>
        <v>const char ltr_0[25] = { -24, 32, 33, 34, 35, 36, 37, 38, 39, 40, 41, 42, 43, 44, 45, 46</v>
      </c>
      <c r="Y18" t="str">
        <f t="shared" si="8"/>
        <v>const char ltr_1[16] = { -15, 53, 54, 55, 32, 56, 72, 84, 92, 88, 78, 47, 65, 64, 63, 41</v>
      </c>
      <c r="Z18" t="str">
        <f t="shared" si="9"/>
        <v>const char ltr_8[25] = { -24, 54, 55, 32, 33, 34, 58, 74, 85, 92, 89, 80, 66, 46, 45, 44</v>
      </c>
      <c r="AB18" t="str">
        <f t="shared" si="10"/>
        <v>const char ltr_all[94] = { -93, 0, 1, 2, 3, 4, 5, 6, 7, 8, 9, 10, 11, 12, 13, 14</v>
      </c>
      <c r="AE18" s="44">
        <v>47</v>
      </c>
      <c r="AF18" s="46">
        <f t="shared" si="11"/>
        <v>-5</v>
      </c>
      <c r="AG18" s="30">
        <f>IF(LEN(AG6)&gt;0,MOD((mdoLED2Qtr($AE18)*mdoLED2RingCnt(AG6)/4+AG6-mdoLED2RingMin(AG6)),mdoLED2RingCnt(AG6))+mdoLED2RingMin(AG6),"")</f>
        <v>19</v>
      </c>
      <c r="AH18" s="30">
        <f>IF(LEN(AH6)&gt;0,MOD((mdoLED2Qtr($AE18)*mdoLED2RingCnt(AH6)/4+AH6-mdoLED2RingMin(AH6)),mdoLED2RingCnt(AH6))+mdoLED2RingMin(AH6),"")</f>
        <v>46</v>
      </c>
      <c r="AI18" s="30">
        <f>IF(LEN(AI6)&gt;0,MOD((mdoLED2Qtr($AE18)*mdoLED2RingCnt(AI6)/4+AI6-mdoLED2RingMin(AI6)),mdoLED2RingCnt(AI6))+mdoLED2RingMin(AI6),"")</f>
        <v>66</v>
      </c>
      <c r="AJ18" s="30">
        <f>IF(LEN(AJ6)&gt;0,MOD((mdoLED2Qtr($AE18)*mdoLED2RingCnt(AJ6)/4+AJ6-mdoLED2RingMin(AJ6)),mdoLED2RingCnt(AJ6))+mdoLED2RingMin(AJ6),"")</f>
        <v>48</v>
      </c>
      <c r="AK18" s="30">
        <f>IF(LEN(AK6)&gt;0,MOD((mdoLED2Qtr($AE18)*mdoLED2RingCnt(AK6)/4+AK6-mdoLED2RingMin(AK6)),mdoLED2RingCnt(AK6))+mdoLED2RingMin(AK6),"")</f>
        <v>20</v>
      </c>
      <c r="AL18" s="30" t="str">
        <f>IF(LEN(AL6)&gt;0,MOD((mdoLED2Qtr($AE18)*mdoLED2RingCnt(AL6)/4+AL6-mdoLED2RingMin(AL6)),mdoLED2RingCnt(AL6))+mdoLED2RingMin(AL6),"")</f>
        <v/>
      </c>
      <c r="AM18" s="30" t="str">
        <f>IF(LEN(AM6)&gt;0,MOD((mdoLED2Qtr($AE18)*mdoLED2RingCnt(AM6)/4+AM6-mdoLED2RingMin(AM6)),mdoLED2RingCnt(AM6))+mdoLED2RingMin(AM6),"")</f>
        <v/>
      </c>
      <c r="AT18" t="str">
        <f t="shared" si="12"/>
        <v>const char efct_47[6] = { -5, 19</v>
      </c>
      <c r="AU18" t="str">
        <f t="shared" ref="AU18:BA18" si="31">IF(LEN(AH18)&gt;0,AT18&amp;", "&amp;AH18,"")</f>
        <v>const char efct_47[6] = { -5, 19, 46</v>
      </c>
      <c r="AV18" t="str">
        <f t="shared" si="31"/>
        <v>const char efct_47[6] = { -5, 19, 46, 66</v>
      </c>
      <c r="AW18" t="str">
        <f t="shared" si="31"/>
        <v>const char efct_47[6] = { -5, 19, 46, 66, 48</v>
      </c>
      <c r="AX18" t="str">
        <f t="shared" si="31"/>
        <v>const char efct_47[6] = { -5, 19, 46, 66, 48, 20</v>
      </c>
      <c r="AY18" t="str">
        <f t="shared" si="31"/>
        <v/>
      </c>
      <c r="AZ18" t="str">
        <f t="shared" si="31"/>
        <v/>
      </c>
      <c r="BA18" t="str">
        <f t="shared" si="31"/>
        <v/>
      </c>
      <c r="BB18" t="str">
        <f t="shared" si="14"/>
        <v>const char efct_47[6] = { -5, 19, 46, 66, 48, 20 };</v>
      </c>
    </row>
    <row r="19" spans="1:54" x14ac:dyDescent="0.25">
      <c r="A19">
        <v>66</v>
      </c>
      <c r="F19">
        <v>92</v>
      </c>
      <c r="G19">
        <v>45</v>
      </c>
      <c r="I19">
        <v>63</v>
      </c>
      <c r="J19">
        <v>47</v>
      </c>
      <c r="L19">
        <v>43</v>
      </c>
      <c r="N19">
        <v>15</v>
      </c>
      <c r="P19" t="str">
        <f t="shared" si="23"/>
        <v>const char ltr_P[18] = { -17, 81, 82, 70, 54, 55, 32, 33, 34, 59, 75, 86, 92, 90, 80, 66, 46</v>
      </c>
      <c r="T19" t="str">
        <f t="shared" si="28"/>
        <v>const char ltr_H[18] = { -17, 54, 70, 82, 81, 80, 66, 46, 34, 58, 74, 75, 76, 62, 42, 90, 92</v>
      </c>
      <c r="U19" t="str">
        <f t="shared" si="28"/>
        <v>const char ltr_S[18] = { -17, 34, 33, 32, 55, 54, 70, 82, 91, 92, 87, 76, 62, 42, 43, 44, 45</v>
      </c>
      <c r="W19" t="str">
        <f>W18&amp;", "&amp;I19</f>
        <v>const char ltr_2[18] = { -17, 53, 54, 55, 32, 33, 34, 35, 58, 85, 92, 89, 66, 47, 65, 64, 63</v>
      </c>
      <c r="X19" t="str">
        <f>X18&amp;", "&amp;J19</f>
        <v>const char ltr_0[25] = { -24, 32, 33, 34, 35, 36, 37, 38, 39, 40, 41, 42, 43, 44, 45, 46, 47</v>
      </c>
      <c r="Z19" t="str">
        <f t="shared" ref="Z19:Z27" si="32">Z18&amp;", "&amp;L19</f>
        <v>const char ltr_8[25] = { -24, 54, 55, 32, 33, 34, 58, 74, 85, 92, 89, 80, 66, 46, 45, 44, 43</v>
      </c>
      <c r="AB19" t="str">
        <f t="shared" si="10"/>
        <v>const char ltr_all[94] = { -93, 0, 1, 2, 3, 4, 5, 6, 7, 8, 9, 10, 11, 12, 13, 14, 15</v>
      </c>
      <c r="AE19" s="44">
        <v>48</v>
      </c>
      <c r="AF19" s="46">
        <f t="shared" si="11"/>
        <v>-5</v>
      </c>
      <c r="AG19" s="30">
        <f>IF(LEN(AG7)&gt;0,MOD((mdoLED2Qtr($AE19)*mdoLED2RingCnt(AG7)/4+AG7-mdoLED2RingMin(AG7)),mdoLED2RingCnt(AG7))+mdoLED2RingMin(AG7),"")</f>
        <v>47</v>
      </c>
      <c r="AH19" s="30">
        <f>IF(LEN(AH7)&gt;0,MOD((mdoLED2Qtr($AE19)*mdoLED2RingCnt(AH7)/4+AH7-mdoLED2RingMin(AH7)),mdoLED2RingCnt(AH7))+mdoLED2RingMin(AH7),"")</f>
        <v>67</v>
      </c>
      <c r="AI19" s="30">
        <f>IF(LEN(AI7)&gt;0,MOD((mdoLED2Qtr($AE19)*mdoLED2RingCnt(AI7)/4+AI7-mdoLED2RingMin(AI7)),mdoLED2RingCnt(AI7))+mdoLED2RingMin(AI7),"")</f>
        <v>49</v>
      </c>
      <c r="AJ19" s="30">
        <f>IF(LEN(AJ7)&gt;0,MOD((mdoLED2Qtr($AE19)*mdoLED2RingCnt(AJ7)/4+AJ7-mdoLED2RingMin(AJ7)),mdoLED2RingCnt(AJ7))+mdoLED2RingMin(AJ7),"")</f>
        <v>22</v>
      </c>
      <c r="AK19" s="30">
        <f>IF(LEN(AK7)&gt;0,MOD((mdoLED2Qtr($AE19)*mdoLED2RingCnt(AK7)/4+AK7-mdoLED2RingMin(AK7)),mdoLED2RingCnt(AK7))+mdoLED2RingMin(AK7),"")</f>
        <v>21</v>
      </c>
      <c r="AL19" s="30" t="str">
        <f>IF(LEN(AL7)&gt;0,MOD((mdoLED2Qtr($AE19)*mdoLED2RingCnt(AL7)/4+AL7-mdoLED2RingMin(AL7)),mdoLED2RingCnt(AL7))+mdoLED2RingMin(AL7),"")</f>
        <v/>
      </c>
      <c r="AM19" s="30" t="str">
        <f>IF(LEN(AM7)&gt;0,MOD((mdoLED2Qtr($AE19)*mdoLED2RingCnt(AM7)/4+AM7-mdoLED2RingMin(AM7)),mdoLED2RingCnt(AM7))+mdoLED2RingMin(AM7),"")</f>
        <v/>
      </c>
      <c r="AT19" t="str">
        <f t="shared" si="12"/>
        <v>const char efct_48[6] = { -5, 47</v>
      </c>
      <c r="AU19" t="str">
        <f t="shared" ref="AU19:BA19" si="33">IF(LEN(AH19)&gt;0,AT19&amp;", "&amp;AH19,"")</f>
        <v>const char efct_48[6] = { -5, 47, 67</v>
      </c>
      <c r="AV19" t="str">
        <f t="shared" si="33"/>
        <v>const char efct_48[6] = { -5, 47, 67, 49</v>
      </c>
      <c r="AW19" t="str">
        <f t="shared" si="33"/>
        <v>const char efct_48[6] = { -5, 47, 67, 49, 22</v>
      </c>
      <c r="AX19" t="str">
        <f t="shared" si="33"/>
        <v>const char efct_48[6] = { -5, 47, 67, 49, 22, 21</v>
      </c>
      <c r="AY19" t="str">
        <f t="shared" si="33"/>
        <v/>
      </c>
      <c r="AZ19" t="str">
        <f t="shared" si="33"/>
        <v/>
      </c>
      <c r="BA19" t="str">
        <f t="shared" si="33"/>
        <v/>
      </c>
      <c r="BB19" t="str">
        <f t="shared" si="14"/>
        <v>const char efct_48[6] = { -5, 47, 67, 49, 22, 21 };</v>
      </c>
    </row>
    <row r="20" spans="1:54" x14ac:dyDescent="0.25">
      <c r="A20">
        <v>46</v>
      </c>
      <c r="F20">
        <v>86</v>
      </c>
      <c r="G20">
        <v>46</v>
      </c>
      <c r="I20">
        <v>41</v>
      </c>
      <c r="J20">
        <v>48</v>
      </c>
      <c r="L20">
        <v>42</v>
      </c>
      <c r="N20">
        <v>16</v>
      </c>
      <c r="P20" t="str">
        <f t="shared" si="23"/>
        <v xml:space="preserve">const char ltr_P[18] = { -17, 81, 82, 70, 54, 55, 32, 33, 34, 59, 75, 86, 92, 90, 80, 66, 46, </v>
      </c>
      <c r="T20" t="str">
        <f t="shared" si="28"/>
        <v>const char ltr_H[18] = { -17, 54, 70, 82, 81, 80, 66, 46, 34, 58, 74, 75, 76, 62, 42, 90, 92, 86</v>
      </c>
      <c r="U20" t="str">
        <f t="shared" si="28"/>
        <v>const char ltr_S[18] = { -17, 34, 33, 32, 55, 54, 70, 82, 91, 92, 87, 76, 62, 42, 43, 44, 45, 46</v>
      </c>
      <c r="W20" t="str">
        <f>W19&amp;", "&amp;I20</f>
        <v>const char ltr_2[18] = { -17, 53, 54, 55, 32, 33, 34, 35, 58, 85, 92, 89, 66, 47, 65, 64, 63, 41</v>
      </c>
      <c r="X20" t="str">
        <f>X19&amp;", "&amp;J20</f>
        <v>const char ltr_0[25] = { -24, 32, 33, 34, 35, 36, 37, 38, 39, 40, 41, 42, 43, 44, 45, 46, 47, 48</v>
      </c>
      <c r="Z20" t="str">
        <f t="shared" si="32"/>
        <v>const char ltr_8[25] = { -24, 54, 55, 32, 33, 34, 58, 74, 85, 92, 89, 80, 66, 46, 45, 44, 43, 42</v>
      </c>
      <c r="AB20" t="str">
        <f t="shared" si="10"/>
        <v>const char ltr_all[94] = { -93, 0, 1, 2, 3, 4, 5, 6, 7, 8, 9, 10, 11, 12, 13, 14, 15, 16</v>
      </c>
      <c r="AE20" s="44">
        <v>49</v>
      </c>
      <c r="AF20" s="46">
        <f t="shared" si="11"/>
        <v>-5</v>
      </c>
      <c r="AG20" s="30">
        <f>IF(LEN(AG8)&gt;0,MOD((mdoLED2Qtr($AE20)*mdoLED2RingCnt(AG8)/4+AG8-mdoLED2RingMin(AG8)),mdoLED2RingCnt(AG8))+mdoLED2RingMin(AG8),"")</f>
        <v>48</v>
      </c>
      <c r="AH20" s="30">
        <f>IF(LEN(AH8)&gt;0,MOD((mdoLED2Qtr($AE20)*mdoLED2RingCnt(AH8)/4+AH8-mdoLED2RingMin(AH8)),mdoLED2RingCnt(AH8))+mdoLED2RingMin(AH8),"")</f>
        <v>67</v>
      </c>
      <c r="AI20" s="30">
        <f>IF(LEN(AI8)&gt;0,MOD((mdoLED2Qtr($AE20)*mdoLED2RingCnt(AI8)/4+AI8-mdoLED2RingMin(AI8)),mdoLED2RingCnt(AI8))+mdoLED2RingMin(AI8),"")</f>
        <v>50</v>
      </c>
      <c r="AJ20" s="30">
        <f>IF(LEN(AJ8)&gt;0,MOD((mdoLED2Qtr($AE20)*mdoLED2RingCnt(AJ8)/4+AJ8-mdoLED2RingMin(AJ8)),mdoLED2RingCnt(AJ8))+mdoLED2RingMin(AJ8),"")</f>
        <v>23</v>
      </c>
      <c r="AK20" s="30">
        <f>IF(LEN(AK8)&gt;0,MOD((mdoLED2Qtr($AE20)*mdoLED2RingCnt(AK8)/4+AK8-mdoLED2RingMin(AK8)),mdoLED2RingCnt(AK8))+mdoLED2RingMin(AK8),"")</f>
        <v>22</v>
      </c>
      <c r="AL20" s="30" t="str">
        <f>IF(LEN(AL8)&gt;0,MOD((mdoLED2Qtr($AE20)*mdoLED2RingCnt(AL8)/4+AL8-mdoLED2RingMin(AL8)),mdoLED2RingCnt(AL8))+mdoLED2RingMin(AL8),"")</f>
        <v/>
      </c>
      <c r="AM20" s="30" t="str">
        <f>IF(LEN(AM8)&gt;0,MOD((mdoLED2Qtr($AE20)*mdoLED2RingCnt(AM8)/4+AM8-mdoLED2RingMin(AM8)),mdoLED2RingCnt(AM8))+mdoLED2RingMin(AM8),"")</f>
        <v/>
      </c>
      <c r="AT20" t="str">
        <f t="shared" si="12"/>
        <v>const char efct_49[6] = { -5, 48</v>
      </c>
      <c r="AU20" t="str">
        <f t="shared" ref="AU20:BA20" si="34">IF(LEN(AH20)&gt;0,AT20&amp;", "&amp;AH20,"")</f>
        <v>const char efct_49[6] = { -5, 48, 67</v>
      </c>
      <c r="AV20" t="str">
        <f t="shared" si="34"/>
        <v>const char efct_49[6] = { -5, 48, 67, 50</v>
      </c>
      <c r="AW20" t="str">
        <f t="shared" si="34"/>
        <v>const char efct_49[6] = { -5, 48, 67, 50, 23</v>
      </c>
      <c r="AX20" t="str">
        <f t="shared" si="34"/>
        <v>const char efct_49[6] = { -5, 48, 67, 50, 23, 22</v>
      </c>
      <c r="AY20" t="str">
        <f t="shared" si="34"/>
        <v/>
      </c>
      <c r="AZ20" t="str">
        <f t="shared" si="34"/>
        <v/>
      </c>
      <c r="BA20" t="str">
        <f t="shared" si="34"/>
        <v/>
      </c>
      <c r="BB20" t="str">
        <f t="shared" si="14"/>
        <v>const char efct_49[6] = { -5, 48, 67, 50, 23, 22 };</v>
      </c>
    </row>
    <row r="21" spans="1:54" x14ac:dyDescent="0.25">
      <c r="J21">
        <v>49</v>
      </c>
      <c r="L21">
        <v>62</v>
      </c>
      <c r="N21">
        <v>17</v>
      </c>
      <c r="X21" t="str">
        <f t="shared" ref="X21:X27" si="35">X20&amp;", "&amp;J21</f>
        <v>const char ltr_0[25] = { -24, 32, 33, 34, 35, 36, 37, 38, 39, 40, 41, 42, 43, 44, 45, 46, 47, 48, 49</v>
      </c>
      <c r="Z21" t="str">
        <f t="shared" si="32"/>
        <v>const char ltr_8[25] = { -24, 54, 55, 32, 33, 34, 58, 74, 85, 92, 89, 80, 66, 46, 45, 44, 43, 42, 62</v>
      </c>
      <c r="AB21" t="str">
        <f t="shared" si="10"/>
        <v>const char ltr_all[94] = { -93, 0, 1, 2, 3, 4, 5, 6, 7, 8, 9, 10, 11, 12, 13, 14, 15, 16, 17</v>
      </c>
      <c r="AE21" s="44">
        <v>50</v>
      </c>
      <c r="AF21" s="46">
        <f t="shared" si="11"/>
        <v>-6</v>
      </c>
      <c r="AG21" s="40">
        <f>IF(LEN(AG3)&gt;0,MOD((mdoLED2Qtr($AE21)*mdoLED2RingCnt(AG3)/4+AG3-mdoLED2RingMin(AG3)),mdoLED2RingCnt(AG3))+mdoLED2RingMin(AG3),"")</f>
        <v>24</v>
      </c>
      <c r="AH21" s="40">
        <f>IF(LEN(AH3)&gt;0,MOD((mdoLED2Qtr($AE21)*mdoLED2RingCnt(AH3)/4+AH3-mdoLED2RingMin(AH3)),mdoLED2RingCnt(AH3))+mdoLED2RingMin(AH3),"")</f>
        <v>23</v>
      </c>
      <c r="AI21" s="40">
        <f>IF(LEN(AI3)&gt;0,MOD((mdoLED2Qtr($AE21)*mdoLED2RingCnt(AI3)/4+AI3-mdoLED2RingMin(AI3)),mdoLED2RingCnt(AI3))+mdoLED2RingMin(AI3),"")</f>
        <v>49</v>
      </c>
      <c r="AJ21" s="40">
        <f>IF(LEN(AJ3)&gt;0,MOD((mdoLED2Qtr($AE21)*mdoLED2RingCnt(AJ3)/4+AJ3-mdoLED2RingMin(AJ3)),mdoLED2RingCnt(AJ3))+mdoLED2RingMin(AJ3),"")</f>
        <v>68</v>
      </c>
      <c r="AK21" s="40">
        <f>IF(LEN(AK3)&gt;0,MOD((mdoLED2Qtr($AE21)*mdoLED2RingCnt(AK3)/4+AK3-mdoLED2RingMin(AK3)),mdoLED2RingCnt(AK3))+mdoLED2RingMin(AK3),"")</f>
        <v>51</v>
      </c>
      <c r="AL21" s="40">
        <f>IF(LEN(AL3)&gt;0,MOD((mdoLED2Qtr($AE21)*mdoLED2RingCnt(AL3)/4+AL3-mdoLED2RingMin(AL3)),mdoLED2RingCnt(AL3))+mdoLED2RingMin(AL3),"")</f>
        <v>25</v>
      </c>
      <c r="AM21" s="40" t="str">
        <f>IF(LEN(AM3)&gt;0,MOD((mdoLED2Qtr($AE21)*mdoLED2RingCnt(AM3)/4+AM3-mdoLED2RingMin(AM3)),mdoLED2RingCnt(AM3))+mdoLED2RingMin(AM3),"")</f>
        <v/>
      </c>
      <c r="AT21" t="str">
        <f t="shared" si="12"/>
        <v>const char efct_50[7] = { -6, 24</v>
      </c>
      <c r="AU21" t="str">
        <f t="shared" ref="AU21:BA21" si="36">IF(LEN(AH21)&gt;0,AT21&amp;", "&amp;AH21,"")</f>
        <v>const char efct_50[7] = { -6, 24, 23</v>
      </c>
      <c r="AV21" t="str">
        <f t="shared" si="36"/>
        <v>const char efct_50[7] = { -6, 24, 23, 49</v>
      </c>
      <c r="AW21" t="str">
        <f t="shared" si="36"/>
        <v>const char efct_50[7] = { -6, 24, 23, 49, 68</v>
      </c>
      <c r="AX21" t="str">
        <f t="shared" si="36"/>
        <v>const char efct_50[7] = { -6, 24, 23, 49, 68, 51</v>
      </c>
      <c r="AY21" t="str">
        <f t="shared" si="36"/>
        <v>const char efct_50[7] = { -6, 24, 23, 49, 68, 51, 25</v>
      </c>
      <c r="AZ21" t="str">
        <f t="shared" si="36"/>
        <v/>
      </c>
      <c r="BA21" t="str">
        <f t="shared" si="36"/>
        <v/>
      </c>
      <c r="BB21" t="str">
        <f t="shared" si="14"/>
        <v>const char efct_50[7] = { -6, 24, 23, 49, 68, 51, 25 };</v>
      </c>
    </row>
    <row r="22" spans="1:54" x14ac:dyDescent="0.25">
      <c r="J22">
        <v>50</v>
      </c>
      <c r="L22">
        <v>76</v>
      </c>
      <c r="N22">
        <v>18</v>
      </c>
      <c r="X22" t="str">
        <f t="shared" si="35"/>
        <v>const char ltr_0[25] = { -24, 32, 33, 34, 35, 36, 37, 38, 39, 40, 41, 42, 43, 44, 45, 46, 47, 48, 49, 50</v>
      </c>
      <c r="Z22" t="str">
        <f t="shared" si="32"/>
        <v>const char ltr_8[25] = { -24, 54, 55, 32, 33, 34, 58, 74, 85, 92, 89, 80, 66, 46, 45, 44, 43, 42, 62, 76</v>
      </c>
      <c r="AB22" t="str">
        <f t="shared" si="10"/>
        <v>const char ltr_all[94] = { -93, 0, 1, 2, 3, 4, 5, 6, 7, 8, 9, 10, 11, 12, 13, 14, 15, 16, 17, 18</v>
      </c>
      <c r="AE22" s="44">
        <v>51</v>
      </c>
      <c r="AF22" s="46">
        <f t="shared" si="11"/>
        <v>-5</v>
      </c>
      <c r="AG22" s="30">
        <f>IF(LEN(AG4)&gt;0,MOD((mdoLED2Qtr($AE22)*mdoLED2RingCnt(AG4)/4+AG4-mdoLED2RingMin(AG4)),mdoLED2RingCnt(AG4))+mdoLED2RingMin(AG4),"")</f>
        <v>25</v>
      </c>
      <c r="AH22" s="30">
        <f>IF(LEN(AH4)&gt;0,MOD((mdoLED2Qtr($AE22)*mdoLED2RingCnt(AH4)/4+AH4-mdoLED2RingMin(AH4)),mdoLED2RingCnt(AH4))+mdoLED2RingMin(AH4),"")</f>
        <v>50</v>
      </c>
      <c r="AI22" s="30">
        <f>IF(LEN(AI4)&gt;0,MOD((mdoLED2Qtr($AE22)*mdoLED2RingCnt(AI4)/4+AI4-mdoLED2RingMin(AI4)),mdoLED2RingCnt(AI4))+mdoLED2RingMin(AI4),"")</f>
        <v>69</v>
      </c>
      <c r="AJ22" s="30">
        <f>IF(LEN(AJ4)&gt;0,MOD((mdoLED2Qtr($AE22)*mdoLED2RingCnt(AJ4)/4+AJ4-mdoLED2RingMin(AJ4)),mdoLED2RingCnt(AJ4))+mdoLED2RingMin(AJ4),"")</f>
        <v>52</v>
      </c>
      <c r="AK22" s="30">
        <f>IF(LEN(AK4)&gt;0,MOD((mdoLED2Qtr($AE22)*mdoLED2RingCnt(AK4)/4+AK4-mdoLED2RingMin(AK4)),mdoLED2RingCnt(AK4))+mdoLED2RingMin(AK4),"")</f>
        <v>26</v>
      </c>
      <c r="AL22" s="30" t="str">
        <f>IF(LEN(AL4)&gt;0,MOD((mdoLED2Qtr($AE22)*mdoLED2RingCnt(AL4)/4+AL4-mdoLED2RingMin(AL4)),mdoLED2RingCnt(AL4))+mdoLED2RingMin(AL4),"")</f>
        <v/>
      </c>
      <c r="AM22" s="30" t="str">
        <f>IF(LEN(AM4)&gt;0,MOD((mdoLED2Qtr($AE22)*mdoLED2RingCnt(AM4)/4+AM4-mdoLED2RingMin(AM4)),mdoLED2RingCnt(AM4))+mdoLED2RingMin(AM4),"")</f>
        <v/>
      </c>
      <c r="AT22" t="str">
        <f t="shared" si="12"/>
        <v>const char efct_51[6] = { -5, 25</v>
      </c>
      <c r="AU22" t="str">
        <f t="shared" ref="AU22:BA22" si="37">IF(LEN(AH22)&gt;0,AT22&amp;", "&amp;AH22,"")</f>
        <v>const char efct_51[6] = { -5, 25, 50</v>
      </c>
      <c r="AV22" t="str">
        <f t="shared" si="37"/>
        <v>const char efct_51[6] = { -5, 25, 50, 69</v>
      </c>
      <c r="AW22" t="str">
        <f t="shared" si="37"/>
        <v>const char efct_51[6] = { -5, 25, 50, 69, 52</v>
      </c>
      <c r="AX22" t="str">
        <f t="shared" si="37"/>
        <v>const char efct_51[6] = { -5, 25, 50, 69, 52, 26</v>
      </c>
      <c r="AY22" t="str">
        <f t="shared" si="37"/>
        <v/>
      </c>
      <c r="AZ22" t="str">
        <f t="shared" si="37"/>
        <v/>
      </c>
      <c r="BA22" t="str">
        <f t="shared" si="37"/>
        <v/>
      </c>
      <c r="BB22" t="str">
        <f t="shared" si="14"/>
        <v>const char efct_51[6] = { -5, 25, 50, 69, 52, 26 };</v>
      </c>
    </row>
    <row r="23" spans="1:54" x14ac:dyDescent="0.25">
      <c r="J23">
        <v>51</v>
      </c>
      <c r="L23">
        <v>87</v>
      </c>
      <c r="N23">
        <v>19</v>
      </c>
      <c r="X23" t="str">
        <f t="shared" si="35"/>
        <v>const char ltr_0[25] = { -24, 32, 33, 34, 35, 36, 37, 38, 39, 40, 41, 42, 43, 44, 45, 46, 47, 48, 49, 50, 51</v>
      </c>
      <c r="Z23" t="str">
        <f t="shared" si="32"/>
        <v>const char ltr_8[25] = { -24, 54, 55, 32, 33, 34, 58, 74, 85, 92, 89, 80, 66, 46, 45, 44, 43, 42, 62, 76, 87</v>
      </c>
      <c r="AB23" t="str">
        <f t="shared" si="10"/>
        <v>const char ltr_all[94] = { -93, 0, 1, 2, 3, 4, 5, 6, 7, 8, 9, 10, 11, 12, 13, 14, 15, 16, 17, 18, 19</v>
      </c>
      <c r="AE23" s="44">
        <v>52</v>
      </c>
      <c r="AF23" s="46">
        <f t="shared" si="11"/>
        <v>-5</v>
      </c>
      <c r="AG23" s="30">
        <f>IF(LEN(AG5)&gt;0,MOD((mdoLED2Qtr($AE23)*mdoLED2RingCnt(AG5)/4+AG5-mdoLED2RingMin(AG5)),mdoLED2RingCnt(AG5))+mdoLED2RingMin(AG5),"")</f>
        <v>26</v>
      </c>
      <c r="AH23" s="30">
        <f>IF(LEN(AH5)&gt;0,MOD((mdoLED2Qtr($AE23)*mdoLED2RingCnt(AH5)/4+AH5-mdoLED2RingMin(AH5)),mdoLED2RingCnt(AH5))+mdoLED2RingMin(AH5),"")</f>
        <v>51</v>
      </c>
      <c r="AI23" s="30">
        <f>IF(LEN(AI5)&gt;0,MOD((mdoLED2Qtr($AE23)*mdoLED2RingCnt(AI5)/4+AI5-mdoLED2RingMin(AI5)),mdoLED2RingCnt(AI5))+mdoLED2RingMin(AI5),"")</f>
        <v>69</v>
      </c>
      <c r="AJ23" s="30">
        <f>IF(LEN(AJ5)&gt;0,MOD((mdoLED2Qtr($AE23)*mdoLED2RingCnt(AJ5)/4+AJ5-mdoLED2RingMin(AJ5)),mdoLED2RingCnt(AJ5))+mdoLED2RingMin(AJ5),"")</f>
        <v>53</v>
      </c>
      <c r="AK23" s="30">
        <f>IF(LEN(AK5)&gt;0,MOD((mdoLED2Qtr($AE23)*mdoLED2RingCnt(AK5)/4+AK5-mdoLED2RingMin(AK5)),mdoLED2RingCnt(AK5))+mdoLED2RingMin(AK5),"")</f>
        <v>27</v>
      </c>
      <c r="AL23" s="30" t="str">
        <f>IF(LEN(AL5)&gt;0,MOD((mdoLED2Qtr($AE23)*mdoLED2RingCnt(AL5)/4+AL5-mdoLED2RingMin(AL5)),mdoLED2RingCnt(AL5))+mdoLED2RingMin(AL5),"")</f>
        <v/>
      </c>
      <c r="AM23" s="30" t="str">
        <f>IF(LEN(AM5)&gt;0,MOD((mdoLED2Qtr($AE23)*mdoLED2RingCnt(AM5)/4+AM5-mdoLED2RingMin(AM5)),mdoLED2RingCnt(AM5))+mdoLED2RingMin(AM5),"")</f>
        <v/>
      </c>
      <c r="AT23" t="str">
        <f t="shared" si="12"/>
        <v>const char efct_52[6] = { -5, 26</v>
      </c>
      <c r="AU23" t="str">
        <f t="shared" ref="AU23:BA23" si="38">IF(LEN(AH23)&gt;0,AT23&amp;", "&amp;AH23,"")</f>
        <v>const char efct_52[6] = { -5, 26, 51</v>
      </c>
      <c r="AV23" t="str">
        <f t="shared" si="38"/>
        <v>const char efct_52[6] = { -5, 26, 51, 69</v>
      </c>
      <c r="AW23" t="str">
        <f t="shared" si="38"/>
        <v>const char efct_52[6] = { -5, 26, 51, 69, 53</v>
      </c>
      <c r="AX23" t="str">
        <f t="shared" si="38"/>
        <v>const char efct_52[6] = { -5, 26, 51, 69, 53, 27</v>
      </c>
      <c r="AY23" t="str">
        <f t="shared" si="38"/>
        <v/>
      </c>
      <c r="AZ23" t="str">
        <f t="shared" si="38"/>
        <v/>
      </c>
      <c r="BA23" t="str">
        <f t="shared" si="38"/>
        <v/>
      </c>
      <c r="BB23" t="str">
        <f t="shared" si="14"/>
        <v>const char efct_52[6] = { -5, 26, 51, 69, 53, 27 };</v>
      </c>
    </row>
    <row r="24" spans="1:54" x14ac:dyDescent="0.25">
      <c r="J24">
        <v>52</v>
      </c>
      <c r="L24">
        <v>91</v>
      </c>
      <c r="N24">
        <v>20</v>
      </c>
      <c r="X24" t="str">
        <f t="shared" si="35"/>
        <v>const char ltr_0[25] = { -24, 32, 33, 34, 35, 36, 37, 38, 39, 40, 41, 42, 43, 44, 45, 46, 47, 48, 49, 50, 51, 52</v>
      </c>
      <c r="Z24" t="str">
        <f t="shared" si="32"/>
        <v>const char ltr_8[25] = { -24, 54, 55, 32, 33, 34, 58, 74, 85, 92, 89, 80, 66, 46, 45, 44, 43, 42, 62, 76, 87, 91</v>
      </c>
      <c r="AB24" t="str">
        <f t="shared" si="10"/>
        <v>const char ltr_all[94] = { -93, 0, 1, 2, 3, 4, 5, 6, 7, 8, 9, 10, 11, 12, 13, 14, 15, 16, 17, 18, 19, 20</v>
      </c>
      <c r="AE24" s="44">
        <v>53</v>
      </c>
      <c r="AF24" s="46">
        <f t="shared" si="11"/>
        <v>-5</v>
      </c>
      <c r="AG24" s="30">
        <f>IF(LEN(AG6)&gt;0,MOD((mdoLED2Qtr($AE24)*mdoLED2RingCnt(AG6)/4+AG6-mdoLED2RingMin(AG6)),mdoLED2RingCnt(AG6))+mdoLED2RingMin(AG6),"")</f>
        <v>27</v>
      </c>
      <c r="AH24" s="30">
        <f>IF(LEN(AH6)&gt;0,MOD((mdoLED2Qtr($AE24)*mdoLED2RingCnt(AH6)/4+AH6-mdoLED2RingMin(AH6)),mdoLED2RingCnt(AH6))+mdoLED2RingMin(AH6),"")</f>
        <v>52</v>
      </c>
      <c r="AI24" s="30">
        <f>IF(LEN(AI6)&gt;0,MOD((mdoLED2Qtr($AE24)*mdoLED2RingCnt(AI6)/4+AI6-mdoLED2RingMin(AI6)),mdoLED2RingCnt(AI6))+mdoLED2RingMin(AI6),"")</f>
        <v>70</v>
      </c>
      <c r="AJ24" s="30">
        <f>IF(LEN(AJ6)&gt;0,MOD((mdoLED2Qtr($AE24)*mdoLED2RingCnt(AJ6)/4+AJ6-mdoLED2RingMin(AJ6)),mdoLED2RingCnt(AJ6))+mdoLED2RingMin(AJ6),"")</f>
        <v>54</v>
      </c>
      <c r="AK24" s="30">
        <f>IF(LEN(AK6)&gt;0,MOD((mdoLED2Qtr($AE24)*mdoLED2RingCnt(AK6)/4+AK6-mdoLED2RingMin(AK6)),mdoLED2RingCnt(AK6))+mdoLED2RingMin(AK6),"")</f>
        <v>28</v>
      </c>
      <c r="AL24" s="30" t="str">
        <f>IF(LEN(AL6)&gt;0,MOD((mdoLED2Qtr($AE24)*mdoLED2RingCnt(AL6)/4+AL6-mdoLED2RingMin(AL6)),mdoLED2RingCnt(AL6))+mdoLED2RingMin(AL6),"")</f>
        <v/>
      </c>
      <c r="AM24" s="30" t="str">
        <f>IF(LEN(AM6)&gt;0,MOD((mdoLED2Qtr($AE24)*mdoLED2RingCnt(AM6)/4+AM6-mdoLED2RingMin(AM6)),mdoLED2RingCnt(AM6))+mdoLED2RingMin(AM6),"")</f>
        <v/>
      </c>
      <c r="AT24" t="str">
        <f t="shared" si="12"/>
        <v>const char efct_53[6] = { -5, 27</v>
      </c>
      <c r="AU24" t="str">
        <f t="shared" ref="AU24:BA24" si="39">IF(LEN(AH24)&gt;0,AT24&amp;", "&amp;AH24,"")</f>
        <v>const char efct_53[6] = { -5, 27, 52</v>
      </c>
      <c r="AV24" t="str">
        <f t="shared" si="39"/>
        <v>const char efct_53[6] = { -5, 27, 52, 70</v>
      </c>
      <c r="AW24" t="str">
        <f t="shared" si="39"/>
        <v>const char efct_53[6] = { -5, 27, 52, 70, 54</v>
      </c>
      <c r="AX24" t="str">
        <f t="shared" si="39"/>
        <v>const char efct_53[6] = { -5, 27, 52, 70, 54, 28</v>
      </c>
      <c r="AY24" t="str">
        <f t="shared" si="39"/>
        <v/>
      </c>
      <c r="AZ24" t="str">
        <f t="shared" si="39"/>
        <v/>
      </c>
      <c r="BA24" t="str">
        <f t="shared" si="39"/>
        <v/>
      </c>
      <c r="BB24" t="str">
        <f t="shared" si="14"/>
        <v>const char efct_53[6] = { -5, 27, 52, 70, 54, 28 };</v>
      </c>
    </row>
    <row r="25" spans="1:54" x14ac:dyDescent="0.25">
      <c r="J25">
        <v>53</v>
      </c>
      <c r="L25">
        <v>82</v>
      </c>
      <c r="N25">
        <v>21</v>
      </c>
      <c r="X25" t="str">
        <f t="shared" si="35"/>
        <v>const char ltr_0[25] = { -24, 32, 33, 34, 35, 36, 37, 38, 39, 40, 41, 42, 43, 44, 45, 46, 47, 48, 49, 50, 51, 52, 53</v>
      </c>
      <c r="Z25" t="str">
        <f t="shared" si="32"/>
        <v>const char ltr_8[25] = { -24, 54, 55, 32, 33, 34, 58, 74, 85, 92, 89, 80, 66, 46, 45, 44, 43, 42, 62, 76, 87, 91, 82</v>
      </c>
      <c r="AB25" t="str">
        <f t="shared" si="10"/>
        <v>const char ltr_all[94] = { -93, 0, 1, 2, 3, 4, 5, 6, 7, 8, 9, 10, 11, 12, 13, 14, 15, 16, 17, 18, 19, 20, 21</v>
      </c>
      <c r="AE25" s="44">
        <v>54</v>
      </c>
      <c r="AF25" s="46">
        <f t="shared" si="11"/>
        <v>-5</v>
      </c>
      <c r="AG25" s="30">
        <f>IF(LEN(AG7)&gt;0,MOD((mdoLED2Qtr($AE25)*mdoLED2RingCnt(AG7)/4+AG7-mdoLED2RingMin(AG7)),mdoLED2RingCnt(AG7))+mdoLED2RingMin(AG7),"")</f>
        <v>53</v>
      </c>
      <c r="AH25" s="30">
        <f>IF(LEN(AH7)&gt;0,MOD((mdoLED2Qtr($AE25)*mdoLED2RingCnt(AH7)/4+AH7-mdoLED2RingMin(AH7)),mdoLED2RingCnt(AH7))+mdoLED2RingMin(AH7),"")</f>
        <v>71</v>
      </c>
      <c r="AI25" s="30">
        <f>IF(LEN(AI7)&gt;0,MOD((mdoLED2Qtr($AE25)*mdoLED2RingCnt(AI7)/4+AI7-mdoLED2RingMin(AI7)),mdoLED2RingCnt(AI7))+mdoLED2RingMin(AI7),"")</f>
        <v>55</v>
      </c>
      <c r="AJ25" s="30">
        <f>IF(LEN(AJ7)&gt;0,MOD((mdoLED2Qtr($AE25)*mdoLED2RingCnt(AJ7)/4+AJ7-mdoLED2RingMin(AJ7)),mdoLED2RingCnt(AJ7))+mdoLED2RingMin(AJ7),"")</f>
        <v>30</v>
      </c>
      <c r="AK25" s="30">
        <f>IF(LEN(AK7)&gt;0,MOD((mdoLED2Qtr($AE25)*mdoLED2RingCnt(AK7)/4+AK7-mdoLED2RingMin(AK7)),mdoLED2RingCnt(AK7))+mdoLED2RingMin(AK7),"")</f>
        <v>29</v>
      </c>
      <c r="AL25" s="30" t="str">
        <f>IF(LEN(AL7)&gt;0,MOD((mdoLED2Qtr($AE25)*mdoLED2RingCnt(AL7)/4+AL7-mdoLED2RingMin(AL7)),mdoLED2RingCnt(AL7))+mdoLED2RingMin(AL7),"")</f>
        <v/>
      </c>
      <c r="AM25" s="30" t="str">
        <f>IF(LEN(AM7)&gt;0,MOD((mdoLED2Qtr($AE25)*mdoLED2RingCnt(AM7)/4+AM7-mdoLED2RingMin(AM7)),mdoLED2RingCnt(AM7))+mdoLED2RingMin(AM7),"")</f>
        <v/>
      </c>
      <c r="AT25" t="str">
        <f t="shared" si="12"/>
        <v>const char efct_54[6] = { -5, 53</v>
      </c>
      <c r="AU25" t="str">
        <f t="shared" ref="AU25:BA25" si="40">IF(LEN(AH25)&gt;0,AT25&amp;", "&amp;AH25,"")</f>
        <v>const char efct_54[6] = { -5, 53, 71</v>
      </c>
      <c r="AV25" t="str">
        <f t="shared" si="40"/>
        <v>const char efct_54[6] = { -5, 53, 71, 55</v>
      </c>
      <c r="AW25" t="str">
        <f t="shared" si="40"/>
        <v>const char efct_54[6] = { -5, 53, 71, 55, 30</v>
      </c>
      <c r="AX25" t="str">
        <f t="shared" si="40"/>
        <v>const char efct_54[6] = { -5, 53, 71, 55, 30, 29</v>
      </c>
      <c r="AY25" t="str">
        <f t="shared" si="40"/>
        <v/>
      </c>
      <c r="AZ25" t="str">
        <f t="shared" si="40"/>
        <v/>
      </c>
      <c r="BA25" t="str">
        <f t="shared" si="40"/>
        <v/>
      </c>
      <c r="BB25" t="str">
        <f t="shared" si="14"/>
        <v>const char efct_54[6] = { -5, 53, 71, 55, 30, 29 };</v>
      </c>
    </row>
    <row r="26" spans="1:54" x14ac:dyDescent="0.25">
      <c r="J26">
        <v>54</v>
      </c>
      <c r="L26">
        <v>70</v>
      </c>
      <c r="N26">
        <v>22</v>
      </c>
      <c r="X26" t="str">
        <f t="shared" si="35"/>
        <v>const char ltr_0[25] = { -24, 32, 33, 34, 35, 36, 37, 38, 39, 40, 41, 42, 43, 44, 45, 46, 47, 48, 49, 50, 51, 52, 53, 54</v>
      </c>
      <c r="Z26" t="str">
        <f t="shared" si="32"/>
        <v>const char ltr_8[25] = { -24, 54, 55, 32, 33, 34, 58, 74, 85, 92, 89, 80, 66, 46, 45, 44, 43, 42, 62, 76, 87, 91, 82, 70</v>
      </c>
      <c r="AB26" t="str">
        <f t="shared" si="10"/>
        <v>const char ltr_all[94] = { -93, 0, 1, 2, 3, 4, 5, 6, 7, 8, 9, 10, 11, 12, 13, 14, 15, 16, 17, 18, 19, 20, 21, 22</v>
      </c>
      <c r="AE26" s="44">
        <v>55</v>
      </c>
      <c r="AF26" s="46">
        <f t="shared" si="11"/>
        <v>-5</v>
      </c>
      <c r="AG26" s="30">
        <f>IF(LEN(AG8)&gt;0,MOD((mdoLED2Qtr($AE26)*mdoLED2RingCnt(AG8)/4+AG8-mdoLED2RingMin(AG8)),mdoLED2RingCnt(AG8))+mdoLED2RingMin(AG8),"")</f>
        <v>54</v>
      </c>
      <c r="AH26" s="30">
        <f>IF(LEN(AH8)&gt;0,MOD((mdoLED2Qtr($AE26)*mdoLED2RingCnt(AH8)/4+AH8-mdoLED2RingMin(AH8)),mdoLED2RingCnt(AH8))+mdoLED2RingMin(AH8),"")</f>
        <v>71</v>
      </c>
      <c r="AI26" s="30">
        <f>IF(LEN(AI8)&gt;0,MOD((mdoLED2Qtr($AE26)*mdoLED2RingCnt(AI8)/4+AI8-mdoLED2RingMin(AI8)),mdoLED2RingCnt(AI8))+mdoLED2RingMin(AI8),"")</f>
        <v>32</v>
      </c>
      <c r="AJ26" s="30">
        <f>IF(LEN(AJ8)&gt;0,MOD((mdoLED2Qtr($AE26)*mdoLED2RingCnt(AJ8)/4+AJ8-mdoLED2RingMin(AJ8)),mdoLED2RingCnt(AJ8))+mdoLED2RingMin(AJ8),"")</f>
        <v>31</v>
      </c>
      <c r="AK26" s="30">
        <f>IF(LEN(AK8)&gt;0,MOD((mdoLED2Qtr($AE26)*mdoLED2RingCnt(AK8)/4+AK8-mdoLED2RingMin(AK8)),mdoLED2RingCnt(AK8))+mdoLED2RingMin(AK8),"")</f>
        <v>30</v>
      </c>
      <c r="AL26" s="30" t="str">
        <f>IF(LEN(AL8)&gt;0,MOD((mdoLED2Qtr($AE26)*mdoLED2RingCnt(AL8)/4+AL8-mdoLED2RingMin(AL8)),mdoLED2RingCnt(AL8))+mdoLED2RingMin(AL8),"")</f>
        <v/>
      </c>
      <c r="AM26" s="30" t="str">
        <f>IF(LEN(AM8)&gt;0,MOD((mdoLED2Qtr($AE26)*mdoLED2RingCnt(AM8)/4+AM8-mdoLED2RingMin(AM8)),mdoLED2RingCnt(AM8))+mdoLED2RingMin(AM8),"")</f>
        <v/>
      </c>
      <c r="AT26" t="str">
        <f t="shared" si="12"/>
        <v>const char efct_55[6] = { -5, 54</v>
      </c>
      <c r="AU26" t="str">
        <f t="shared" ref="AU26:BA26" si="41">IF(LEN(AH26)&gt;0,AT26&amp;", "&amp;AH26,"")</f>
        <v>const char efct_55[6] = { -5, 54, 71</v>
      </c>
      <c r="AV26" t="str">
        <f t="shared" si="41"/>
        <v>const char efct_55[6] = { -5, 54, 71, 32</v>
      </c>
      <c r="AW26" t="str">
        <f t="shared" si="41"/>
        <v>const char efct_55[6] = { -5, 54, 71, 32, 31</v>
      </c>
      <c r="AX26" t="str">
        <f t="shared" si="41"/>
        <v>const char efct_55[6] = { -5, 54, 71, 32, 31, 30</v>
      </c>
      <c r="AY26" t="str">
        <f t="shared" si="41"/>
        <v/>
      </c>
      <c r="AZ26" t="str">
        <f t="shared" si="41"/>
        <v/>
      </c>
      <c r="BA26" t="str">
        <f t="shared" si="41"/>
        <v/>
      </c>
      <c r="BB26" t="str">
        <f t="shared" si="14"/>
        <v>const char efct_55[6] = { -5, 54, 71, 32, 31, 30 };</v>
      </c>
    </row>
    <row r="27" spans="1:54" x14ac:dyDescent="0.25">
      <c r="J27">
        <v>55</v>
      </c>
      <c r="L27">
        <v>54</v>
      </c>
      <c r="N27">
        <v>23</v>
      </c>
      <c r="X27" t="str">
        <f t="shared" si="35"/>
        <v>const char ltr_0[25] = { -24, 32, 33, 34, 35, 36, 37, 38, 39, 40, 41, 42, 43, 44, 45, 46, 47, 48, 49, 50, 51, 52, 53, 54, 55</v>
      </c>
      <c r="Z27" t="str">
        <f t="shared" si="32"/>
        <v>const char ltr_8[25] = { -24, 54, 55, 32, 33, 34, 58, 74, 85, 92, 89, 80, 66, 46, 45, 44, 43, 42, 62, 76, 87, 91, 82, 70, 54</v>
      </c>
      <c r="AB27" t="str">
        <f t="shared" si="10"/>
        <v>const char ltr_all[94] = { -93, 0, 1, 2, 3, 4, 5, 6, 7, 8, 9, 10, 11, 12, 13, 14, 15, 16, 17, 18, 19, 20, 21, 22, 23</v>
      </c>
      <c r="AE27" s="44">
        <v>56</v>
      </c>
      <c r="AF27" s="46">
        <f t="shared" si="11"/>
        <v>-6</v>
      </c>
      <c r="AG27" s="44">
        <v>32</v>
      </c>
      <c r="AH27" s="44">
        <v>55</v>
      </c>
      <c r="AI27" s="44">
        <v>71</v>
      </c>
      <c r="AJ27" s="44">
        <v>72</v>
      </c>
      <c r="AK27" s="44">
        <v>57</v>
      </c>
      <c r="AL27" s="44">
        <v>33</v>
      </c>
      <c r="AM27" s="44"/>
      <c r="AT27" t="str">
        <f t="shared" si="12"/>
        <v>const char efct_56[7] = { -6, 32</v>
      </c>
      <c r="AU27" t="str">
        <f t="shared" ref="AU27:BA27" si="42">IF(LEN(AH27)&gt;0,AT27&amp;", "&amp;AH27,"")</f>
        <v>const char efct_56[7] = { -6, 32, 55</v>
      </c>
      <c r="AV27" t="str">
        <f t="shared" si="42"/>
        <v>const char efct_56[7] = { -6, 32, 55, 71</v>
      </c>
      <c r="AW27" t="str">
        <f t="shared" si="42"/>
        <v>const char efct_56[7] = { -6, 32, 55, 71, 72</v>
      </c>
      <c r="AX27" t="str">
        <f t="shared" si="42"/>
        <v>const char efct_56[7] = { -6, 32, 55, 71, 72, 57</v>
      </c>
      <c r="AY27" t="str">
        <f t="shared" si="42"/>
        <v>const char efct_56[7] = { -6, 32, 55, 71, 72, 57, 33</v>
      </c>
      <c r="AZ27" t="str">
        <f t="shared" si="42"/>
        <v/>
      </c>
      <c r="BA27" t="str">
        <f t="shared" si="42"/>
        <v/>
      </c>
      <c r="BB27" t="str">
        <f t="shared" si="14"/>
        <v>const char efct_56[7] = { -6, 32, 55, 71, 72, 57, 33 };</v>
      </c>
    </row>
    <row r="28" spans="1:54" x14ac:dyDescent="0.25">
      <c r="N28">
        <v>24</v>
      </c>
      <c r="AB28" t="str">
        <f t="shared" ref="AB28:AB91" si="43">AB27&amp;", "&amp;N28</f>
        <v>const char ltr_all[94] = { -93, 0, 1, 2, 3, 4, 5, 6, 7, 8, 9, 10, 11, 12, 13, 14, 15, 16, 17, 18, 19, 20, 21, 22, 23, 24</v>
      </c>
      <c r="AE28" s="45">
        <v>57</v>
      </c>
      <c r="AF28" s="46">
        <f t="shared" si="11"/>
        <v>-5</v>
      </c>
      <c r="AG28">
        <v>33</v>
      </c>
      <c r="AH28">
        <v>56</v>
      </c>
      <c r="AI28">
        <v>73</v>
      </c>
      <c r="AJ28">
        <v>58</v>
      </c>
      <c r="AK28">
        <v>34</v>
      </c>
      <c r="AT28" t="str">
        <f t="shared" si="12"/>
        <v>const char efct_57[6] = { -5, 33</v>
      </c>
      <c r="AU28" t="str">
        <f t="shared" ref="AU28:BA28" si="44">IF(LEN(AH28)&gt;0,AT28&amp;", "&amp;AH28,"")</f>
        <v>const char efct_57[6] = { -5, 33, 56</v>
      </c>
      <c r="AV28" t="str">
        <f t="shared" si="44"/>
        <v>const char efct_57[6] = { -5, 33, 56, 73</v>
      </c>
      <c r="AW28" t="str">
        <f t="shared" si="44"/>
        <v>const char efct_57[6] = { -5, 33, 56, 73, 58</v>
      </c>
      <c r="AX28" t="str">
        <f t="shared" si="44"/>
        <v>const char efct_57[6] = { -5, 33, 56, 73, 58, 34</v>
      </c>
      <c r="AY28" t="str">
        <f t="shared" si="44"/>
        <v/>
      </c>
      <c r="AZ28" t="str">
        <f t="shared" si="44"/>
        <v/>
      </c>
      <c r="BA28" t="str">
        <f t="shared" si="44"/>
        <v/>
      </c>
      <c r="BB28" s="45" t="str">
        <f t="shared" si="14"/>
        <v>const char efct_57[6] = { -5, 33, 56, 73, 58, 34 };</v>
      </c>
    </row>
    <row r="29" spans="1:54" x14ac:dyDescent="0.25">
      <c r="N29">
        <v>25</v>
      </c>
      <c r="P29" t="s">
        <v>176</v>
      </c>
      <c r="AB29" t="str">
        <f t="shared" si="43"/>
        <v>const char ltr_all[94] = { -93, 0, 1, 2, 3, 4, 5, 6, 7, 8, 9, 10, 11, 12, 13, 14, 15, 16, 17, 18, 19, 20, 21, 22, 23, 24, 25</v>
      </c>
      <c r="AE29" s="44">
        <v>58</v>
      </c>
      <c r="AF29" s="46">
        <f t="shared" si="11"/>
        <v>-5</v>
      </c>
      <c r="AG29">
        <v>57</v>
      </c>
      <c r="AH29">
        <v>73</v>
      </c>
      <c r="AI29">
        <v>74</v>
      </c>
      <c r="AJ29">
        <v>59</v>
      </c>
      <c r="AK29">
        <v>35</v>
      </c>
      <c r="AT29" t="str">
        <f t="shared" si="12"/>
        <v>const char efct_58[6] = { -5, 57</v>
      </c>
      <c r="AU29" t="str">
        <f t="shared" ref="AU29:BA29" si="45">IF(LEN(AH29)&gt;0,AT29&amp;", "&amp;AH29,"")</f>
        <v>const char efct_58[6] = { -5, 57, 73</v>
      </c>
      <c r="AV29" t="str">
        <f t="shared" si="45"/>
        <v>const char efct_58[6] = { -5, 57, 73, 74</v>
      </c>
      <c r="AW29" t="str">
        <f t="shared" si="45"/>
        <v>const char efct_58[6] = { -5, 57, 73, 74, 59</v>
      </c>
      <c r="AX29" t="str">
        <f t="shared" si="45"/>
        <v>const char efct_58[6] = { -5, 57, 73, 74, 59, 35</v>
      </c>
      <c r="AY29" t="str">
        <f t="shared" si="45"/>
        <v/>
      </c>
      <c r="AZ29" t="str">
        <f t="shared" si="45"/>
        <v/>
      </c>
      <c r="BA29" t="str">
        <f t="shared" si="45"/>
        <v/>
      </c>
      <c r="BB29" t="str">
        <f t="shared" si="14"/>
        <v>const char efct_58[6] = { -5, 57, 73, 74, 59, 35 };</v>
      </c>
    </row>
    <row r="30" spans="1:54" x14ac:dyDescent="0.25">
      <c r="N30">
        <v>26</v>
      </c>
      <c r="P30" t="s">
        <v>177</v>
      </c>
      <c r="AB30" t="str">
        <f t="shared" si="43"/>
        <v>const char ltr_all[94] = { -93, 0, 1, 2, 3, 4, 5, 6, 7, 8, 9, 10, 11, 12, 13, 14, 15, 16, 17, 18, 19, 20, 21, 22, 23, 24, 25, 26</v>
      </c>
      <c r="AE30" s="44">
        <v>59</v>
      </c>
      <c r="AF30" s="46">
        <f t="shared" si="11"/>
        <v>-5</v>
      </c>
      <c r="AG30">
        <v>58</v>
      </c>
      <c r="AH30">
        <v>74</v>
      </c>
      <c r="AI30">
        <v>60</v>
      </c>
      <c r="AJ30">
        <v>37</v>
      </c>
      <c r="AK30">
        <v>36</v>
      </c>
      <c r="AT30" t="str">
        <f t="shared" si="12"/>
        <v>const char efct_59[6] = { -5, 58</v>
      </c>
      <c r="AU30" t="str">
        <f t="shared" ref="AU30:BA30" si="46">IF(LEN(AH30)&gt;0,AT30&amp;", "&amp;AH30,"")</f>
        <v>const char efct_59[6] = { -5, 58, 74</v>
      </c>
      <c r="AV30" t="str">
        <f t="shared" si="46"/>
        <v>const char efct_59[6] = { -5, 58, 74, 60</v>
      </c>
      <c r="AW30" t="str">
        <f t="shared" si="46"/>
        <v>const char efct_59[6] = { -5, 58, 74, 60, 37</v>
      </c>
      <c r="AX30" t="str">
        <f t="shared" si="46"/>
        <v>const char efct_59[6] = { -5, 58, 74, 60, 37, 36</v>
      </c>
      <c r="AY30" t="str">
        <f t="shared" si="46"/>
        <v/>
      </c>
      <c r="AZ30" t="str">
        <f t="shared" si="46"/>
        <v/>
      </c>
      <c r="BA30" t="str">
        <f t="shared" si="46"/>
        <v/>
      </c>
      <c r="BB30" t="str">
        <f t="shared" si="14"/>
        <v>const char efct_59[6] = { -5, 58, 74, 60, 37, 36 };</v>
      </c>
    </row>
    <row r="31" spans="1:54" x14ac:dyDescent="0.25">
      <c r="N31">
        <v>27</v>
      </c>
      <c r="P31" t="s">
        <v>178</v>
      </c>
      <c r="AB31" t="str">
        <f t="shared" si="43"/>
        <v>const char ltr_all[94] = { -93, 0, 1, 2, 3, 4, 5, 6, 7, 8, 9, 10, 11, 12, 13, 14, 15, 16, 17, 18, 19, 20, 21, 22, 23, 24, 25, 26, 27</v>
      </c>
      <c r="AE31" s="45">
        <v>60</v>
      </c>
      <c r="AF31" s="46">
        <f t="shared" si="11"/>
        <v>-6</v>
      </c>
      <c r="AG31" s="40">
        <f>IF(LEN(AG27)&gt;0,MOD((mdoLED2Qtr($AE31)*mdoLED2RingCnt(AG27)/4+AG27-mdoLED2RingMin(AG27)),mdoLED2RingCnt(AG27))+mdoLED2RingMin(AG27),"")</f>
        <v>38</v>
      </c>
      <c r="AH31" s="40">
        <f>IF(LEN(AH27)&gt;0,MOD((mdoLED2Qtr($AE31)*mdoLED2RingCnt(AH27)/4+AH27-mdoLED2RingMin(AH27)),mdoLED2RingCnt(AH27))+mdoLED2RingMin(AH27),"")</f>
        <v>37</v>
      </c>
      <c r="AI31" s="40">
        <f>IF(LEN(AI27)&gt;0,MOD((mdoLED2Qtr($AE31)*mdoLED2RingCnt(AI27)/4+AI27-mdoLED2RingMin(AI27)),mdoLED2RingCnt(AI27))+mdoLED2RingMin(AI27),"")</f>
        <v>59</v>
      </c>
      <c r="AJ31" s="40">
        <f>IF(LEN(AJ27)&gt;0,MOD((mdoLED2Qtr($AE31)*mdoLED2RingCnt(AJ27)/4+AJ27-mdoLED2RingMin(AJ27)),mdoLED2RingCnt(AJ27))+mdoLED2RingMin(AJ27),"")</f>
        <v>75</v>
      </c>
      <c r="AK31" s="40">
        <f>IF(LEN(AK27)&gt;0,MOD((mdoLED2Qtr($AE31)*mdoLED2RingCnt(AK27)/4+AK27-mdoLED2RingMin(AK27)),mdoLED2RingCnt(AK27))+mdoLED2RingMin(AK27),"")</f>
        <v>61</v>
      </c>
      <c r="AL31" s="40">
        <f>IF(LEN(AL27)&gt;0,MOD((mdoLED2Qtr($AE31)*mdoLED2RingCnt(AL27)/4+AL27-mdoLED2RingMin(AL27)),mdoLED2RingCnt(AL27))+mdoLED2RingMin(AL27),"")</f>
        <v>39</v>
      </c>
      <c r="AM31" s="40" t="str">
        <f>IF(LEN(AM27)&gt;0,MOD((mdoLED2Qtr($AE31)*mdoLED2RingCnt(AM27)/4+AM27-mdoLED2RingMin(AM27)),mdoLED2RingCnt(AM27))+mdoLED2RingMin(AM27),"")</f>
        <v/>
      </c>
      <c r="AT31" t="str">
        <f t="shared" si="12"/>
        <v>const char efct_60[7] = { -6, 38</v>
      </c>
      <c r="AU31" t="str">
        <f t="shared" ref="AU31:BA31" si="47">IF(LEN(AH31)&gt;0,AT31&amp;", "&amp;AH31,"")</f>
        <v>const char efct_60[7] = { -6, 38, 37</v>
      </c>
      <c r="AV31" t="str">
        <f t="shared" si="47"/>
        <v>const char efct_60[7] = { -6, 38, 37, 59</v>
      </c>
      <c r="AW31" t="str">
        <f t="shared" si="47"/>
        <v>const char efct_60[7] = { -6, 38, 37, 59, 75</v>
      </c>
      <c r="AX31" t="str">
        <f t="shared" si="47"/>
        <v>const char efct_60[7] = { -6, 38, 37, 59, 75, 61</v>
      </c>
      <c r="AY31" t="str">
        <f t="shared" si="47"/>
        <v>const char efct_60[7] = { -6, 38, 37, 59, 75, 61, 39</v>
      </c>
      <c r="AZ31" t="str">
        <f t="shared" si="47"/>
        <v/>
      </c>
      <c r="BA31" t="str">
        <f t="shared" si="47"/>
        <v/>
      </c>
      <c r="BB31" s="45" t="str">
        <f t="shared" si="14"/>
        <v>const char efct_60[7] = { -6, 38, 37, 59, 75, 61, 39 };</v>
      </c>
    </row>
    <row r="32" spans="1:54" x14ac:dyDescent="0.25">
      <c r="N32">
        <v>28</v>
      </c>
      <c r="AB32" t="str">
        <f t="shared" si="43"/>
        <v>const char ltr_all[94] = { -93, 0, 1, 2, 3, 4, 5, 6, 7, 8, 9, 10, 11, 12, 13, 14, 15, 16, 17, 18, 19, 20, 21, 22, 23, 24, 25, 26, 27, 28</v>
      </c>
      <c r="AE32" s="45">
        <v>61</v>
      </c>
      <c r="AF32" s="46">
        <f t="shared" si="11"/>
        <v>-5</v>
      </c>
      <c r="AG32" s="43">
        <f>IF(LEN(AG28)&gt;0,MOD((mdoLED2Qtr($AE32)*mdoLED2RingCnt(AG28)/4+AG28-mdoLED2RingMin(AG28)),mdoLED2RingCnt(AG28))+mdoLED2RingMin(AG28),"")</f>
        <v>39</v>
      </c>
      <c r="AH32" s="43">
        <f>IF(LEN(AH28)&gt;0,MOD((mdoLED2Qtr($AE32)*mdoLED2RingCnt(AH28)/4+AH28-mdoLED2RingMin(AH28)),mdoLED2RingCnt(AH28))+mdoLED2RingMin(AH28),"")</f>
        <v>60</v>
      </c>
      <c r="AI32" s="43">
        <f>IF(LEN(AI28)&gt;0,MOD((mdoLED2Qtr($AE32)*mdoLED2RingCnt(AI28)/4+AI28-mdoLED2RingMin(AI28)),mdoLED2RingCnt(AI28))+mdoLED2RingMin(AI28),"")</f>
        <v>76</v>
      </c>
      <c r="AJ32" s="43">
        <f>IF(LEN(AJ28)&gt;0,MOD((mdoLED2Qtr($AE32)*mdoLED2RingCnt(AJ28)/4+AJ28-mdoLED2RingMin(AJ28)),mdoLED2RingCnt(AJ28))+mdoLED2RingMin(AJ28),"")</f>
        <v>62</v>
      </c>
      <c r="AK32" s="43">
        <f>IF(LEN(AK28)&gt;0,MOD((mdoLED2Qtr($AE32)*mdoLED2RingCnt(AK28)/4+AK28-mdoLED2RingMin(AK28)),mdoLED2RingCnt(AK28))+mdoLED2RingMin(AK28),"")</f>
        <v>40</v>
      </c>
      <c r="AL32" s="43" t="str">
        <f>IF(LEN(AL28)&gt;0,MOD((mdoLED2Qtr($AE32)*mdoLED2RingCnt(AL28)/4+AL28-mdoLED2RingMin(AL28)),mdoLED2RingCnt(AL28))+mdoLED2RingMin(AL28),"")</f>
        <v/>
      </c>
      <c r="AM32" s="43" t="str">
        <f>IF(LEN(AM28)&gt;0,MOD((mdoLED2Qtr($AE32)*mdoLED2RingCnt(AM28)/4+AM28-mdoLED2RingMin(AM28)),mdoLED2RingCnt(AM28))+mdoLED2RingMin(AM28),"")</f>
        <v/>
      </c>
      <c r="AT32" t="str">
        <f t="shared" si="12"/>
        <v>const char efct_61[6] = { -5, 39</v>
      </c>
      <c r="AU32" t="str">
        <f t="shared" ref="AU32:BA32" si="48">IF(LEN(AH32)&gt;0,AT32&amp;", "&amp;AH32,"")</f>
        <v>const char efct_61[6] = { -5, 39, 60</v>
      </c>
      <c r="AV32" t="str">
        <f t="shared" si="48"/>
        <v>const char efct_61[6] = { -5, 39, 60, 76</v>
      </c>
      <c r="AW32" t="str">
        <f t="shared" si="48"/>
        <v>const char efct_61[6] = { -5, 39, 60, 76, 62</v>
      </c>
      <c r="AX32" t="str">
        <f t="shared" si="48"/>
        <v>const char efct_61[6] = { -5, 39, 60, 76, 62, 40</v>
      </c>
      <c r="AY32" t="str">
        <f t="shared" si="48"/>
        <v/>
      </c>
      <c r="AZ32" t="str">
        <f t="shared" si="48"/>
        <v/>
      </c>
      <c r="BA32" t="str">
        <f t="shared" si="48"/>
        <v/>
      </c>
      <c r="BB32" s="45" t="str">
        <f t="shared" si="14"/>
        <v>const char efct_61[6] = { -5, 39, 60, 76, 62, 40 };</v>
      </c>
    </row>
    <row r="33" spans="14:54" x14ac:dyDescent="0.25">
      <c r="N33">
        <v>29</v>
      </c>
      <c r="P33" t="s">
        <v>163</v>
      </c>
      <c r="AB33" t="str">
        <f t="shared" si="43"/>
        <v>const char ltr_all[94] = { -93, 0, 1, 2, 3, 4, 5, 6, 7, 8, 9, 10, 11, 12, 13, 14, 15, 16, 17, 18, 19, 20, 21, 22, 23, 24, 25, 26, 27, 28, 29</v>
      </c>
      <c r="AE33" s="44">
        <v>62</v>
      </c>
      <c r="AF33" s="46">
        <f t="shared" si="11"/>
        <v>-5</v>
      </c>
      <c r="AG33" s="43">
        <f>IF(LEN(AG29)&gt;0,MOD((mdoLED2Qtr($AE33)*mdoLED2RingCnt(AG29)/4+AG29-mdoLED2RingMin(AG29)),mdoLED2RingCnt(AG29))+mdoLED2RingMin(AG29),"")</f>
        <v>61</v>
      </c>
      <c r="AH33" s="43">
        <f>IF(LEN(AH29)&gt;0,MOD((mdoLED2Qtr($AE33)*mdoLED2RingCnt(AH29)/4+AH29-mdoLED2RingMin(AH29)),mdoLED2RingCnt(AH29))+mdoLED2RingMin(AH29),"")</f>
        <v>76</v>
      </c>
      <c r="AI33" s="43">
        <f>IF(LEN(AI29)&gt;0,MOD((mdoLED2Qtr($AE33)*mdoLED2RingCnt(AI29)/4+AI29-mdoLED2RingMin(AI29)),mdoLED2RingCnt(AI29))+mdoLED2RingMin(AI29),"")</f>
        <v>77</v>
      </c>
      <c r="AJ33" s="43">
        <f>IF(LEN(AJ29)&gt;0,MOD((mdoLED2Qtr($AE33)*mdoLED2RingCnt(AJ29)/4+AJ29-mdoLED2RingMin(AJ29)),mdoLED2RingCnt(AJ29))+mdoLED2RingMin(AJ29),"")</f>
        <v>63</v>
      </c>
      <c r="AK33" s="43">
        <f>IF(LEN(AK29)&gt;0,MOD((mdoLED2Qtr($AE33)*mdoLED2RingCnt(AK29)/4+AK29-mdoLED2RingMin(AK29)),mdoLED2RingCnt(AK29))+mdoLED2RingMin(AK29),"")</f>
        <v>41</v>
      </c>
      <c r="AL33" s="43" t="str">
        <f>IF(LEN(AL29)&gt;0,MOD((mdoLED2Qtr($AE33)*mdoLED2RingCnt(AL29)/4+AL29-mdoLED2RingMin(AL29)),mdoLED2RingCnt(AL29))+mdoLED2RingMin(AL29),"")</f>
        <v/>
      </c>
      <c r="AM33" s="43" t="str">
        <f>IF(LEN(AM29)&gt;0,MOD((mdoLED2Qtr($AE33)*mdoLED2RingCnt(AM29)/4+AM29-mdoLED2RingMin(AM29)),mdoLED2RingCnt(AM29))+mdoLED2RingMin(AM29),"")</f>
        <v/>
      </c>
      <c r="AT33" t="str">
        <f t="shared" si="12"/>
        <v>const char efct_62[6] = { -5, 61</v>
      </c>
      <c r="AU33" t="str">
        <f t="shared" ref="AU33:BA33" si="49">IF(LEN(AH33)&gt;0,AT33&amp;", "&amp;AH33,"")</f>
        <v>const char efct_62[6] = { -5, 61, 76</v>
      </c>
      <c r="AV33" t="str">
        <f t="shared" si="49"/>
        <v>const char efct_62[6] = { -5, 61, 76, 77</v>
      </c>
      <c r="AW33" t="str">
        <f t="shared" si="49"/>
        <v>const char efct_62[6] = { -5, 61, 76, 77, 63</v>
      </c>
      <c r="AX33" t="str">
        <f t="shared" si="49"/>
        <v>const char efct_62[6] = { -5, 61, 76, 77, 63, 41</v>
      </c>
      <c r="AY33" t="str">
        <f t="shared" si="49"/>
        <v/>
      </c>
      <c r="AZ33" t="str">
        <f t="shared" si="49"/>
        <v/>
      </c>
      <c r="BA33" t="str">
        <f t="shared" si="49"/>
        <v/>
      </c>
      <c r="BB33" t="str">
        <f t="shared" si="14"/>
        <v>const char efct_62[6] = { -5, 61, 76, 77, 63, 41 };</v>
      </c>
    </row>
    <row r="34" spans="14:54" x14ac:dyDescent="0.25">
      <c r="N34">
        <v>30</v>
      </c>
      <c r="P34" t="s">
        <v>156</v>
      </c>
      <c r="AB34" t="str">
        <f t="shared" si="43"/>
        <v>const char ltr_all[94] = { -93, 0, 1, 2, 3, 4, 5, 6, 7, 8, 9, 10, 11, 12, 13, 14, 15, 16, 17, 18, 19, 20, 21, 22, 23, 24, 25, 26, 27, 28, 29, 30</v>
      </c>
      <c r="AE34" s="44">
        <v>63</v>
      </c>
      <c r="AF34" s="46">
        <f t="shared" si="11"/>
        <v>-5</v>
      </c>
      <c r="AG34" s="43">
        <f>IF(LEN(AG30)&gt;0,MOD((mdoLED2Qtr($AE34)*mdoLED2RingCnt(AG30)/4+AG30-mdoLED2RingMin(AG30)),mdoLED2RingCnt(AG30))+mdoLED2RingMin(AG30),"")</f>
        <v>62</v>
      </c>
      <c r="AH34" s="43">
        <f>IF(LEN(AH30)&gt;0,MOD((mdoLED2Qtr($AE34)*mdoLED2RingCnt(AH30)/4+AH30-mdoLED2RingMin(AH30)),mdoLED2RingCnt(AH30))+mdoLED2RingMin(AH30),"")</f>
        <v>77</v>
      </c>
      <c r="AI34" s="43">
        <f>IF(LEN(AI30)&gt;0,MOD((mdoLED2Qtr($AE34)*mdoLED2RingCnt(AI30)/4+AI30-mdoLED2RingMin(AI30)),mdoLED2RingCnt(AI30))+mdoLED2RingMin(AI30),"")</f>
        <v>64</v>
      </c>
      <c r="AJ34" s="43">
        <f>IF(LEN(AJ30)&gt;0,MOD((mdoLED2Qtr($AE34)*mdoLED2RingCnt(AJ30)/4+AJ30-mdoLED2RingMin(AJ30)),mdoLED2RingCnt(AJ30))+mdoLED2RingMin(AJ30),"")</f>
        <v>43</v>
      </c>
      <c r="AK34" s="43">
        <f>IF(LEN(AK30)&gt;0,MOD((mdoLED2Qtr($AE34)*mdoLED2RingCnt(AK30)/4+AK30-mdoLED2RingMin(AK30)),mdoLED2RingCnt(AK30))+mdoLED2RingMin(AK30),"")</f>
        <v>42</v>
      </c>
      <c r="AL34" s="43" t="str">
        <f>IF(LEN(AL30)&gt;0,MOD((mdoLED2Qtr($AE34)*mdoLED2RingCnt(AL30)/4+AL30-mdoLED2RingMin(AL30)),mdoLED2RingCnt(AL30))+mdoLED2RingMin(AL30),"")</f>
        <v/>
      </c>
      <c r="AM34" s="43" t="str">
        <f>IF(LEN(AM30)&gt;0,MOD((mdoLED2Qtr($AE34)*mdoLED2RingCnt(AM30)/4+AM30-mdoLED2RingMin(AM30)),mdoLED2RingCnt(AM30))+mdoLED2RingMin(AM30),"")</f>
        <v/>
      </c>
      <c r="AT34" t="str">
        <f t="shared" si="12"/>
        <v>const char efct_63[6] = { -5, 62</v>
      </c>
      <c r="AU34" t="str">
        <f t="shared" ref="AU34:BA34" si="50">IF(LEN(AH34)&gt;0,AT34&amp;", "&amp;AH34,"")</f>
        <v>const char efct_63[6] = { -5, 62, 77</v>
      </c>
      <c r="AV34" t="str">
        <f t="shared" si="50"/>
        <v>const char efct_63[6] = { -5, 62, 77, 64</v>
      </c>
      <c r="AW34" t="str">
        <f t="shared" si="50"/>
        <v>const char efct_63[6] = { -5, 62, 77, 64, 43</v>
      </c>
      <c r="AX34" t="str">
        <f t="shared" si="50"/>
        <v>const char efct_63[6] = { -5, 62, 77, 64, 43, 42</v>
      </c>
      <c r="AY34" t="str">
        <f t="shared" si="50"/>
        <v/>
      </c>
      <c r="AZ34" t="str">
        <f t="shared" si="50"/>
        <v/>
      </c>
      <c r="BA34" t="str">
        <f t="shared" si="50"/>
        <v/>
      </c>
      <c r="BB34" t="str">
        <f t="shared" si="14"/>
        <v>const char efct_63[6] = { -5, 62, 77, 64, 43, 42 };</v>
      </c>
    </row>
    <row r="35" spans="14:54" x14ac:dyDescent="0.25">
      <c r="N35">
        <v>31</v>
      </c>
      <c r="P35" t="s">
        <v>157</v>
      </c>
      <c r="AB35" t="str">
        <f t="shared" si="43"/>
        <v>const char ltr_all[94] = { -93, 0, 1, 2, 3, 4, 5, 6, 7, 8, 9, 10, 11, 12, 13, 14, 15, 16, 17, 18, 19, 20, 21, 22, 23, 24, 25, 26, 27, 28, 29, 30, 31</v>
      </c>
      <c r="AE35" s="44">
        <v>64</v>
      </c>
      <c r="AF35" s="46">
        <f t="shared" si="11"/>
        <v>-6</v>
      </c>
      <c r="AG35" s="40">
        <f>IF(LEN(AG27)&gt;0,MOD((mdoLED2Qtr($AE35)*mdoLED2RingCnt(AG27)/4+AG27-mdoLED2RingMin(AG27)),mdoLED2RingCnt(AG27))+mdoLED2RingMin(AG27),"")</f>
        <v>44</v>
      </c>
      <c r="AH35" s="40">
        <f>IF(LEN(AH27)&gt;0,MOD((mdoLED2Qtr($AE35)*mdoLED2RingCnt(AH27)/4+AH27-mdoLED2RingMin(AH27)),mdoLED2RingCnt(AH27))+mdoLED2RingMin(AH27),"")</f>
        <v>43</v>
      </c>
      <c r="AI35" s="40">
        <f>IF(LEN(AI27)&gt;0,MOD((mdoLED2Qtr($AE35)*mdoLED2RingCnt(AI27)/4+AI27-mdoLED2RingMin(AI27)),mdoLED2RingCnt(AI27))+mdoLED2RingMin(AI27),"")</f>
        <v>63</v>
      </c>
      <c r="AJ35" s="40">
        <f>IF(LEN(AJ27)&gt;0,MOD((mdoLED2Qtr($AE35)*mdoLED2RingCnt(AJ27)/4+AJ27-mdoLED2RingMin(AJ27)),mdoLED2RingCnt(AJ27))+mdoLED2RingMin(AJ27),"")</f>
        <v>78</v>
      </c>
      <c r="AK35" s="40">
        <f>IF(LEN(AK27)&gt;0,MOD((mdoLED2Qtr($AE35)*mdoLED2RingCnt(AK27)/4+AK27-mdoLED2RingMin(AK27)),mdoLED2RingCnt(AK27))+mdoLED2RingMin(AK27),"")</f>
        <v>65</v>
      </c>
      <c r="AL35" s="40">
        <f>IF(LEN(AL27)&gt;0,MOD((mdoLED2Qtr($AE35)*mdoLED2RingCnt(AL27)/4+AL27-mdoLED2RingMin(AL27)),mdoLED2RingCnt(AL27))+mdoLED2RingMin(AL27),"")</f>
        <v>45</v>
      </c>
      <c r="AM35" s="40" t="str">
        <f>IF(LEN(AM27)&gt;0,MOD((mdoLED2Qtr($AE35)*mdoLED2RingCnt(AM27)/4+AM27-mdoLED2RingMin(AM27)),mdoLED2RingCnt(AM27))+mdoLED2RingMin(AM27),"")</f>
        <v/>
      </c>
      <c r="AT35" t="str">
        <f t="shared" si="12"/>
        <v>const char efct_64[7] = { -6, 44</v>
      </c>
      <c r="AU35" t="str">
        <f t="shared" ref="AU35:BA35" si="51">IF(LEN(AH35)&gt;0,AT35&amp;", "&amp;AH35,"")</f>
        <v>const char efct_64[7] = { -6, 44, 43</v>
      </c>
      <c r="AV35" t="str">
        <f t="shared" si="51"/>
        <v>const char efct_64[7] = { -6, 44, 43, 63</v>
      </c>
      <c r="AW35" t="str">
        <f t="shared" si="51"/>
        <v>const char efct_64[7] = { -6, 44, 43, 63, 78</v>
      </c>
      <c r="AX35" t="str">
        <f t="shared" si="51"/>
        <v>const char efct_64[7] = { -6, 44, 43, 63, 78, 65</v>
      </c>
      <c r="AY35" t="str">
        <f t="shared" si="51"/>
        <v>const char efct_64[7] = { -6, 44, 43, 63, 78, 65, 45</v>
      </c>
      <c r="AZ35" t="str">
        <f t="shared" si="51"/>
        <v/>
      </c>
      <c r="BA35" t="str">
        <f t="shared" si="51"/>
        <v/>
      </c>
      <c r="BB35" t="str">
        <f t="shared" si="14"/>
        <v>const char efct_64[7] = { -6, 44, 43, 63, 78, 65, 45 };</v>
      </c>
    </row>
    <row r="36" spans="14:54" x14ac:dyDescent="0.25">
      <c r="N36">
        <v>32</v>
      </c>
      <c r="AB36" t="str">
        <f t="shared" si="43"/>
        <v>const char ltr_all[94] = { -93, 0, 1, 2, 3, 4, 5, 6, 7, 8, 9, 10, 11, 12, 13, 14, 15, 16, 17, 18, 19, 20, 21, 22, 23, 24, 25, 26, 27, 28, 29, 30, 31, 32</v>
      </c>
      <c r="AE36" s="44">
        <v>65</v>
      </c>
      <c r="AF36" s="46">
        <f t="shared" si="11"/>
        <v>-5</v>
      </c>
      <c r="AG36" s="43">
        <f>IF(LEN(AG28)&gt;0,MOD((mdoLED2Qtr($AE36)*mdoLED2RingCnt(AG28)/4+AG28-mdoLED2RingMin(AG28)),mdoLED2RingCnt(AG28))+mdoLED2RingMin(AG28),"")</f>
        <v>45</v>
      </c>
      <c r="AH36" s="43">
        <f>IF(LEN(AH28)&gt;0,MOD((mdoLED2Qtr($AE36)*mdoLED2RingCnt(AH28)/4+AH28-mdoLED2RingMin(AH28)),mdoLED2RingCnt(AH28))+mdoLED2RingMin(AH28),"")</f>
        <v>64</v>
      </c>
      <c r="AI36" s="43">
        <f>IF(LEN(AI28)&gt;0,MOD((mdoLED2Qtr($AE36)*mdoLED2RingCnt(AI28)/4+AI28-mdoLED2RingMin(AI28)),mdoLED2RingCnt(AI28))+mdoLED2RingMin(AI28),"")</f>
        <v>79</v>
      </c>
      <c r="AJ36" s="43">
        <f>IF(LEN(AJ28)&gt;0,MOD((mdoLED2Qtr($AE36)*mdoLED2RingCnt(AJ28)/4+AJ28-mdoLED2RingMin(AJ28)),mdoLED2RingCnt(AJ28))+mdoLED2RingMin(AJ28),"")</f>
        <v>66</v>
      </c>
      <c r="AK36" s="43">
        <f>IF(LEN(AK28)&gt;0,MOD((mdoLED2Qtr($AE36)*mdoLED2RingCnt(AK28)/4+AK28-mdoLED2RingMin(AK28)),mdoLED2RingCnt(AK28))+mdoLED2RingMin(AK28),"")</f>
        <v>46</v>
      </c>
      <c r="AL36" s="43" t="str">
        <f>IF(LEN(AL28)&gt;0,MOD((mdoLED2Qtr($AE36)*mdoLED2RingCnt(AL28)/4+AL28-mdoLED2RingMin(AL28)),mdoLED2RingCnt(AL28))+mdoLED2RingMin(AL28),"")</f>
        <v/>
      </c>
      <c r="AM36" s="43" t="str">
        <f>IF(LEN(AM28)&gt;0,MOD((mdoLED2Qtr($AE36)*mdoLED2RingCnt(AM28)/4+AM28-mdoLED2RingMin(AM28)),mdoLED2RingCnt(AM28))+mdoLED2RingMin(AM28),"")</f>
        <v/>
      </c>
      <c r="AT36" t="str">
        <f t="shared" si="12"/>
        <v>const char efct_65[6] = { -5, 45</v>
      </c>
      <c r="AU36" t="str">
        <f t="shared" ref="AU36:BA36" si="52">IF(LEN(AH36)&gt;0,AT36&amp;", "&amp;AH36,"")</f>
        <v>const char efct_65[6] = { -5, 45, 64</v>
      </c>
      <c r="AV36" t="str">
        <f t="shared" si="52"/>
        <v>const char efct_65[6] = { -5, 45, 64, 79</v>
      </c>
      <c r="AW36" t="str">
        <f t="shared" si="52"/>
        <v>const char efct_65[6] = { -5, 45, 64, 79, 66</v>
      </c>
      <c r="AX36" t="str">
        <f t="shared" si="52"/>
        <v>const char efct_65[6] = { -5, 45, 64, 79, 66, 46</v>
      </c>
      <c r="AY36" t="str">
        <f t="shared" si="52"/>
        <v/>
      </c>
      <c r="AZ36" t="str">
        <f t="shared" si="52"/>
        <v/>
      </c>
      <c r="BA36" t="str">
        <f t="shared" si="52"/>
        <v/>
      </c>
      <c r="BB36" t="str">
        <f t="shared" si="14"/>
        <v>const char efct_65[6] = { -5, 45, 64, 79, 66, 46 };</v>
      </c>
    </row>
    <row r="37" spans="14:54" x14ac:dyDescent="0.25">
      <c r="N37">
        <v>33</v>
      </c>
      <c r="P37" t="s">
        <v>158</v>
      </c>
      <c r="AB37" t="str">
        <f t="shared" si="43"/>
        <v>const char ltr_all[94] = { -93, 0, 1, 2, 3, 4, 5, 6, 7, 8, 9, 10, 11, 12, 13, 14, 15, 16, 17, 18, 19, 20, 21, 22, 23, 24, 25, 26, 27, 28, 29, 30, 31, 32, 33</v>
      </c>
      <c r="AE37" s="44">
        <v>66</v>
      </c>
      <c r="AF37" s="46">
        <f t="shared" si="11"/>
        <v>-5</v>
      </c>
      <c r="AG37" s="43">
        <f>IF(LEN(AG29)&gt;0,MOD((mdoLED2Qtr($AE37)*mdoLED2RingCnt(AG29)/4+AG29-mdoLED2RingMin(AG29)),mdoLED2RingCnt(AG29))+mdoLED2RingMin(AG29),"")</f>
        <v>65</v>
      </c>
      <c r="AH37" s="43">
        <f>IF(LEN(AH29)&gt;0,MOD((mdoLED2Qtr($AE37)*mdoLED2RingCnt(AH29)/4+AH29-mdoLED2RingMin(AH29)),mdoLED2RingCnt(AH29))+mdoLED2RingMin(AH29),"")</f>
        <v>79</v>
      </c>
      <c r="AI37" s="43">
        <f>IF(LEN(AI29)&gt;0,MOD((mdoLED2Qtr($AE37)*mdoLED2RingCnt(AI29)/4+AI29-mdoLED2RingMin(AI29)),mdoLED2RingCnt(AI29))+mdoLED2RingMin(AI29),"")</f>
        <v>80</v>
      </c>
      <c r="AJ37" s="43">
        <f>IF(LEN(AJ29)&gt;0,MOD((mdoLED2Qtr($AE37)*mdoLED2RingCnt(AJ29)/4+AJ29-mdoLED2RingMin(AJ29)),mdoLED2RingCnt(AJ29))+mdoLED2RingMin(AJ29),"")</f>
        <v>67</v>
      </c>
      <c r="AK37" s="43">
        <f>IF(LEN(AK29)&gt;0,MOD((mdoLED2Qtr($AE37)*mdoLED2RingCnt(AK29)/4+AK29-mdoLED2RingMin(AK29)),mdoLED2RingCnt(AK29))+mdoLED2RingMin(AK29),"")</f>
        <v>47</v>
      </c>
      <c r="AL37" s="43" t="str">
        <f>IF(LEN(AL29)&gt;0,MOD((mdoLED2Qtr($AE37)*mdoLED2RingCnt(AL29)/4+AL29-mdoLED2RingMin(AL29)),mdoLED2RingCnt(AL29))+mdoLED2RingMin(AL29),"")</f>
        <v/>
      </c>
      <c r="AM37" s="43" t="str">
        <f>IF(LEN(AM29)&gt;0,MOD((mdoLED2Qtr($AE37)*mdoLED2RingCnt(AM29)/4+AM29-mdoLED2RingMin(AM29)),mdoLED2RingCnt(AM29))+mdoLED2RingMin(AM29),"")</f>
        <v/>
      </c>
      <c r="AT37" t="str">
        <f t="shared" si="12"/>
        <v>const char efct_66[6] = { -5, 65</v>
      </c>
      <c r="AU37" t="str">
        <f t="shared" ref="AU37:BA37" si="53">IF(LEN(AH37)&gt;0,AT37&amp;", "&amp;AH37,"")</f>
        <v>const char efct_66[6] = { -5, 65, 79</v>
      </c>
      <c r="AV37" t="str">
        <f t="shared" si="53"/>
        <v>const char efct_66[6] = { -5, 65, 79, 80</v>
      </c>
      <c r="AW37" t="str">
        <f t="shared" si="53"/>
        <v>const char efct_66[6] = { -5, 65, 79, 80, 67</v>
      </c>
      <c r="AX37" t="str">
        <f t="shared" si="53"/>
        <v>const char efct_66[6] = { -5, 65, 79, 80, 67, 47</v>
      </c>
      <c r="AY37" t="str">
        <f t="shared" si="53"/>
        <v/>
      </c>
      <c r="AZ37" t="str">
        <f t="shared" si="53"/>
        <v/>
      </c>
      <c r="BA37" t="str">
        <f t="shared" si="53"/>
        <v/>
      </c>
      <c r="BB37" t="str">
        <f t="shared" si="14"/>
        <v>const char efct_66[6] = { -5, 65, 79, 80, 67, 47 };</v>
      </c>
    </row>
    <row r="38" spans="14:54" x14ac:dyDescent="0.25">
      <c r="N38">
        <v>34</v>
      </c>
      <c r="P38" t="s">
        <v>159</v>
      </c>
      <c r="AB38" t="str">
        <f t="shared" si="43"/>
        <v>const char ltr_all[94] = { -93, 0, 1, 2, 3, 4, 5, 6, 7, 8, 9, 10, 11, 12, 13, 14, 15, 16, 17, 18, 19, 20, 21, 22, 23, 24, 25, 26, 27, 28, 29, 30, 31, 32, 33, 34</v>
      </c>
      <c r="AE38" s="45">
        <v>67</v>
      </c>
      <c r="AF38" s="46">
        <f t="shared" si="11"/>
        <v>-5</v>
      </c>
      <c r="AG38" s="43">
        <f>IF(LEN(AG30)&gt;0,MOD((mdoLED2Qtr($AE38)*mdoLED2RingCnt(AG30)/4+AG30-mdoLED2RingMin(AG30)),mdoLED2RingCnt(AG30))+mdoLED2RingMin(AG30),"")</f>
        <v>66</v>
      </c>
      <c r="AH38" s="43">
        <f>IF(LEN(AH30)&gt;0,MOD((mdoLED2Qtr($AE38)*mdoLED2RingCnt(AH30)/4+AH30-mdoLED2RingMin(AH30)),mdoLED2RingCnt(AH30))+mdoLED2RingMin(AH30),"")</f>
        <v>80</v>
      </c>
      <c r="AI38" s="43">
        <f>IF(LEN(AI30)&gt;0,MOD((mdoLED2Qtr($AE38)*mdoLED2RingCnt(AI30)/4+AI30-mdoLED2RingMin(AI30)),mdoLED2RingCnt(AI30))+mdoLED2RingMin(AI30),"")</f>
        <v>68</v>
      </c>
      <c r="AJ38" s="43">
        <f>IF(LEN(AJ30)&gt;0,MOD((mdoLED2Qtr($AE38)*mdoLED2RingCnt(AJ30)/4+AJ30-mdoLED2RingMin(AJ30)),mdoLED2RingCnt(AJ30))+mdoLED2RingMin(AJ30),"")</f>
        <v>49</v>
      </c>
      <c r="AK38" s="43">
        <f>IF(LEN(AK30)&gt;0,MOD((mdoLED2Qtr($AE38)*mdoLED2RingCnt(AK30)/4+AK30-mdoLED2RingMin(AK30)),mdoLED2RingCnt(AK30))+mdoLED2RingMin(AK30),"")</f>
        <v>48</v>
      </c>
      <c r="AL38" s="43" t="str">
        <f>IF(LEN(AL30)&gt;0,MOD((mdoLED2Qtr($AE38)*mdoLED2RingCnt(AL30)/4+AL30-mdoLED2RingMin(AL30)),mdoLED2RingCnt(AL30))+mdoLED2RingMin(AL30),"")</f>
        <v/>
      </c>
      <c r="AM38" s="43" t="str">
        <f>IF(LEN(AM30)&gt;0,MOD((mdoLED2Qtr($AE38)*mdoLED2RingCnt(AM30)/4+AM30-mdoLED2RingMin(AM30)),mdoLED2RingCnt(AM30))+mdoLED2RingMin(AM30),"")</f>
        <v/>
      </c>
      <c r="AT38" t="str">
        <f t="shared" si="12"/>
        <v>const char efct_67[6] = { -5, 66</v>
      </c>
      <c r="AU38" t="str">
        <f t="shared" ref="AU38:BA38" si="54">IF(LEN(AH38)&gt;0,AT38&amp;", "&amp;AH38,"")</f>
        <v>const char efct_67[6] = { -5, 66, 80</v>
      </c>
      <c r="AV38" t="str">
        <f t="shared" si="54"/>
        <v>const char efct_67[6] = { -5, 66, 80, 68</v>
      </c>
      <c r="AW38" t="str">
        <f t="shared" si="54"/>
        <v>const char efct_67[6] = { -5, 66, 80, 68, 49</v>
      </c>
      <c r="AX38" t="str">
        <f t="shared" si="54"/>
        <v>const char efct_67[6] = { -5, 66, 80, 68, 49, 48</v>
      </c>
      <c r="AY38" t="str">
        <f t="shared" si="54"/>
        <v/>
      </c>
      <c r="AZ38" t="str">
        <f t="shared" si="54"/>
        <v/>
      </c>
      <c r="BA38" t="str">
        <f t="shared" si="54"/>
        <v/>
      </c>
      <c r="BB38" s="45" t="str">
        <f t="shared" si="14"/>
        <v>const char efct_67[6] = { -5, 66, 80, 68, 49, 48 };</v>
      </c>
    </row>
    <row r="39" spans="14:54" x14ac:dyDescent="0.25">
      <c r="N39">
        <v>35</v>
      </c>
      <c r="P39" t="s">
        <v>160</v>
      </c>
      <c r="AB39" t="str">
        <f t="shared" si="43"/>
        <v>const char ltr_all[94] = { -93, 0, 1, 2, 3, 4, 5, 6, 7, 8, 9, 10, 11, 12, 13, 14, 15, 16, 17, 18, 19, 20, 21, 22, 23, 24, 25, 26, 27, 28, 29, 30, 31, 32, 33, 34, 35</v>
      </c>
      <c r="AE39" s="45">
        <v>68</v>
      </c>
      <c r="AF39" s="46">
        <f t="shared" si="11"/>
        <v>-6</v>
      </c>
      <c r="AG39" s="40">
        <f>IF(LEN(AG27)&gt;0,MOD((mdoLED2Qtr($AE39)*mdoLED2RingCnt(AG27)/4+AG27-mdoLED2RingMin(AG27)),mdoLED2RingCnt(AG27))+mdoLED2RingMin(AG27),"")</f>
        <v>50</v>
      </c>
      <c r="AH39" s="40">
        <f>IF(LEN(AH27)&gt;0,MOD((mdoLED2Qtr($AE39)*mdoLED2RingCnt(AH27)/4+AH27-mdoLED2RingMin(AH27)),mdoLED2RingCnt(AH27))+mdoLED2RingMin(AH27),"")</f>
        <v>49</v>
      </c>
      <c r="AI39" s="40">
        <f>IF(LEN(AI27)&gt;0,MOD((mdoLED2Qtr($AE39)*mdoLED2RingCnt(AI27)/4+AI27-mdoLED2RingMin(AI27)),mdoLED2RingCnt(AI27))+mdoLED2RingMin(AI27),"")</f>
        <v>67</v>
      </c>
      <c r="AJ39" s="40">
        <f>IF(LEN(AJ27)&gt;0,MOD((mdoLED2Qtr($AE39)*mdoLED2RingCnt(AJ27)/4+AJ27-mdoLED2RingMin(AJ27)),mdoLED2RingCnt(AJ27))+mdoLED2RingMin(AJ27),"")</f>
        <v>81</v>
      </c>
      <c r="AK39" s="40">
        <f>IF(LEN(AK27)&gt;0,MOD((mdoLED2Qtr($AE39)*mdoLED2RingCnt(AK27)/4+AK27-mdoLED2RingMin(AK27)),mdoLED2RingCnt(AK27))+mdoLED2RingMin(AK27),"")</f>
        <v>69</v>
      </c>
      <c r="AL39" s="40">
        <f>IF(LEN(AL27)&gt;0,MOD((mdoLED2Qtr($AE39)*mdoLED2RingCnt(AL27)/4+AL27-mdoLED2RingMin(AL27)),mdoLED2RingCnt(AL27))+mdoLED2RingMin(AL27),"")</f>
        <v>51</v>
      </c>
      <c r="AM39" s="40" t="str">
        <f>IF(LEN(AM27)&gt;0,MOD((mdoLED2Qtr($AE39)*mdoLED2RingCnt(AM27)/4+AM27-mdoLED2RingMin(AM27)),mdoLED2RingCnt(AM27))+mdoLED2RingMin(AM27),"")</f>
        <v/>
      </c>
      <c r="AT39" t="str">
        <f t="shared" si="12"/>
        <v>const char efct_68[7] = { -6, 50</v>
      </c>
      <c r="AU39" t="str">
        <f t="shared" ref="AU39:BA39" si="55">IF(LEN(AH39)&gt;0,AT39&amp;", "&amp;AH39,"")</f>
        <v>const char efct_68[7] = { -6, 50, 49</v>
      </c>
      <c r="AV39" t="str">
        <f t="shared" si="55"/>
        <v>const char efct_68[7] = { -6, 50, 49, 67</v>
      </c>
      <c r="AW39" t="str">
        <f t="shared" si="55"/>
        <v>const char efct_68[7] = { -6, 50, 49, 67, 81</v>
      </c>
      <c r="AX39" t="str">
        <f t="shared" si="55"/>
        <v>const char efct_68[7] = { -6, 50, 49, 67, 81, 69</v>
      </c>
      <c r="AY39" t="str">
        <f t="shared" si="55"/>
        <v>const char efct_68[7] = { -6, 50, 49, 67, 81, 69, 51</v>
      </c>
      <c r="AZ39" t="str">
        <f t="shared" si="55"/>
        <v/>
      </c>
      <c r="BA39" t="str">
        <f t="shared" si="55"/>
        <v/>
      </c>
      <c r="BB39" s="45" t="str">
        <f t="shared" si="14"/>
        <v>const char efct_68[7] = { -6, 50, 49, 67, 81, 69, 51 };</v>
      </c>
    </row>
    <row r="40" spans="14:54" x14ac:dyDescent="0.25">
      <c r="N40">
        <v>36</v>
      </c>
      <c r="P40" t="s">
        <v>161</v>
      </c>
      <c r="AB40" t="str">
        <f t="shared" si="43"/>
        <v>const char ltr_all[94] = { -93, 0, 1, 2, 3, 4, 5, 6, 7, 8, 9, 10, 11, 12, 13, 14, 15, 16, 17, 18, 19, 20, 21, 22, 23, 24, 25, 26, 27, 28, 29, 30, 31, 32, 33, 34, 35, 36</v>
      </c>
      <c r="AE40" s="45">
        <v>69</v>
      </c>
      <c r="AF40" s="46">
        <f t="shared" si="11"/>
        <v>-5</v>
      </c>
      <c r="AG40" s="43">
        <f>IF(LEN(AG28)&gt;0,MOD((mdoLED2Qtr($AE40)*mdoLED2RingCnt(AG28)/4+AG28-mdoLED2RingMin(AG28)),mdoLED2RingCnt(AG28))+mdoLED2RingMin(AG28),"")</f>
        <v>51</v>
      </c>
      <c r="AH40" s="43">
        <f>IF(LEN(AH28)&gt;0,MOD((mdoLED2Qtr($AE40)*mdoLED2RingCnt(AH28)/4+AH28-mdoLED2RingMin(AH28)),mdoLED2RingCnt(AH28))+mdoLED2RingMin(AH28),"")</f>
        <v>68</v>
      </c>
      <c r="AI40" s="43">
        <f>IF(LEN(AI28)&gt;0,MOD((mdoLED2Qtr($AE40)*mdoLED2RingCnt(AI28)/4+AI28-mdoLED2RingMin(AI28)),mdoLED2RingCnt(AI28))+mdoLED2RingMin(AI28),"")</f>
        <v>82</v>
      </c>
      <c r="AJ40" s="43">
        <f>IF(LEN(AJ28)&gt;0,MOD((mdoLED2Qtr($AE40)*mdoLED2RingCnt(AJ28)/4+AJ28-mdoLED2RingMin(AJ28)),mdoLED2RingCnt(AJ28))+mdoLED2RingMin(AJ28),"")</f>
        <v>70</v>
      </c>
      <c r="AK40" s="43">
        <f>IF(LEN(AK28)&gt;0,MOD((mdoLED2Qtr($AE40)*mdoLED2RingCnt(AK28)/4+AK28-mdoLED2RingMin(AK28)),mdoLED2RingCnt(AK28))+mdoLED2RingMin(AK28),"")</f>
        <v>52</v>
      </c>
      <c r="AL40" s="43" t="str">
        <f>IF(LEN(AL28)&gt;0,MOD((mdoLED2Qtr($AE40)*mdoLED2RingCnt(AL28)/4+AL28-mdoLED2RingMin(AL28)),mdoLED2RingCnt(AL28))+mdoLED2RingMin(AL28),"")</f>
        <v/>
      </c>
      <c r="AM40" s="43" t="str">
        <f>IF(LEN(AM28)&gt;0,MOD((mdoLED2Qtr($AE40)*mdoLED2RingCnt(AM28)/4+AM28-mdoLED2RingMin(AM28)),mdoLED2RingCnt(AM28))+mdoLED2RingMin(AM28),"")</f>
        <v/>
      </c>
      <c r="AT40" t="str">
        <f t="shared" si="12"/>
        <v>const char efct_69[6] = { -5, 51</v>
      </c>
      <c r="AU40" t="str">
        <f t="shared" ref="AU40:BA40" si="56">IF(LEN(AH40)&gt;0,AT40&amp;", "&amp;AH40,"")</f>
        <v>const char efct_69[6] = { -5, 51, 68</v>
      </c>
      <c r="AV40" t="str">
        <f t="shared" si="56"/>
        <v>const char efct_69[6] = { -5, 51, 68, 82</v>
      </c>
      <c r="AW40" t="str">
        <f t="shared" si="56"/>
        <v>const char efct_69[6] = { -5, 51, 68, 82, 70</v>
      </c>
      <c r="AX40" t="str">
        <f t="shared" si="56"/>
        <v>const char efct_69[6] = { -5, 51, 68, 82, 70, 52</v>
      </c>
      <c r="AY40" t="str">
        <f t="shared" si="56"/>
        <v/>
      </c>
      <c r="AZ40" t="str">
        <f t="shared" si="56"/>
        <v/>
      </c>
      <c r="BA40" t="str">
        <f t="shared" si="56"/>
        <v/>
      </c>
      <c r="BB40" s="45" t="str">
        <f t="shared" si="14"/>
        <v>const char efct_69[6] = { -5, 51, 68, 82, 70, 52 };</v>
      </c>
    </row>
    <row r="41" spans="14:54" x14ac:dyDescent="0.25">
      <c r="N41">
        <v>37</v>
      </c>
      <c r="AB41" t="str">
        <f t="shared" si="43"/>
        <v>const char ltr_all[94] = { -93, 0, 1, 2, 3, 4, 5, 6, 7, 8, 9, 10, 11, 12, 13, 14, 15, 16, 17, 18, 19, 20, 21, 22, 23, 24, 25, 26, 27, 28, 29, 30, 31, 32, 33, 34, 35, 36, 37</v>
      </c>
      <c r="AE41" s="44">
        <v>70</v>
      </c>
      <c r="AF41" s="46">
        <f t="shared" si="11"/>
        <v>-5</v>
      </c>
      <c r="AG41" s="43">
        <f>IF(LEN(AG29)&gt;0,MOD((mdoLED2Qtr($AE41)*mdoLED2RingCnt(AG29)/4+AG29-mdoLED2RingMin(AG29)),mdoLED2RingCnt(AG29))+mdoLED2RingMin(AG29),"")</f>
        <v>69</v>
      </c>
      <c r="AH41" s="43">
        <f>IF(LEN(AH29)&gt;0,MOD((mdoLED2Qtr($AE41)*mdoLED2RingCnt(AH29)/4+AH29-mdoLED2RingMin(AH29)),mdoLED2RingCnt(AH29))+mdoLED2RingMin(AH29),"")</f>
        <v>82</v>
      </c>
      <c r="AI41" s="43">
        <f>IF(LEN(AI29)&gt;0,MOD((mdoLED2Qtr($AE41)*mdoLED2RingCnt(AI29)/4+AI29-mdoLED2RingMin(AI29)),mdoLED2RingCnt(AI29))+mdoLED2RingMin(AI29),"")</f>
        <v>83</v>
      </c>
      <c r="AJ41" s="43">
        <f>IF(LEN(AJ29)&gt;0,MOD((mdoLED2Qtr($AE41)*mdoLED2RingCnt(AJ29)/4+AJ29-mdoLED2RingMin(AJ29)),mdoLED2RingCnt(AJ29))+mdoLED2RingMin(AJ29),"")</f>
        <v>71</v>
      </c>
      <c r="AK41" s="43">
        <f>IF(LEN(AK29)&gt;0,MOD((mdoLED2Qtr($AE41)*mdoLED2RingCnt(AK29)/4+AK29-mdoLED2RingMin(AK29)),mdoLED2RingCnt(AK29))+mdoLED2RingMin(AK29),"")</f>
        <v>53</v>
      </c>
      <c r="AL41" s="43" t="str">
        <f>IF(LEN(AL29)&gt;0,MOD((mdoLED2Qtr($AE41)*mdoLED2RingCnt(AL29)/4+AL29-mdoLED2RingMin(AL29)),mdoLED2RingCnt(AL29))+mdoLED2RingMin(AL29),"")</f>
        <v/>
      </c>
      <c r="AM41" s="43" t="str">
        <f>IF(LEN(AM29)&gt;0,MOD((mdoLED2Qtr($AE41)*mdoLED2RingCnt(AM29)/4+AM29-mdoLED2RingMin(AM29)),mdoLED2RingCnt(AM29))+mdoLED2RingMin(AM29),"")</f>
        <v/>
      </c>
      <c r="AT41" t="str">
        <f t="shared" si="12"/>
        <v>const char efct_70[6] = { -5, 69</v>
      </c>
      <c r="AU41" t="str">
        <f t="shared" ref="AU41:BA41" si="57">IF(LEN(AH41)&gt;0,AT41&amp;", "&amp;AH41,"")</f>
        <v>const char efct_70[6] = { -5, 69, 82</v>
      </c>
      <c r="AV41" t="str">
        <f t="shared" si="57"/>
        <v>const char efct_70[6] = { -5, 69, 82, 83</v>
      </c>
      <c r="AW41" t="str">
        <f t="shared" si="57"/>
        <v>const char efct_70[6] = { -5, 69, 82, 83, 71</v>
      </c>
      <c r="AX41" t="str">
        <f t="shared" si="57"/>
        <v>const char efct_70[6] = { -5, 69, 82, 83, 71, 53</v>
      </c>
      <c r="AY41" t="str">
        <f t="shared" si="57"/>
        <v/>
      </c>
      <c r="AZ41" t="str">
        <f t="shared" si="57"/>
        <v/>
      </c>
      <c r="BA41" t="str">
        <f t="shared" si="57"/>
        <v/>
      </c>
      <c r="BB41" t="str">
        <f t="shared" si="14"/>
        <v>const char efct_70[6] = { -5, 69, 82, 83, 71, 53 };</v>
      </c>
    </row>
    <row r="42" spans="14:54" x14ac:dyDescent="0.25">
      <c r="N42">
        <v>38</v>
      </c>
      <c r="P42" t="s">
        <v>162</v>
      </c>
      <c r="AB42" t="str">
        <f t="shared" si="43"/>
        <v>const char ltr_all[94] = { -93, 0, 1, 2, 3, 4, 5, 6, 7, 8, 9, 10, 11, 12, 13, 14, 15, 16, 17, 18, 19, 20, 21, 22, 23, 24, 25, 26, 27, 28, 29, 30, 31, 32, 33, 34, 35, 36, 37, 38</v>
      </c>
      <c r="AE42" s="45">
        <v>71</v>
      </c>
      <c r="AF42" s="46">
        <f t="shared" si="11"/>
        <v>-5</v>
      </c>
      <c r="AG42" s="43">
        <f>IF(LEN(AG30)&gt;0,MOD((mdoLED2Qtr($AE42)*mdoLED2RingCnt(AG30)/4+AG30-mdoLED2RingMin(AG30)),mdoLED2RingCnt(AG30))+mdoLED2RingMin(AG30),"")</f>
        <v>70</v>
      </c>
      <c r="AH42" s="43">
        <f>IF(LEN(AH30)&gt;0,MOD((mdoLED2Qtr($AE42)*mdoLED2RingCnt(AH30)/4+AH30-mdoLED2RingMin(AH30)),mdoLED2RingCnt(AH30))+mdoLED2RingMin(AH30),"")</f>
        <v>83</v>
      </c>
      <c r="AI42" s="43">
        <f>IF(LEN(AI30)&gt;0,MOD((mdoLED2Qtr($AE42)*mdoLED2RingCnt(AI30)/4+AI30-mdoLED2RingMin(AI30)),mdoLED2RingCnt(AI30))+mdoLED2RingMin(AI30),"")</f>
        <v>56</v>
      </c>
      <c r="AJ42" s="43">
        <f>IF(LEN(AJ30)&gt;0,MOD((mdoLED2Qtr($AE42)*mdoLED2RingCnt(AJ30)/4+AJ30-mdoLED2RingMin(AJ30)),mdoLED2RingCnt(AJ30))+mdoLED2RingMin(AJ30),"")</f>
        <v>55</v>
      </c>
      <c r="AK42" s="43">
        <f>IF(LEN(AK30)&gt;0,MOD((mdoLED2Qtr($AE42)*mdoLED2RingCnt(AK30)/4+AK30-mdoLED2RingMin(AK30)),mdoLED2RingCnt(AK30))+mdoLED2RingMin(AK30),"")</f>
        <v>54</v>
      </c>
      <c r="AL42" s="43" t="str">
        <f>IF(LEN(AL30)&gt;0,MOD((mdoLED2Qtr($AE42)*mdoLED2RingCnt(AL30)/4+AL30-mdoLED2RingMin(AL30)),mdoLED2RingCnt(AL30))+mdoLED2RingMin(AL30),"")</f>
        <v/>
      </c>
      <c r="AM42" s="43" t="str">
        <f>IF(LEN(AM30)&gt;0,MOD((mdoLED2Qtr($AE42)*mdoLED2RingCnt(AM30)/4+AM30-mdoLED2RingMin(AM30)),mdoLED2RingCnt(AM30))+mdoLED2RingMin(AM30),"")</f>
        <v/>
      </c>
      <c r="AT42" t="str">
        <f t="shared" si="12"/>
        <v>const char efct_71[6] = { -5, 70</v>
      </c>
      <c r="AU42" t="str">
        <f t="shared" ref="AU42:BA42" si="58">IF(LEN(AH42)&gt;0,AT42&amp;", "&amp;AH42,"")</f>
        <v>const char efct_71[6] = { -5, 70, 83</v>
      </c>
      <c r="AV42" t="str">
        <f t="shared" si="58"/>
        <v>const char efct_71[6] = { -5, 70, 83, 56</v>
      </c>
      <c r="AW42" t="str">
        <f t="shared" si="58"/>
        <v>const char efct_71[6] = { -5, 70, 83, 56, 55</v>
      </c>
      <c r="AX42" t="str">
        <f t="shared" si="58"/>
        <v>const char efct_71[6] = { -5, 70, 83, 56, 55, 54</v>
      </c>
      <c r="AY42" t="str">
        <f t="shared" si="58"/>
        <v/>
      </c>
      <c r="AZ42" t="str">
        <f t="shared" si="58"/>
        <v/>
      </c>
      <c r="BA42" t="str">
        <f t="shared" si="58"/>
        <v/>
      </c>
      <c r="BB42" s="45" t="str">
        <f t="shared" si="14"/>
        <v>const char efct_71[6] = { -5, 70, 83, 56, 55, 54 };</v>
      </c>
    </row>
    <row r="43" spans="14:54" x14ac:dyDescent="0.25">
      <c r="N43">
        <v>39</v>
      </c>
      <c r="AB43" t="str">
        <f t="shared" si="43"/>
        <v>const char ltr_all[94] = { -93, 0, 1, 2, 3, 4, 5, 6, 7, 8, 9, 10, 11, 12, 13, 14, 15, 16, 17, 18, 19, 20, 21, 22, 23, 24, 25, 26, 27, 28, 29, 30, 31, 32, 33, 34, 35, 36, 37, 38, 39</v>
      </c>
      <c r="AE43" s="44">
        <v>72</v>
      </c>
      <c r="AF43" s="46">
        <f t="shared" si="11"/>
        <v>-6</v>
      </c>
      <c r="AG43" s="44">
        <v>56</v>
      </c>
      <c r="AH43" s="44">
        <v>71</v>
      </c>
      <c r="AI43" s="44">
        <v>83</v>
      </c>
      <c r="AJ43" s="44">
        <v>84</v>
      </c>
      <c r="AK43" s="44">
        <v>73</v>
      </c>
      <c r="AL43" s="44">
        <v>57</v>
      </c>
      <c r="AM43" s="44"/>
      <c r="AT43" t="str">
        <f t="shared" si="12"/>
        <v>const char efct_72[7] = { -6, 56</v>
      </c>
      <c r="AU43" t="str">
        <f t="shared" ref="AU43:BA43" si="59">IF(LEN(AH43)&gt;0,AT43&amp;", "&amp;AH43,"")</f>
        <v>const char efct_72[7] = { -6, 56, 71</v>
      </c>
      <c r="AV43" t="str">
        <f t="shared" si="59"/>
        <v>const char efct_72[7] = { -6, 56, 71, 83</v>
      </c>
      <c r="AW43" t="str">
        <f t="shared" si="59"/>
        <v>const char efct_72[7] = { -6, 56, 71, 83, 84</v>
      </c>
      <c r="AX43" t="str">
        <f t="shared" si="59"/>
        <v>const char efct_72[7] = { -6, 56, 71, 83, 84, 73</v>
      </c>
      <c r="AY43" t="str">
        <f t="shared" si="59"/>
        <v>const char efct_72[7] = { -6, 56, 71, 83, 84, 73, 57</v>
      </c>
      <c r="AZ43" t="str">
        <f t="shared" si="59"/>
        <v/>
      </c>
      <c r="BA43" t="str">
        <f t="shared" si="59"/>
        <v/>
      </c>
      <c r="BB43" t="str">
        <f t="shared" si="14"/>
        <v>const char efct_72[7] = { -6, 56, 71, 83, 84, 73, 57 };</v>
      </c>
    </row>
    <row r="44" spans="14:54" x14ac:dyDescent="0.25">
      <c r="N44">
        <v>40</v>
      </c>
      <c r="AB44" t="str">
        <f t="shared" si="43"/>
        <v>const char ltr_all[94] = { -93, 0, 1, 2, 3, 4, 5, 6, 7, 8, 9, 10, 11, 12, 13, 14, 15, 16, 17, 18, 19, 20, 21, 22, 23, 24, 25, 26, 27, 28, 29, 30, 31, 32, 33, 34, 35, 36, 37, 38, 39, 40</v>
      </c>
      <c r="AE44" s="45">
        <v>73</v>
      </c>
      <c r="AF44" s="46">
        <f t="shared" si="11"/>
        <v>-5</v>
      </c>
      <c r="AG44">
        <v>72</v>
      </c>
      <c r="AH44">
        <v>84</v>
      </c>
      <c r="AI44">
        <v>85</v>
      </c>
      <c r="AJ44">
        <v>74</v>
      </c>
      <c r="AK44">
        <v>58</v>
      </c>
      <c r="AT44" t="str">
        <f t="shared" si="12"/>
        <v>const char efct_73[6] = { -5, 72</v>
      </c>
      <c r="AU44" t="str">
        <f t="shared" ref="AU44:BA44" si="60">IF(LEN(AH44)&gt;0,AT44&amp;", "&amp;AH44,"")</f>
        <v>const char efct_73[6] = { -5, 72, 84</v>
      </c>
      <c r="AV44" t="str">
        <f t="shared" si="60"/>
        <v>const char efct_73[6] = { -5, 72, 84, 85</v>
      </c>
      <c r="AW44" t="str">
        <f t="shared" si="60"/>
        <v>const char efct_73[6] = { -5, 72, 84, 85, 74</v>
      </c>
      <c r="AX44" t="str">
        <f t="shared" si="60"/>
        <v>const char efct_73[6] = { -5, 72, 84, 85, 74, 58</v>
      </c>
      <c r="AY44" t="str">
        <f t="shared" si="60"/>
        <v/>
      </c>
      <c r="AZ44" t="str">
        <f t="shared" si="60"/>
        <v/>
      </c>
      <c r="BA44" t="str">
        <f t="shared" si="60"/>
        <v/>
      </c>
      <c r="BB44" s="45" t="str">
        <f t="shared" si="14"/>
        <v>const char efct_73[6] = { -5, 72, 84, 85, 74, 58 };</v>
      </c>
    </row>
    <row r="45" spans="14:54" x14ac:dyDescent="0.25">
      <c r="N45">
        <v>41</v>
      </c>
      <c r="AB45" t="str">
        <f t="shared" si="43"/>
        <v>const char ltr_all[94] = { -93, 0, 1, 2, 3, 4, 5, 6, 7, 8, 9, 10, 11, 12, 13, 14, 15, 16, 17, 18, 19, 20, 21, 22, 23, 24, 25, 26, 27, 28, 29, 30, 31, 32, 33, 34, 35, 36, 37, 38, 39, 40, 41</v>
      </c>
      <c r="AE45" s="44">
        <v>74</v>
      </c>
      <c r="AF45" s="46">
        <f t="shared" si="11"/>
        <v>-5</v>
      </c>
      <c r="AG45">
        <v>73</v>
      </c>
      <c r="AH45">
        <v>85</v>
      </c>
      <c r="AI45">
        <v>75</v>
      </c>
      <c r="AJ45">
        <v>59</v>
      </c>
      <c r="AK45">
        <v>58</v>
      </c>
      <c r="AT45" t="str">
        <f t="shared" si="12"/>
        <v>const char efct_74[6] = { -5, 73</v>
      </c>
      <c r="AU45" t="str">
        <f t="shared" ref="AU45:BA45" si="61">IF(LEN(AH45)&gt;0,AT45&amp;", "&amp;AH45,"")</f>
        <v>const char efct_74[6] = { -5, 73, 85</v>
      </c>
      <c r="AV45" t="str">
        <f t="shared" si="61"/>
        <v>const char efct_74[6] = { -5, 73, 85, 75</v>
      </c>
      <c r="AW45" t="str">
        <f t="shared" si="61"/>
        <v>const char efct_74[6] = { -5, 73, 85, 75, 59</v>
      </c>
      <c r="AX45" t="str">
        <f t="shared" si="61"/>
        <v>const char efct_74[6] = { -5, 73, 85, 75, 59, 58</v>
      </c>
      <c r="AY45" t="str">
        <f t="shared" si="61"/>
        <v/>
      </c>
      <c r="AZ45" t="str">
        <f t="shared" si="61"/>
        <v/>
      </c>
      <c r="BA45" t="str">
        <f t="shared" si="61"/>
        <v/>
      </c>
      <c r="BB45" t="str">
        <f t="shared" si="14"/>
        <v>const char efct_74[6] = { -5, 73, 85, 75, 59, 58 };</v>
      </c>
    </row>
    <row r="46" spans="14:54" x14ac:dyDescent="0.25">
      <c r="N46">
        <v>42</v>
      </c>
      <c r="AB46" t="str">
        <f t="shared" si="43"/>
        <v>const char ltr_all[94] = { -93, 0, 1, 2, 3, 4, 5, 6, 7, 8, 9, 10, 11, 12, 13, 14, 15, 16, 17, 18, 19, 20, 21, 22, 23, 24, 25, 26, 27, 28, 29, 30, 31, 32, 33, 34, 35, 36, 37, 38, 39, 40, 41, 42</v>
      </c>
      <c r="AE46" s="44">
        <v>75</v>
      </c>
      <c r="AF46" s="46">
        <f t="shared" si="11"/>
        <v>-6</v>
      </c>
      <c r="AG46" s="40">
        <f>IF(LEN(AG43)&gt;0,MOD((mdoLED2Qtr($AE46)*mdoLED2RingCnt(AG43)/4+AG43-mdoLED2RingMin(AG43)),mdoLED2RingCnt(AG43))+mdoLED2RingMin(AG43),"")</f>
        <v>60</v>
      </c>
      <c r="AH46" s="40">
        <f>IF(LEN(AH43)&gt;0,MOD((mdoLED2Qtr($AE46)*mdoLED2RingCnt(AH43)/4+AH43-mdoLED2RingMin(AH43)),mdoLED2RingCnt(AH43))+mdoLED2RingMin(AH43),"")</f>
        <v>59</v>
      </c>
      <c r="AI46" s="40">
        <f>IF(LEN(AI43)&gt;0,MOD((mdoLED2Qtr($AE46)*mdoLED2RingCnt(AI43)/4+AI43-mdoLED2RingMin(AI43)),mdoLED2RingCnt(AI43))+mdoLED2RingMin(AI43),"")</f>
        <v>74</v>
      </c>
      <c r="AJ46" s="40">
        <f>IF(LEN(AJ43)&gt;0,MOD((mdoLED2Qtr($AE46)*mdoLED2RingCnt(AJ43)/4+AJ43-mdoLED2RingMin(AJ43)),mdoLED2RingCnt(AJ43))+mdoLED2RingMin(AJ43),"")</f>
        <v>86</v>
      </c>
      <c r="AK46" s="40">
        <f>IF(LEN(AK43)&gt;0,MOD((mdoLED2Qtr($AE46)*mdoLED2RingCnt(AK43)/4+AK43-mdoLED2RingMin(AK43)),mdoLED2RingCnt(AK43))+mdoLED2RingMin(AK43),"")</f>
        <v>76</v>
      </c>
      <c r="AL46" s="40">
        <f>IF(LEN(AL43)&gt;0,MOD((mdoLED2Qtr($AE46)*mdoLED2RingCnt(AL43)/4+AL43-mdoLED2RingMin(AL43)),mdoLED2RingCnt(AL43))+mdoLED2RingMin(AL43),"")</f>
        <v>61</v>
      </c>
      <c r="AM46" s="40" t="str">
        <f>IF(LEN(AM43)&gt;0,MOD((mdoLED2Qtr($AE46)*mdoLED2RingCnt(AM43)/4+AM43-mdoLED2RingMin(AM43)),mdoLED2RingCnt(AM43))+mdoLED2RingMin(AM43),"")</f>
        <v/>
      </c>
      <c r="AT46" t="str">
        <f t="shared" si="12"/>
        <v>const char efct_75[7] = { -6, 60</v>
      </c>
      <c r="AU46" t="str">
        <f t="shared" ref="AU46:BA46" si="62">IF(LEN(AH46)&gt;0,AT46&amp;", "&amp;AH46,"")</f>
        <v>const char efct_75[7] = { -6, 60, 59</v>
      </c>
      <c r="AV46" t="str">
        <f t="shared" si="62"/>
        <v>const char efct_75[7] = { -6, 60, 59, 74</v>
      </c>
      <c r="AW46" t="str">
        <f t="shared" si="62"/>
        <v>const char efct_75[7] = { -6, 60, 59, 74, 86</v>
      </c>
      <c r="AX46" t="str">
        <f t="shared" si="62"/>
        <v>const char efct_75[7] = { -6, 60, 59, 74, 86, 76</v>
      </c>
      <c r="AY46" t="str">
        <f t="shared" si="62"/>
        <v>const char efct_75[7] = { -6, 60, 59, 74, 86, 76, 61</v>
      </c>
      <c r="AZ46" t="str">
        <f t="shared" si="62"/>
        <v/>
      </c>
      <c r="BA46" t="str">
        <f t="shared" si="62"/>
        <v/>
      </c>
      <c r="BB46" t="str">
        <f t="shared" si="14"/>
        <v>const char efct_75[7] = { -6, 60, 59, 74, 86, 76, 61 };</v>
      </c>
    </row>
    <row r="47" spans="14:54" x14ac:dyDescent="0.25">
      <c r="N47">
        <v>43</v>
      </c>
      <c r="AB47" t="str">
        <f t="shared" si="43"/>
        <v>const char ltr_all[94] = { -93, 0, 1, 2, 3, 4, 5, 6, 7, 8, 9, 10, 11, 12, 13, 14, 15, 16, 17, 18, 19, 20, 21, 22, 23, 24, 25, 26, 27, 28, 29, 30, 31, 32, 33, 34, 35, 36, 37, 38, 39, 40, 41, 42, 43</v>
      </c>
      <c r="AE47" s="44">
        <v>76</v>
      </c>
      <c r="AF47" s="46">
        <f t="shared" si="11"/>
        <v>-5</v>
      </c>
      <c r="AG47" s="43">
        <f>IF(LEN(AG44)&gt;0,MOD((mdoLED2Qtr($AE47)*mdoLED2RingCnt(AG44)/4+AG44-mdoLED2RingMin(AG44)),mdoLED2RingCnt(AG44))+mdoLED2RingMin(AG44),"")</f>
        <v>75</v>
      </c>
      <c r="AH47" s="43">
        <f>IF(LEN(AH44)&gt;0,MOD((mdoLED2Qtr($AE47)*mdoLED2RingCnt(AH44)/4+AH44-mdoLED2RingMin(AH44)),mdoLED2RingCnt(AH44))+mdoLED2RingMin(AH44),"")</f>
        <v>86</v>
      </c>
      <c r="AI47" s="43">
        <f>IF(LEN(AI44)&gt;0,MOD((mdoLED2Qtr($AE47)*mdoLED2RingCnt(AI44)/4+AI44-mdoLED2RingMin(AI44)),mdoLED2RingCnt(AI44))+mdoLED2RingMin(AI44),"")</f>
        <v>87</v>
      </c>
      <c r="AJ47" s="43">
        <f>IF(LEN(AJ44)&gt;0,MOD((mdoLED2Qtr($AE47)*mdoLED2RingCnt(AJ44)/4+AJ44-mdoLED2RingMin(AJ44)),mdoLED2RingCnt(AJ44))+mdoLED2RingMin(AJ44),"")</f>
        <v>77</v>
      </c>
      <c r="AK47" s="43">
        <f>IF(LEN(AK44)&gt;0,MOD((mdoLED2Qtr($AE47)*mdoLED2RingCnt(AK44)/4+AK44-mdoLED2RingMin(AK44)),mdoLED2RingCnt(AK44))+mdoLED2RingMin(AK44),"")</f>
        <v>62</v>
      </c>
      <c r="AL47" s="43" t="str">
        <f>IF(LEN(AL44)&gt;0,MOD((mdoLED2Qtr($AE47)*mdoLED2RingCnt(AL44)/4+AL44-mdoLED2RingMin(AL44)),mdoLED2RingCnt(AL44))+mdoLED2RingMin(AL44),"")</f>
        <v/>
      </c>
      <c r="AM47" s="43" t="str">
        <f>IF(LEN(AM44)&gt;0,MOD((mdoLED2Qtr($AE47)*mdoLED2RingCnt(AM44)/4+AM44-mdoLED2RingMin(AM44)),mdoLED2RingCnt(AM44))+mdoLED2RingMin(AM44),"")</f>
        <v/>
      </c>
      <c r="AT47" t="str">
        <f t="shared" si="12"/>
        <v>const char efct_76[6] = { -5, 75</v>
      </c>
      <c r="AU47" t="str">
        <f t="shared" ref="AU47:BA47" si="63">IF(LEN(AH47)&gt;0,AT47&amp;", "&amp;AH47,"")</f>
        <v>const char efct_76[6] = { -5, 75, 86</v>
      </c>
      <c r="AV47" t="str">
        <f t="shared" si="63"/>
        <v>const char efct_76[6] = { -5, 75, 86, 87</v>
      </c>
      <c r="AW47" t="str">
        <f t="shared" si="63"/>
        <v>const char efct_76[6] = { -5, 75, 86, 87, 77</v>
      </c>
      <c r="AX47" t="str">
        <f t="shared" si="63"/>
        <v>const char efct_76[6] = { -5, 75, 86, 87, 77, 62</v>
      </c>
      <c r="AY47" t="str">
        <f t="shared" si="63"/>
        <v/>
      </c>
      <c r="AZ47" t="str">
        <f t="shared" si="63"/>
        <v/>
      </c>
      <c r="BA47" t="str">
        <f t="shared" si="63"/>
        <v/>
      </c>
      <c r="BB47" t="str">
        <f t="shared" si="14"/>
        <v>const char efct_76[6] = { -5, 75, 86, 87, 77, 62 };</v>
      </c>
    </row>
    <row r="48" spans="14:54" x14ac:dyDescent="0.25">
      <c r="N48">
        <v>44</v>
      </c>
      <c r="AB48" t="str">
        <f t="shared" si="43"/>
        <v>const char ltr_all[94] = { -93, 0, 1, 2, 3, 4, 5, 6, 7, 8, 9, 10, 11, 12, 13, 14, 15, 16, 17, 18, 19, 20, 21, 22, 23, 24, 25, 26, 27, 28, 29, 30, 31, 32, 33, 34, 35, 36, 37, 38, 39, 40, 41, 42, 43, 44</v>
      </c>
      <c r="AE48" s="45">
        <v>77</v>
      </c>
      <c r="AF48" s="46">
        <f t="shared" si="11"/>
        <v>-5</v>
      </c>
      <c r="AG48" s="43">
        <f>IF(LEN(AG45)&gt;0,MOD((mdoLED2Qtr($AE48)*mdoLED2RingCnt(AG45)/4+AG45-mdoLED2RingMin(AG45)),mdoLED2RingCnt(AG45))+mdoLED2RingMin(AG45),"")</f>
        <v>76</v>
      </c>
      <c r="AH48" s="43">
        <f>IF(LEN(AH45)&gt;0,MOD((mdoLED2Qtr($AE48)*mdoLED2RingCnt(AH45)/4+AH45-mdoLED2RingMin(AH45)),mdoLED2RingCnt(AH45))+mdoLED2RingMin(AH45),"")</f>
        <v>87</v>
      </c>
      <c r="AI48" s="43">
        <f>IF(LEN(AI45)&gt;0,MOD((mdoLED2Qtr($AE48)*mdoLED2RingCnt(AI45)/4+AI45-mdoLED2RingMin(AI45)),mdoLED2RingCnt(AI45))+mdoLED2RingMin(AI45),"")</f>
        <v>78</v>
      </c>
      <c r="AJ48" s="43">
        <f>IF(LEN(AJ45)&gt;0,MOD((mdoLED2Qtr($AE48)*mdoLED2RingCnt(AJ45)/4+AJ45-mdoLED2RingMin(AJ45)),mdoLED2RingCnt(AJ45))+mdoLED2RingMin(AJ45),"")</f>
        <v>63</v>
      </c>
      <c r="AK48" s="43">
        <f>IF(LEN(AK45)&gt;0,MOD((mdoLED2Qtr($AE48)*mdoLED2RingCnt(AK45)/4+AK45-mdoLED2RingMin(AK45)),mdoLED2RingCnt(AK45))+mdoLED2RingMin(AK45),"")</f>
        <v>62</v>
      </c>
      <c r="AL48" s="43" t="str">
        <f>IF(LEN(AL45)&gt;0,MOD((mdoLED2Qtr($AE48)*mdoLED2RingCnt(AL45)/4+AL45-mdoLED2RingMin(AL45)),mdoLED2RingCnt(AL45))+mdoLED2RingMin(AL45),"")</f>
        <v/>
      </c>
      <c r="AM48" s="43" t="str">
        <f>IF(LEN(AM45)&gt;0,MOD((mdoLED2Qtr($AE48)*mdoLED2RingCnt(AM45)/4+AM45-mdoLED2RingMin(AM45)),mdoLED2RingCnt(AM45))+mdoLED2RingMin(AM45),"")</f>
        <v/>
      </c>
      <c r="AT48" t="str">
        <f t="shared" si="12"/>
        <v>const char efct_77[6] = { -5, 76</v>
      </c>
      <c r="AU48" t="str">
        <f t="shared" ref="AU48:BA48" si="64">IF(LEN(AH48)&gt;0,AT48&amp;", "&amp;AH48,"")</f>
        <v>const char efct_77[6] = { -5, 76, 87</v>
      </c>
      <c r="AV48" t="str">
        <f t="shared" si="64"/>
        <v>const char efct_77[6] = { -5, 76, 87, 78</v>
      </c>
      <c r="AW48" t="str">
        <f t="shared" si="64"/>
        <v>const char efct_77[6] = { -5, 76, 87, 78, 63</v>
      </c>
      <c r="AX48" t="str">
        <f t="shared" si="64"/>
        <v>const char efct_77[6] = { -5, 76, 87, 78, 63, 62</v>
      </c>
      <c r="AY48" t="str">
        <f t="shared" si="64"/>
        <v/>
      </c>
      <c r="AZ48" t="str">
        <f t="shared" si="64"/>
        <v/>
      </c>
      <c r="BA48" t="str">
        <f t="shared" si="64"/>
        <v/>
      </c>
      <c r="BB48" s="45" t="str">
        <f t="shared" si="14"/>
        <v>const char efct_77[6] = { -5, 76, 87, 78, 63, 62 };</v>
      </c>
    </row>
    <row r="49" spans="14:54" x14ac:dyDescent="0.25">
      <c r="N49">
        <v>45</v>
      </c>
      <c r="AB49" t="str">
        <f t="shared" si="43"/>
        <v>const char ltr_all[94] = { -93, 0, 1, 2, 3, 4, 5, 6, 7, 8, 9, 10, 11, 12, 13, 14, 15, 16, 17, 18, 19, 20, 21, 22, 23, 24, 25, 26, 27, 28, 29, 30, 31, 32, 33, 34, 35, 36, 37, 38, 39, 40, 41, 42, 43, 44, 45</v>
      </c>
      <c r="AE49" s="44">
        <v>78</v>
      </c>
      <c r="AF49" s="46">
        <f t="shared" si="11"/>
        <v>-6</v>
      </c>
      <c r="AG49" s="40">
        <f>IF(LEN(AG43)&gt;0,MOD((mdoLED2Qtr($AE49)*mdoLED2RingCnt(AG43)/4+AG43-mdoLED2RingMin(AG43)),mdoLED2RingCnt(AG43))+mdoLED2RingMin(AG43),"")</f>
        <v>64</v>
      </c>
      <c r="AH49" s="40">
        <f>IF(LEN(AH43)&gt;0,MOD((mdoLED2Qtr($AE49)*mdoLED2RingCnt(AH43)/4+AH43-mdoLED2RingMin(AH43)),mdoLED2RingCnt(AH43))+mdoLED2RingMin(AH43),"")</f>
        <v>63</v>
      </c>
      <c r="AI49" s="40">
        <f>IF(LEN(AI43)&gt;0,MOD((mdoLED2Qtr($AE49)*mdoLED2RingCnt(AI43)/4+AI43-mdoLED2RingMin(AI43)),mdoLED2RingCnt(AI43))+mdoLED2RingMin(AI43),"")</f>
        <v>77</v>
      </c>
      <c r="AJ49" s="40">
        <f>IF(LEN(AJ43)&gt;0,MOD((mdoLED2Qtr($AE49)*mdoLED2RingCnt(AJ43)/4+AJ43-mdoLED2RingMin(AJ43)),mdoLED2RingCnt(AJ43))+mdoLED2RingMin(AJ43),"")</f>
        <v>88</v>
      </c>
      <c r="AK49" s="40">
        <f>IF(LEN(AK43)&gt;0,MOD((mdoLED2Qtr($AE49)*mdoLED2RingCnt(AK43)/4+AK43-mdoLED2RingMin(AK43)),mdoLED2RingCnt(AK43))+mdoLED2RingMin(AK43),"")</f>
        <v>79</v>
      </c>
      <c r="AL49" s="40">
        <f>IF(LEN(AL43)&gt;0,MOD((mdoLED2Qtr($AE49)*mdoLED2RingCnt(AL43)/4+AL43-mdoLED2RingMin(AL43)),mdoLED2RingCnt(AL43))+mdoLED2RingMin(AL43),"")</f>
        <v>65</v>
      </c>
      <c r="AM49" s="40" t="str">
        <f>IF(LEN(AM43)&gt;0,MOD((mdoLED2Qtr($AE49)*mdoLED2RingCnt(AM43)/4+AM43-mdoLED2RingMin(AM43)),mdoLED2RingCnt(AM43))+mdoLED2RingMin(AM43),"")</f>
        <v/>
      </c>
      <c r="AT49" t="str">
        <f t="shared" si="12"/>
        <v>const char efct_78[7] = { -6, 64</v>
      </c>
      <c r="AU49" t="str">
        <f t="shared" ref="AU49:BA49" si="65">IF(LEN(AH49)&gt;0,AT49&amp;", "&amp;AH49,"")</f>
        <v>const char efct_78[7] = { -6, 64, 63</v>
      </c>
      <c r="AV49" t="str">
        <f t="shared" si="65"/>
        <v>const char efct_78[7] = { -6, 64, 63, 77</v>
      </c>
      <c r="AW49" t="str">
        <f t="shared" si="65"/>
        <v>const char efct_78[7] = { -6, 64, 63, 77, 88</v>
      </c>
      <c r="AX49" t="str">
        <f t="shared" si="65"/>
        <v>const char efct_78[7] = { -6, 64, 63, 77, 88, 79</v>
      </c>
      <c r="AY49" t="str">
        <f t="shared" si="65"/>
        <v>const char efct_78[7] = { -6, 64, 63, 77, 88, 79, 65</v>
      </c>
      <c r="AZ49" t="str">
        <f t="shared" si="65"/>
        <v/>
      </c>
      <c r="BA49" t="str">
        <f t="shared" si="65"/>
        <v/>
      </c>
      <c r="BB49" t="str">
        <f t="shared" si="14"/>
        <v>const char efct_78[7] = { -6, 64, 63, 77, 88, 79, 65 };</v>
      </c>
    </row>
    <row r="50" spans="14:54" x14ac:dyDescent="0.25">
      <c r="N50">
        <v>46</v>
      </c>
      <c r="AB50" t="str">
        <f t="shared" si="43"/>
        <v>const char ltr_all[94] = { -93, 0, 1, 2, 3, 4, 5, 6, 7, 8, 9, 10, 11, 12, 13, 14, 15, 16, 17, 18, 19, 20, 21, 22, 23, 24, 25, 26, 27, 28, 29, 30, 31, 32, 33, 34, 35, 36, 37, 38, 39, 40, 41, 42, 43, 44, 45, 46</v>
      </c>
      <c r="AE50" s="45">
        <v>79</v>
      </c>
      <c r="AF50" s="46">
        <f t="shared" si="11"/>
        <v>-5</v>
      </c>
      <c r="AG50" s="43">
        <f>IF(LEN(AG44)&gt;0,MOD((mdoLED2Qtr($AE50)*mdoLED2RingCnt(AG44)/4+AG44-mdoLED2RingMin(AG44)),mdoLED2RingCnt(AG44))+mdoLED2RingMin(AG44),"")</f>
        <v>78</v>
      </c>
      <c r="AH50" s="43">
        <f>IF(LEN(AH44)&gt;0,MOD((mdoLED2Qtr($AE50)*mdoLED2RingCnt(AH44)/4+AH44-mdoLED2RingMin(AH44)),mdoLED2RingCnt(AH44))+mdoLED2RingMin(AH44),"")</f>
        <v>88</v>
      </c>
      <c r="AI50" s="43">
        <f>IF(LEN(AI44)&gt;0,MOD((mdoLED2Qtr($AE50)*mdoLED2RingCnt(AI44)/4+AI44-mdoLED2RingMin(AI44)),mdoLED2RingCnt(AI44))+mdoLED2RingMin(AI44),"")</f>
        <v>89</v>
      </c>
      <c r="AJ50" s="43">
        <f>IF(LEN(AJ44)&gt;0,MOD((mdoLED2Qtr($AE50)*mdoLED2RingCnt(AJ44)/4+AJ44-mdoLED2RingMin(AJ44)),mdoLED2RingCnt(AJ44))+mdoLED2RingMin(AJ44),"")</f>
        <v>80</v>
      </c>
      <c r="AK50" s="43">
        <f>IF(LEN(AK44)&gt;0,MOD((mdoLED2Qtr($AE50)*mdoLED2RingCnt(AK44)/4+AK44-mdoLED2RingMin(AK44)),mdoLED2RingCnt(AK44))+mdoLED2RingMin(AK44),"")</f>
        <v>66</v>
      </c>
      <c r="AL50" s="43" t="str">
        <f>IF(LEN(AL44)&gt;0,MOD((mdoLED2Qtr($AE50)*mdoLED2RingCnt(AL44)/4+AL44-mdoLED2RingMin(AL44)),mdoLED2RingCnt(AL44))+mdoLED2RingMin(AL44),"")</f>
        <v/>
      </c>
      <c r="AM50" s="43" t="str">
        <f>IF(LEN(AM44)&gt;0,MOD((mdoLED2Qtr($AE50)*mdoLED2RingCnt(AM44)/4+AM44-mdoLED2RingMin(AM44)),mdoLED2RingCnt(AM44))+mdoLED2RingMin(AM44),"")</f>
        <v/>
      </c>
      <c r="AT50" t="str">
        <f t="shared" si="12"/>
        <v>const char efct_79[6] = { -5, 78</v>
      </c>
      <c r="AU50" t="str">
        <f t="shared" ref="AU50:BA50" si="66">IF(LEN(AH50)&gt;0,AT50&amp;", "&amp;AH50,"")</f>
        <v>const char efct_79[6] = { -5, 78, 88</v>
      </c>
      <c r="AV50" t="str">
        <f t="shared" si="66"/>
        <v>const char efct_79[6] = { -5, 78, 88, 89</v>
      </c>
      <c r="AW50" t="str">
        <f t="shared" si="66"/>
        <v>const char efct_79[6] = { -5, 78, 88, 89, 80</v>
      </c>
      <c r="AX50" t="str">
        <f t="shared" si="66"/>
        <v>const char efct_79[6] = { -5, 78, 88, 89, 80, 66</v>
      </c>
      <c r="AY50" t="str">
        <f t="shared" si="66"/>
        <v/>
      </c>
      <c r="AZ50" t="str">
        <f t="shared" si="66"/>
        <v/>
      </c>
      <c r="BA50" t="str">
        <f t="shared" si="66"/>
        <v/>
      </c>
      <c r="BB50" s="45" t="str">
        <f t="shared" si="14"/>
        <v>const char efct_79[6] = { -5, 78, 88, 89, 80, 66 };</v>
      </c>
    </row>
    <row r="51" spans="14:54" x14ac:dyDescent="0.25">
      <c r="N51">
        <v>47</v>
      </c>
      <c r="AB51" t="str">
        <f t="shared" si="43"/>
        <v>const char ltr_all[94] = { -93, 0, 1, 2, 3, 4, 5, 6, 7, 8, 9, 10, 11, 12, 13, 14, 15, 16, 17, 18, 19, 20, 21, 22, 23, 24, 25, 26, 27, 28, 29, 30, 31, 32, 33, 34, 35, 36, 37, 38, 39, 40, 41, 42, 43, 44, 45, 46, 47</v>
      </c>
      <c r="AE51" s="44">
        <v>80</v>
      </c>
      <c r="AF51" s="46">
        <f t="shared" si="11"/>
        <v>-5</v>
      </c>
      <c r="AG51" s="43">
        <f>IF(LEN(AG45)&gt;0,MOD((mdoLED2Qtr($AE51)*mdoLED2RingCnt(AG45)/4+AG45-mdoLED2RingMin(AG45)),mdoLED2RingCnt(AG45))+mdoLED2RingMin(AG45),"")</f>
        <v>79</v>
      </c>
      <c r="AH51" s="43">
        <f>IF(LEN(AH45)&gt;0,MOD((mdoLED2Qtr($AE51)*mdoLED2RingCnt(AH45)/4+AH45-mdoLED2RingMin(AH45)),mdoLED2RingCnt(AH45))+mdoLED2RingMin(AH45),"")</f>
        <v>89</v>
      </c>
      <c r="AI51" s="43">
        <f>IF(LEN(AI45)&gt;0,MOD((mdoLED2Qtr($AE51)*mdoLED2RingCnt(AI45)/4+AI45-mdoLED2RingMin(AI45)),mdoLED2RingCnt(AI45))+mdoLED2RingMin(AI45),"")</f>
        <v>81</v>
      </c>
      <c r="AJ51" s="43">
        <f>IF(LEN(AJ45)&gt;0,MOD((mdoLED2Qtr($AE51)*mdoLED2RingCnt(AJ45)/4+AJ45-mdoLED2RingMin(AJ45)),mdoLED2RingCnt(AJ45))+mdoLED2RingMin(AJ45),"")</f>
        <v>67</v>
      </c>
      <c r="AK51" s="43">
        <f>IF(LEN(AK45)&gt;0,MOD((mdoLED2Qtr($AE51)*mdoLED2RingCnt(AK45)/4+AK45-mdoLED2RingMin(AK45)),mdoLED2RingCnt(AK45))+mdoLED2RingMin(AK45),"")</f>
        <v>66</v>
      </c>
      <c r="AL51" s="43" t="str">
        <f>IF(LEN(AL45)&gt;0,MOD((mdoLED2Qtr($AE51)*mdoLED2RingCnt(AL45)/4+AL45-mdoLED2RingMin(AL45)),mdoLED2RingCnt(AL45))+mdoLED2RingMin(AL45),"")</f>
        <v/>
      </c>
      <c r="AM51" s="43" t="str">
        <f>IF(LEN(AM45)&gt;0,MOD((mdoLED2Qtr($AE51)*mdoLED2RingCnt(AM45)/4+AM45-mdoLED2RingMin(AM45)),mdoLED2RingCnt(AM45))+mdoLED2RingMin(AM45),"")</f>
        <v/>
      </c>
      <c r="AT51" t="str">
        <f t="shared" si="12"/>
        <v>const char efct_80[6] = { -5, 79</v>
      </c>
      <c r="AU51" t="str">
        <f t="shared" ref="AU51:BA51" si="67">IF(LEN(AH51)&gt;0,AT51&amp;", "&amp;AH51,"")</f>
        <v>const char efct_80[6] = { -5, 79, 89</v>
      </c>
      <c r="AV51" t="str">
        <f t="shared" si="67"/>
        <v>const char efct_80[6] = { -5, 79, 89, 81</v>
      </c>
      <c r="AW51" t="str">
        <f t="shared" si="67"/>
        <v>const char efct_80[6] = { -5, 79, 89, 81, 67</v>
      </c>
      <c r="AX51" t="str">
        <f t="shared" si="67"/>
        <v>const char efct_80[6] = { -5, 79, 89, 81, 67, 66</v>
      </c>
      <c r="AY51" t="str">
        <f t="shared" si="67"/>
        <v/>
      </c>
      <c r="AZ51" t="str">
        <f t="shared" si="67"/>
        <v/>
      </c>
      <c r="BA51" t="str">
        <f t="shared" si="67"/>
        <v/>
      </c>
      <c r="BB51" t="str">
        <f t="shared" si="14"/>
        <v>const char efct_80[6] = { -5, 79, 89, 81, 67, 66 };</v>
      </c>
    </row>
    <row r="52" spans="14:54" x14ac:dyDescent="0.25">
      <c r="N52">
        <v>48</v>
      </c>
      <c r="AB52" t="str">
        <f t="shared" si="43"/>
        <v>const char ltr_all[94] = { -93, 0, 1, 2, 3, 4, 5, 6, 7, 8, 9, 10, 11, 12, 13, 14, 15, 16, 17, 18, 19, 20, 21, 22, 23, 24, 25, 26, 27, 28, 29, 30, 31, 32, 33, 34, 35, 36, 37, 38, 39, 40, 41, 42, 43, 44, 45, 46, 47, 48</v>
      </c>
      <c r="AE52" s="44">
        <v>81</v>
      </c>
      <c r="AF52" s="46">
        <f t="shared" si="11"/>
        <v>-6</v>
      </c>
      <c r="AG52" s="40">
        <f>IF(LEN(AG43)&gt;0,MOD((mdoLED2Qtr($AE52)*mdoLED2RingCnt(AG43)/4+AG43-mdoLED2RingMin(AG43)),mdoLED2RingCnt(AG43))+mdoLED2RingMin(AG43),"")</f>
        <v>68</v>
      </c>
      <c r="AH52" s="40">
        <f>IF(LEN(AH43)&gt;0,MOD((mdoLED2Qtr($AE52)*mdoLED2RingCnt(AH43)/4+AH43-mdoLED2RingMin(AH43)),mdoLED2RingCnt(AH43))+mdoLED2RingMin(AH43),"")</f>
        <v>67</v>
      </c>
      <c r="AI52" s="40">
        <f>IF(LEN(AI43)&gt;0,MOD((mdoLED2Qtr($AE52)*mdoLED2RingCnt(AI43)/4+AI43-mdoLED2RingMin(AI43)),mdoLED2RingCnt(AI43))+mdoLED2RingMin(AI43),"")</f>
        <v>80</v>
      </c>
      <c r="AJ52" s="40">
        <f>IF(LEN(AJ43)&gt;0,MOD((mdoLED2Qtr($AE52)*mdoLED2RingCnt(AJ43)/4+AJ43-mdoLED2RingMin(AJ43)),mdoLED2RingCnt(AJ43))+mdoLED2RingMin(AJ43),"")</f>
        <v>90</v>
      </c>
      <c r="AK52" s="40">
        <f>IF(LEN(AK43)&gt;0,MOD((mdoLED2Qtr($AE52)*mdoLED2RingCnt(AK43)/4+AK43-mdoLED2RingMin(AK43)),mdoLED2RingCnt(AK43))+mdoLED2RingMin(AK43),"")</f>
        <v>82</v>
      </c>
      <c r="AL52" s="40">
        <f>IF(LEN(AL43)&gt;0,MOD((mdoLED2Qtr($AE52)*mdoLED2RingCnt(AL43)/4+AL43-mdoLED2RingMin(AL43)),mdoLED2RingCnt(AL43))+mdoLED2RingMin(AL43),"")</f>
        <v>69</v>
      </c>
      <c r="AM52" s="40" t="str">
        <f>IF(LEN(AM43)&gt;0,MOD((mdoLED2Qtr($AE52)*mdoLED2RingCnt(AM43)/4+AM43-mdoLED2RingMin(AM43)),mdoLED2RingCnt(AM43))+mdoLED2RingMin(AM43),"")</f>
        <v/>
      </c>
      <c r="AT52" t="str">
        <f t="shared" si="12"/>
        <v>const char efct_81[7] = { -6, 68</v>
      </c>
      <c r="AU52" t="str">
        <f t="shared" ref="AU52:BA52" si="68">IF(LEN(AH52)&gt;0,AT52&amp;", "&amp;AH52,"")</f>
        <v>const char efct_81[7] = { -6, 68, 67</v>
      </c>
      <c r="AV52" t="str">
        <f t="shared" si="68"/>
        <v>const char efct_81[7] = { -6, 68, 67, 80</v>
      </c>
      <c r="AW52" t="str">
        <f t="shared" si="68"/>
        <v>const char efct_81[7] = { -6, 68, 67, 80, 90</v>
      </c>
      <c r="AX52" t="str">
        <f t="shared" si="68"/>
        <v>const char efct_81[7] = { -6, 68, 67, 80, 90, 82</v>
      </c>
      <c r="AY52" t="str">
        <f t="shared" si="68"/>
        <v>const char efct_81[7] = { -6, 68, 67, 80, 90, 82, 69</v>
      </c>
      <c r="AZ52" t="str">
        <f t="shared" si="68"/>
        <v/>
      </c>
      <c r="BA52" t="str">
        <f t="shared" si="68"/>
        <v/>
      </c>
      <c r="BB52" t="str">
        <f t="shared" si="14"/>
        <v>const char efct_81[7] = { -6, 68, 67, 80, 90, 82, 69 };</v>
      </c>
    </row>
    <row r="53" spans="14:54" x14ac:dyDescent="0.25">
      <c r="N53">
        <v>49</v>
      </c>
      <c r="AB53" t="str">
        <f t="shared" si="43"/>
        <v>const char ltr_all[94] = { -93, 0, 1, 2, 3, 4, 5, 6, 7, 8, 9, 10, 11, 12, 13, 14, 15, 16, 17, 18, 19, 20, 21, 22, 23, 24, 25, 26, 27, 28, 29, 30, 31, 32, 33, 34, 35, 36, 37, 38, 39, 40, 41, 42, 43, 44, 45, 46, 47, 48, 49</v>
      </c>
      <c r="AE53" s="44">
        <v>82</v>
      </c>
      <c r="AF53" s="46">
        <f t="shared" si="11"/>
        <v>-5</v>
      </c>
      <c r="AG53" s="43">
        <f>IF(LEN(AG44)&gt;0,MOD((mdoLED2Qtr($AE53)*mdoLED2RingCnt(AG44)/4+AG44-mdoLED2RingMin(AG44)),mdoLED2RingCnt(AG44))+mdoLED2RingMin(AG44),"")</f>
        <v>81</v>
      </c>
      <c r="AH53" s="43">
        <f>IF(LEN(AH44)&gt;0,MOD((mdoLED2Qtr($AE53)*mdoLED2RingCnt(AH44)/4+AH44-mdoLED2RingMin(AH44)),mdoLED2RingCnt(AH44))+mdoLED2RingMin(AH44),"")</f>
        <v>90</v>
      </c>
      <c r="AI53" s="43">
        <f>IF(LEN(AI44)&gt;0,MOD((mdoLED2Qtr($AE53)*mdoLED2RingCnt(AI44)/4+AI44-mdoLED2RingMin(AI44)),mdoLED2RingCnt(AI44))+mdoLED2RingMin(AI44),"")</f>
        <v>91</v>
      </c>
      <c r="AJ53" s="43">
        <f>IF(LEN(AJ44)&gt;0,MOD((mdoLED2Qtr($AE53)*mdoLED2RingCnt(AJ44)/4+AJ44-mdoLED2RingMin(AJ44)),mdoLED2RingCnt(AJ44))+mdoLED2RingMin(AJ44),"")</f>
        <v>83</v>
      </c>
      <c r="AK53" s="43">
        <f>IF(LEN(AK44)&gt;0,MOD((mdoLED2Qtr($AE53)*mdoLED2RingCnt(AK44)/4+AK44-mdoLED2RingMin(AK44)),mdoLED2RingCnt(AK44))+mdoLED2RingMin(AK44),"")</f>
        <v>70</v>
      </c>
      <c r="AL53" s="43" t="str">
        <f>IF(LEN(AL44)&gt;0,MOD((mdoLED2Qtr($AE53)*mdoLED2RingCnt(AL44)/4+AL44-mdoLED2RingMin(AL44)),mdoLED2RingCnt(AL44))+mdoLED2RingMin(AL44),"")</f>
        <v/>
      </c>
      <c r="AM53" s="43" t="str">
        <f>IF(LEN(AM44)&gt;0,MOD((mdoLED2Qtr($AE53)*mdoLED2RingCnt(AM44)/4+AM44-mdoLED2RingMin(AM44)),mdoLED2RingCnt(AM44))+mdoLED2RingMin(AM44),"")</f>
        <v/>
      </c>
      <c r="AT53" t="str">
        <f t="shared" si="12"/>
        <v>const char efct_82[6] = { -5, 81</v>
      </c>
      <c r="AU53" t="str">
        <f t="shared" ref="AU53:BA53" si="69">IF(LEN(AH53)&gt;0,AT53&amp;", "&amp;AH53,"")</f>
        <v>const char efct_82[6] = { -5, 81, 90</v>
      </c>
      <c r="AV53" t="str">
        <f t="shared" si="69"/>
        <v>const char efct_82[6] = { -5, 81, 90, 91</v>
      </c>
      <c r="AW53" t="str">
        <f t="shared" si="69"/>
        <v>const char efct_82[6] = { -5, 81, 90, 91, 83</v>
      </c>
      <c r="AX53" t="str">
        <f t="shared" si="69"/>
        <v>const char efct_82[6] = { -5, 81, 90, 91, 83, 70</v>
      </c>
      <c r="AY53" t="str">
        <f t="shared" si="69"/>
        <v/>
      </c>
      <c r="AZ53" t="str">
        <f t="shared" si="69"/>
        <v/>
      </c>
      <c r="BA53" t="str">
        <f t="shared" si="69"/>
        <v/>
      </c>
      <c r="BB53" t="str">
        <f t="shared" si="14"/>
        <v>const char efct_82[6] = { -5, 81, 90, 91, 83, 70 };</v>
      </c>
    </row>
    <row r="54" spans="14:54" x14ac:dyDescent="0.25">
      <c r="N54">
        <v>50</v>
      </c>
      <c r="AB54" t="str">
        <f t="shared" si="43"/>
        <v>const char ltr_all[94] = { -93, 0, 1, 2, 3, 4, 5, 6, 7, 8, 9, 10, 11, 12, 13, 14, 15, 16, 17, 18, 19, 20, 21, 22, 23, 24, 25, 26, 27, 28, 29, 30, 31, 32, 33, 34, 35, 36, 37, 38, 39, 40, 41, 42, 43, 44, 45, 46, 47, 48, 49, 50</v>
      </c>
      <c r="AE54" s="45">
        <v>83</v>
      </c>
      <c r="AF54" s="46">
        <f t="shared" si="11"/>
        <v>-5</v>
      </c>
      <c r="AG54" s="43">
        <f>IF(LEN(AG45)&gt;0,MOD((mdoLED2Qtr($AE54)*mdoLED2RingCnt(AG45)/4+AG45-mdoLED2RingMin(AG45)),mdoLED2RingCnt(AG45))+mdoLED2RingMin(AG45),"")</f>
        <v>82</v>
      </c>
      <c r="AH54" s="43">
        <f>IF(LEN(AH45)&gt;0,MOD((mdoLED2Qtr($AE54)*mdoLED2RingCnt(AH45)/4+AH45-mdoLED2RingMin(AH45)),mdoLED2RingCnt(AH45))+mdoLED2RingMin(AH45),"")</f>
        <v>91</v>
      </c>
      <c r="AI54" s="43">
        <f>IF(LEN(AI45)&gt;0,MOD((mdoLED2Qtr($AE54)*mdoLED2RingCnt(AI45)/4+AI45-mdoLED2RingMin(AI45)),mdoLED2RingCnt(AI45))+mdoLED2RingMin(AI45),"")</f>
        <v>72</v>
      </c>
      <c r="AJ54" s="43">
        <f>IF(LEN(AJ45)&gt;0,MOD((mdoLED2Qtr($AE54)*mdoLED2RingCnt(AJ45)/4+AJ45-mdoLED2RingMin(AJ45)),mdoLED2RingCnt(AJ45))+mdoLED2RingMin(AJ45),"")</f>
        <v>71</v>
      </c>
      <c r="AK54" s="43">
        <f>IF(LEN(AK45)&gt;0,MOD((mdoLED2Qtr($AE54)*mdoLED2RingCnt(AK45)/4+AK45-mdoLED2RingMin(AK45)),mdoLED2RingCnt(AK45))+mdoLED2RingMin(AK45),"")</f>
        <v>70</v>
      </c>
      <c r="AL54" s="43" t="str">
        <f>IF(LEN(AL45)&gt;0,MOD((mdoLED2Qtr($AE54)*mdoLED2RingCnt(AL45)/4+AL45-mdoLED2RingMin(AL45)),mdoLED2RingCnt(AL45))+mdoLED2RingMin(AL45),"")</f>
        <v/>
      </c>
      <c r="AM54" s="43" t="str">
        <f>IF(LEN(AM45)&gt;0,MOD((mdoLED2Qtr($AE54)*mdoLED2RingCnt(AM45)/4+AM45-mdoLED2RingMin(AM45)),mdoLED2RingCnt(AM45))+mdoLED2RingMin(AM45),"")</f>
        <v/>
      </c>
      <c r="AT54" t="str">
        <f t="shared" si="12"/>
        <v>const char efct_83[6] = { -5, 82</v>
      </c>
      <c r="AU54" t="str">
        <f t="shared" ref="AU54:BA54" si="70">IF(LEN(AH54)&gt;0,AT54&amp;", "&amp;AH54,"")</f>
        <v>const char efct_83[6] = { -5, 82, 91</v>
      </c>
      <c r="AV54" t="str">
        <f t="shared" si="70"/>
        <v>const char efct_83[6] = { -5, 82, 91, 72</v>
      </c>
      <c r="AW54" t="str">
        <f t="shared" si="70"/>
        <v>const char efct_83[6] = { -5, 82, 91, 72, 71</v>
      </c>
      <c r="AX54" t="str">
        <f t="shared" si="70"/>
        <v>const char efct_83[6] = { -5, 82, 91, 72, 71, 70</v>
      </c>
      <c r="AY54" t="str">
        <f t="shared" si="70"/>
        <v/>
      </c>
      <c r="AZ54" t="str">
        <f t="shared" si="70"/>
        <v/>
      </c>
      <c r="BA54" t="str">
        <f t="shared" si="70"/>
        <v/>
      </c>
      <c r="BB54" s="45" t="str">
        <f t="shared" si="14"/>
        <v>const char efct_83[6] = { -5, 82, 91, 72, 71, 70 };</v>
      </c>
    </row>
    <row r="55" spans="14:54" x14ac:dyDescent="0.25">
      <c r="N55">
        <v>51</v>
      </c>
      <c r="AB55" t="str">
        <f t="shared" si="43"/>
        <v>const char ltr_all[94] = { -93, 0, 1, 2, 3, 4, 5, 6, 7, 8, 9, 10, 11, 12, 13, 14, 15, 16, 17, 18, 19, 20, 21, 22, 23, 24, 25, 26, 27, 28, 29, 30, 31, 32, 33, 34, 35, 36, 37, 38, 39, 40, 41, 42, 43, 44, 45, 46, 47, 48, 49, 50, 51</v>
      </c>
      <c r="AE55" s="44">
        <v>84</v>
      </c>
      <c r="AF55" s="46">
        <f t="shared" si="11"/>
        <v>-6</v>
      </c>
      <c r="AG55" s="44">
        <v>72</v>
      </c>
      <c r="AH55" s="44">
        <v>83</v>
      </c>
      <c r="AI55" s="44">
        <v>91</v>
      </c>
      <c r="AJ55" s="44">
        <v>92</v>
      </c>
      <c r="AK55" s="44">
        <v>85</v>
      </c>
      <c r="AL55" s="44">
        <v>73</v>
      </c>
      <c r="AM55" s="44"/>
      <c r="AT55" t="str">
        <f t="shared" si="12"/>
        <v>const char efct_84[7] = { -6, 72</v>
      </c>
      <c r="AU55" t="str">
        <f t="shared" ref="AU55:BA55" si="71">IF(LEN(AH55)&gt;0,AT55&amp;", "&amp;AH55,"")</f>
        <v>const char efct_84[7] = { -6, 72, 83</v>
      </c>
      <c r="AV55" t="str">
        <f t="shared" si="71"/>
        <v>const char efct_84[7] = { -6, 72, 83, 91</v>
      </c>
      <c r="AW55" t="str">
        <f t="shared" si="71"/>
        <v>const char efct_84[7] = { -6, 72, 83, 91, 92</v>
      </c>
      <c r="AX55" t="str">
        <f t="shared" si="71"/>
        <v>const char efct_84[7] = { -6, 72, 83, 91, 92, 85</v>
      </c>
      <c r="AY55" t="str">
        <f t="shared" si="71"/>
        <v>const char efct_84[7] = { -6, 72, 83, 91, 92, 85, 73</v>
      </c>
      <c r="AZ55" t="str">
        <f t="shared" si="71"/>
        <v/>
      </c>
      <c r="BA55" t="str">
        <f t="shared" si="71"/>
        <v/>
      </c>
      <c r="BB55" t="str">
        <f t="shared" si="14"/>
        <v>const char efct_84[7] = { -6, 72, 83, 91, 92, 85, 73 };</v>
      </c>
    </row>
    <row r="56" spans="14:54" x14ac:dyDescent="0.25">
      <c r="N56">
        <v>52</v>
      </c>
      <c r="AB56" t="str">
        <f t="shared" si="43"/>
        <v>const char ltr_all[94] = { -93, 0, 1, 2, 3, 4, 5, 6, 7, 8, 9, 10, 11, 12, 13, 14, 15, 16, 17, 18, 19, 20, 21, 22, 23, 24, 25, 26, 27, 28, 29, 30, 31, 32, 33, 34, 35, 36, 37, 38, 39, 40, 41, 42, 43, 44, 45, 46, 47, 48, 49, 50, 51, 52</v>
      </c>
      <c r="AE56" s="44">
        <v>85</v>
      </c>
      <c r="AF56" s="46">
        <f t="shared" si="11"/>
        <v>-5</v>
      </c>
      <c r="AG56">
        <v>73</v>
      </c>
      <c r="AH56">
        <v>84</v>
      </c>
      <c r="AI56">
        <v>92</v>
      </c>
      <c r="AJ56">
        <v>86</v>
      </c>
      <c r="AK56">
        <v>74</v>
      </c>
      <c r="AT56" t="str">
        <f t="shared" si="12"/>
        <v>const char efct_85[6] = { -5, 73</v>
      </c>
      <c r="AU56" t="str">
        <f t="shared" ref="AU56:BA56" si="72">IF(LEN(AH56)&gt;0,AT56&amp;", "&amp;AH56,"")</f>
        <v>const char efct_85[6] = { -5, 73, 84</v>
      </c>
      <c r="AV56" t="str">
        <f t="shared" si="72"/>
        <v>const char efct_85[6] = { -5, 73, 84, 92</v>
      </c>
      <c r="AW56" t="str">
        <f t="shared" si="72"/>
        <v>const char efct_85[6] = { -5, 73, 84, 92, 86</v>
      </c>
      <c r="AX56" t="str">
        <f t="shared" si="72"/>
        <v>const char efct_85[6] = { -5, 73, 84, 92, 86, 74</v>
      </c>
      <c r="AY56" t="str">
        <f t="shared" si="72"/>
        <v/>
      </c>
      <c r="AZ56" t="str">
        <f t="shared" si="72"/>
        <v/>
      </c>
      <c r="BA56" t="str">
        <f t="shared" si="72"/>
        <v/>
      </c>
      <c r="BB56" t="str">
        <f t="shared" si="14"/>
        <v>const char efct_85[6] = { -5, 73, 84, 92, 86, 74 };</v>
      </c>
    </row>
    <row r="57" spans="14:54" x14ac:dyDescent="0.25">
      <c r="N57">
        <v>53</v>
      </c>
      <c r="AB57" t="str">
        <f t="shared" si="43"/>
        <v>const char ltr_all[94] = { -93, 0, 1, 2, 3, 4, 5, 6, 7, 8, 9, 10, 11, 12, 13, 14, 15, 16, 17, 18, 19, 20, 21, 22, 23, 24, 25, 26, 27, 28, 29, 30, 31, 32, 33, 34, 35, 36, 37, 38, 39, 40, 41, 42, 43, 44, 45, 46, 47, 48, 49, 50, 51, 52, 53</v>
      </c>
      <c r="AE57" s="44">
        <v>86</v>
      </c>
      <c r="AF57" s="46">
        <f t="shared" si="11"/>
        <v>-6</v>
      </c>
      <c r="AG57" s="40">
        <f>IF(LEN(AG55)&gt;0,MOD((mdoLED2Qtr($AE57)*mdoLED2RingCnt(AG55)/4+AG55-mdoLED2RingMin(AG55)),mdoLED2RingCnt(AG55))+mdoLED2RingMin(AG55),"")</f>
        <v>75</v>
      </c>
      <c r="AH57" s="40">
        <f>IF(LEN(AH55)&gt;0,MOD((mdoLED2Qtr($AE57)*mdoLED2RingCnt(AH55)/4+AH55-mdoLED2RingMin(AH55)),mdoLED2RingCnt(AH55))+mdoLED2RingMin(AH55),"")</f>
        <v>74</v>
      </c>
      <c r="AI57" s="40">
        <f>IF(LEN(AI55)&gt;0,MOD((mdoLED2Qtr($AE57)*mdoLED2RingCnt(AI55)/4+AI55-mdoLED2RingMin(AI55)),mdoLED2RingCnt(AI55))+mdoLED2RingMin(AI55),"")</f>
        <v>85</v>
      </c>
      <c r="AJ57" s="40">
        <f>IF(92=AJ55,92,"ERROR")</f>
        <v>92</v>
      </c>
      <c r="AK57" s="40">
        <f>IF(LEN(AK55)&gt;0,MOD((mdoLED2Qtr($AE57)*mdoLED2RingCnt(AK55)/4+AK55-mdoLED2RingMin(AK55)),mdoLED2RingCnt(AK55))+mdoLED2RingMin(AK55),"")</f>
        <v>87</v>
      </c>
      <c r="AL57" s="40">
        <f>IF(LEN(AL55)&gt;0,MOD((mdoLED2Qtr($AE57)*mdoLED2RingCnt(AL55)/4+AL55-mdoLED2RingMin(AL55)),mdoLED2RingCnt(AL55))+mdoLED2RingMin(AL55),"")</f>
        <v>76</v>
      </c>
      <c r="AM57" s="40" t="str">
        <f>IF(LEN(AM55)&gt;0,MOD((mdoLED2Qtr($AE57)*mdoLED2RingCnt(AM55)/4+AM55-mdoLED2RingMin(AM55)),mdoLED2RingCnt(AM55))+mdoLED2RingMin(AM55),"")</f>
        <v/>
      </c>
      <c r="AT57" t="str">
        <f t="shared" si="12"/>
        <v>const char efct_86[7] = { -6, 75</v>
      </c>
      <c r="AU57" t="str">
        <f t="shared" ref="AU57:BA57" si="73">IF(LEN(AH57)&gt;0,AT57&amp;", "&amp;AH57,"")</f>
        <v>const char efct_86[7] = { -6, 75, 74</v>
      </c>
      <c r="AV57" t="str">
        <f t="shared" si="73"/>
        <v>const char efct_86[7] = { -6, 75, 74, 85</v>
      </c>
      <c r="AW57" t="str">
        <f t="shared" si="73"/>
        <v>const char efct_86[7] = { -6, 75, 74, 85, 92</v>
      </c>
      <c r="AX57" t="str">
        <f t="shared" si="73"/>
        <v>const char efct_86[7] = { -6, 75, 74, 85, 92, 87</v>
      </c>
      <c r="AY57" t="str">
        <f t="shared" si="73"/>
        <v>const char efct_86[7] = { -6, 75, 74, 85, 92, 87, 76</v>
      </c>
      <c r="AZ57" t="str">
        <f t="shared" si="73"/>
        <v/>
      </c>
      <c r="BA57" t="str">
        <f t="shared" si="73"/>
        <v/>
      </c>
      <c r="BB57" t="str">
        <f t="shared" si="14"/>
        <v>const char efct_86[7] = { -6, 75, 74, 85, 92, 87, 76 };</v>
      </c>
    </row>
    <row r="58" spans="14:54" x14ac:dyDescent="0.25">
      <c r="N58">
        <v>54</v>
      </c>
      <c r="AB58" t="str">
        <f t="shared" si="43"/>
        <v>const char ltr_all[94] = { -93, 0, 1, 2, 3, 4, 5, 6, 7, 8, 9, 10, 11, 12, 13, 14, 15, 16, 17, 18, 19, 20, 21, 22, 23, 24, 25, 26, 27, 28, 29, 30, 31, 32, 33, 34, 35, 36, 37, 38, 39, 40, 41, 42, 43, 44, 45, 46, 47, 48, 49, 50, 51, 52, 53, 54</v>
      </c>
      <c r="AE58" s="44">
        <v>87</v>
      </c>
      <c r="AF58" s="46">
        <f t="shared" si="11"/>
        <v>-5</v>
      </c>
      <c r="AG58" s="43">
        <f>IF(LEN(AG56)&gt;0,MOD((mdoLED2Qtr($AE58)*mdoLED2RingCnt(AG56)/4+AG56-mdoLED2RingMin(AG56)),mdoLED2RingCnt(AG56))+mdoLED2RingMin(AG56),"")</f>
        <v>76</v>
      </c>
      <c r="AH58" s="43">
        <f>IF(LEN(AH56)&gt;0,MOD((mdoLED2Qtr($AE58)*mdoLED2RingCnt(AH56)/4+AH56-mdoLED2RingMin(AH56)),mdoLED2RingCnt(AH56))+mdoLED2RingMin(AH56),"")</f>
        <v>86</v>
      </c>
      <c r="AI58" s="43">
        <f>IF(92=AI56,92,"ERROR")</f>
        <v>92</v>
      </c>
      <c r="AJ58" s="43">
        <f>IF(LEN(AJ56)&gt;0,MOD((mdoLED2Qtr($AE58)*mdoLED2RingCnt(AJ56)/4+AJ56-mdoLED2RingMin(AJ56)),mdoLED2RingCnt(AJ56))+mdoLED2RingMin(AJ56),"")</f>
        <v>88</v>
      </c>
      <c r="AK58" s="43">
        <f>IF(LEN(AK56)&gt;0,MOD((mdoLED2Qtr($AE58)*mdoLED2RingCnt(AK56)/4+AK56-mdoLED2RingMin(AK56)),mdoLED2RingCnt(AK56))+mdoLED2RingMin(AK56),"")</f>
        <v>77</v>
      </c>
      <c r="AL58" s="43" t="str">
        <f>IF(LEN(AL56)&gt;0,MOD((mdoLED2Qtr($AE58)*mdoLED2RingCnt(AL56)/4+AL56-mdoLED2RingMin(AL56)),mdoLED2RingCnt(AL56))+mdoLED2RingMin(AL56),"")</f>
        <v/>
      </c>
      <c r="AM58" s="43" t="str">
        <f>IF(LEN(AM56)&gt;0,MOD((mdoLED2Qtr($AE58)*mdoLED2RingCnt(AM56)/4+AM56-mdoLED2RingMin(AM56)),mdoLED2RingCnt(AM56))+mdoLED2RingMin(AM56),"")</f>
        <v/>
      </c>
      <c r="AT58" t="str">
        <f t="shared" si="12"/>
        <v>const char efct_87[6] = { -5, 76</v>
      </c>
      <c r="AU58" t="str">
        <f t="shared" ref="AU58:BA58" si="74">IF(LEN(AH58)&gt;0,AT58&amp;", "&amp;AH58,"")</f>
        <v>const char efct_87[6] = { -5, 76, 86</v>
      </c>
      <c r="AV58" t="str">
        <f t="shared" si="74"/>
        <v>const char efct_87[6] = { -5, 76, 86, 92</v>
      </c>
      <c r="AW58" t="str">
        <f t="shared" si="74"/>
        <v>const char efct_87[6] = { -5, 76, 86, 92, 88</v>
      </c>
      <c r="AX58" t="str">
        <f t="shared" si="74"/>
        <v>const char efct_87[6] = { -5, 76, 86, 92, 88, 77</v>
      </c>
      <c r="AY58" t="str">
        <f t="shared" si="74"/>
        <v/>
      </c>
      <c r="AZ58" t="str">
        <f t="shared" si="74"/>
        <v/>
      </c>
      <c r="BA58" t="str">
        <f t="shared" si="74"/>
        <v/>
      </c>
      <c r="BB58" t="str">
        <f t="shared" si="14"/>
        <v>const char efct_87[6] = { -5, 76, 86, 92, 88, 77 };</v>
      </c>
    </row>
    <row r="59" spans="14:54" x14ac:dyDescent="0.25">
      <c r="N59">
        <v>55</v>
      </c>
      <c r="AB59" t="str">
        <f t="shared" si="43"/>
        <v>const char ltr_all[94] = { -93, 0, 1, 2, 3, 4, 5, 6, 7, 8, 9, 10, 11, 12, 13, 14, 15, 16, 17, 18, 19, 20, 21, 22, 23, 24, 25, 26, 27, 28, 29, 30, 31, 32, 33, 34, 35, 36, 37, 38, 39, 40, 41, 42, 43, 44, 45, 46, 47, 48, 49, 50, 51, 52, 53, 54, 55</v>
      </c>
      <c r="AE59" s="44">
        <v>88</v>
      </c>
      <c r="AF59" s="46">
        <f t="shared" si="11"/>
        <v>-6</v>
      </c>
      <c r="AG59" s="40">
        <f>IF(LEN(AG55)&gt;0,MOD((mdoLED2Qtr($AE59)*mdoLED2RingCnt(AG55)/4+AG55-mdoLED2RingMin(AG55)),mdoLED2RingCnt(AG55))+mdoLED2RingMin(AG55),"")</f>
        <v>78</v>
      </c>
      <c r="AH59" s="40">
        <f>IF(LEN(AH55)&gt;0,MOD((mdoLED2Qtr($AE59)*mdoLED2RingCnt(AH55)/4+AH55-mdoLED2RingMin(AH55)),mdoLED2RingCnt(AH55))+mdoLED2RingMin(AH55),"")</f>
        <v>77</v>
      </c>
      <c r="AI59" s="40">
        <f>IF(LEN(AI55)&gt;0,MOD((mdoLED2Qtr($AE59)*mdoLED2RingCnt(AI55)/4+AI55-mdoLED2RingMin(AI55)),mdoLED2RingCnt(AI55))+mdoLED2RingMin(AI55),"")</f>
        <v>87</v>
      </c>
      <c r="AJ59" s="40">
        <f>IF(92=AJ55,92,"ERROR")</f>
        <v>92</v>
      </c>
      <c r="AK59" s="40">
        <f>IF(LEN(AK55)&gt;0,MOD((mdoLED2Qtr($AE59)*mdoLED2RingCnt(AK55)/4+AK55-mdoLED2RingMin(AK55)),mdoLED2RingCnt(AK55))+mdoLED2RingMin(AK55),"")</f>
        <v>89</v>
      </c>
      <c r="AL59" s="40">
        <f>IF(LEN(AL55)&gt;0,MOD((mdoLED2Qtr($AE59)*mdoLED2RingCnt(AL55)/4+AL55-mdoLED2RingMin(AL55)),mdoLED2RingCnt(AL55))+mdoLED2RingMin(AL55),"")</f>
        <v>79</v>
      </c>
      <c r="AM59" s="40" t="str">
        <f>IF(LEN(AM55)&gt;0,MOD((mdoLED2Qtr($AE59)*mdoLED2RingCnt(AM55)/4+AM55-mdoLED2RingMin(AM55)),mdoLED2RingCnt(AM55))+mdoLED2RingMin(AM55),"")</f>
        <v/>
      </c>
      <c r="AT59" t="str">
        <f t="shared" si="12"/>
        <v>const char efct_88[7] = { -6, 78</v>
      </c>
      <c r="AU59" t="str">
        <f t="shared" ref="AU59:BA59" si="75">IF(LEN(AH59)&gt;0,AT59&amp;", "&amp;AH59,"")</f>
        <v>const char efct_88[7] = { -6, 78, 77</v>
      </c>
      <c r="AV59" t="str">
        <f t="shared" si="75"/>
        <v>const char efct_88[7] = { -6, 78, 77, 87</v>
      </c>
      <c r="AW59" t="str">
        <f t="shared" si="75"/>
        <v>const char efct_88[7] = { -6, 78, 77, 87, 92</v>
      </c>
      <c r="AX59" t="str">
        <f t="shared" si="75"/>
        <v>const char efct_88[7] = { -6, 78, 77, 87, 92, 89</v>
      </c>
      <c r="AY59" t="str">
        <f t="shared" si="75"/>
        <v>const char efct_88[7] = { -6, 78, 77, 87, 92, 89, 79</v>
      </c>
      <c r="AZ59" t="str">
        <f t="shared" si="75"/>
        <v/>
      </c>
      <c r="BA59" t="str">
        <f t="shared" si="75"/>
        <v/>
      </c>
      <c r="BB59" t="str">
        <f t="shared" si="14"/>
        <v>const char efct_88[7] = { -6, 78, 77, 87, 92, 89, 79 };</v>
      </c>
    </row>
    <row r="60" spans="14:54" x14ac:dyDescent="0.25">
      <c r="N60">
        <v>56</v>
      </c>
      <c r="AB60" t="str">
        <f t="shared" si="43"/>
        <v>const char ltr_all[94] = { -93, 0, 1, 2, 3, 4, 5, 6, 7, 8, 9, 10, 11, 12, 13, 14, 15, 16, 17, 18, 19, 20, 21, 22, 23, 24, 25, 26, 27, 28, 29, 30, 31, 32, 33, 34, 35, 36, 37, 38, 39, 40, 41, 42, 43, 44, 45, 46, 47, 48, 49, 50, 51, 52, 53, 54, 55, 56</v>
      </c>
      <c r="AE60" s="44">
        <v>89</v>
      </c>
      <c r="AF60" s="46">
        <f t="shared" si="11"/>
        <v>-5</v>
      </c>
      <c r="AG60" s="43">
        <f>IF(LEN(AG56)&gt;0,MOD((mdoLED2Qtr($AE60)*mdoLED2RingCnt(AG56)/4+AG56-mdoLED2RingMin(AG56)),mdoLED2RingCnt(AG56))+mdoLED2RingMin(AG56),"")</f>
        <v>79</v>
      </c>
      <c r="AH60" s="43">
        <f>IF(LEN(AH56)&gt;0,MOD((mdoLED2Qtr($AE60)*mdoLED2RingCnt(AH56)/4+AH56-mdoLED2RingMin(AH56)),mdoLED2RingCnt(AH56))+mdoLED2RingMin(AH56),"")</f>
        <v>88</v>
      </c>
      <c r="AI60" s="43">
        <f>IF(92=AI56,92,"ERROR")</f>
        <v>92</v>
      </c>
      <c r="AJ60" s="43">
        <f>IF(LEN(AJ56)&gt;0,MOD((mdoLED2Qtr($AE60)*mdoLED2RingCnt(AJ56)/4+AJ56-mdoLED2RingMin(AJ56)),mdoLED2RingCnt(AJ56))+mdoLED2RingMin(AJ56),"")</f>
        <v>90</v>
      </c>
      <c r="AK60" s="43">
        <f>IF(LEN(AK56)&gt;0,MOD((mdoLED2Qtr($AE60)*mdoLED2RingCnt(AK56)/4+AK56-mdoLED2RingMin(AK56)),mdoLED2RingCnt(AK56))+mdoLED2RingMin(AK56),"")</f>
        <v>80</v>
      </c>
      <c r="AL60" s="43" t="str">
        <f>IF(LEN(AL56)&gt;0,MOD((mdoLED2Qtr($AE60)*mdoLED2RingCnt(AL56)/4+AL56-mdoLED2RingMin(AL56)),mdoLED2RingCnt(AL56))+mdoLED2RingMin(AL56),"")</f>
        <v/>
      </c>
      <c r="AM60" s="43" t="str">
        <f>IF(LEN(AM56)&gt;0,MOD((mdoLED2Qtr($AE60)*mdoLED2RingCnt(AM56)/4+AM56-mdoLED2RingMin(AM56)),mdoLED2RingCnt(AM56))+mdoLED2RingMin(AM56),"")</f>
        <v/>
      </c>
      <c r="AT60" t="str">
        <f t="shared" si="12"/>
        <v>const char efct_89[6] = { -5, 79</v>
      </c>
      <c r="AU60" t="str">
        <f t="shared" ref="AU60:BA60" si="76">IF(LEN(AH60)&gt;0,AT60&amp;", "&amp;AH60,"")</f>
        <v>const char efct_89[6] = { -5, 79, 88</v>
      </c>
      <c r="AV60" t="str">
        <f t="shared" si="76"/>
        <v>const char efct_89[6] = { -5, 79, 88, 92</v>
      </c>
      <c r="AW60" t="str">
        <f t="shared" si="76"/>
        <v>const char efct_89[6] = { -5, 79, 88, 92, 90</v>
      </c>
      <c r="AX60" t="str">
        <f t="shared" si="76"/>
        <v>const char efct_89[6] = { -5, 79, 88, 92, 90, 80</v>
      </c>
      <c r="AY60" t="str">
        <f t="shared" si="76"/>
        <v/>
      </c>
      <c r="AZ60" t="str">
        <f t="shared" si="76"/>
        <v/>
      </c>
      <c r="BA60" t="str">
        <f t="shared" si="76"/>
        <v/>
      </c>
      <c r="BB60" t="str">
        <f t="shared" si="14"/>
        <v>const char efct_89[6] = { -5, 79, 88, 92, 90, 80 };</v>
      </c>
    </row>
    <row r="61" spans="14:54" x14ac:dyDescent="0.25">
      <c r="N61">
        <v>57</v>
      </c>
      <c r="AB61" t="str">
        <f t="shared" si="43"/>
        <v>const char ltr_all[94] = { -93, 0, 1, 2, 3, 4, 5, 6, 7, 8, 9, 10, 11, 12, 13, 14, 15, 16, 17, 18, 19, 20, 21, 22, 23, 24, 25, 26, 27, 28, 29, 30, 31, 32, 33, 34, 35, 36, 37, 38, 39, 40, 41, 42, 43, 44, 45, 46, 47, 48, 49, 50, 51, 52, 53, 54, 55, 56, 57</v>
      </c>
      <c r="AE61" s="44">
        <v>90</v>
      </c>
      <c r="AF61" s="46">
        <f t="shared" si="11"/>
        <v>-6</v>
      </c>
      <c r="AG61" s="40">
        <f>IF(LEN(AG55)&gt;0,MOD((mdoLED2Qtr($AE61)*mdoLED2RingCnt(AG55)/4+AG55-mdoLED2RingMin(AG55)),mdoLED2RingCnt(AG55))+mdoLED2RingMin(AG55),"")</f>
        <v>81</v>
      </c>
      <c r="AH61" s="40">
        <f>IF(LEN(AH55)&gt;0,MOD((mdoLED2Qtr($AE61)*mdoLED2RingCnt(AH55)/4+AH55-mdoLED2RingMin(AH55)),mdoLED2RingCnt(AH55))+mdoLED2RingMin(AH55),"")</f>
        <v>80</v>
      </c>
      <c r="AI61" s="40">
        <f>IF(LEN(AI55)&gt;0,MOD((mdoLED2Qtr($AE61)*mdoLED2RingCnt(AI55)/4+AI55-mdoLED2RingMin(AI55)),mdoLED2RingCnt(AI55))+mdoLED2RingMin(AI55),"")</f>
        <v>89</v>
      </c>
      <c r="AJ61" s="40">
        <f>IF(92=AJ55,92,"ERROR")</f>
        <v>92</v>
      </c>
      <c r="AK61" s="40">
        <f>IF(LEN(AK55)&gt;0,MOD((mdoLED2Qtr($AE61)*mdoLED2RingCnt(AK55)/4+AK55-mdoLED2RingMin(AK55)),mdoLED2RingCnt(AK55))+mdoLED2RingMin(AK55),"")</f>
        <v>91</v>
      </c>
      <c r="AL61" s="40">
        <f>IF(LEN(AL55)&gt;0,MOD((mdoLED2Qtr($AE61)*mdoLED2RingCnt(AL55)/4+AL55-mdoLED2RingMin(AL55)),mdoLED2RingCnt(AL55))+mdoLED2RingMin(AL55),"")</f>
        <v>82</v>
      </c>
      <c r="AM61" s="40" t="str">
        <f>IF(LEN(AM55)&gt;0,MOD((mdoLED2Qtr($AE61)*mdoLED2RingCnt(AM55)/4+AM55-mdoLED2RingMin(AM55)),mdoLED2RingCnt(AM55))+mdoLED2RingMin(AM55),"")</f>
        <v/>
      </c>
      <c r="AT61" t="str">
        <f t="shared" si="12"/>
        <v>const char efct_90[7] = { -6, 81</v>
      </c>
      <c r="AU61" t="str">
        <f t="shared" ref="AU61:BA61" si="77">IF(LEN(AH61)&gt;0,AT61&amp;", "&amp;AH61,"")</f>
        <v>const char efct_90[7] = { -6, 81, 80</v>
      </c>
      <c r="AV61" t="str">
        <f t="shared" si="77"/>
        <v>const char efct_90[7] = { -6, 81, 80, 89</v>
      </c>
      <c r="AW61" t="str">
        <f t="shared" si="77"/>
        <v>const char efct_90[7] = { -6, 81, 80, 89, 92</v>
      </c>
      <c r="AX61" t="str">
        <f t="shared" si="77"/>
        <v>const char efct_90[7] = { -6, 81, 80, 89, 92, 91</v>
      </c>
      <c r="AY61" t="str">
        <f t="shared" si="77"/>
        <v>const char efct_90[7] = { -6, 81, 80, 89, 92, 91, 82</v>
      </c>
      <c r="AZ61" t="str">
        <f t="shared" si="77"/>
        <v/>
      </c>
      <c r="BA61" t="str">
        <f t="shared" si="77"/>
        <v/>
      </c>
      <c r="BB61" t="str">
        <f t="shared" si="14"/>
        <v>const char efct_90[7] = { -6, 81, 80, 89, 92, 91, 82 };</v>
      </c>
    </row>
    <row r="62" spans="14:54" x14ac:dyDescent="0.25">
      <c r="N62">
        <v>58</v>
      </c>
      <c r="AB62" t="str">
        <f t="shared" si="43"/>
        <v>const char ltr_all[94] = { -93, 0, 1, 2, 3, 4, 5, 6, 7, 8, 9, 10, 11, 12, 13, 14, 15, 16, 17, 18, 19, 20, 21, 22, 23, 24, 25, 26, 27, 28, 29, 30, 31, 32, 33, 34, 35, 36, 37, 38, 39, 40, 41, 42, 43, 44, 45, 46, 47, 48, 49, 50, 51, 52, 53, 54, 55, 56, 57, 58</v>
      </c>
      <c r="AE62" s="44">
        <v>91</v>
      </c>
      <c r="AF62" s="46">
        <f t="shared" si="11"/>
        <v>-5</v>
      </c>
      <c r="AG62" s="43">
        <f>IF(LEN(AG56)&gt;0,MOD((mdoLED2Qtr($AE62)*mdoLED2RingCnt(AG56)/4+AG56-mdoLED2RingMin(AG56)),mdoLED2RingCnt(AG56))+mdoLED2RingMin(AG56),"")</f>
        <v>82</v>
      </c>
      <c r="AH62" s="43">
        <f>IF(LEN(AH56)&gt;0,MOD((mdoLED2Qtr($AE62)*mdoLED2RingCnt(AH56)/4+AH56-mdoLED2RingMin(AH56)),mdoLED2RingCnt(AH56))+mdoLED2RingMin(AH56),"")</f>
        <v>90</v>
      </c>
      <c r="AI62" s="43">
        <f>IF(92=AI56,92,"ERROR")</f>
        <v>92</v>
      </c>
      <c r="AJ62" s="43">
        <f>IF(LEN(AJ56)&gt;0,MOD((mdoLED2Qtr($AE62)*mdoLED2RingCnt(AJ56)/4+AJ56-mdoLED2RingMin(AJ56)),mdoLED2RingCnt(AJ56))+mdoLED2RingMin(AJ56),"")</f>
        <v>84</v>
      </c>
      <c r="AK62" s="43">
        <f>IF(LEN(AK56)&gt;0,MOD((mdoLED2Qtr($AE62)*mdoLED2RingCnt(AK56)/4+AK56-mdoLED2RingMin(AK56)),mdoLED2RingCnt(AK56))+mdoLED2RingMin(AK56),"")</f>
        <v>83</v>
      </c>
      <c r="AL62" s="43" t="str">
        <f>IF(LEN(AL56)&gt;0,MOD((mdoLED2Qtr($AE62)*mdoLED2RingCnt(AL56)/4+AL56-mdoLED2RingMin(AL56)),mdoLED2RingCnt(AL56))+mdoLED2RingMin(AL56),"")</f>
        <v/>
      </c>
      <c r="AM62" s="43" t="str">
        <f>IF(LEN(AM56)&gt;0,MOD((mdoLED2Qtr($AE62)*mdoLED2RingCnt(AM56)/4+AM56-mdoLED2RingMin(AM56)),mdoLED2RingCnt(AM56))+mdoLED2RingMin(AM56),"")</f>
        <v/>
      </c>
      <c r="AT62" t="str">
        <f t="shared" si="12"/>
        <v>const char efct_91[6] = { -5, 82</v>
      </c>
      <c r="AU62" t="str">
        <f t="shared" ref="AU62:BA62" si="78">IF(LEN(AH62)&gt;0,AT62&amp;", "&amp;AH62,"")</f>
        <v>const char efct_91[6] = { -5, 82, 90</v>
      </c>
      <c r="AV62" t="str">
        <f t="shared" si="78"/>
        <v>const char efct_91[6] = { -5, 82, 90, 92</v>
      </c>
      <c r="AW62" t="str">
        <f t="shared" si="78"/>
        <v>const char efct_91[6] = { -5, 82, 90, 92, 84</v>
      </c>
      <c r="AX62" t="str">
        <f t="shared" si="78"/>
        <v>const char efct_91[6] = { -5, 82, 90, 92, 84, 83</v>
      </c>
      <c r="AY62" t="str">
        <f t="shared" si="78"/>
        <v/>
      </c>
      <c r="AZ62" t="str">
        <f t="shared" si="78"/>
        <v/>
      </c>
      <c r="BA62" t="str">
        <f t="shared" si="78"/>
        <v/>
      </c>
      <c r="BB62" t="str">
        <f t="shared" si="14"/>
        <v>const char efct_91[6] = { -5, 82, 90, 92, 84, 83 };</v>
      </c>
    </row>
    <row r="63" spans="14:54" x14ac:dyDescent="0.25">
      <c r="N63">
        <v>59</v>
      </c>
      <c r="AB63" t="str">
        <f t="shared" si="43"/>
        <v>const char ltr_all[94] = { -93, 0, 1, 2, 3, 4, 5, 6, 7, 8, 9, 10, 11, 12, 13, 14, 15, 16, 17, 18, 19, 20, 21, 22, 23, 24, 25, 26, 27, 28, 29, 30, 31, 32, 33, 34, 35, 36, 37, 38, 39, 40, 41, 42, 43, 44, 45, 46, 47, 48, 49, 50, 51, 52, 53, 54, 55, 56, 57, 58, 59</v>
      </c>
      <c r="AE63" s="44">
        <v>92</v>
      </c>
      <c r="AF63" s="46">
        <f t="shared" si="11"/>
        <v>-8</v>
      </c>
      <c r="AG63" s="44">
        <v>84</v>
      </c>
      <c r="AH63" s="44">
        <v>91</v>
      </c>
      <c r="AI63" s="44">
        <v>90</v>
      </c>
      <c r="AJ63" s="44">
        <v>89</v>
      </c>
      <c r="AK63" s="44">
        <v>88</v>
      </c>
      <c r="AL63" s="44">
        <v>87</v>
      </c>
      <c r="AM63" s="44">
        <v>86</v>
      </c>
      <c r="AN63" s="44">
        <v>85</v>
      </c>
      <c r="AT63" t="str">
        <f t="shared" si="12"/>
        <v>const char efct_92[9] = { -8, 84</v>
      </c>
      <c r="AU63" t="str">
        <f t="shared" ref="AU63:BA63" si="79">IF(LEN(AH63)&gt;0,AT63&amp;", "&amp;AH63,"")</f>
        <v>const char efct_92[9] = { -8, 84, 91</v>
      </c>
      <c r="AV63" t="str">
        <f t="shared" si="79"/>
        <v>const char efct_92[9] = { -8, 84, 91, 90</v>
      </c>
      <c r="AW63" t="str">
        <f t="shared" si="79"/>
        <v>const char efct_92[9] = { -8, 84, 91, 90, 89</v>
      </c>
      <c r="AX63" t="str">
        <f t="shared" si="79"/>
        <v>const char efct_92[9] = { -8, 84, 91, 90, 89, 88</v>
      </c>
      <c r="AY63" t="str">
        <f t="shared" si="79"/>
        <v>const char efct_92[9] = { -8, 84, 91, 90, 89, 88, 87</v>
      </c>
      <c r="AZ63" t="str">
        <f t="shared" si="79"/>
        <v>const char efct_92[9] = { -8, 84, 91, 90, 89, 88, 87, 86</v>
      </c>
      <c r="BA63" t="str">
        <f t="shared" si="79"/>
        <v>const char efct_92[9] = { -8, 84, 91, 90, 89, 88, 87, 86, 85</v>
      </c>
      <c r="BB63" t="str">
        <f>BA63&amp;" };"</f>
        <v>const char efct_92[9] = { -8, 84, 91, 90, 89, 88, 87, 86, 85 };</v>
      </c>
    </row>
    <row r="64" spans="14:54" x14ac:dyDescent="0.25">
      <c r="N64">
        <v>60</v>
      </c>
      <c r="AB64" t="str">
        <f t="shared" si="43"/>
        <v>const char ltr_all[94] = { -93, 0, 1, 2, 3, 4, 5, 6, 7, 8, 9, 10, 11, 12, 13, 14, 15, 16, 17, 18, 19, 20, 21, 22, 23, 24, 25, 26, 27, 28, 29, 30, 31, 32, 33, 34, 35, 36, 37, 38, 39, 40, 41, 42, 43, 44, 45, 46, 47, 48, 49, 50, 51, 52, 53, 54, 55, 56, 57, 58, 59, 60</v>
      </c>
    </row>
    <row r="65" spans="14:28" x14ac:dyDescent="0.25">
      <c r="N65">
        <v>61</v>
      </c>
      <c r="AB65" t="str">
        <f t="shared" si="43"/>
        <v>const char ltr_all[94] = { -93, 0, 1, 2, 3, 4, 5, 6, 7, 8, 9, 10, 11, 12, 13, 14, 15, 16, 17, 18, 19, 20, 21, 22, 23, 24, 25, 26, 27, 28, 29, 30, 31, 32, 33, 34, 35, 36, 37, 38, 39, 40, 41, 42, 43, 44, 45, 46, 47, 48, 49, 50, 51, 52, 53, 54, 55, 56, 57, 58, 59, 60, 61</v>
      </c>
    </row>
    <row r="66" spans="14:28" x14ac:dyDescent="0.25">
      <c r="N66">
        <v>62</v>
      </c>
      <c r="AB66" t="str">
        <f t="shared" si="43"/>
        <v>const char ltr_all[94] = { -93, 0, 1, 2, 3, 4, 5, 6, 7, 8, 9, 10, 11, 12, 13, 14, 15, 16, 17, 18, 19, 20, 21, 22, 23, 24, 25, 26, 27, 28, 29, 30, 31, 32, 33, 34, 35, 36, 37, 38, 39, 40, 41, 42, 43, 44, 45, 46, 47, 48, 49, 50, 51, 52, 53, 54, 55, 56, 57, 58, 59, 60, 61, 62</v>
      </c>
    </row>
    <row r="67" spans="14:28" x14ac:dyDescent="0.25">
      <c r="N67">
        <v>63</v>
      </c>
      <c r="AB67" t="str">
        <f t="shared" si="43"/>
        <v>const char ltr_all[94] = { -93, 0, 1, 2, 3, 4, 5, 6, 7, 8, 9, 10, 11, 12, 13, 14, 15, 16, 17, 18, 19, 20, 21, 22, 23, 24, 25, 26, 27, 28, 29, 30, 31, 32, 33, 34, 35, 36, 37, 38, 39, 40, 41, 42, 43, 44, 45, 46, 47, 48, 49, 50, 51, 52, 53, 54, 55, 56, 57, 58, 59, 60, 61, 62, 63</v>
      </c>
    </row>
    <row r="68" spans="14:28" x14ac:dyDescent="0.25">
      <c r="N68">
        <v>64</v>
      </c>
      <c r="AB68" t="str">
        <f t="shared" si="43"/>
        <v>const char ltr_all[94] = { -93, 0, 1, 2, 3, 4, 5, 6, 7, 8, 9, 10, 11, 12, 13, 14, 15, 16, 17, 18, 19, 20, 21, 22, 23, 24, 25, 26, 27, 28, 29, 30, 31, 32, 33, 34, 35, 36, 37, 38, 39, 40, 41, 42, 43, 44, 45, 46, 47, 48, 49, 50, 51, 52, 53, 54, 55, 56, 57, 58, 59, 60, 61, 62, 63, 64</v>
      </c>
    </row>
    <row r="69" spans="14:28" x14ac:dyDescent="0.25">
      <c r="N69">
        <v>65</v>
      </c>
      <c r="AB69" t="str">
        <f t="shared" si="43"/>
        <v>const char ltr_all[94] = { -93, 0, 1, 2, 3, 4, 5, 6, 7, 8, 9, 10, 11, 12, 13, 14, 15, 16, 17, 18, 19, 20, 21, 22, 23, 24, 25, 26, 27, 28, 29, 30, 31, 32, 33, 34, 35, 36, 37, 38, 39, 40, 41, 42, 43, 44, 45, 46, 47, 48, 49, 50, 51, 52, 53, 54, 55, 56, 57, 58, 59, 60, 61, 62, 63, 64, 65</v>
      </c>
    </row>
    <row r="70" spans="14:28" x14ac:dyDescent="0.25">
      <c r="N70">
        <v>66</v>
      </c>
      <c r="AB70" t="str">
        <f t="shared" si="43"/>
        <v>const char ltr_all[94] = { -93, 0, 1, 2, 3, 4, 5, 6, 7, 8, 9, 10, 11, 12, 13, 14, 15, 16, 17, 18, 19, 20, 21, 22, 23, 24, 25, 26, 27, 28, 29, 30, 31, 32, 33, 34, 35, 36, 37, 38, 39, 40, 41, 42, 43, 44, 45, 46, 47, 48, 49, 50, 51, 52, 53, 54, 55, 56, 57, 58, 59, 60, 61, 62, 63, 64, 65, 66</v>
      </c>
    </row>
    <row r="71" spans="14:28" x14ac:dyDescent="0.25">
      <c r="N71">
        <v>67</v>
      </c>
      <c r="AB71" t="str">
        <f t="shared" si="43"/>
        <v>const char ltr_all[94] = { -93, 0, 1, 2, 3, 4, 5, 6, 7, 8, 9, 10, 11, 12, 13, 14, 15, 16, 17, 18, 19, 20, 21, 22, 23, 24, 25, 26, 27, 28, 29, 30, 31, 32, 33, 34, 35, 36, 37, 38, 39, 40, 41, 42, 43, 44, 45, 46, 47, 48, 49, 50, 51, 52, 53, 54, 55, 56, 57, 58, 59, 60, 61, 62, 63, 64, 65, 66, 67</v>
      </c>
    </row>
    <row r="72" spans="14:28" x14ac:dyDescent="0.25">
      <c r="N72">
        <v>68</v>
      </c>
      <c r="AB72" t="str">
        <f t="shared" si="43"/>
        <v>const char ltr_all[94] = { -93, 0, 1, 2, 3, 4, 5, 6, 7, 8, 9, 10, 11, 12, 13, 14, 15, 16, 17, 18, 19, 20, 21, 22, 23, 24, 25, 26, 27, 28, 29, 30, 31, 32, 33, 34, 35, 36, 37, 38, 39, 40, 41, 42, 43, 44, 45, 46, 47, 48, 49, 50, 51, 52, 53, 54, 55, 56, 57, 58, 59, 60, 61, 62, 63, 64, 65, 66, 67, 68</v>
      </c>
    </row>
    <row r="73" spans="14:28" x14ac:dyDescent="0.25">
      <c r="N73">
        <v>69</v>
      </c>
      <c r="AB73" t="str">
        <f t="shared" si="43"/>
        <v>const char ltr_all[94] = { -93, 0, 1, 2, 3, 4, 5, 6, 7, 8, 9, 10, 11, 12, 13, 14, 15, 16, 17, 18, 19, 20, 21, 22, 23, 24, 25, 26, 27, 28, 29, 30, 31, 32, 33, 34, 35, 36, 37, 38, 39, 40, 41, 42, 43, 44, 45, 46, 47, 48, 49, 50, 51, 52, 53, 54, 55, 56, 57, 58, 59, 60, 61, 62, 63, 64, 65, 66, 67, 68, 69</v>
      </c>
    </row>
    <row r="74" spans="14:28" x14ac:dyDescent="0.25">
      <c r="N74">
        <v>70</v>
      </c>
      <c r="AB74" t="str">
        <f t="shared" si="43"/>
        <v>const char ltr_all[94] = { -93, 0, 1, 2, 3, 4, 5, 6, 7, 8, 9, 10, 11, 12, 13, 14, 15, 16, 17, 18, 19, 20, 21, 22, 23, 24, 25, 26, 27, 28, 29, 30, 31, 32, 33, 34, 35, 36, 37, 38, 39, 40, 41, 42, 43, 44, 45, 46, 47, 48, 49, 50, 51, 52, 53, 54, 55, 56, 57, 58, 59, 60, 61, 62, 63, 64, 65, 66, 67, 68, 69, 70</v>
      </c>
    </row>
    <row r="75" spans="14:28" x14ac:dyDescent="0.25">
      <c r="N75">
        <v>71</v>
      </c>
      <c r="AB75" t="str">
        <f t="shared" si="43"/>
        <v>const char ltr_all[94] = { -93, 0, 1, 2, 3, 4, 5, 6, 7, 8, 9, 10, 11, 12, 13, 14, 15, 16, 17, 18, 19, 20, 21, 22, 23, 24, 25, 26, 27, 28, 29, 30, 31, 32, 33, 34, 35, 36, 37, 38, 39, 40, 41, 42, 43, 44, 45, 46, 47, 48, 49, 50, 51, 52, 53, 54, 55, 56, 57, 58, 59, 60, 61, 62, 63, 64, 65, 66, 67, 68, 69, 70, 71</v>
      </c>
    </row>
    <row r="76" spans="14:28" x14ac:dyDescent="0.25">
      <c r="N76">
        <v>72</v>
      </c>
      <c r="AB76" t="str">
        <f t="shared" si="43"/>
        <v>const char ltr_all[94] = { -93, 0, 1, 2, 3, 4, 5, 6, 7, 8, 9, 10, 11, 12, 13, 14, 15, 16, 17, 18, 19, 20, 21, 22, 23, 24, 25, 26, 27, 28, 29, 30, 31, 32, 33, 34, 35, 36, 37, 38, 39, 40, 41, 42, 43, 44, 45, 46, 47, 48, 49, 50, 51, 52, 53, 54, 55, 56, 57, 58, 59, 60, 61, 62, 63, 64, 65, 66, 67, 68, 69, 70, 71, 72</v>
      </c>
    </row>
    <row r="77" spans="14:28" x14ac:dyDescent="0.25">
      <c r="N77">
        <v>73</v>
      </c>
      <c r="AB77" t="str">
        <f t="shared" si="43"/>
        <v>const char ltr_all[94] = { -93, 0, 1, 2, 3, 4, 5, 6, 7, 8, 9, 10, 11, 12, 13, 14, 15, 16, 17, 18, 19, 20, 21, 22, 23, 24, 25, 26, 27, 28, 29, 30, 31, 32, 33, 34, 35, 36, 37, 38, 39, 40, 41, 42, 43, 44, 45, 46, 47, 48, 49, 50, 51, 52, 53, 54, 55, 56, 57, 58, 59, 60, 61, 62, 63, 64, 65, 66, 67, 68, 69, 70, 71, 72, 73</v>
      </c>
    </row>
    <row r="78" spans="14:28" x14ac:dyDescent="0.25">
      <c r="N78">
        <v>74</v>
      </c>
      <c r="AB78" t="str">
        <f t="shared" si="43"/>
        <v>const char ltr_all[94] = { -93, 0, 1, 2, 3, 4, 5, 6, 7, 8, 9, 10, 11, 12, 13, 14, 15, 16, 17, 18, 19, 20, 21, 22, 23, 24, 25, 26, 27, 28, 29, 30, 31, 32, 33, 34, 35, 36, 37, 38, 39, 40, 41, 42, 43, 44, 45, 46, 47, 48, 49, 50, 51, 52, 53, 54, 55, 56, 57, 58, 59, 60, 61, 62, 63, 64, 65, 66, 67, 68, 69, 70, 71, 72, 73, 74</v>
      </c>
    </row>
    <row r="79" spans="14:28" x14ac:dyDescent="0.25">
      <c r="N79">
        <v>75</v>
      </c>
      <c r="AB79" t="str">
        <f t="shared" si="43"/>
        <v>const char ltr_all[94] = { -93, 0, 1, 2, 3, 4, 5, 6, 7, 8, 9, 10, 11, 12, 13, 14, 15, 16, 17, 18, 19, 20, 21, 22, 23, 24, 25, 26, 27, 28, 29, 30, 31, 32, 33, 34, 35, 36, 37, 38, 39, 40, 41, 42, 43, 44, 45, 46, 47, 48, 49, 50, 51, 52, 53, 54, 55, 56, 57, 58, 59, 60, 61, 62, 63, 64, 65, 66, 67, 68, 69, 70, 71, 72, 73, 74, 75</v>
      </c>
    </row>
    <row r="80" spans="14:28" x14ac:dyDescent="0.25">
      <c r="N80">
        <v>76</v>
      </c>
      <c r="AB80" t="str">
        <f t="shared" si="43"/>
        <v>const char ltr_all[94] = { -93, 0, 1, 2, 3, 4, 5, 6, 7, 8, 9, 10, 11, 12, 13, 14, 15, 16, 17, 18, 19, 20, 21, 22, 23, 24, 25, 26, 27, 28, 29, 30, 31, 32, 33, 34, 35, 36, 37, 38, 39, 40, 41, 42, 43, 44, 45, 46, 47, 48, 49, 50, 51, 52, 53, 54, 55, 56, 57, 58, 59, 60, 61, 62, 63, 64, 65, 66, 67, 68, 69, 70, 71, 72, 73, 74, 75, 76</v>
      </c>
    </row>
    <row r="81" spans="14:28" x14ac:dyDescent="0.25">
      <c r="N81">
        <v>77</v>
      </c>
      <c r="AB81" t="str">
        <f t="shared" si="43"/>
        <v>const char ltr_all[94] = { -93, 0, 1, 2, 3, 4, 5, 6, 7, 8, 9, 10, 11, 12, 13, 14, 15, 16, 17, 18, 19, 20, 21, 22, 23, 24, 25, 26, 27, 28, 29, 30, 31, 32, 33, 34, 35, 36, 37, 38, 39, 40, 41, 42, 43, 44, 45, 46, 47, 48, 49, 50, 51, 52, 53, 54, 55, 56, 57, 58, 59, 60, 61, 62, 63, 64, 65, 66, 67, 68, 69, 70, 71, 72, 73, 74, 75, 76, 77</v>
      </c>
    </row>
    <row r="82" spans="14:28" x14ac:dyDescent="0.25">
      <c r="N82">
        <v>78</v>
      </c>
      <c r="AB82" t="str">
        <f t="shared" si="43"/>
        <v>const char ltr_all[94] = { -93, 0, 1, 2, 3, 4, 5, 6, 7, 8, 9, 10, 11, 12, 13, 14, 15, 16, 17, 18, 19, 20, 21, 22, 23, 24, 25, 26, 27, 28, 29, 30, 31, 32, 33, 34, 35, 36, 37, 38, 39, 40, 41, 42, 43, 44, 45, 46, 47, 48, 49, 50, 51, 52, 53, 54, 55, 56, 57, 58, 59, 60, 61, 62, 63, 64, 65, 66, 67, 68, 69, 70, 71, 72, 73, 74, 75, 76, 77, 78</v>
      </c>
    </row>
    <row r="83" spans="14:28" x14ac:dyDescent="0.25">
      <c r="N83">
        <v>79</v>
      </c>
      <c r="AB83" t="str">
        <f t="shared" si="43"/>
        <v>const char ltr_all[94] = { -93, 0, 1, 2, 3, 4, 5, 6, 7, 8, 9, 10, 11, 12, 13, 14, 15, 16, 17, 18, 19, 20, 21, 22, 23, 24, 25, 26, 27, 28, 29, 30, 31, 32, 33, 34, 35, 36, 37, 38, 39, 40, 41, 42, 43, 44, 45, 46, 47, 48, 49, 50, 51, 52, 53, 54, 55, 56, 57, 58, 59, 60, 61, 62, 63, 64, 65, 66, 67, 68, 69, 70, 71, 72, 73, 74, 75, 76, 77, 78, 79</v>
      </c>
    </row>
    <row r="84" spans="14:28" x14ac:dyDescent="0.25">
      <c r="N84">
        <v>80</v>
      </c>
      <c r="AB84"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v>
      </c>
    </row>
    <row r="85" spans="14:28" x14ac:dyDescent="0.25">
      <c r="N85">
        <v>81</v>
      </c>
      <c r="AB85"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v>
      </c>
    </row>
    <row r="86" spans="14:28" x14ac:dyDescent="0.25">
      <c r="N86">
        <v>82</v>
      </c>
      <c r="AB86"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v>
      </c>
    </row>
    <row r="87" spans="14:28" x14ac:dyDescent="0.25">
      <c r="N87">
        <v>83</v>
      </c>
      <c r="AB87"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v>
      </c>
    </row>
    <row r="88" spans="14:28" x14ac:dyDescent="0.25">
      <c r="N88">
        <v>84</v>
      </c>
      <c r="AB88"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v>
      </c>
    </row>
    <row r="89" spans="14:28" x14ac:dyDescent="0.25">
      <c r="N89">
        <v>85</v>
      </c>
      <c r="AB89"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v>
      </c>
    </row>
    <row r="90" spans="14:28" x14ac:dyDescent="0.25">
      <c r="N90">
        <v>86</v>
      </c>
      <c r="AB90"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 86</v>
      </c>
    </row>
    <row r="91" spans="14:28" x14ac:dyDescent="0.25">
      <c r="N91">
        <v>87</v>
      </c>
      <c r="AB91"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v>
      </c>
    </row>
    <row r="92" spans="14:28" x14ac:dyDescent="0.25">
      <c r="N92">
        <v>88</v>
      </c>
      <c r="AB92" t="str">
        <f t="shared" ref="AB92:AB96" si="80">AB91&amp;", "&amp;N92</f>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v>
      </c>
    </row>
    <row r="93" spans="14:28" x14ac:dyDescent="0.25">
      <c r="N93">
        <v>89</v>
      </c>
      <c r="AB93"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v>
      </c>
    </row>
    <row r="94" spans="14:28" x14ac:dyDescent="0.25">
      <c r="N94">
        <v>90</v>
      </c>
      <c r="AB94"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row>
    <row r="95" spans="14:28" x14ac:dyDescent="0.25">
      <c r="N95">
        <v>91</v>
      </c>
      <c r="AB95"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row>
    <row r="96" spans="14:28" x14ac:dyDescent="0.25">
      <c r="N96">
        <v>92</v>
      </c>
      <c r="AB96"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row>
  </sheetData>
  <sortState ref="AE3:AU63">
    <sortCondition ref="AE3:AE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45"/>
  <sheetViews>
    <sheetView workbookViewId="0">
      <selection activeCell="K18" sqref="K18:V57"/>
    </sheetView>
  </sheetViews>
  <sheetFormatPr defaultRowHeight="15" x14ac:dyDescent="0.25"/>
  <sheetData>
    <row r="2" spans="1:1" x14ac:dyDescent="0.25">
      <c r="A2" t="s">
        <v>195</v>
      </c>
    </row>
    <row r="3" spans="1:1" x14ac:dyDescent="0.25">
      <c r="A3" t="s">
        <v>196</v>
      </c>
    </row>
    <row r="4" spans="1:1" x14ac:dyDescent="0.25">
      <c r="A4" t="s">
        <v>197</v>
      </c>
    </row>
    <row r="5" spans="1:1" x14ac:dyDescent="0.25">
      <c r="A5" t="s">
        <v>232</v>
      </c>
    </row>
    <row r="6" spans="1:1" x14ac:dyDescent="0.25">
      <c r="A6" t="s">
        <v>198</v>
      </c>
    </row>
    <row r="7" spans="1:1" x14ac:dyDescent="0.25">
      <c r="A7" t="s">
        <v>199</v>
      </c>
    </row>
    <row r="8" spans="1:1" x14ac:dyDescent="0.25">
      <c r="A8" t="s">
        <v>200</v>
      </c>
    </row>
    <row r="9" spans="1:1" x14ac:dyDescent="0.25">
      <c r="A9" t="s">
        <v>201</v>
      </c>
    </row>
    <row r="10" spans="1:1" x14ac:dyDescent="0.25">
      <c r="A10" t="s">
        <v>202</v>
      </c>
    </row>
    <row r="11" spans="1:1" x14ac:dyDescent="0.25">
      <c r="A11" t="s">
        <v>197</v>
      </c>
    </row>
    <row r="12" spans="1:1" x14ac:dyDescent="0.25">
      <c r="A12" t="s">
        <v>203</v>
      </c>
    </row>
    <row r="13" spans="1:1" x14ac:dyDescent="0.25">
      <c r="A13" t="s">
        <v>204</v>
      </c>
    </row>
    <row r="14" spans="1:1" x14ac:dyDescent="0.25">
      <c r="A14" t="s">
        <v>205</v>
      </c>
    </row>
    <row r="15" spans="1:1" x14ac:dyDescent="0.25">
      <c r="A15" t="s">
        <v>206</v>
      </c>
    </row>
    <row r="16" spans="1:1" x14ac:dyDescent="0.25">
      <c r="A16" t="s">
        <v>207</v>
      </c>
    </row>
    <row r="17" spans="1:1" x14ac:dyDescent="0.25">
      <c r="A17" t="s">
        <v>197</v>
      </c>
    </row>
    <row r="18" spans="1:1" x14ac:dyDescent="0.25">
      <c r="A18" t="s">
        <v>208</v>
      </c>
    </row>
    <row r="19" spans="1:1" x14ac:dyDescent="0.25">
      <c r="A19" t="s">
        <v>209</v>
      </c>
    </row>
    <row r="20" spans="1:1" x14ac:dyDescent="0.25">
      <c r="A20" t="s">
        <v>210</v>
      </c>
    </row>
    <row r="21" spans="1:1" x14ac:dyDescent="0.25">
      <c r="A21" t="s">
        <v>211</v>
      </c>
    </row>
    <row r="22" spans="1:1" x14ac:dyDescent="0.25">
      <c r="A22" t="s">
        <v>212</v>
      </c>
    </row>
    <row r="23" spans="1:1" x14ac:dyDescent="0.25">
      <c r="A23" t="s">
        <v>197</v>
      </c>
    </row>
    <row r="24" spans="1:1" x14ac:dyDescent="0.25">
      <c r="A24" t="s">
        <v>213</v>
      </c>
    </row>
    <row r="25" spans="1:1" x14ac:dyDescent="0.25">
      <c r="A25" t="s">
        <v>214</v>
      </c>
    </row>
    <row r="26" spans="1:1" x14ac:dyDescent="0.25">
      <c r="A26" t="s">
        <v>215</v>
      </c>
    </row>
    <row r="27" spans="1:1" x14ac:dyDescent="0.25">
      <c r="A27" t="s">
        <v>216</v>
      </c>
    </row>
    <row r="28" spans="1:1" x14ac:dyDescent="0.25">
      <c r="A28" t="s">
        <v>217</v>
      </c>
    </row>
    <row r="29" spans="1:1" x14ac:dyDescent="0.25">
      <c r="A29" t="s">
        <v>197</v>
      </c>
    </row>
    <row r="30" spans="1:1" x14ac:dyDescent="0.25">
      <c r="A30" t="s">
        <v>218</v>
      </c>
    </row>
    <row r="31" spans="1:1" x14ac:dyDescent="0.25">
      <c r="A31" t="s">
        <v>219</v>
      </c>
    </row>
    <row r="32" spans="1:1" x14ac:dyDescent="0.25">
      <c r="A32" t="s">
        <v>220</v>
      </c>
    </row>
    <row r="33" spans="1:1" x14ac:dyDescent="0.25">
      <c r="A33" t="s">
        <v>221</v>
      </c>
    </row>
    <row r="34" spans="1:1" x14ac:dyDescent="0.25">
      <c r="A34" t="s">
        <v>222</v>
      </c>
    </row>
    <row r="35" spans="1:1" x14ac:dyDescent="0.25">
      <c r="A35" t="s">
        <v>197</v>
      </c>
    </row>
    <row r="36" spans="1:1" x14ac:dyDescent="0.25">
      <c r="A36" t="s">
        <v>223</v>
      </c>
    </row>
    <row r="37" spans="1:1" x14ac:dyDescent="0.25">
      <c r="A37" t="s">
        <v>224</v>
      </c>
    </row>
    <row r="38" spans="1:1" x14ac:dyDescent="0.25">
      <c r="A38" t="s">
        <v>225</v>
      </c>
    </row>
    <row r="39" spans="1:1" x14ac:dyDescent="0.25">
      <c r="A39" t="s">
        <v>226</v>
      </c>
    </row>
    <row r="40" spans="1:1" x14ac:dyDescent="0.25">
      <c r="A40" t="s">
        <v>227</v>
      </c>
    </row>
    <row r="41" spans="1:1" x14ac:dyDescent="0.25">
      <c r="A41" t="s">
        <v>197</v>
      </c>
    </row>
    <row r="42" spans="1:1" x14ac:dyDescent="0.25">
      <c r="A42" t="s">
        <v>228</v>
      </c>
    </row>
    <row r="43" spans="1:1" x14ac:dyDescent="0.25">
      <c r="A43" t="s">
        <v>229</v>
      </c>
    </row>
    <row r="44" spans="1:1" x14ac:dyDescent="0.25">
      <c r="A44" t="s">
        <v>230</v>
      </c>
    </row>
    <row r="45" spans="1:1" x14ac:dyDescent="0.25">
      <c r="A45" t="s">
        <v>231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165</v>
      </c>
    </row>
    <row r="79" spans="11:22" x14ac:dyDescent="0.25">
      <c r="K79" t="s">
        <v>164</v>
      </c>
    </row>
    <row r="80" spans="11:22" x14ac:dyDescent="0.25">
      <c r="K80" t="s">
        <v>166</v>
      </c>
    </row>
    <row r="81" spans="11:15" x14ac:dyDescent="0.25">
      <c r="L81">
        <v>5.8</v>
      </c>
      <c r="M81">
        <v>5</v>
      </c>
      <c r="N81">
        <f>L81*M81*1000</f>
        <v>29000</v>
      </c>
      <c r="O81" t="s">
        <v>167</v>
      </c>
    </row>
    <row r="83" spans="11:15" x14ac:dyDescent="0.25">
      <c r="K83" s="1" t="s">
        <v>168</v>
      </c>
    </row>
    <row r="84" spans="11:15" x14ac:dyDescent="0.25">
      <c r="K84" t="s">
        <v>169</v>
      </c>
    </row>
    <row r="86" spans="11:15" x14ac:dyDescent="0.25">
      <c r="K86" s="1" t="s">
        <v>170</v>
      </c>
    </row>
    <row r="87" spans="11:15" x14ac:dyDescent="0.25">
      <c r="K87" t="s">
        <v>171</v>
      </c>
    </row>
    <row r="89" spans="11:15" x14ac:dyDescent="0.25">
      <c r="K89" s="1" t="s">
        <v>173</v>
      </c>
    </row>
    <row r="90" spans="11:15" x14ac:dyDescent="0.25">
      <c r="K90" t="s">
        <v>172</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A48" sqref="A48:C64"/>
    </sheetView>
  </sheetViews>
  <sheetFormatPr defaultRowHeight="15" x14ac:dyDescent="0.25"/>
  <cols>
    <col min="3" max="3" width="14.140625" bestFit="1" customWidth="1"/>
    <col min="4" max="4" width="10" customWidth="1"/>
  </cols>
  <sheetData>
    <row r="1" spans="1:7" x14ac:dyDescent="0.25">
      <c r="A1" s="10" t="s">
        <v>187</v>
      </c>
    </row>
    <row r="2" spans="1:7" x14ac:dyDescent="0.25">
      <c r="B2">
        <f>mdoNumRings()</f>
        <v>6</v>
      </c>
      <c r="C2" t="s">
        <v>185</v>
      </c>
    </row>
    <row r="4" spans="1:7" x14ac:dyDescent="0.25">
      <c r="A4">
        <v>-1</v>
      </c>
      <c r="B4" t="e">
        <f>mdoLED2Qtr(A4)</f>
        <v>#VALUE!</v>
      </c>
      <c r="C4" t="s">
        <v>190</v>
      </c>
      <c r="E4">
        <v>-1</v>
      </c>
      <c r="F4" t="e">
        <f>mdoLED2Ring(E4)</f>
        <v>#VALUE!</v>
      </c>
      <c r="G4" t="s">
        <v>194</v>
      </c>
    </row>
    <row r="5" spans="1:7" x14ac:dyDescent="0.25">
      <c r="A5">
        <v>0</v>
      </c>
      <c r="B5">
        <f t="shared" ref="B5:B46" si="0">mdoLED2Qtr(A5)</f>
        <v>0</v>
      </c>
      <c r="C5" t="s">
        <v>190</v>
      </c>
      <c r="E5">
        <v>0</v>
      </c>
      <c r="F5">
        <f t="shared" ref="F5:F16" si="1">mdoLED2Ring(E5)</f>
        <v>0</v>
      </c>
      <c r="G5" t="s">
        <v>194</v>
      </c>
    </row>
    <row r="6" spans="1:7" x14ac:dyDescent="0.25">
      <c r="A6">
        <v>7</v>
      </c>
      <c r="B6">
        <f t="shared" si="0"/>
        <v>0</v>
      </c>
      <c r="C6" t="s">
        <v>190</v>
      </c>
      <c r="E6">
        <v>32</v>
      </c>
      <c r="F6">
        <f t="shared" si="1"/>
        <v>1</v>
      </c>
      <c r="G6" t="s">
        <v>194</v>
      </c>
    </row>
    <row r="7" spans="1:7" x14ac:dyDescent="0.25">
      <c r="A7">
        <v>8</v>
      </c>
      <c r="B7">
        <f t="shared" si="0"/>
        <v>1</v>
      </c>
      <c r="C7" t="s">
        <v>190</v>
      </c>
      <c r="E7">
        <v>33</v>
      </c>
      <c r="F7">
        <f t="shared" si="1"/>
        <v>1</v>
      </c>
      <c r="G7" t="s">
        <v>194</v>
      </c>
    </row>
    <row r="8" spans="1:7" x14ac:dyDescent="0.25">
      <c r="A8">
        <v>15</v>
      </c>
      <c r="B8">
        <f t="shared" si="0"/>
        <v>1</v>
      </c>
      <c r="C8" t="s">
        <v>190</v>
      </c>
      <c r="E8">
        <v>55</v>
      </c>
      <c r="F8">
        <f t="shared" si="1"/>
        <v>1</v>
      </c>
      <c r="G8" t="s">
        <v>194</v>
      </c>
    </row>
    <row r="9" spans="1:7" x14ac:dyDescent="0.25">
      <c r="A9">
        <v>16</v>
      </c>
      <c r="B9">
        <f t="shared" si="0"/>
        <v>2</v>
      </c>
      <c r="C9" t="s">
        <v>190</v>
      </c>
      <c r="E9">
        <v>56</v>
      </c>
      <c r="F9">
        <f t="shared" si="1"/>
        <v>2</v>
      </c>
      <c r="G9" t="s">
        <v>194</v>
      </c>
    </row>
    <row r="10" spans="1:7" x14ac:dyDescent="0.25">
      <c r="A10">
        <v>23</v>
      </c>
      <c r="B10">
        <f t="shared" si="0"/>
        <v>2</v>
      </c>
      <c r="C10" t="s">
        <v>190</v>
      </c>
      <c r="E10">
        <v>71</v>
      </c>
      <c r="F10">
        <f t="shared" si="1"/>
        <v>2</v>
      </c>
      <c r="G10" t="s">
        <v>194</v>
      </c>
    </row>
    <row r="11" spans="1:7" x14ac:dyDescent="0.25">
      <c r="A11">
        <v>24</v>
      </c>
      <c r="B11">
        <f t="shared" si="0"/>
        <v>3</v>
      </c>
      <c r="C11" t="s">
        <v>190</v>
      </c>
      <c r="E11">
        <v>72</v>
      </c>
      <c r="F11">
        <f t="shared" si="1"/>
        <v>3</v>
      </c>
      <c r="G11" t="s">
        <v>194</v>
      </c>
    </row>
    <row r="12" spans="1:7" x14ac:dyDescent="0.25">
      <c r="A12">
        <v>31</v>
      </c>
      <c r="B12">
        <f t="shared" si="0"/>
        <v>3</v>
      </c>
      <c r="C12" t="s">
        <v>190</v>
      </c>
      <c r="E12">
        <v>83</v>
      </c>
      <c r="F12">
        <f t="shared" si="1"/>
        <v>3</v>
      </c>
      <c r="G12" t="s">
        <v>194</v>
      </c>
    </row>
    <row r="13" spans="1:7" x14ac:dyDescent="0.25">
      <c r="A13">
        <v>32</v>
      </c>
      <c r="B13">
        <f t="shared" si="0"/>
        <v>0</v>
      </c>
      <c r="C13" t="s">
        <v>190</v>
      </c>
      <c r="E13">
        <v>84</v>
      </c>
      <c r="F13">
        <f t="shared" si="1"/>
        <v>4</v>
      </c>
      <c r="G13" t="s">
        <v>194</v>
      </c>
    </row>
    <row r="14" spans="1:7" x14ac:dyDescent="0.25">
      <c r="A14">
        <v>37</v>
      </c>
      <c r="B14">
        <f t="shared" si="0"/>
        <v>0</v>
      </c>
      <c r="C14" t="s">
        <v>190</v>
      </c>
      <c r="E14">
        <v>91</v>
      </c>
      <c r="F14">
        <f t="shared" si="1"/>
        <v>4</v>
      </c>
      <c r="G14" t="s">
        <v>194</v>
      </c>
    </row>
    <row r="15" spans="1:7" x14ac:dyDescent="0.25">
      <c r="A15">
        <v>38</v>
      </c>
      <c r="B15">
        <f t="shared" si="0"/>
        <v>1</v>
      </c>
      <c r="C15" t="s">
        <v>190</v>
      </c>
      <c r="E15">
        <v>92</v>
      </c>
      <c r="F15">
        <f t="shared" si="1"/>
        <v>5</v>
      </c>
      <c r="G15" t="s">
        <v>194</v>
      </c>
    </row>
    <row r="16" spans="1:7" x14ac:dyDescent="0.25">
      <c r="A16">
        <v>43</v>
      </c>
      <c r="B16">
        <f t="shared" si="0"/>
        <v>1</v>
      </c>
      <c r="C16" t="s">
        <v>190</v>
      </c>
      <c r="E16">
        <v>93</v>
      </c>
      <c r="F16" t="e">
        <f t="shared" si="1"/>
        <v>#VALUE!</v>
      </c>
      <c r="G16" t="s">
        <v>194</v>
      </c>
    </row>
    <row r="17" spans="1:7" x14ac:dyDescent="0.25">
      <c r="A17">
        <v>44</v>
      </c>
      <c r="B17">
        <f t="shared" si="0"/>
        <v>2</v>
      </c>
      <c r="C17" t="s">
        <v>190</v>
      </c>
    </row>
    <row r="18" spans="1:7" x14ac:dyDescent="0.25">
      <c r="A18">
        <v>49</v>
      </c>
      <c r="B18">
        <f t="shared" si="0"/>
        <v>2</v>
      </c>
      <c r="C18" t="s">
        <v>190</v>
      </c>
      <c r="E18">
        <v>-1</v>
      </c>
      <c r="F18" t="e">
        <f>mdoLED2RingCnt(E18)</f>
        <v>#VALUE!</v>
      </c>
      <c r="G18" t="s">
        <v>191</v>
      </c>
    </row>
    <row r="19" spans="1:7" x14ac:dyDescent="0.25">
      <c r="A19">
        <v>50</v>
      </c>
      <c r="B19">
        <f t="shared" si="0"/>
        <v>3</v>
      </c>
      <c r="C19" t="s">
        <v>190</v>
      </c>
      <c r="E19">
        <v>0</v>
      </c>
      <c r="F19">
        <f>mdoLED2RingCnt(E19)</f>
        <v>32</v>
      </c>
      <c r="G19" t="s">
        <v>191</v>
      </c>
    </row>
    <row r="20" spans="1:7" x14ac:dyDescent="0.25">
      <c r="A20">
        <v>55</v>
      </c>
      <c r="B20">
        <f t="shared" si="0"/>
        <v>3</v>
      </c>
      <c r="C20" t="s">
        <v>190</v>
      </c>
      <c r="E20">
        <v>31</v>
      </c>
      <c r="F20">
        <f>mdoLED2RingCnt(E20)</f>
        <v>32</v>
      </c>
      <c r="G20" t="s">
        <v>191</v>
      </c>
    </row>
    <row r="21" spans="1:7" x14ac:dyDescent="0.25">
      <c r="A21">
        <v>56</v>
      </c>
      <c r="B21">
        <f t="shared" si="0"/>
        <v>0</v>
      </c>
      <c r="C21" t="s">
        <v>190</v>
      </c>
      <c r="E21">
        <v>32</v>
      </c>
      <c r="F21">
        <f>mdoLED2RingCnt(E21)</f>
        <v>24</v>
      </c>
      <c r="G21" t="s">
        <v>191</v>
      </c>
    </row>
    <row r="22" spans="1:7" x14ac:dyDescent="0.25">
      <c r="A22">
        <v>59</v>
      </c>
      <c r="B22">
        <f t="shared" si="0"/>
        <v>0</v>
      </c>
      <c r="C22" t="s">
        <v>190</v>
      </c>
      <c r="E22">
        <v>55</v>
      </c>
      <c r="F22">
        <f>mdoLED2RingCnt(E22)</f>
        <v>24</v>
      </c>
      <c r="G22" t="s">
        <v>191</v>
      </c>
    </row>
    <row r="23" spans="1:7" x14ac:dyDescent="0.25">
      <c r="A23">
        <v>60</v>
      </c>
      <c r="B23">
        <f t="shared" si="0"/>
        <v>1</v>
      </c>
      <c r="C23" t="s">
        <v>190</v>
      </c>
      <c r="E23">
        <v>56</v>
      </c>
      <c r="F23">
        <f>mdoLED2RingCnt(E23)</f>
        <v>16</v>
      </c>
      <c r="G23" t="s">
        <v>191</v>
      </c>
    </row>
    <row r="24" spans="1:7" x14ac:dyDescent="0.25">
      <c r="A24">
        <v>63</v>
      </c>
      <c r="B24">
        <f t="shared" si="0"/>
        <v>1</v>
      </c>
      <c r="C24" t="s">
        <v>190</v>
      </c>
      <c r="E24">
        <v>71</v>
      </c>
      <c r="F24">
        <f>mdoLED2RingCnt(E24)</f>
        <v>16</v>
      </c>
      <c r="G24" t="s">
        <v>191</v>
      </c>
    </row>
    <row r="25" spans="1:7" x14ac:dyDescent="0.25">
      <c r="A25">
        <v>64</v>
      </c>
      <c r="B25">
        <f t="shared" si="0"/>
        <v>2</v>
      </c>
      <c r="C25" t="s">
        <v>190</v>
      </c>
      <c r="E25">
        <v>72</v>
      </c>
      <c r="F25">
        <f>mdoLED2RingCnt(E25)</f>
        <v>12</v>
      </c>
      <c r="G25" t="s">
        <v>191</v>
      </c>
    </row>
    <row r="26" spans="1:7" x14ac:dyDescent="0.25">
      <c r="A26">
        <v>67</v>
      </c>
      <c r="B26">
        <f t="shared" si="0"/>
        <v>2</v>
      </c>
      <c r="C26" t="s">
        <v>190</v>
      </c>
      <c r="E26">
        <v>83</v>
      </c>
      <c r="F26">
        <f>mdoLED2RingCnt(E26)</f>
        <v>12</v>
      </c>
      <c r="G26" t="s">
        <v>191</v>
      </c>
    </row>
    <row r="27" spans="1:7" x14ac:dyDescent="0.25">
      <c r="A27">
        <v>68</v>
      </c>
      <c r="B27">
        <f t="shared" si="0"/>
        <v>3</v>
      </c>
      <c r="C27" t="s">
        <v>190</v>
      </c>
      <c r="E27">
        <v>84</v>
      </c>
      <c r="F27">
        <f>mdoLED2RingCnt(E27)</f>
        <v>8</v>
      </c>
      <c r="G27" t="s">
        <v>191</v>
      </c>
    </row>
    <row r="28" spans="1:7" x14ac:dyDescent="0.25">
      <c r="A28">
        <v>71</v>
      </c>
      <c r="B28">
        <f t="shared" si="0"/>
        <v>3</v>
      </c>
      <c r="C28" t="s">
        <v>190</v>
      </c>
      <c r="E28">
        <v>91</v>
      </c>
      <c r="F28">
        <f>mdoLED2RingCnt(E28)</f>
        <v>8</v>
      </c>
      <c r="G28" t="s">
        <v>191</v>
      </c>
    </row>
    <row r="29" spans="1:7" x14ac:dyDescent="0.25">
      <c r="A29">
        <v>72</v>
      </c>
      <c r="B29">
        <f t="shared" si="0"/>
        <v>0</v>
      </c>
      <c r="C29" t="s">
        <v>190</v>
      </c>
      <c r="E29">
        <v>92</v>
      </c>
      <c r="F29">
        <f>mdoLED2RingCnt(E29)</f>
        <v>1</v>
      </c>
      <c r="G29" t="s">
        <v>191</v>
      </c>
    </row>
    <row r="30" spans="1:7" x14ac:dyDescent="0.25">
      <c r="A30">
        <v>73</v>
      </c>
      <c r="B30">
        <f t="shared" si="0"/>
        <v>0</v>
      </c>
      <c r="C30" t="s">
        <v>190</v>
      </c>
      <c r="E30">
        <v>93</v>
      </c>
      <c r="F30" t="e">
        <f>mdoLED2RingCnt(E30)</f>
        <v>#VALUE!</v>
      </c>
      <c r="G30" t="s">
        <v>191</v>
      </c>
    </row>
    <row r="31" spans="1:7" x14ac:dyDescent="0.25">
      <c r="A31">
        <v>75</v>
      </c>
      <c r="B31">
        <f t="shared" si="0"/>
        <v>1</v>
      </c>
      <c r="C31" t="s">
        <v>190</v>
      </c>
    </row>
    <row r="32" spans="1:7" x14ac:dyDescent="0.25">
      <c r="A32">
        <v>77</v>
      </c>
      <c r="B32">
        <f t="shared" si="0"/>
        <v>1</v>
      </c>
      <c r="C32" t="s">
        <v>190</v>
      </c>
      <c r="E32">
        <v>-1</v>
      </c>
      <c r="F32" t="e">
        <f>mdoLED2RingMin(E32)</f>
        <v>#VALUE!</v>
      </c>
      <c r="G32" t="s">
        <v>192</v>
      </c>
    </row>
    <row r="33" spans="1:7" x14ac:dyDescent="0.25">
      <c r="A33">
        <v>78</v>
      </c>
      <c r="B33">
        <f t="shared" si="0"/>
        <v>2</v>
      </c>
      <c r="C33" t="s">
        <v>190</v>
      </c>
      <c r="E33">
        <v>0</v>
      </c>
      <c r="F33">
        <f>mdoLED2RingMin(E33)</f>
        <v>0</v>
      </c>
      <c r="G33" t="s">
        <v>192</v>
      </c>
    </row>
    <row r="34" spans="1:7" x14ac:dyDescent="0.25">
      <c r="A34">
        <v>80</v>
      </c>
      <c r="B34">
        <f t="shared" si="0"/>
        <v>2</v>
      </c>
      <c r="C34" t="s">
        <v>190</v>
      </c>
      <c r="E34">
        <v>31</v>
      </c>
      <c r="F34">
        <f>mdoLED2RingMin(E34)</f>
        <v>0</v>
      </c>
      <c r="G34" t="s">
        <v>192</v>
      </c>
    </row>
    <row r="35" spans="1:7" x14ac:dyDescent="0.25">
      <c r="A35">
        <v>81</v>
      </c>
      <c r="B35">
        <f t="shared" si="0"/>
        <v>3</v>
      </c>
      <c r="C35" t="s">
        <v>190</v>
      </c>
      <c r="E35">
        <v>32</v>
      </c>
      <c r="F35">
        <f>mdoLED2RingMin(E35)</f>
        <v>32</v>
      </c>
      <c r="G35" t="s">
        <v>192</v>
      </c>
    </row>
    <row r="36" spans="1:7" x14ac:dyDescent="0.25">
      <c r="A36">
        <v>83</v>
      </c>
      <c r="B36">
        <f t="shared" si="0"/>
        <v>3</v>
      </c>
      <c r="C36" t="s">
        <v>190</v>
      </c>
      <c r="E36">
        <v>55</v>
      </c>
      <c r="F36">
        <f>mdoLED2RingMin(E36)</f>
        <v>32</v>
      </c>
      <c r="G36" t="s">
        <v>192</v>
      </c>
    </row>
    <row r="37" spans="1:7" x14ac:dyDescent="0.25">
      <c r="A37">
        <v>84</v>
      </c>
      <c r="B37">
        <f t="shared" si="0"/>
        <v>0</v>
      </c>
      <c r="C37" t="s">
        <v>190</v>
      </c>
      <c r="E37">
        <v>56</v>
      </c>
      <c r="F37">
        <f>mdoLED2RingMin(E37)</f>
        <v>56</v>
      </c>
      <c r="G37" t="s">
        <v>192</v>
      </c>
    </row>
    <row r="38" spans="1:7" x14ac:dyDescent="0.25">
      <c r="A38">
        <v>85</v>
      </c>
      <c r="B38">
        <f t="shared" si="0"/>
        <v>0</v>
      </c>
      <c r="C38" t="s">
        <v>190</v>
      </c>
      <c r="E38">
        <v>71</v>
      </c>
      <c r="F38">
        <f>mdoLED2RingMin(E38)</f>
        <v>56</v>
      </c>
      <c r="G38" t="s">
        <v>192</v>
      </c>
    </row>
    <row r="39" spans="1:7" x14ac:dyDescent="0.25">
      <c r="A39">
        <v>86</v>
      </c>
      <c r="B39">
        <f t="shared" si="0"/>
        <v>1</v>
      </c>
      <c r="C39" t="s">
        <v>190</v>
      </c>
      <c r="E39">
        <v>72</v>
      </c>
      <c r="F39">
        <f>mdoLED2RingMin(E39)</f>
        <v>72</v>
      </c>
      <c r="G39" t="s">
        <v>192</v>
      </c>
    </row>
    <row r="40" spans="1:7" x14ac:dyDescent="0.25">
      <c r="A40">
        <v>87</v>
      </c>
      <c r="B40">
        <f t="shared" si="0"/>
        <v>1</v>
      </c>
      <c r="C40" t="s">
        <v>190</v>
      </c>
      <c r="E40">
        <v>83</v>
      </c>
      <c r="F40">
        <f>mdoLED2RingMin(E40)</f>
        <v>72</v>
      </c>
      <c r="G40" t="s">
        <v>192</v>
      </c>
    </row>
    <row r="41" spans="1:7" x14ac:dyDescent="0.25">
      <c r="A41">
        <v>88</v>
      </c>
      <c r="B41">
        <f t="shared" si="0"/>
        <v>2</v>
      </c>
      <c r="C41" t="s">
        <v>190</v>
      </c>
      <c r="E41">
        <v>84</v>
      </c>
      <c r="F41">
        <f>mdoLED2RingMin(E41)</f>
        <v>84</v>
      </c>
      <c r="G41" t="s">
        <v>192</v>
      </c>
    </row>
    <row r="42" spans="1:7" x14ac:dyDescent="0.25">
      <c r="A42">
        <v>89</v>
      </c>
      <c r="B42">
        <f t="shared" si="0"/>
        <v>2</v>
      </c>
      <c r="C42" t="s">
        <v>190</v>
      </c>
      <c r="E42">
        <v>91</v>
      </c>
      <c r="F42">
        <f>mdoLED2RingMin(E42)</f>
        <v>84</v>
      </c>
      <c r="G42" t="s">
        <v>192</v>
      </c>
    </row>
    <row r="43" spans="1:7" x14ac:dyDescent="0.25">
      <c r="A43">
        <v>90</v>
      </c>
      <c r="B43">
        <f t="shared" si="0"/>
        <v>3</v>
      </c>
      <c r="C43" t="s">
        <v>190</v>
      </c>
      <c r="E43">
        <v>92</v>
      </c>
      <c r="F43">
        <f>mdoLED2RingMin(E43)</f>
        <v>92</v>
      </c>
      <c r="G43" t="s">
        <v>192</v>
      </c>
    </row>
    <row r="44" spans="1:7" x14ac:dyDescent="0.25">
      <c r="A44">
        <v>91</v>
      </c>
      <c r="B44">
        <f t="shared" si="0"/>
        <v>3</v>
      </c>
      <c r="C44" t="s">
        <v>190</v>
      </c>
      <c r="E44">
        <v>93</v>
      </c>
      <c r="F44" t="e">
        <f>mdoLED2RingMin(E44)</f>
        <v>#VALUE!</v>
      </c>
      <c r="G44" t="s">
        <v>192</v>
      </c>
    </row>
    <row r="45" spans="1:7" x14ac:dyDescent="0.25">
      <c r="A45">
        <v>92</v>
      </c>
      <c r="B45">
        <f t="shared" si="0"/>
        <v>0</v>
      </c>
      <c r="C45" t="s">
        <v>190</v>
      </c>
    </row>
    <row r="46" spans="1:7" x14ac:dyDescent="0.25">
      <c r="A46">
        <v>93</v>
      </c>
      <c r="B46" t="e">
        <f t="shared" si="0"/>
        <v>#VALUE!</v>
      </c>
      <c r="C46" t="s">
        <v>190</v>
      </c>
      <c r="E46">
        <v>-1</v>
      </c>
      <c r="F46" t="e">
        <f t="shared" ref="F46:F58" si="2">mdoLED2RingMax(E46)</f>
        <v>#VALUE!</v>
      </c>
      <c r="G46" t="s">
        <v>193</v>
      </c>
    </row>
    <row r="47" spans="1:7" x14ac:dyDescent="0.25">
      <c r="E47">
        <v>0</v>
      </c>
      <c r="F47">
        <f t="shared" si="2"/>
        <v>31</v>
      </c>
      <c r="G47" t="s">
        <v>193</v>
      </c>
    </row>
    <row r="48" spans="1:7" x14ac:dyDescent="0.25">
      <c r="A48">
        <v>-1</v>
      </c>
      <c r="B48" t="e">
        <f>mdoRingMin(A48)</f>
        <v>#VALUE!</v>
      </c>
      <c r="C48" t="s">
        <v>189</v>
      </c>
      <c r="E48">
        <v>31</v>
      </c>
      <c r="F48">
        <f t="shared" si="2"/>
        <v>31</v>
      </c>
      <c r="G48" t="s">
        <v>193</v>
      </c>
    </row>
    <row r="49" spans="1:7" x14ac:dyDescent="0.25">
      <c r="A49">
        <v>0</v>
      </c>
      <c r="B49">
        <f t="shared" ref="B49:B55" si="3">mdoRingMin(A49)</f>
        <v>0</v>
      </c>
      <c r="C49" t="s">
        <v>189</v>
      </c>
      <c r="E49">
        <v>32</v>
      </c>
      <c r="F49">
        <f t="shared" si="2"/>
        <v>55</v>
      </c>
      <c r="G49" t="s">
        <v>193</v>
      </c>
    </row>
    <row r="50" spans="1:7" x14ac:dyDescent="0.25">
      <c r="A50">
        <v>1</v>
      </c>
      <c r="B50">
        <f t="shared" si="3"/>
        <v>32</v>
      </c>
      <c r="C50" t="s">
        <v>189</v>
      </c>
      <c r="E50">
        <v>55</v>
      </c>
      <c r="F50">
        <f t="shared" si="2"/>
        <v>55</v>
      </c>
      <c r="G50" t="s">
        <v>193</v>
      </c>
    </row>
    <row r="51" spans="1:7" x14ac:dyDescent="0.25">
      <c r="A51">
        <v>2</v>
      </c>
      <c r="B51">
        <f t="shared" si="3"/>
        <v>56</v>
      </c>
      <c r="C51" t="s">
        <v>189</v>
      </c>
      <c r="E51">
        <v>56</v>
      </c>
      <c r="F51">
        <f t="shared" si="2"/>
        <v>71</v>
      </c>
      <c r="G51" t="s">
        <v>193</v>
      </c>
    </row>
    <row r="52" spans="1:7" x14ac:dyDescent="0.25">
      <c r="A52">
        <v>3</v>
      </c>
      <c r="B52">
        <f t="shared" si="3"/>
        <v>72</v>
      </c>
      <c r="C52" t="s">
        <v>189</v>
      </c>
      <c r="E52">
        <v>71</v>
      </c>
      <c r="F52">
        <f t="shared" si="2"/>
        <v>71</v>
      </c>
      <c r="G52" t="s">
        <v>193</v>
      </c>
    </row>
    <row r="53" spans="1:7" x14ac:dyDescent="0.25">
      <c r="A53">
        <v>4</v>
      </c>
      <c r="B53">
        <f t="shared" si="3"/>
        <v>84</v>
      </c>
      <c r="C53" t="s">
        <v>189</v>
      </c>
      <c r="E53">
        <v>72</v>
      </c>
      <c r="F53">
        <f t="shared" si="2"/>
        <v>83</v>
      </c>
      <c r="G53" t="s">
        <v>193</v>
      </c>
    </row>
    <row r="54" spans="1:7" x14ac:dyDescent="0.25">
      <c r="A54">
        <v>5</v>
      </c>
      <c r="B54">
        <f t="shared" si="3"/>
        <v>92</v>
      </c>
      <c r="C54" t="s">
        <v>189</v>
      </c>
      <c r="E54">
        <v>83</v>
      </c>
      <c r="F54">
        <f t="shared" si="2"/>
        <v>83</v>
      </c>
      <c r="G54" t="s">
        <v>193</v>
      </c>
    </row>
    <row r="55" spans="1:7" x14ac:dyDescent="0.25">
      <c r="A55">
        <v>6</v>
      </c>
      <c r="B55" t="e">
        <f t="shared" si="3"/>
        <v>#VALUE!</v>
      </c>
      <c r="C55" t="s">
        <v>189</v>
      </c>
      <c r="E55">
        <v>84</v>
      </c>
      <c r="F55">
        <f t="shared" si="2"/>
        <v>91</v>
      </c>
      <c r="G55" t="s">
        <v>193</v>
      </c>
    </row>
    <row r="56" spans="1:7" x14ac:dyDescent="0.25">
      <c r="E56">
        <v>91</v>
      </c>
      <c r="F56">
        <f t="shared" si="2"/>
        <v>91</v>
      </c>
      <c r="G56" t="s">
        <v>193</v>
      </c>
    </row>
    <row r="57" spans="1:7" x14ac:dyDescent="0.25">
      <c r="A57">
        <v>-1</v>
      </c>
      <c r="B57" t="e">
        <f t="shared" ref="B57:B64" si="4">mdoRingMax(A57)</f>
        <v>#VALUE!</v>
      </c>
      <c r="C57" t="s">
        <v>188</v>
      </c>
      <c r="E57">
        <v>92</v>
      </c>
      <c r="F57">
        <f t="shared" si="2"/>
        <v>92</v>
      </c>
      <c r="G57" t="s">
        <v>193</v>
      </c>
    </row>
    <row r="58" spans="1:7" x14ac:dyDescent="0.25">
      <c r="A58">
        <v>0</v>
      </c>
      <c r="B58">
        <f t="shared" si="4"/>
        <v>31</v>
      </c>
      <c r="C58" t="s">
        <v>188</v>
      </c>
      <c r="E58">
        <v>93</v>
      </c>
      <c r="F58" t="e">
        <f t="shared" si="2"/>
        <v>#VALUE!</v>
      </c>
      <c r="G58" t="s">
        <v>193</v>
      </c>
    </row>
    <row r="59" spans="1:7" x14ac:dyDescent="0.25">
      <c r="A59">
        <v>1</v>
      </c>
      <c r="B59">
        <f t="shared" si="4"/>
        <v>55</v>
      </c>
      <c r="C59" t="s">
        <v>188</v>
      </c>
    </row>
    <row r="60" spans="1:7" x14ac:dyDescent="0.25">
      <c r="A60">
        <v>2</v>
      </c>
      <c r="B60">
        <f t="shared" si="4"/>
        <v>71</v>
      </c>
      <c r="C60" t="s">
        <v>188</v>
      </c>
      <c r="E60">
        <v>-1</v>
      </c>
      <c r="F60" t="e">
        <f t="shared" ref="F60:F67" si="5">mdoRingCnt(E60)</f>
        <v>#VALUE!</v>
      </c>
      <c r="G60" t="s">
        <v>186</v>
      </c>
    </row>
    <row r="61" spans="1:7" x14ac:dyDescent="0.25">
      <c r="A61">
        <v>3</v>
      </c>
      <c r="B61">
        <f t="shared" si="4"/>
        <v>83</v>
      </c>
      <c r="C61" t="s">
        <v>188</v>
      </c>
      <c r="E61">
        <v>0</v>
      </c>
      <c r="F61">
        <f t="shared" si="5"/>
        <v>32</v>
      </c>
      <c r="G61" t="s">
        <v>186</v>
      </c>
    </row>
    <row r="62" spans="1:7" x14ac:dyDescent="0.25">
      <c r="A62">
        <v>4</v>
      </c>
      <c r="B62">
        <f t="shared" si="4"/>
        <v>91</v>
      </c>
      <c r="C62" t="s">
        <v>188</v>
      </c>
      <c r="E62">
        <v>1</v>
      </c>
      <c r="F62">
        <f t="shared" si="5"/>
        <v>24</v>
      </c>
      <c r="G62" t="s">
        <v>186</v>
      </c>
    </row>
    <row r="63" spans="1:7" x14ac:dyDescent="0.25">
      <c r="A63">
        <v>5</v>
      </c>
      <c r="B63">
        <f t="shared" si="4"/>
        <v>92</v>
      </c>
      <c r="C63" t="s">
        <v>188</v>
      </c>
      <c r="E63">
        <v>2</v>
      </c>
      <c r="F63">
        <f t="shared" si="5"/>
        <v>16</v>
      </c>
      <c r="G63" t="s">
        <v>186</v>
      </c>
    </row>
    <row r="64" spans="1:7" x14ac:dyDescent="0.25">
      <c r="A64">
        <v>6</v>
      </c>
      <c r="B64" t="e">
        <f t="shared" si="4"/>
        <v>#VALUE!</v>
      </c>
      <c r="C64" t="s">
        <v>188</v>
      </c>
      <c r="E64">
        <v>3</v>
      </c>
      <c r="F64">
        <f t="shared" si="5"/>
        <v>12</v>
      </c>
      <c r="G64" t="s">
        <v>186</v>
      </c>
    </row>
    <row r="65" spans="5:7" x14ac:dyDescent="0.25">
      <c r="E65">
        <v>4</v>
      </c>
      <c r="F65">
        <f t="shared" si="5"/>
        <v>8</v>
      </c>
      <c r="G65" t="s">
        <v>186</v>
      </c>
    </row>
    <row r="66" spans="5:7" x14ac:dyDescent="0.25">
      <c r="E66">
        <v>5</v>
      </c>
      <c r="F66">
        <f t="shared" si="5"/>
        <v>1</v>
      </c>
      <c r="G66" t="s">
        <v>186</v>
      </c>
    </row>
    <row r="67" spans="5:7" x14ac:dyDescent="0.25">
      <c r="E67">
        <v>6</v>
      </c>
      <c r="F67" t="e">
        <f t="shared" si="5"/>
        <v>#VALUE!</v>
      </c>
      <c r="G67" t="s">
        <v>186</v>
      </c>
    </row>
    <row r="111" spans="4:4" ht="225" x14ac:dyDescent="0.25">
      <c r="D111" s="41" t="s">
        <v>183</v>
      </c>
    </row>
    <row r="112" spans="4:4" ht="300" x14ac:dyDescent="0.25">
      <c r="D112" s="41" t="s">
        <v>180</v>
      </c>
    </row>
    <row r="113" spans="4:4" ht="409.5" x14ac:dyDescent="0.25">
      <c r="D113" s="41" t="s">
        <v>181</v>
      </c>
    </row>
    <row r="115" spans="4:4" ht="180" x14ac:dyDescent="0.25">
      <c r="D115" s="41" t="s">
        <v>182</v>
      </c>
    </row>
    <row r="117" spans="4:4" ht="409.5" x14ac:dyDescent="0.25">
      <c r="D117" s="42" t="s">
        <v>184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CapDesign</vt:lpstr>
      <vt:lpstr>AltCapDesign</vt:lpstr>
      <vt:lpstr>PictureRing</vt:lpstr>
      <vt:lpstr>MapLEDs</vt:lpstr>
      <vt:lpstr>Letters</vt:lpstr>
      <vt:lpstr>debug</vt:lpstr>
      <vt:lpstr>PowerDetails</vt:lpstr>
      <vt:lpstr>VisBasicInfo</vt:lpstr>
      <vt:lpstr>MapLEDs!_FilterDatabase</vt:lpstr>
      <vt:lpstr>battFactor</vt:lpstr>
      <vt:lpstr>direc_per_ring</vt:lpstr>
      <vt:lpstr>leds_per_ring</vt:lpstr>
      <vt:lpstr>leds_per_ring_qrtr</vt:lpstr>
      <vt:lpstr>myLookup</vt:lpstr>
      <vt:lpstr>offset_qrtrs_per_circle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2018-01-20T19:35:38Z</dcterms:modified>
</cp:coreProperties>
</file>