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31A54EA5-904B-4519-81CD-7F2D5F84D4B8}" xr6:coauthVersionLast="45" xr6:coauthVersionMax="45" xr10:uidLastSave="{00000000-0000-0000-0000-000000000000}"/>
  <bookViews>
    <workbookView xWindow="-120" yWindow="-120" windowWidth="38640" windowHeight="21840" activeTab="4"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debugging!$A$4959:$B$5342</definedName>
    <definedName name="_xlnm._FilterDatabase" localSheetId="5" hidden="1">LEDpatterns!$A$1:$M$61</definedName>
    <definedName name="_xlnm._FilterDatabase" localSheetId="4" hidden="1">Sounds!$A$1:$H$60</definedName>
    <definedName name="_xlnm._FilterDatabase" localSheetId="0" hidden="1">StateTable!$A$1:$K$162</definedName>
    <definedName name="gain2N3904">NPNdriver!$K$20:$L$24</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4" i="5" l="1"/>
  <c r="K151" i="1"/>
  <c r="K149" i="1"/>
  <c r="I75" i="5"/>
  <c r="V128" i="1"/>
  <c r="W128" i="1" s="1"/>
  <c r="K128" i="1"/>
  <c r="V127" i="1"/>
  <c r="W127" i="1" s="1"/>
  <c r="K127" i="1"/>
  <c r="K145" i="1"/>
  <c r="K144" i="1"/>
  <c r="K143" i="1"/>
  <c r="K140" i="1"/>
  <c r="K139" i="1"/>
  <c r="K138" i="1"/>
  <c r="K137" i="1"/>
  <c r="K136" i="1"/>
  <c r="K135" i="1"/>
  <c r="K134" i="1"/>
  <c r="K133" i="1"/>
  <c r="K132" i="1"/>
  <c r="K131" i="1"/>
  <c r="K130" i="1"/>
  <c r="K129" i="1"/>
  <c r="J74" i="5" l="1"/>
  <c r="J75" i="5"/>
  <c r="B20" i="9" l="1"/>
  <c r="B23" i="9" s="1"/>
  <c r="B24" i="9" s="1"/>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J76"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50" i="1"/>
  <c r="K148" i="1"/>
  <c r="K147" i="1"/>
  <c r="K146"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3" i="5"/>
  <c r="I72" i="5"/>
  <c r="I71" i="5"/>
  <c r="J71" i="5" s="1"/>
  <c r="I70" i="5"/>
  <c r="J70" i="5" s="1"/>
  <c r="I69" i="5"/>
  <c r="J69" i="5" s="1"/>
  <c r="I68" i="5"/>
  <c r="J68" i="5" s="1"/>
  <c r="I67" i="5"/>
  <c r="J67" i="5" s="1"/>
  <c r="I66" i="5"/>
  <c r="I65" i="5"/>
  <c r="I64" i="5"/>
  <c r="I63" i="5"/>
  <c r="J63" i="5" s="1"/>
  <c r="J62"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64" i="5" l="1"/>
  <c r="J72" i="5"/>
  <c r="J65" i="5"/>
  <c r="J73" i="5"/>
  <c r="J66"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75" i="5" l="1"/>
  <c r="K74" i="5"/>
  <c r="K76" i="5"/>
  <c r="K77" i="5"/>
  <c r="K58" i="5"/>
  <c r="K57" i="5"/>
  <c r="K62" i="5"/>
  <c r="K59" i="5"/>
  <c r="K61" i="5"/>
  <c r="K60" i="5"/>
  <c r="K71" i="5"/>
  <c r="K67" i="5"/>
  <c r="K70" i="5"/>
  <c r="K65" i="5"/>
  <c r="K68" i="5"/>
  <c r="K63" i="5"/>
  <c r="K66" i="5"/>
  <c r="K72" i="5"/>
  <c r="K73"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<sst xmlns="http://schemas.openxmlformats.org/spreadsheetml/2006/main" count="8231" uniqueCount="6038">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</sst>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B35" sqref="B35"/>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712</v>
      </c>
      <c r="W2">
        <v>56</v>
      </c>
      <c r="X2" t="s">
        <v>4511</v>
      </c>
      <c r="AB2" s="20"/>
    </row>
    <row r="3" spans="1:28">
      <c r="A3" s="10"/>
      <c r="B3" s="32" t="s">
        <v>429</v>
      </c>
      <c r="C3" s="12" t="s">
        <v>38</v>
      </c>
      <c r="D3" s="33"/>
      <c r="E3" s="62" t="s">
        <v>1017</v>
      </c>
      <c r="F3" s="32" t="s">
        <v>4</v>
      </c>
      <c r="G3" s="32"/>
      <c r="H3" s="32"/>
      <c r="I3" s="9" t="s">
        <v>550</v>
      </c>
      <c r="J3" s="9"/>
      <c r="K3" s="9" t="str">
        <f t="shared" si="0"/>
        <v>#define mROW_POWERON 0</v>
      </c>
      <c r="V3" t="s">
        <v>4496</v>
      </c>
      <c r="W3">
        <v>75</v>
      </c>
      <c r="X3" t="s">
        <v>5557</v>
      </c>
    </row>
    <row r="4" spans="1:28">
      <c r="K4" s="9" t="str">
        <f t="shared" si="0"/>
        <v/>
      </c>
      <c r="V4" t="s">
        <v>660</v>
      </c>
      <c r="W4">
        <v>27</v>
      </c>
      <c r="X4" t="s">
        <v>665</v>
      </c>
    </row>
    <row r="5" spans="1:28" ht="45">
      <c r="A5" s="10" t="s">
        <v>29</v>
      </c>
      <c r="B5" s="9" t="s">
        <v>428</v>
      </c>
      <c r="C5" s="9" t="s">
        <v>549</v>
      </c>
      <c r="D5" s="3" t="s">
        <v>32</v>
      </c>
      <c r="E5" s="3" t="s">
        <v>32</v>
      </c>
      <c r="F5" s="9"/>
      <c r="G5" s="9"/>
      <c r="H5" s="9"/>
      <c r="I5" s="9"/>
      <c r="J5" s="9" t="s">
        <v>39</v>
      </c>
      <c r="K5" s="9" t="str">
        <f t="shared" si="0"/>
        <v>#define mROW_PWRON_OPEN 2</v>
      </c>
      <c r="M5" s="48" t="s">
        <v>629</v>
      </c>
      <c r="V5" t="s">
        <v>649</v>
      </c>
      <c r="W5">
        <v>35</v>
      </c>
      <c r="X5" t="s">
        <v>669</v>
      </c>
    </row>
    <row r="6" spans="1:28">
      <c r="A6" s="10"/>
      <c r="B6" s="9" t="s">
        <v>428</v>
      </c>
      <c r="C6" s="12" t="s">
        <v>549</v>
      </c>
      <c r="D6" s="3" t="s">
        <v>32</v>
      </c>
      <c r="E6" s="3" t="s">
        <v>32</v>
      </c>
      <c r="F6" s="48" t="s">
        <v>638</v>
      </c>
      <c r="G6" s="9"/>
      <c r="H6" s="9"/>
      <c r="I6" t="s">
        <v>661</v>
      </c>
      <c r="J6" s="9"/>
      <c r="K6" s="9" t="str">
        <f t="shared" si="0"/>
        <v>#define mROW_PWRON_OPEN 2</v>
      </c>
      <c r="M6" s="48" t="s">
        <v>630</v>
      </c>
      <c r="V6" t="s">
        <v>647</v>
      </c>
      <c r="W6">
        <v>31</v>
      </c>
      <c r="X6" t="s">
        <v>667</v>
      </c>
      <c r="AB6" s="20"/>
    </row>
    <row r="7" spans="1:28">
      <c r="K7" s="9" t="str">
        <f t="shared" si="0"/>
        <v/>
      </c>
      <c r="M7" s="48" t="s">
        <v>631</v>
      </c>
      <c r="V7" t="s">
        <v>646</v>
      </c>
      <c r="W7">
        <v>28</v>
      </c>
      <c r="X7" t="s">
        <v>666</v>
      </c>
    </row>
    <row r="8" spans="1:28">
      <c r="K8" s="9" t="str">
        <f t="shared" si="0"/>
        <v/>
      </c>
      <c r="M8" s="48" t="s">
        <v>632</v>
      </c>
      <c r="V8" t="s">
        <v>648</v>
      </c>
      <c r="W8">
        <v>34</v>
      </c>
      <c r="X8" t="s">
        <v>668</v>
      </c>
    </row>
    <row r="9" spans="1:28">
      <c r="K9" s="9" t="str">
        <f t="shared" si="0"/>
        <v/>
      </c>
      <c r="M9" s="48" t="s">
        <v>633</v>
      </c>
      <c r="V9" t="s">
        <v>4495</v>
      </c>
      <c r="W9">
        <v>58</v>
      </c>
      <c r="X9" t="s">
        <v>4512</v>
      </c>
    </row>
    <row r="10" spans="1:28" s="20" customFormat="1">
      <c r="K10" s="9" t="str">
        <f t="shared" si="0"/>
        <v/>
      </c>
      <c r="M10" s="48" t="s">
        <v>634</v>
      </c>
      <c r="P10" s="20" t="s">
        <v>21</v>
      </c>
      <c r="Q10" s="20" t="s">
        <v>27</v>
      </c>
      <c r="R10" s="20" t="s">
        <v>10</v>
      </c>
      <c r="S10" s="20" t="s">
        <v>19</v>
      </c>
      <c r="V10" t="s">
        <v>4499</v>
      </c>
      <c r="W10">
        <v>64</v>
      </c>
      <c r="X10" t="s">
        <v>5555</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4497</v>
      </c>
      <c r="W11">
        <v>60</v>
      </c>
      <c r="X11" t="s">
        <v>5553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5530</v>
      </c>
      <c r="W12">
        <v>59</v>
      </c>
      <c r="X12" t="s">
        <v>5552</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4498</v>
      </c>
      <c r="W13">
        <v>63</v>
      </c>
      <c r="X13" t="s">
        <v>5554</v>
      </c>
      <c r="Y13"/>
      <c r="Z13"/>
      <c r="AB13"/>
    </row>
    <row r="14" spans="1:28" s="20" customFormat="1">
      <c r="K14" s="9" t="str">
        <f t="shared" si="0"/>
        <v/>
      </c>
      <c r="P14" s="20" t="s">
        <v>25</v>
      </c>
      <c r="V14" t="s">
        <v>659</v>
      </c>
      <c r="W14">
        <v>49</v>
      </c>
      <c r="X14" t="s">
        <v>4506</v>
      </c>
      <c r="Y14"/>
      <c r="Z14"/>
    </row>
    <row r="15" spans="1:28" s="20" customFormat="1">
      <c r="I15" s="32"/>
      <c r="J15" s="32"/>
      <c r="K15" s="9" t="str">
        <f t="shared" si="0"/>
        <v/>
      </c>
      <c r="P15" s="20" t="s">
        <v>414</v>
      </c>
      <c r="V15" t="s">
        <v>658</v>
      </c>
      <c r="W15">
        <v>55</v>
      </c>
      <c r="X15" s="2" t="s">
        <v>4510</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656</v>
      </c>
      <c r="W16">
        <v>51</v>
      </c>
      <c r="X16" t="s">
        <v>4508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655</v>
      </c>
      <c r="W17">
        <v>50</v>
      </c>
      <c r="X17" t="s">
        <v>4507</v>
      </c>
      <c r="Y17"/>
      <c r="Z17"/>
    </row>
    <row r="18" spans="1:26" s="20" customFormat="1">
      <c r="A18" s="32"/>
      <c r="B18" s="61"/>
      <c r="C18" s="32" t="s">
        <v>40</v>
      </c>
      <c r="D18" s="32"/>
      <c r="E18" s="32"/>
      <c r="F18" s="32"/>
      <c r="G18" s="32"/>
      <c r="H18" s="32"/>
      <c r="I18" s="32"/>
      <c r="J18" s="32"/>
      <c r="K18" s="9" t="str">
        <f t="shared" si="0"/>
        <v/>
      </c>
      <c r="M18"/>
      <c r="N18" s="35"/>
      <c r="V18" t="s">
        <v>657</v>
      </c>
      <c r="W18">
        <v>54</v>
      </c>
      <c r="X18" t="s">
        <v>4509</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661</v>
      </c>
      <c r="W19">
        <v>24</v>
      </c>
      <c r="X19" t="s">
        <v>664</v>
      </c>
    </row>
    <row r="20" spans="1:26">
      <c r="A20" s="32"/>
      <c r="B20" s="61" t="s">
        <v>35</v>
      </c>
      <c r="C20" s="34" t="s">
        <v>413</v>
      </c>
      <c r="D20" s="33" t="s">
        <v>601</v>
      </c>
      <c r="E20" s="62" t="s">
        <v>601</v>
      </c>
      <c r="F20" s="32" t="s">
        <v>4</v>
      </c>
      <c r="G20" s="32"/>
      <c r="H20" s="32"/>
      <c r="I20" s="32" t="s">
        <v>42</v>
      </c>
      <c r="J20" s="32"/>
      <c r="K20" s="9" t="str">
        <f t="shared" si="0"/>
        <v>#define mROW_MENU_OPEN 9</v>
      </c>
      <c r="V20" t="s">
        <v>650</v>
      </c>
      <c r="W20">
        <v>40</v>
      </c>
      <c r="X20" t="s">
        <v>4501</v>
      </c>
    </row>
    <row r="21" spans="1:26">
      <c r="A21" s="32"/>
      <c r="B21" s="61" t="s">
        <v>35</v>
      </c>
      <c r="C21" s="34" t="s">
        <v>412</v>
      </c>
      <c r="D21" s="33" t="s">
        <v>601</v>
      </c>
      <c r="E21" s="62" t="s">
        <v>601</v>
      </c>
      <c r="F21" s="48" t="s">
        <v>638</v>
      </c>
      <c r="G21" s="32"/>
      <c r="H21" s="32"/>
      <c r="I21" s="9" t="s">
        <v>661</v>
      </c>
      <c r="J21" s="32"/>
      <c r="K21" s="9" t="str">
        <f t="shared" si="0"/>
        <v>#define mROW_MENU_CLOSED 11</v>
      </c>
      <c r="V21" t="s">
        <v>654</v>
      </c>
      <c r="W21">
        <v>48</v>
      </c>
      <c r="X21" t="s">
        <v>4505</v>
      </c>
    </row>
    <row r="22" spans="1:26">
      <c r="A22" s="32"/>
      <c r="B22" s="61"/>
      <c r="C22" s="32" t="s">
        <v>40</v>
      </c>
      <c r="D22" s="32"/>
      <c r="E22" s="61"/>
      <c r="F22" s="32"/>
      <c r="G22" s="32"/>
      <c r="H22" s="32"/>
      <c r="I22" s="32"/>
      <c r="J22" s="32"/>
      <c r="K22" s="9" t="str">
        <f t="shared" si="0"/>
        <v/>
      </c>
      <c r="V22" t="s">
        <v>652</v>
      </c>
      <c r="W22">
        <v>44</v>
      </c>
      <c r="X22" t="s">
        <v>4503</v>
      </c>
    </row>
    <row r="23" spans="1:26">
      <c r="A23" s="32"/>
      <c r="B23" s="63" t="s">
        <v>35</v>
      </c>
      <c r="C23" s="32" t="s">
        <v>412</v>
      </c>
      <c r="D23" s="33" t="s">
        <v>601</v>
      </c>
      <c r="E23" s="62" t="s">
        <v>601</v>
      </c>
      <c r="F23" s="32" t="s">
        <v>0</v>
      </c>
      <c r="G23" s="32"/>
      <c r="H23" s="32"/>
      <c r="I23" s="32" t="s">
        <v>50</v>
      </c>
      <c r="J23" s="32"/>
      <c r="K23" s="9" t="str">
        <f t="shared" si="0"/>
        <v>#define mROW_MENU_CLOSED 11</v>
      </c>
      <c r="V23" t="s">
        <v>651</v>
      </c>
      <c r="W23">
        <v>41</v>
      </c>
      <c r="X23" t="s">
        <v>4502</v>
      </c>
    </row>
    <row r="24" spans="1:26">
      <c r="A24" s="32"/>
      <c r="B24" s="61" t="s">
        <v>35</v>
      </c>
      <c r="C24" s="34" t="s">
        <v>412</v>
      </c>
      <c r="D24" s="33" t="s">
        <v>601</v>
      </c>
      <c r="E24" s="62" t="s">
        <v>601</v>
      </c>
      <c r="F24" s="32" t="s">
        <v>3</v>
      </c>
      <c r="G24" s="32"/>
      <c r="H24" s="32"/>
      <c r="I24" s="32" t="s">
        <v>41</v>
      </c>
      <c r="J24" s="32"/>
      <c r="K24" s="9" t="str">
        <f t="shared" si="0"/>
        <v>#define mROW_MENU_CLOSED 11</v>
      </c>
      <c r="V24" t="s">
        <v>653</v>
      </c>
      <c r="W24">
        <v>47</v>
      </c>
      <c r="X24" t="s">
        <v>4504</v>
      </c>
    </row>
    <row r="25" spans="1:26">
      <c r="A25" s="32"/>
      <c r="B25" s="61" t="s">
        <v>35</v>
      </c>
      <c r="C25" s="34" t="s">
        <v>412</v>
      </c>
      <c r="D25" s="33" t="s">
        <v>601</v>
      </c>
      <c r="E25" s="62" t="s">
        <v>601</v>
      </c>
      <c r="F25" s="48" t="s">
        <v>638</v>
      </c>
      <c r="G25" s="32"/>
      <c r="H25" s="32"/>
      <c r="I25" s="9" t="s">
        <v>661</v>
      </c>
      <c r="J25" s="32"/>
      <c r="K25" s="9" t="str">
        <f t="shared" si="0"/>
        <v>#define mROW_MENU_CLOSED 11</v>
      </c>
      <c r="V25" t="s">
        <v>5536</v>
      </c>
      <c r="W25">
        <v>73</v>
      </c>
      <c r="X25" t="s">
        <v>5556</v>
      </c>
    </row>
    <row r="26" spans="1:26">
      <c r="A26" s="9"/>
      <c r="B26" s="9"/>
      <c r="C26" s="9"/>
      <c r="D26" s="9"/>
      <c r="E26" s="9"/>
      <c r="F26" s="9"/>
      <c r="G26" s="9"/>
      <c r="H26" s="9"/>
      <c r="I26" s="9"/>
      <c r="J26" s="9"/>
      <c r="K26" s="9" t="str">
        <f t="shared" si="0"/>
        <v/>
      </c>
      <c r="V26" t="s">
        <v>42</v>
      </c>
      <c r="W26">
        <v>21</v>
      </c>
      <c r="X26" t="s">
        <v>625</v>
      </c>
    </row>
    <row r="27" spans="1:26">
      <c r="A27" s="47" t="s">
        <v>52</v>
      </c>
      <c r="B27" t="s">
        <v>428</v>
      </c>
      <c r="C27" s="9" t="s">
        <v>50</v>
      </c>
      <c r="D27" t="s">
        <v>45</v>
      </c>
      <c r="E27" t="s">
        <v>45</v>
      </c>
      <c r="I27" s="9"/>
      <c r="J27" s="9" t="s">
        <v>43</v>
      </c>
      <c r="K27" s="9" t="str">
        <f t="shared" si="0"/>
        <v>#define mROW_WINDUP_SOUND 15</v>
      </c>
      <c r="V27" t="s">
        <v>39</v>
      </c>
      <c r="W27">
        <v>7</v>
      </c>
      <c r="X27" t="s">
        <v>616</v>
      </c>
    </row>
    <row r="28" spans="1:26">
      <c r="A28" s="47"/>
      <c r="C28" s="9"/>
      <c r="I28" s="9"/>
      <c r="J28" s="9"/>
      <c r="K28" s="9" t="str">
        <f t="shared" si="0"/>
        <v/>
      </c>
      <c r="V28" t="s">
        <v>412</v>
      </c>
      <c r="W28">
        <v>11</v>
      </c>
      <c r="X28" t="s">
        <v>618</v>
      </c>
    </row>
    <row r="29" spans="1:26" ht="30">
      <c r="A29" s="47" t="s">
        <v>47</v>
      </c>
      <c r="B29" s="10" t="s">
        <v>5512</v>
      </c>
      <c r="C29" s="9" t="s">
        <v>43</v>
      </c>
      <c r="I29" s="9"/>
      <c r="J29" s="9" t="s">
        <v>48</v>
      </c>
      <c r="K29" s="9" t="str">
        <f t="shared" si="0"/>
        <v>#define mROW_SHOOT 16</v>
      </c>
      <c r="V29" t="s">
        <v>413</v>
      </c>
      <c r="W29">
        <v>9</v>
      </c>
      <c r="X29" t="s">
        <v>617</v>
      </c>
    </row>
    <row r="30" spans="1:26">
      <c r="A30" s="47"/>
      <c r="B30" s="10"/>
      <c r="C30" s="9"/>
      <c r="I30" s="9"/>
      <c r="J30" s="9"/>
      <c r="K30" s="9" t="str">
        <f t="shared" si="0"/>
        <v/>
      </c>
      <c r="V30" t="s">
        <v>41</v>
      </c>
      <c r="W30">
        <v>19</v>
      </c>
      <c r="X30" t="s">
        <v>624</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615</v>
      </c>
    </row>
    <row r="33" spans="1:28">
      <c r="A33" s="47"/>
      <c r="C33" s="9"/>
      <c r="I33" s="9"/>
      <c r="J33" s="9"/>
      <c r="K33" s="9" t="str">
        <f t="shared" si="0"/>
        <v/>
      </c>
      <c r="R33" s="2"/>
      <c r="V33" t="s">
        <v>549</v>
      </c>
      <c r="W33">
        <v>2</v>
      </c>
      <c r="X33" t="s">
        <v>551</v>
      </c>
    </row>
    <row r="34" spans="1:28" ht="30">
      <c r="A34" s="47" t="s">
        <v>614</v>
      </c>
      <c r="B34" s="10" t="s">
        <v>5513</v>
      </c>
      <c r="C34" s="9" t="s">
        <v>46</v>
      </c>
      <c r="D34" s="3"/>
      <c r="E34" s="3"/>
      <c r="I34" s="9"/>
      <c r="J34" s="9" t="s">
        <v>39</v>
      </c>
      <c r="K34" s="9" t="str">
        <f t="shared" si="0"/>
        <v>#define mROW_SOLENOID 18</v>
      </c>
      <c r="O34" s="7"/>
      <c r="V34" t="s">
        <v>43</v>
      </c>
      <c r="W34">
        <v>16</v>
      </c>
      <c r="X34" t="s">
        <v>621</v>
      </c>
      <c r="AB34" s="2"/>
    </row>
    <row r="35" spans="1:28">
      <c r="A35" s="47"/>
      <c r="B35" s="10"/>
      <c r="D35" s="3"/>
      <c r="I35" s="9"/>
      <c r="J35" s="9"/>
      <c r="K35" s="9" t="str">
        <f t="shared" si="0"/>
        <v/>
      </c>
      <c r="V35" t="s">
        <v>48</v>
      </c>
      <c r="W35">
        <v>17</v>
      </c>
      <c r="X35" t="s">
        <v>622</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623</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620</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5534</v>
      </c>
      <c r="B43" s="63" t="s">
        <v>35</v>
      </c>
      <c r="C43" s="9" t="s">
        <v>661</v>
      </c>
      <c r="D43" s="3" t="s">
        <v>619</v>
      </c>
      <c r="E43" s="62" t="s">
        <v>601</v>
      </c>
      <c r="F43" s="9" t="s">
        <v>0</v>
      </c>
      <c r="I43" s="9" t="s">
        <v>660</v>
      </c>
      <c r="J43" s="9"/>
      <c r="K43" s="9" t="str">
        <f t="shared" si="0"/>
        <v>#define mROW_CFG_MENU 24</v>
      </c>
      <c r="O43" s="32"/>
    </row>
    <row r="44" spans="1:28">
      <c r="A44" s="47"/>
      <c r="B44" s="63" t="s">
        <v>35</v>
      </c>
      <c r="C44" s="11" t="s">
        <v>661</v>
      </c>
      <c r="D44" s="3" t="s">
        <v>619</v>
      </c>
      <c r="E44" s="62" t="s">
        <v>601</v>
      </c>
      <c r="F44" s="48" t="s">
        <v>707</v>
      </c>
      <c r="I44" s="9" t="s">
        <v>660</v>
      </c>
      <c r="J44" s="9"/>
      <c r="K44" s="9" t="str">
        <f t="shared" si="0"/>
        <v>#define mROW_CFG_MENU 24</v>
      </c>
    </row>
    <row r="45" spans="1:28">
      <c r="B45" s="63" t="s">
        <v>35</v>
      </c>
      <c r="C45" s="12" t="s">
        <v>661</v>
      </c>
      <c r="D45" s="3" t="s">
        <v>619</v>
      </c>
      <c r="E45" s="62" t="s">
        <v>601</v>
      </c>
      <c r="F45" s="48" t="s">
        <v>708</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5514</v>
      </c>
      <c r="C48" s="9" t="s">
        <v>660</v>
      </c>
      <c r="D48" s="9"/>
      <c r="E48" s="61"/>
      <c r="F48" s="9"/>
      <c r="G48" s="66">
        <v>0</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F57" s="9" t="s">
        <v>0</v>
      </c>
      <c r="I57" s="9" t="s">
        <v>648</v>
      </c>
      <c r="J57" s="9"/>
      <c r="K57" s="9" t="str">
        <f t="shared" si="0"/>
        <v>#define mROW_CFG_CATEGORY_LOOP 31</v>
      </c>
    </row>
    <row r="58" spans="1:24">
      <c r="B58" t="s">
        <v>602</v>
      </c>
      <c r="C58" s="12" t="s">
        <v>647</v>
      </c>
      <c r="F58" s="48" t="s">
        <v>707</v>
      </c>
      <c r="I58" s="9" t="s">
        <v>649</v>
      </c>
      <c r="J58" s="9"/>
      <c r="K58" s="9" t="str">
        <f t="shared" si="0"/>
        <v>#define mROW_CFG_CATEGORY_LOOP 31</v>
      </c>
    </row>
    <row r="59" spans="1:24">
      <c r="B59" t="s">
        <v>602</v>
      </c>
      <c r="C59" s="12" t="s">
        <v>647</v>
      </c>
      <c r="D59" s="3"/>
      <c r="E59" s="62"/>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6"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0</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651</v>
      </c>
      <c r="D74" s="3" t="s">
        <v>663</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615</v>
      </c>
    </row>
    <row r="76" spans="1:24">
      <c r="B76" t="s">
        <v>602</v>
      </c>
      <c r="C76" s="9" t="s">
        <v>652</v>
      </c>
      <c r="F76" s="9" t="s">
        <v>0</v>
      </c>
      <c r="I76" s="9" t="s">
        <v>653</v>
      </c>
      <c r="K76" s="9" t="str">
        <f t="shared" si="1"/>
        <v>#define mROW_CFG_TYPE_LOOP 44</v>
      </c>
      <c r="V76" t="str">
        <f t="shared" si="4"/>
        <v>mROW_MENU</v>
      </c>
      <c r="W76">
        <f t="shared" si="5"/>
        <v>7</v>
      </c>
      <c r="X76" s="14" t="s">
        <v>616</v>
      </c>
    </row>
    <row r="77" spans="1:24">
      <c r="B77" t="s">
        <v>602</v>
      </c>
      <c r="C77" s="12" t="s">
        <v>652</v>
      </c>
      <c r="F77" s="48" t="s">
        <v>707</v>
      </c>
      <c r="I77" s="9" t="s">
        <v>654</v>
      </c>
      <c r="K77" s="9" t="str">
        <f t="shared" si="1"/>
        <v>#define mROW_CFG_TYPE_LOOP 44</v>
      </c>
      <c r="V77" t="str">
        <f t="shared" si="4"/>
        <v>mROW_MENU_OPEN</v>
      </c>
      <c r="W77">
        <f t="shared" si="5"/>
        <v>9</v>
      </c>
      <c r="X77" s="14" t="s">
        <v>617</v>
      </c>
    </row>
    <row r="78" spans="1:24">
      <c r="B78" t="s">
        <v>602</v>
      </c>
      <c r="C78" s="12" t="s">
        <v>652</v>
      </c>
      <c r="F78" s="48" t="s">
        <v>708</v>
      </c>
      <c r="I78" s="61" t="s">
        <v>39</v>
      </c>
      <c r="K78" s="9" t="str">
        <f t="shared" si="1"/>
        <v>#define mROW_CFG_TYPE_LOOP 44</v>
      </c>
      <c r="V78" t="str">
        <f t="shared" si="4"/>
        <v>mROW_MENU_CLOSED</v>
      </c>
      <c r="W78">
        <f t="shared" si="5"/>
        <v>11</v>
      </c>
      <c r="X78" s="14" t="s">
        <v>618</v>
      </c>
    </row>
    <row r="79" spans="1:24">
      <c r="K79" s="9" t="str">
        <f t="shared" si="1"/>
        <v/>
      </c>
      <c r="V79" t="str">
        <f t="shared" si="4"/>
        <v>mROW_WINDUP_SOUND</v>
      </c>
      <c r="W79">
        <f t="shared" si="5"/>
        <v>15</v>
      </c>
      <c r="X79" s="14" t="s">
        <v>620</v>
      </c>
    </row>
    <row r="80" spans="1:24" ht="30">
      <c r="B80" s="10" t="s">
        <v>5515</v>
      </c>
      <c r="C80" s="9" t="s">
        <v>653</v>
      </c>
      <c r="J80" s="9" t="s">
        <v>652</v>
      </c>
      <c r="K80" s="9" t="str">
        <f t="shared" si="1"/>
        <v>#define mROW_CFG_TYPE_NEXT 47</v>
      </c>
      <c r="V80" t="str">
        <f t="shared" si="4"/>
        <v>mROW_SHOOT</v>
      </c>
      <c r="W80">
        <f t="shared" si="5"/>
        <v>16</v>
      </c>
      <c r="X80" s="14" t="s">
        <v>621</v>
      </c>
    </row>
    <row r="81" spans="1:24">
      <c r="K81" s="9" t="str">
        <f t="shared" si="1"/>
        <v/>
      </c>
      <c r="V81" t="str">
        <f t="shared" si="4"/>
        <v>mROW_SHOOT_SOUND</v>
      </c>
      <c r="W81">
        <f t="shared" si="5"/>
        <v>17</v>
      </c>
      <c r="X81" s="14" t="s">
        <v>622</v>
      </c>
    </row>
    <row r="82" spans="1:24" ht="30">
      <c r="B82" s="10" t="s">
        <v>5517</v>
      </c>
      <c r="C82" s="9" t="s">
        <v>654</v>
      </c>
      <c r="J82" s="9" t="s">
        <v>659</v>
      </c>
      <c r="K82" s="9" t="str">
        <f t="shared" si="1"/>
        <v>#define mROW_CFG_TYPE_CHOICE 48</v>
      </c>
      <c r="V82" t="str">
        <f t="shared" si="4"/>
        <v>mROW_SOLENOID</v>
      </c>
      <c r="W82">
        <f t="shared" si="5"/>
        <v>18</v>
      </c>
      <c r="X82" s="14" t="s">
        <v>623</v>
      </c>
    </row>
    <row r="83" spans="1:24">
      <c r="K83" s="9" t="str">
        <f t="shared" si="1"/>
        <v/>
      </c>
      <c r="V83" t="str">
        <f t="shared" si="4"/>
        <v>mROW_OPNBRL</v>
      </c>
      <c r="W83">
        <f t="shared" si="5"/>
        <v>19</v>
      </c>
      <c r="X83" s="14" t="s">
        <v>624</v>
      </c>
    </row>
    <row r="84" spans="1:24">
      <c r="K84" s="9" t="str">
        <f t="shared" si="1"/>
        <v/>
      </c>
      <c r="V84" t="str">
        <f t="shared" si="4"/>
        <v>mROW_LOKLOD</v>
      </c>
      <c r="W84">
        <f t="shared" si="5"/>
        <v>21</v>
      </c>
      <c r="X84" s="14" t="s">
        <v>625</v>
      </c>
    </row>
    <row r="85" spans="1:24" ht="30">
      <c r="B85" s="10" t="s">
        <v>5514</v>
      </c>
      <c r="C85" s="9" t="s">
        <v>659</v>
      </c>
      <c r="D85" s="9"/>
      <c r="E85" s="61"/>
      <c r="F85" s="9"/>
      <c r="G85" s="66">
        <v>0</v>
      </c>
      <c r="H85" s="60" t="s">
        <v>645</v>
      </c>
      <c r="J85" s="9" t="s">
        <v>655</v>
      </c>
      <c r="K85" s="9" t="str">
        <f t="shared" si="1"/>
        <v>#define mROW_CFG_EFFECT 49</v>
      </c>
      <c r="V85" t="str">
        <f t="shared" si="4"/>
        <v>mROW_CFG_MENU</v>
      </c>
      <c r="W85">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v>
      </c>
      <c r="W97">
        <f>0+MID(X97,10+LEN(V97),2)</f>
        <v>51</v>
      </c>
      <c r="X97" t="s">
        <v>4508</v>
      </c>
    </row>
    <row r="98" spans="1:24">
      <c r="B98" s="9" t="s">
        <v>428</v>
      </c>
      <c r="C98" s="12" t="s">
        <v>712</v>
      </c>
      <c r="D98" s="3" t="s">
        <v>713</v>
      </c>
      <c r="E98" s="62" t="s">
        <v>601</v>
      </c>
      <c r="F98" s="9" t="s">
        <v>0</v>
      </c>
      <c r="I98" s="9" t="s">
        <v>660</v>
      </c>
      <c r="K98" s="9" t="str">
        <f t="shared" si="1"/>
        <v>#define mROW_CFG_ACCEPTED 56</v>
      </c>
      <c r="V98" t="str">
        <f t="shared" si="4"/>
        <v>mROW_CFG_EFFECT_LOOPSTART</v>
      </c>
      <c r="W98">
        <f t="shared" si="5"/>
        <v>50</v>
      </c>
      <c r="X98" t="s">
        <v>4507</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0</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row>
    <row r="110" spans="1:24">
      <c r="K110" s="9" t="str">
        <f t="shared" si="1"/>
        <v/>
      </c>
    </row>
    <row r="111" spans="1:24" ht="30">
      <c r="B111" s="10" t="s">
        <v>5515</v>
      </c>
      <c r="C111" s="9" t="s">
        <v>4498</v>
      </c>
      <c r="J111" s="9" t="s">
        <v>4497</v>
      </c>
      <c r="K111" s="9" t="str">
        <f t="shared" si="1"/>
        <v>#define mROW_CFG_CPY_RST_NEXT 63</v>
      </c>
    </row>
    <row r="112" spans="1:24">
      <c r="K112" s="9" t="str">
        <f t="shared" si="1"/>
        <v/>
      </c>
    </row>
    <row r="113" spans="1:24" ht="30">
      <c r="A113" s="4" t="s">
        <v>5503</v>
      </c>
      <c r="B113" s="10" t="s">
        <v>5518</v>
      </c>
      <c r="C113" s="9" t="s">
        <v>4499</v>
      </c>
      <c r="G113">
        <v>8</v>
      </c>
      <c r="J113" s="9" t="s">
        <v>38</v>
      </c>
      <c r="K113" s="9" t="str">
        <f t="shared" si="1"/>
        <v>#define mROW_CFG_CPY_RST_CHOICE 64</v>
      </c>
      <c r="L113" t="s">
        <v>6017</v>
      </c>
    </row>
    <row r="114" spans="1:24">
      <c r="B114" s="10"/>
      <c r="C114" s="9"/>
      <c r="J114" s="9"/>
      <c r="K114" s="9" t="str">
        <f t="shared" si="1"/>
        <v/>
      </c>
    </row>
    <row r="115" spans="1:24" ht="30">
      <c r="A115" s="4" t="s">
        <v>5487</v>
      </c>
      <c r="B115" s="10" t="s">
        <v>5519</v>
      </c>
      <c r="C115" s="12" t="s">
        <v>5494</v>
      </c>
      <c r="D115" s="9"/>
      <c r="E115" s="61"/>
      <c r="F115" s="9"/>
      <c r="I115" s="9"/>
      <c r="J115" s="9" t="s">
        <v>5536</v>
      </c>
      <c r="K115" s="9" t="e">
        <f t="shared" si="1"/>
        <v>#N/A</v>
      </c>
      <c r="M115" s="10"/>
    </row>
    <row r="116" spans="1:24" ht="30">
      <c r="A116" s="4" t="s">
        <v>5488</v>
      </c>
      <c r="B116" s="10" t="s">
        <v>5520</v>
      </c>
      <c r="C116" s="12" t="s">
        <v>5495</v>
      </c>
      <c r="D116" s="9"/>
      <c r="E116" s="61"/>
      <c r="F116" s="9"/>
      <c r="I116" s="9"/>
      <c r="J116" s="9" t="s">
        <v>5536</v>
      </c>
      <c r="K116" s="9" t="e">
        <f t="shared" si="1"/>
        <v>#N/A</v>
      </c>
      <c r="M116" s="10"/>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IF(LEN(C125),VLOOKUP(C125,mROW,3,FALSE),"")</f>
        <v>#define mROW_CPY_RST_ACCEPTED 73</v>
      </c>
    </row>
    <row r="126" spans="1:24">
      <c r="B126" s="10"/>
      <c r="C126" s="9"/>
      <c r="J126" s="9"/>
      <c r="K126" s="9" t="str">
        <f t="shared" si="1"/>
        <v/>
      </c>
    </row>
    <row r="127" spans="1:24" ht="30">
      <c r="B127" s="10" t="s">
        <v>5514</v>
      </c>
      <c r="C127" t="s">
        <v>4496</v>
      </c>
      <c r="D127" s="9"/>
      <c r="E127" s="61"/>
      <c r="F127" s="9"/>
      <c r="G127" s="66">
        <v>0</v>
      </c>
      <c r="H127" s="60" t="s">
        <v>6013</v>
      </c>
      <c r="J127" s="9" t="s">
        <v>6006</v>
      </c>
      <c r="K127" s="9" t="str">
        <f t="shared" ref="K127:K128" si="6">IF(LEN(C127),VLOOKUP(C127,mROW,3,FALSE),"")</f>
        <v>#define mROW_CFG_ADVANCED 75</v>
      </c>
      <c r="V127" t="str">
        <f t="shared" ref="V127:V128" si="7">MID(X127,9,FIND(" ",X127,9)-9)</f>
        <v>mROW_CFG_CPY_RST_LOOPSTART</v>
      </c>
      <c r="W127">
        <f t="shared" ref="W127:W128" si="8">0+MID(X127,10+LEN(V127),2)</f>
        <v>59</v>
      </c>
      <c r="X127" t="s">
        <v>5552</v>
      </c>
    </row>
    <row r="128" spans="1:24">
      <c r="B128" s="10"/>
      <c r="C128" s="9"/>
      <c r="D128" s="9"/>
      <c r="E128" s="61"/>
      <c r="F128" s="9"/>
      <c r="G128" s="9"/>
      <c r="H128" s="9"/>
      <c r="J128" s="9"/>
      <c r="K128" s="9" t="str">
        <f t="shared" si="6"/>
        <v/>
      </c>
      <c r="V128" t="str">
        <f t="shared" si="7"/>
        <v>mROW_CFG_CPY_RST_LOOP</v>
      </c>
      <c r="W128">
        <f t="shared" si="8"/>
        <v>60</v>
      </c>
      <c r="X128" t="s">
        <v>5553</v>
      </c>
    </row>
    <row r="129" spans="1:12" ht="45">
      <c r="A129" s="92" t="s">
        <v>6036</v>
      </c>
      <c r="B129" s="63" t="s">
        <v>35</v>
      </c>
      <c r="C129" s="9" t="s">
        <v>6006</v>
      </c>
      <c r="D129" s="9" t="s">
        <v>6033</v>
      </c>
      <c r="E129" s="62" t="s">
        <v>601</v>
      </c>
      <c r="F129" s="9" t="s">
        <v>0</v>
      </c>
      <c r="G129" s="9"/>
      <c r="H129" s="9"/>
      <c r="I129" s="9" t="s">
        <v>6007</v>
      </c>
      <c r="J129" s="9"/>
      <c r="K129" s="9" t="e">
        <f t="shared" ref="K129:K144" si="9">IF(LEN(C129),VLOOKUP(C129,mROW,3,FALSE),"")</f>
        <v>#N/A</v>
      </c>
    </row>
    <row r="130" spans="1:12">
      <c r="B130" s="10"/>
      <c r="C130" s="9"/>
      <c r="D130" s="9"/>
      <c r="E130" s="61"/>
      <c r="F130" s="9"/>
      <c r="J130" s="9"/>
      <c r="K130" s="9" t="str">
        <f t="shared" si="9"/>
        <v/>
      </c>
    </row>
    <row r="131" spans="1:12">
      <c r="B131" t="s">
        <v>602</v>
      </c>
      <c r="C131" s="9" t="s">
        <v>6007</v>
      </c>
      <c r="D131" s="3"/>
      <c r="E131" s="62" t="s">
        <v>601</v>
      </c>
      <c r="F131" s="9" t="s">
        <v>0</v>
      </c>
      <c r="G131" s="9"/>
      <c r="H131" s="9"/>
      <c r="I131" s="9" t="s">
        <v>6008</v>
      </c>
      <c r="K131" s="9" t="e">
        <f t="shared" si="9"/>
        <v>#N/A</v>
      </c>
    </row>
    <row r="132" spans="1:12">
      <c r="B132" t="s">
        <v>602</v>
      </c>
      <c r="C132" s="12" t="s">
        <v>6007</v>
      </c>
      <c r="D132" s="3"/>
      <c r="E132" s="62" t="s">
        <v>601</v>
      </c>
      <c r="F132" s="48" t="s">
        <v>707</v>
      </c>
      <c r="G132" s="9"/>
      <c r="H132" s="9"/>
      <c r="I132" s="9" t="s">
        <v>6009</v>
      </c>
      <c r="K132" s="9" t="e">
        <f t="shared" si="9"/>
        <v>#N/A</v>
      </c>
    </row>
    <row r="133" spans="1:12">
      <c r="B133" t="s">
        <v>602</v>
      </c>
      <c r="C133" s="12" t="s">
        <v>6007</v>
      </c>
      <c r="D133" s="3"/>
      <c r="E133" s="62" t="s">
        <v>601</v>
      </c>
      <c r="F133" s="48" t="s">
        <v>708</v>
      </c>
      <c r="I133" s="61" t="s">
        <v>39</v>
      </c>
      <c r="K133" s="9" t="e">
        <f t="shared" si="9"/>
        <v>#N/A</v>
      </c>
    </row>
    <row r="134" spans="1:12">
      <c r="K134" s="9" t="str">
        <f t="shared" si="9"/>
        <v/>
      </c>
    </row>
    <row r="135" spans="1:12" ht="30">
      <c r="B135" s="10" t="s">
        <v>5515</v>
      </c>
      <c r="C135" s="9" t="s">
        <v>6008</v>
      </c>
      <c r="J135" s="9" t="s">
        <v>6007</v>
      </c>
      <c r="K135" s="9" t="e">
        <f t="shared" si="9"/>
        <v>#N/A</v>
      </c>
    </row>
    <row r="136" spans="1:12">
      <c r="K136" s="9" t="str">
        <f t="shared" si="9"/>
        <v/>
      </c>
    </row>
    <row r="137" spans="1:12" ht="30">
      <c r="A137" s="4" t="s">
        <v>5503</v>
      </c>
      <c r="B137" s="10" t="s">
        <v>6014</v>
      </c>
      <c r="C137" s="9" t="s">
        <v>6009</v>
      </c>
      <c r="G137">
        <v>3</v>
      </c>
      <c r="J137" s="9" t="s">
        <v>38</v>
      </c>
      <c r="K137" s="9" t="e">
        <f t="shared" si="9"/>
        <v>#N/A</v>
      </c>
      <c r="L137" t="s">
        <v>6017</v>
      </c>
    </row>
    <row r="138" spans="1:12">
      <c r="B138" s="10"/>
      <c r="C138" s="9"/>
      <c r="J138" s="9"/>
      <c r="K138" s="9" t="str">
        <f t="shared" si="9"/>
        <v/>
      </c>
    </row>
    <row r="139" spans="1:12" ht="90">
      <c r="A139" s="67" t="s">
        <v>6019</v>
      </c>
      <c r="B139" s="10" t="s">
        <v>6015</v>
      </c>
      <c r="C139" s="12" t="s">
        <v>6010</v>
      </c>
      <c r="D139" s="9"/>
      <c r="E139" s="61"/>
      <c r="F139" s="9"/>
      <c r="I139" s="9"/>
      <c r="J139" s="9" t="s">
        <v>6023</v>
      </c>
      <c r="K139" s="9" t="e">
        <f t="shared" si="9"/>
        <v>#N/A</v>
      </c>
    </row>
    <row r="140" spans="1:12" ht="60">
      <c r="A140" s="67" t="s">
        <v>6020</v>
      </c>
      <c r="B140" s="10" t="s">
        <v>6016</v>
      </c>
      <c r="C140" s="12" t="s">
        <v>6011</v>
      </c>
      <c r="D140" s="9"/>
      <c r="E140" s="61"/>
      <c r="F140" s="9"/>
      <c r="I140" s="9"/>
      <c r="J140" s="9" t="s">
        <v>6027</v>
      </c>
      <c r="K140" s="9" t="e">
        <f t="shared" si="9"/>
        <v>#N/A</v>
      </c>
    </row>
    <row r="141" spans="1:12" ht="30">
      <c r="A141" s="67" t="s">
        <v>6021</v>
      </c>
      <c r="B141" s="9" t="s">
        <v>428</v>
      </c>
      <c r="C141" s="12" t="s">
        <v>6012</v>
      </c>
      <c r="D141" s="9" t="s">
        <v>4471</v>
      </c>
      <c r="E141" s="62" t="s">
        <v>601</v>
      </c>
      <c r="F141" s="9"/>
      <c r="I141" s="9"/>
      <c r="J141" s="9" t="s">
        <v>38</v>
      </c>
      <c r="K141" s="9"/>
    </row>
    <row r="142" spans="1:12">
      <c r="B142" s="10"/>
      <c r="C142" s="9"/>
      <c r="K142" s="9"/>
    </row>
    <row r="143" spans="1:12">
      <c r="B143" s="10"/>
      <c r="C143" s="9"/>
      <c r="J143" s="9"/>
      <c r="K143" s="9" t="str">
        <f t="shared" si="9"/>
        <v/>
      </c>
    </row>
    <row r="144" spans="1:12" ht="45">
      <c r="A144" s="67" t="s">
        <v>6022</v>
      </c>
      <c r="B144" s="9" t="s">
        <v>428</v>
      </c>
      <c r="C144" s="9" t="s">
        <v>6023</v>
      </c>
      <c r="D144" s="3" t="s">
        <v>6026</v>
      </c>
      <c r="E144" s="62" t="s">
        <v>601</v>
      </c>
      <c r="J144" s="9" t="s">
        <v>38</v>
      </c>
      <c r="K144" s="9" t="e">
        <f t="shared" si="9"/>
        <v>#N/A</v>
      </c>
    </row>
    <row r="145" spans="1:11">
      <c r="B145" s="9" t="s">
        <v>428</v>
      </c>
      <c r="C145" s="12" t="s">
        <v>6023</v>
      </c>
      <c r="D145" s="3" t="s">
        <v>6026</v>
      </c>
      <c r="E145" s="62" t="s">
        <v>601</v>
      </c>
      <c r="F145" s="9" t="s">
        <v>0</v>
      </c>
      <c r="I145" s="9" t="s">
        <v>38</v>
      </c>
      <c r="K145" s="9" t="e">
        <f>IF(LEN(C145),VLOOKUP(C145,mROW,3,FALSE),"")</f>
        <v>#N/A</v>
      </c>
    </row>
    <row r="146" spans="1:11">
      <c r="K146" s="9" t="str">
        <f t="shared" ref="K146:K162" si="10">IF(LEN(C146),VLOOKUP(C146,mROW,3,FALSE),"")</f>
        <v/>
      </c>
    </row>
    <row r="147" spans="1:11" ht="45">
      <c r="A147" s="67" t="s">
        <v>6028</v>
      </c>
      <c r="B147" s="63" t="s">
        <v>35</v>
      </c>
      <c r="C147" s="9" t="s">
        <v>6027</v>
      </c>
      <c r="D147" s="9" t="s">
        <v>5602</v>
      </c>
      <c r="E147" s="62" t="s">
        <v>601</v>
      </c>
      <c r="F147" s="9" t="s">
        <v>0</v>
      </c>
      <c r="I147" s="9" t="s">
        <v>6029</v>
      </c>
      <c r="K147" s="9" t="e">
        <f t="shared" si="10"/>
        <v>#N/A</v>
      </c>
    </row>
    <row r="148" spans="1:11">
      <c r="A148" s="47"/>
      <c r="K148" s="9" t="str">
        <f t="shared" si="10"/>
        <v/>
      </c>
    </row>
    <row r="149" spans="1:11" ht="75">
      <c r="A149" s="67" t="s">
        <v>6031</v>
      </c>
      <c r="B149" s="63" t="s">
        <v>35</v>
      </c>
      <c r="C149" s="9" t="s">
        <v>6029</v>
      </c>
      <c r="D149" s="9" t="s">
        <v>5603</v>
      </c>
      <c r="E149" s="62" t="s">
        <v>601</v>
      </c>
      <c r="F149" s="9" t="s">
        <v>0</v>
      </c>
      <c r="I149" s="9" t="s">
        <v>6030</v>
      </c>
      <c r="K149" s="9" t="e">
        <f t="shared" ref="K149" si="11">IF(LEN(C149),VLOOKUP(C149,mROW,3,FALSE),"")</f>
        <v>#N/A</v>
      </c>
    </row>
    <row r="150" spans="1:11">
      <c r="A150" s="47"/>
      <c r="K150" s="9" t="str">
        <f t="shared" si="10"/>
        <v/>
      </c>
    </row>
    <row r="151" spans="1:11" ht="60">
      <c r="A151" s="67" t="s">
        <v>6032</v>
      </c>
      <c r="B151" s="63" t="s">
        <v>35</v>
      </c>
      <c r="C151" s="9" t="s">
        <v>6030</v>
      </c>
      <c r="D151" s="9" t="s">
        <v>5604</v>
      </c>
      <c r="E151" s="62" t="s">
        <v>601</v>
      </c>
      <c r="F151" s="9" t="s">
        <v>0</v>
      </c>
      <c r="I151" s="9" t="s">
        <v>38</v>
      </c>
      <c r="K151" s="9" t="e">
        <f t="shared" ref="K151" si="12">IF(LEN(C151),VLOOKUP(C151,mROW,3,FALSE),"")</f>
        <v>#N/A</v>
      </c>
    </row>
    <row r="152" spans="1:11">
      <c r="K152" s="9" t="str">
        <f t="shared" si="10"/>
        <v/>
      </c>
    </row>
    <row r="153" spans="1:11">
      <c r="K153" s="9" t="str">
        <f t="shared" si="10"/>
        <v/>
      </c>
    </row>
    <row r="154" spans="1:11">
      <c r="K154" s="9" t="str">
        <f t="shared" si="10"/>
        <v/>
      </c>
    </row>
    <row r="155" spans="1:11">
      <c r="K155" s="9" t="str">
        <f t="shared" si="10"/>
        <v/>
      </c>
    </row>
    <row r="156" spans="1:11">
      <c r="K156" s="9" t="str">
        <f t="shared" si="10"/>
        <v/>
      </c>
    </row>
    <row r="157" spans="1:11">
      <c r="K157" s="9" t="str">
        <f t="shared" si="10"/>
        <v/>
      </c>
    </row>
    <row r="158" spans="1:11">
      <c r="K158" s="9" t="str">
        <f t="shared" si="10"/>
        <v/>
      </c>
    </row>
    <row r="159" spans="1:11">
      <c r="K159" s="9" t="str">
        <f t="shared" si="10"/>
        <v/>
      </c>
    </row>
    <row r="160" spans="1:11">
      <c r="K160" s="9" t="str">
        <f t="shared" si="10"/>
        <v/>
      </c>
    </row>
    <row r="161" spans="11:11">
      <c r="K161" s="9" t="str">
        <f t="shared" si="10"/>
        <v/>
      </c>
    </row>
    <row r="162" spans="11:11">
      <c r="K162" s="9" t="str">
        <f t="shared" si="10"/>
        <v/>
      </c>
    </row>
  </sheetData>
  <autoFilter ref="A1:K162"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workbookViewId="0">
      <selection activeCell="H5" sqref="H5:H1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row>
    <row r="93" spans="1:10">
      <c r="A93">
        <v>4244</v>
      </c>
      <c r="B93" t="s">
        <v>854</v>
      </c>
    </row>
    <row r="94" spans="1:10">
      <c r="A94">
        <v>4245</v>
      </c>
      <c r="B94" t="s">
        <v>855</v>
      </c>
    </row>
    <row r="95" spans="1:10">
      <c r="A95">
        <v>4246</v>
      </c>
      <c r="B95" s="19" t="s">
        <v>856</v>
      </c>
    </row>
    <row r="96" spans="1:10">
      <c r="A96">
        <v>4485</v>
      </c>
      <c r="B96" t="s">
        <v>857</v>
      </c>
    </row>
    <row r="97" spans="1:6">
      <c r="A97">
        <v>4486</v>
      </c>
      <c r="B97" t="s">
        <v>858</v>
      </c>
    </row>
    <row r="98" spans="1:6">
      <c r="A98">
        <v>4487</v>
      </c>
      <c r="B98" s="19" t="s">
        <v>859</v>
      </c>
    </row>
    <row r="99" spans="1:6">
      <c r="A99">
        <v>4546</v>
      </c>
      <c r="B99" t="s">
        <v>860</v>
      </c>
    </row>
    <row r="100" spans="1:6">
      <c r="A100">
        <v>4547</v>
      </c>
      <c r="B100" t="s">
        <v>861</v>
      </c>
    </row>
    <row r="101" spans="1:6">
      <c r="A101">
        <v>4548</v>
      </c>
      <c r="B101" s="19" t="s">
        <v>862</v>
      </c>
    </row>
    <row r="102" spans="1:6">
      <c r="A102">
        <v>4583</v>
      </c>
      <c r="B102" s="11" t="s">
        <v>863</v>
      </c>
      <c r="F102" t="s">
        <v>649</v>
      </c>
    </row>
    <row r="103" spans="1:6">
      <c r="A103">
        <v>4585</v>
      </c>
      <c r="B103" t="s">
        <v>864</v>
      </c>
    </row>
    <row r="104" spans="1:6">
      <c r="A104">
        <v>4586</v>
      </c>
      <c r="B104" s="19" t="s">
        <v>865</v>
      </c>
    </row>
    <row r="105" spans="1:6">
      <c r="A105">
        <v>4605</v>
      </c>
      <c r="B105" s="4" t="s">
        <v>866</v>
      </c>
    </row>
    <row r="106" spans="1:6">
      <c r="A106">
        <v>4606</v>
      </c>
      <c r="B106" t="s">
        <v>867</v>
      </c>
    </row>
    <row r="107" spans="1:6">
      <c r="A107">
        <v>4633</v>
      </c>
      <c r="B107" s="11" t="s">
        <v>868</v>
      </c>
      <c r="E107" t="s">
        <v>650</v>
      </c>
    </row>
    <row r="108" spans="1:6">
      <c r="A108">
        <v>4634</v>
      </c>
      <c r="B108" s="4" t="s">
        <v>869</v>
      </c>
    </row>
    <row r="109" spans="1:6">
      <c r="A109">
        <v>4635</v>
      </c>
      <c r="B109" t="s">
        <v>870</v>
      </c>
    </row>
    <row r="110" spans="1:6">
      <c r="A110">
        <v>4636</v>
      </c>
      <c r="B110" t="s">
        <v>871</v>
      </c>
    </row>
    <row r="111" spans="1:6">
      <c r="A111">
        <v>4637</v>
      </c>
      <c r="B111" s="19" t="s">
        <v>872</v>
      </c>
    </row>
    <row r="112" spans="1:6">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5">
      <c r="A5313">
        <v>5598</v>
      </c>
      <c r="B5313" s="14" t="s">
        <v>5947</v>
      </c>
      <c r="D5313" t="s">
        <v>5540</v>
      </c>
      <c r="E5313"/>
    </row>
    <row r="5314" spans="1:5">
      <c r="A5314">
        <v>5599</v>
      </c>
      <c r="B5314" t="s">
        <v>5948</v>
      </c>
      <c r="E5314"/>
    </row>
    <row r="5315" spans="1:5">
      <c r="A5315">
        <v>5618</v>
      </c>
      <c r="B5315" t="s">
        <v>4527</v>
      </c>
      <c r="E5315"/>
    </row>
    <row r="5316" spans="1:5">
      <c r="A5316">
        <v>5619</v>
      </c>
      <c r="B5316" t="s">
        <v>5949</v>
      </c>
      <c r="E5316"/>
    </row>
    <row r="5317" spans="1:5">
      <c r="A5317">
        <v>5620</v>
      </c>
      <c r="B5317" t="s">
        <v>5950</v>
      </c>
      <c r="E5317"/>
    </row>
    <row r="5318" spans="1:5">
      <c r="A5318">
        <v>5621</v>
      </c>
      <c r="B5318" t="s">
        <v>5951</v>
      </c>
      <c r="E5318"/>
    </row>
    <row r="5319" spans="1:5">
      <c r="A5319">
        <v>5622</v>
      </c>
      <c r="B5319" t="s">
        <v>5952</v>
      </c>
      <c r="E5319"/>
    </row>
    <row r="5320" spans="1:5">
      <c r="A5320">
        <v>5623</v>
      </c>
      <c r="B5320" t="s">
        <v>5953</v>
      </c>
      <c r="E5320"/>
    </row>
    <row r="5321" spans="1:5">
      <c r="A5321">
        <v>5996</v>
      </c>
      <c r="B5321" t="s">
        <v>5954</v>
      </c>
      <c r="E5321"/>
    </row>
    <row r="5322" spans="1:5">
      <c r="A5322">
        <v>5997</v>
      </c>
      <c r="B5322" t="s">
        <v>5955</v>
      </c>
      <c r="E5322"/>
    </row>
    <row r="5323" spans="1:5">
      <c r="A5323">
        <v>5998</v>
      </c>
      <c r="B5323" t="s">
        <v>5956</v>
      </c>
      <c r="E5323"/>
    </row>
    <row r="5324" spans="1:5">
      <c r="A5324">
        <v>6018</v>
      </c>
      <c r="B5324" s="11" t="s">
        <v>5957</v>
      </c>
      <c r="E5324" t="s">
        <v>5574</v>
      </c>
    </row>
    <row r="5325" spans="1:5">
      <c r="A5325">
        <v>6021</v>
      </c>
      <c r="B5325" t="s">
        <v>5958</v>
      </c>
      <c r="E5325"/>
    </row>
    <row r="5326" spans="1:5">
      <c r="A5326">
        <v>6061</v>
      </c>
      <c r="B5326" s="11" t="s">
        <v>5959</v>
      </c>
      <c r="E5326" t="s">
        <v>615</v>
      </c>
    </row>
    <row r="5327" spans="1:5">
      <c r="A5327">
        <v>6064</v>
      </c>
      <c r="B5327" s="14" t="s">
        <v>5960</v>
      </c>
      <c r="D5327" t="s">
        <v>32</v>
      </c>
      <c r="E5327"/>
    </row>
    <row r="5328" spans="1:5">
      <c r="A5328">
        <v>6065</v>
      </c>
      <c r="B5328" t="s">
        <v>5961</v>
      </c>
      <c r="E5328"/>
    </row>
    <row r="5329" spans="1:5">
      <c r="A5329">
        <v>6084</v>
      </c>
      <c r="B5329" t="s">
        <v>5962</v>
      </c>
      <c r="E5329"/>
    </row>
    <row r="5330" spans="1:5">
      <c r="A5330">
        <v>6085</v>
      </c>
      <c r="B5330" t="s">
        <v>5963</v>
      </c>
      <c r="E5330"/>
    </row>
    <row r="5331" spans="1:5">
      <c r="A5331">
        <v>6086</v>
      </c>
      <c r="B5331" t="s">
        <v>5964</v>
      </c>
      <c r="E5331"/>
    </row>
    <row r="5332" spans="1:5">
      <c r="A5332">
        <v>6384</v>
      </c>
      <c r="B5332" t="s">
        <v>5965</v>
      </c>
      <c r="E5332"/>
    </row>
    <row r="5333" spans="1:5">
      <c r="A5333">
        <v>6385</v>
      </c>
      <c r="B5333" t="s">
        <v>5966</v>
      </c>
      <c r="E5333"/>
    </row>
    <row r="5334" spans="1:5">
      <c r="A5334">
        <v>6405</v>
      </c>
      <c r="B5334" s="11" t="s">
        <v>5967</v>
      </c>
      <c r="E5334" t="s">
        <v>616</v>
      </c>
    </row>
    <row r="5335" spans="1:5">
      <c r="A5335">
        <v>6406</v>
      </c>
      <c r="B5335" t="s">
        <v>5968</v>
      </c>
      <c r="E5335"/>
    </row>
    <row r="5336" spans="1:5">
      <c r="A5336">
        <v>6408</v>
      </c>
      <c r="B5336" t="s">
        <v>5969</v>
      </c>
      <c r="E5336"/>
    </row>
    <row r="5337" spans="1:5">
      <c r="A5337">
        <v>6448</v>
      </c>
      <c r="B5337" s="11" t="s">
        <v>5970</v>
      </c>
      <c r="E5337" t="s">
        <v>618</v>
      </c>
    </row>
    <row r="5338" spans="1:5">
      <c r="A5338">
        <v>6451</v>
      </c>
      <c r="B5338" s="14" t="s">
        <v>5971</v>
      </c>
      <c r="D5338" t="s">
        <v>601</v>
      </c>
      <c r="E5338"/>
    </row>
    <row r="5339" spans="1:5">
      <c r="A5339">
        <v>6452</v>
      </c>
      <c r="B5339" t="s">
        <v>5972</v>
      </c>
      <c r="E5339"/>
    </row>
    <row r="5340" spans="1:5">
      <c r="A5340">
        <v>6471</v>
      </c>
      <c r="B5340" t="s">
        <v>5973</v>
      </c>
      <c r="E5340"/>
    </row>
    <row r="5341" spans="1:5">
      <c r="A5341">
        <v>6472</v>
      </c>
      <c r="B5341" t="s">
        <v>5974</v>
      </c>
      <c r="E5341"/>
    </row>
    <row r="5342" spans="1:5">
      <c r="A5342">
        <v>6473</v>
      </c>
      <c r="B5342" t="s">
        <v>5975</v>
      </c>
      <c r="E5342"/>
    </row>
    <row r="5343" spans="1:5">
      <c r="E5343"/>
    </row>
    <row r="5344" spans="1: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342" xr:uid="{E0F88E33-7088-4B84-B6B8-2294F27A007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abSelected="1" topLeftCell="A46" zoomScale="85" zoomScaleNormal="85" workbookViewId="0">
      <selection activeCell="C62" sqref="C62"/>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MAX(J41:J73)</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4481</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5" t="s">
        <v>689</v>
      </c>
      <c r="D55" s="82" t="s">
        <v>4475</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5" t="s">
        <v>690</v>
      </c>
      <c r="D56" s="82" t="s">
        <v>4476</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5" t="s">
        <v>4479</v>
      </c>
      <c r="D57" s="82" t="s">
        <v>4477</v>
      </c>
      <c r="E57" s="56" t="s">
        <v>583</v>
      </c>
      <c r="F57" s="53" t="s">
        <v>471</v>
      </c>
      <c r="G57" s="57" t="s">
        <v>578</v>
      </c>
      <c r="H57" s="55" t="s">
        <v>579</v>
      </c>
      <c r="I57" s="22" t="s">
        <v>4473</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5" t="s">
        <v>4480</v>
      </c>
      <c r="D58" s="82" t="s">
        <v>4478</v>
      </c>
      <c r="E58" s="56" t="s">
        <v>583</v>
      </c>
      <c r="F58" s="53" t="s">
        <v>471</v>
      </c>
      <c r="G58" s="57" t="s">
        <v>578</v>
      </c>
      <c r="H58" s="55" t="s">
        <v>579</v>
      </c>
      <c r="I58" s="22" t="s">
        <v>4474</v>
      </c>
      <c r="J58">
        <f t="shared" si="6"/>
        <v>31</v>
      </c>
      <c r="K58" s="65" t="str">
        <f t="shared" si="7"/>
        <v>#define mEFCT_UNIQ_CFG_ADVANCED_DESCRIP   84 // The category is advanced settings.</v>
      </c>
    </row>
    <row r="59" spans="1:12" ht="30">
      <c r="A59" s="56" t="s">
        <v>583</v>
      </c>
      <c r="B59" s="55">
        <v>86</v>
      </c>
      <c r="C59" s="75" t="s">
        <v>5527</v>
      </c>
      <c r="D59" s="52" t="s">
        <v>4466</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5" t="s">
        <v>5528</v>
      </c>
      <c r="D60" s="52" t="s">
        <v>4467</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5" t="s">
        <v>5529</v>
      </c>
      <c r="D61" s="52" t="s">
        <v>4468</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5" t="s">
        <v>4472</v>
      </c>
      <c r="D62" s="52" t="s">
        <v>6037</v>
      </c>
      <c r="E62" s="56" t="s">
        <v>583</v>
      </c>
      <c r="F62" s="53" t="s">
        <v>471</v>
      </c>
      <c r="G62" s="57" t="s">
        <v>578</v>
      </c>
      <c r="H62" s="55" t="s">
        <v>579</v>
      </c>
      <c r="I62" s="22" t="s">
        <v>4471</v>
      </c>
      <c r="J62">
        <f t="shared" ref="J62" si="10">LEN(I62)</f>
        <v>22</v>
      </c>
      <c r="K62" s="65" t="str">
        <f t="shared" ref="K62:K74"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3" spans="1:12" ht="45">
      <c r="A63" s="56" t="s">
        <v>583</v>
      </c>
      <c r="B63" s="55">
        <v>91</v>
      </c>
      <c r="C63" s="75" t="s">
        <v>4455</v>
      </c>
      <c r="D63" s="52" t="s">
        <v>5544</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5" t="s">
        <v>4456</v>
      </c>
      <c r="D64" s="52" t="s">
        <v>5545</v>
      </c>
      <c r="E64" s="56" t="s">
        <v>583</v>
      </c>
      <c r="F64" s="53" t="s">
        <v>471</v>
      </c>
      <c r="G64" s="57" t="s">
        <v>578</v>
      </c>
      <c r="H64" s="55" t="s">
        <v>579</v>
      </c>
      <c r="I64" s="22" t="str">
        <f t="shared" ref="I64:I74"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5" t="s">
        <v>4457</v>
      </c>
      <c r="D65" s="52" t="s">
        <v>5546</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5" t="s">
        <v>4458</v>
      </c>
      <c r="D66" s="52" t="s">
        <v>5547</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5" t="s">
        <v>4459</v>
      </c>
      <c r="D67" s="52" t="s">
        <v>5548</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5" t="s">
        <v>4460</v>
      </c>
      <c r="D68" s="52" t="s">
        <v>5549</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5" t="s">
        <v>4461</v>
      </c>
      <c r="D69" s="52" t="s">
        <v>5550</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5" t="s">
        <v>4462</v>
      </c>
      <c r="D70" s="52" t="s">
        <v>5551</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20">
      <c r="A71" s="56" t="s">
        <v>583</v>
      </c>
      <c r="B71" s="55">
        <v>101</v>
      </c>
      <c r="C71" s="75" t="s">
        <v>4463</v>
      </c>
      <c r="D71" s="52" t="s">
        <v>6018</v>
      </c>
      <c r="E71" s="56" t="s">
        <v>583</v>
      </c>
      <c r="F71" s="53" t="s">
        <v>471</v>
      </c>
      <c r="G71" s="57" t="s">
        <v>578</v>
      </c>
      <c r="H71" s="55" t="s">
        <v>579</v>
      </c>
      <c r="I71" s="22" t="str">
        <f t="shared" si="12"/>
        <v>mEFCT_UNIQ_CFG_ADVANCED_01</v>
      </c>
      <c r="J71">
        <f t="shared" si="5"/>
        <v>26</v>
      </c>
      <c r="K71"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2" spans="1:11" ht="120">
      <c r="A72" s="56" t="s">
        <v>583</v>
      </c>
      <c r="B72" s="55">
        <v>102</v>
      </c>
      <c r="C72" s="75" t="s">
        <v>4464</v>
      </c>
      <c r="D72" s="52" t="s">
        <v>4469</v>
      </c>
      <c r="E72" s="56" t="s">
        <v>583</v>
      </c>
      <c r="F72" s="53" t="s">
        <v>471</v>
      </c>
      <c r="G72" s="57" t="s">
        <v>578</v>
      </c>
      <c r="H72" s="55" t="s">
        <v>579</v>
      </c>
      <c r="I72" s="22" t="str">
        <f t="shared" si="12"/>
        <v>mEFCT_UNIQ_CFG_ADVANCED_02</v>
      </c>
      <c r="J72">
        <f t="shared" si="5"/>
        <v>26</v>
      </c>
      <c r="K72"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3" spans="1:11" ht="105">
      <c r="A73" s="56" t="s">
        <v>583</v>
      </c>
      <c r="B73" s="55">
        <v>103</v>
      </c>
      <c r="C73" s="75" t="s">
        <v>4465</v>
      </c>
      <c r="D73" s="52" t="s">
        <v>4470</v>
      </c>
      <c r="E73" s="56" t="s">
        <v>583</v>
      </c>
      <c r="F73" s="53" t="s">
        <v>471</v>
      </c>
      <c r="G73" s="57" t="s">
        <v>578</v>
      </c>
      <c r="H73" s="55" t="s">
        <v>579</v>
      </c>
      <c r="I73" s="22" t="str">
        <f t="shared" si="12"/>
        <v>mEFCT_UNIQ_CFG_ADVANCED_03</v>
      </c>
      <c r="J73">
        <f t="shared" si="5"/>
        <v>26</v>
      </c>
      <c r="K73"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4" spans="1:11" ht="135">
      <c r="A74" s="56" t="s">
        <v>583</v>
      </c>
      <c r="B74" s="55">
        <v>106</v>
      </c>
      <c r="C74" s="75" t="s">
        <v>6034</v>
      </c>
      <c r="D74" s="52" t="s">
        <v>6035</v>
      </c>
      <c r="E74" s="56" t="s">
        <v>583</v>
      </c>
      <c r="F74" s="53" t="s">
        <v>471</v>
      </c>
      <c r="G74" s="57" t="s">
        <v>578</v>
      </c>
      <c r="H74" s="55" t="s">
        <v>579</v>
      </c>
      <c r="I74" s="22" t="str">
        <f t="shared" si="12"/>
        <v>mEFCT_UNIQ_CFG_ADVANCED</v>
      </c>
      <c r="J74">
        <f t="shared" si="5"/>
        <v>23</v>
      </c>
      <c r="K74"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30">
      <c r="A75" s="56" t="s">
        <v>583</v>
      </c>
      <c r="B75" s="55">
        <v>107</v>
      </c>
      <c r="C75" s="75" t="s">
        <v>6024</v>
      </c>
      <c r="D75" s="52" t="s">
        <v>6025</v>
      </c>
      <c r="E75" s="56" t="s">
        <v>583</v>
      </c>
      <c r="F75" s="53" t="s">
        <v>471</v>
      </c>
      <c r="G75" s="57" t="s">
        <v>578</v>
      </c>
      <c r="H75" s="55" t="s">
        <v>579</v>
      </c>
      <c r="I75" s="22" t="str">
        <f t="shared" ref="I75" si="13">SUBSTITUTE("mEFCT_UNIQ_CFG_"&amp;UPPER(MID(C75,FIND("cfg",C75)+4,999)),".WAV","")</f>
        <v>mEFCT_UNIQ_CFG_DEMO_STARTED</v>
      </c>
      <c r="J75">
        <f t="shared" ref="J75" si="14">LEN(I75)</f>
        <v>27</v>
      </c>
      <c r="K75" s="65" t="str">
        <f t="shared" ref="K75" si="15">"#define "&amp;I75&amp;" "&amp;REPT(" ",$J$40-J75)&amp;RIGHT(TEXT(B75,"    #"),3)&amp;" // "&amp;RIGHT(LEFT(D75,LEN(D75)-1),LEN(D75)-1-FIND("""",D75))</f>
        <v>#define mEFCT_UNIQ_CFG_DEMO_STARTED      107 // Demo mode started. Power cycle to exit demo mode.</v>
      </c>
    </row>
    <row r="76" spans="1:11" ht="135">
      <c r="A76" s="56" t="s">
        <v>583</v>
      </c>
      <c r="B76" s="55">
        <v>108</v>
      </c>
      <c r="C76" s="75" t="s">
        <v>5541</v>
      </c>
      <c r="D76" s="52" t="s">
        <v>5538</v>
      </c>
      <c r="E76" s="56" t="s">
        <v>583</v>
      </c>
      <c r="F76" s="53" t="s">
        <v>471</v>
      </c>
      <c r="G76" s="57" t="s">
        <v>578</v>
      </c>
      <c r="H76" s="55" t="s">
        <v>579</v>
      </c>
      <c r="I76" s="22" t="s">
        <v>5537</v>
      </c>
      <c r="J76">
        <f t="shared" ref="J76:J77" si="16">LEN(I76)</f>
        <v>22</v>
      </c>
      <c r="K76" s="65" t="str">
        <f t="shared" ref="K76:K77" si="17">"#define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69" t="s">
        <v>583</v>
      </c>
      <c r="B77" s="70">
        <v>109</v>
      </c>
      <c r="C77" s="93" t="s">
        <v>5542</v>
      </c>
      <c r="D77" s="94" t="s">
        <v>5539</v>
      </c>
      <c r="E77" s="69" t="s">
        <v>583</v>
      </c>
      <c r="F77" s="72" t="s">
        <v>471</v>
      </c>
      <c r="G77" s="73" t="s">
        <v>578</v>
      </c>
      <c r="H77" s="70" t="s">
        <v>579</v>
      </c>
      <c r="I77" s="22" t="s">
        <v>5540</v>
      </c>
      <c r="J77">
        <f t="shared" si="16"/>
        <v>29</v>
      </c>
      <c r="K77" s="65" t="str">
        <f t="shared" si="17"/>
        <v>#define mEFCT_UNIQ_CFG_CPY_RST_ACCEPT    109 // Your, factory reset, or, configuration copy, option, has been accepted. Rebooting.</v>
      </c>
    </row>
    <row r="78" spans="1:11">
      <c r="A78" s="92" t="s">
        <v>694</v>
      </c>
      <c r="B78" s="92" t="s">
        <v>694</v>
      </c>
      <c r="C78" s="92" t="s">
        <v>694</v>
      </c>
      <c r="D78" s="92" t="s">
        <v>694</v>
      </c>
      <c r="E78" s="92" t="s">
        <v>694</v>
      </c>
      <c r="F78" s="92" t="s">
        <v>694</v>
      </c>
      <c r="G78" s="92" t="s">
        <v>694</v>
      </c>
      <c r="H78" s="92" t="s">
        <v>694</v>
      </c>
      <c r="I78" s="92"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8">"&lt;tr&gt;&lt;td&gt;"&amp;J102&amp;"&lt;/td&gt;&lt;td&gt;"&amp;K102&amp;"&lt;/td&gt;&lt;td&gt;"&amp;L102&amp;"&lt;/td&gt;&lt;td&gt;"&amp;M102&amp;"&lt;/td&gt;"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8"/>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8"/>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8"/>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8"/>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8"/>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8"/>
        <v>&lt;tr&gt;&lt;td&gt;by-nc/3.0/&lt;/td&gt;&lt;td&gt;179281__timbre__boingy-sweep.flac&lt;/td&gt;&lt;td&gt;https://freesound.org/s/179281/&lt;/td&gt;&lt;td&gt;Timbre&lt;/td&gt;</v>
      </c>
      <c r="J108" s="14" t="s">
        <v>483</v>
      </c>
      <c r="K108" s="4" t="s">
        <v>484</v>
      </c>
      <c r="L108" s="24" t="s">
        <v>485</v>
      </c>
      <c r="M108" s="23" t="s">
        <v>486</v>
      </c>
      <c r="R108" t="str">
        <f t="shared" ref="R108:R109" si="19">"| "&amp;J108&amp;" | "&amp;K108&amp;" | "&amp;L108&amp;" | "&amp;M108&amp;" |"</f>
        <v>| by-nc/3.0/ | 179281__timbre__boingy-sweep.flac | https://freesound.org/s/179281/ | Timbre |</v>
      </c>
    </row>
    <row r="109" spans="1:18" ht="20.25">
      <c r="A109" s="6" t="str">
        <f t="shared" si="18"/>
        <v>&lt;tr&gt;&lt;td&gt;by/3.0/&lt;/td&gt;&lt;td&gt;216096__richerlandtv__u-f-o.mp3&lt;/td&gt;&lt;td&gt;https://freesound.org/s/216096/&lt;/td&gt;&lt;td&gt;RICHERlandTV&lt;/td&gt;</v>
      </c>
      <c r="J109" s="14" t="s">
        <v>471</v>
      </c>
      <c r="K109" s="4" t="s">
        <v>472</v>
      </c>
      <c r="L109" s="24" t="s">
        <v>473</v>
      </c>
      <c r="M109" s="23" t="s">
        <v>474</v>
      </c>
      <c r="R109" t="str">
        <f t="shared" si="19"/>
        <v>| by/3.0/ | 216096__richerlandtv__u-f-o.mp3 | https://freesound.org/s/216096/ | RICHERlandTV |</v>
      </c>
    </row>
    <row r="110" spans="1:18" ht="20.25">
      <c r="A110" s="6" t="str">
        <f t="shared" si="18"/>
        <v>&lt;tr&gt;&lt;td&gt;by/3.0/&lt;/td&gt;&lt;td&gt;221875__hero-of-the-winds__spring-boing.wav&lt;/td&gt;&lt;td&gt;https://freesound.org/s/221875/&lt;/td&gt;&lt;td&gt;hero-of-the-winds&lt;/td&gt;</v>
      </c>
      <c r="J110" s="36" t="s">
        <v>471</v>
      </c>
      <c r="K110" s="6" t="s">
        <v>458</v>
      </c>
      <c r="L110" t="s">
        <v>537</v>
      </c>
      <c r="M110" s="23" t="s">
        <v>523</v>
      </c>
      <c r="R110" t="str">
        <f t="shared" ref="R110:R128" si="20">"| "&amp;J110&amp;" | "&amp;K110&amp;" | "&amp;L110&amp;" | "&amp;M110&amp;" |"</f>
        <v>| by/3.0/ | 221875__hero-of-the-winds__spring-boing.wav | https://freesound.org/s/221875/ | hero-of-the-winds |</v>
      </c>
    </row>
    <row r="111" spans="1:18" ht="20.25">
      <c r="A111" s="6" t="str">
        <f t="shared" si="18"/>
        <v>&lt;tr&gt;&lt;td&gt;by/3.0/&lt;/td&gt;&lt;td&gt;240297__jalastram__abstract-guitar-sfx-003.wav&lt;/td&gt;&lt;td&gt;https://freesound.org/s/240297/&lt;/td&gt;&lt;td&gt;jalastram&lt;/td&gt;</v>
      </c>
      <c r="J111" s="31" t="s">
        <v>471</v>
      </c>
      <c r="K111" s="6" t="s">
        <v>453</v>
      </c>
      <c r="L111" s="24" t="s">
        <v>538</v>
      </c>
      <c r="M111" s="23" t="s">
        <v>524</v>
      </c>
      <c r="R111" t="str">
        <f t="shared" si="20"/>
        <v>| by/3.0/ | 240297__jalastram__abstract-guitar-sfx-003.wav | https://freesound.org/s/240297/ | jalastram |</v>
      </c>
    </row>
    <row r="112" spans="1:18" ht="20.25">
      <c r="A112" s="6" t="str">
        <f t="shared" si="18"/>
        <v>&lt;tr&gt;&lt;td&gt;by/3.0/&lt;/td&gt;&lt;td&gt;272068__ichbinjager__shotgun-action.wav&lt;/td&gt;&lt;td&gt;https://freesound.org/s/272068/&lt;/td&gt;&lt;td&gt;IchBinJager&lt;/td&gt;</v>
      </c>
      <c r="J112" s="23" t="s">
        <v>471</v>
      </c>
      <c r="K112" t="s">
        <v>505</v>
      </c>
      <c r="L112" s="24" t="s">
        <v>507</v>
      </c>
      <c r="M112" s="23" t="s">
        <v>504</v>
      </c>
      <c r="R112" t="str">
        <f t="shared" si="20"/>
        <v>| by/3.0/ | 272068__ichbinjager__shotgun-action.wav | https://freesound.org/s/272068/ | IchBinJager |</v>
      </c>
    </row>
    <row r="113" spans="1:18" ht="20.25">
      <c r="A113" s="6" t="str">
        <f t="shared" si="18"/>
        <v>&lt;tr&gt;&lt;td&gt;by/3.0/&lt;/td&gt;&lt;td&gt;275537__wjoojoo__contact-mic-on-satellite-dish04.wav&lt;/td&gt;&lt;td&gt;https://freesound.org/s/275537/&lt;/td&gt;&lt;td&gt;wjoojoo&lt;/td&gt;</v>
      </c>
      <c r="J113" s="31" t="s">
        <v>471</v>
      </c>
      <c r="K113" s="6" t="s">
        <v>451</v>
      </c>
      <c r="L113" t="s">
        <v>534</v>
      </c>
      <c r="M113" s="23" t="s">
        <v>525</v>
      </c>
      <c r="R113" t="str">
        <f t="shared" si="20"/>
        <v>| by/3.0/ | 275537__wjoojoo__contact-mic-on-satellite-dish04.wav | https://freesound.org/s/275537/ | wjoojoo |</v>
      </c>
    </row>
    <row r="114" spans="1:18" ht="20.25">
      <c r="A114" s="6" t="str">
        <f t="shared" si="18"/>
        <v>&lt;tr&gt;&lt;td&gt;zero/1.0/&lt;/td&gt;&lt;td&gt;352852__josepharaoh99__game-style-laser-beam.wav&lt;/td&gt;&lt;td&gt;https://freesound.org/s/352852/&lt;/td&gt;&lt;td&gt;josepharaoh99&lt;/td&gt;</v>
      </c>
      <c r="J114" s="31" t="s">
        <v>463</v>
      </c>
      <c r="K114" s="6" t="s">
        <v>449</v>
      </c>
      <c r="L114" t="s">
        <v>535</v>
      </c>
      <c r="M114" s="23" t="s">
        <v>526</v>
      </c>
      <c r="R114" t="str">
        <f t="shared" si="20"/>
        <v>| zero/1.0/ | 352852__josepharaoh99__game-style-laser-beam.wav | https://freesound.org/s/352852/ | josepharaoh99 |</v>
      </c>
    </row>
    <row r="115" spans="1:18" ht="20.25">
      <c r="A115" s="6" t="str">
        <f t="shared" si="18"/>
        <v>&lt;tr&gt;&lt;td&gt;zero/1.0/&lt;/td&gt;&lt;td&gt;380886__morganpurkis__doom-shotgun-2017.wav&lt;/td&gt;&lt;td&gt;https://freesound.org/s/380886/&lt;/td&gt;&lt;td&gt;morganpurkis&lt;/td&gt;</v>
      </c>
      <c r="J115" s="23" t="s">
        <v>463</v>
      </c>
      <c r="K115" t="s">
        <v>501</v>
      </c>
      <c r="L115" s="24" t="s">
        <v>502</v>
      </c>
      <c r="M115" s="23" t="s">
        <v>499</v>
      </c>
      <c r="R115" t="str">
        <f t="shared" si="20"/>
        <v>| zero/1.0/ | 380886__morganpurkis__doom-shotgun-2017.wav | https://freesound.org/s/380886/ | morganpurkis |</v>
      </c>
    </row>
    <row r="116" spans="1:18" ht="20.25">
      <c r="A116" s="6" t="str">
        <f t="shared" si="18"/>
        <v>&lt;tr&gt;&lt;td&gt;by/3.0/&lt;/td&gt;&lt;td&gt;383205__spiceprogram__loading-sound.wav&lt;/td&gt;&lt;td&gt;https://freesound.org/s/383205/&lt;/td&gt;&lt;td&gt;SpiceProgram&lt;/td&gt;</v>
      </c>
      <c r="J116" s="25" t="s">
        <v>471</v>
      </c>
      <c r="K116" s="23" t="s">
        <v>447</v>
      </c>
      <c r="L116" s="24" t="s">
        <v>481</v>
      </c>
      <c r="M116" s="23" t="s">
        <v>482</v>
      </c>
      <c r="R116" t="str">
        <f t="shared" si="20"/>
        <v>| by/3.0/ | 383205__spiceprogram__loading-sound.wav | https://freesound.org/s/383205/ | SpiceProgram |</v>
      </c>
    </row>
    <row r="117" spans="1:18" ht="20.25">
      <c r="A117" s="6" t="str">
        <f t="shared" si="18"/>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20"/>
        <v>| zero/1.0/ | 383760__deleted-user-7146007__laboratory-mad-scientist-science-fiction-sci-fi.wav | https://freesound.org/s/383760/ | deleted-user-7146007 |</v>
      </c>
    </row>
    <row r="118" spans="1:18" ht="20.25">
      <c r="A118" s="6" t="str">
        <f t="shared" si="18"/>
        <v>&lt;tr&gt;&lt;td&gt;zero/1.0/&lt;/td&gt;&lt;td&gt;397254__screamstudio__loading.wav&lt;/td&gt;&lt;td&gt;https://freesound.org/s/397254/&lt;/td&gt;&lt;td&gt;ScreamStudio&lt;/td&gt;</v>
      </c>
      <c r="J118" s="27" t="s">
        <v>463</v>
      </c>
      <c r="K118" s="30" t="s">
        <v>437</v>
      </c>
      <c r="L118" s="24" t="s">
        <v>466</v>
      </c>
      <c r="M118" s="23" t="s">
        <v>467</v>
      </c>
      <c r="R118" t="str">
        <f t="shared" si="20"/>
        <v>| zero/1.0/ | 397254__screamstudio__loading.wav | https://freesound.org/s/397254/ | ScreamStudio |</v>
      </c>
    </row>
    <row r="119" spans="1:18" ht="20.25">
      <c r="A119" s="6" t="str">
        <f t="shared" si="18"/>
        <v>&lt;tr&gt;&lt;td&gt;zero/1.0/&lt;/td&gt;&lt;td&gt;404068__swordofkings128__backyard-gate-open.wav&lt;/td&gt;&lt;td&gt;https://freesound.org/s/404068/&lt;/td&gt;&lt;td&gt;swordofkings128&lt;/td&gt;</v>
      </c>
      <c r="J119" s="30" t="s">
        <v>463</v>
      </c>
      <c r="K119" s="17" t="s">
        <v>510</v>
      </c>
      <c r="L119" s="24" t="s">
        <v>515</v>
      </c>
      <c r="M119" s="23" t="s">
        <v>511</v>
      </c>
      <c r="R119" t="str">
        <f t="shared" si="20"/>
        <v>| zero/1.0/ | 404068__swordofkings128__backyard-gate-open.wav | https://freesound.org/s/404068/ | swordofkings128 |</v>
      </c>
    </row>
    <row r="120" spans="1:18" ht="20.25">
      <c r="A120" s="6" t="str">
        <f t="shared" si="18"/>
        <v>&lt;tr&gt;&lt;td&gt;zero/1.0/&lt;/td&gt;&lt;td&gt;407052__sojan__power-charge.flac&lt;/td&gt;&lt;td&gt;https://freesound.org/s/193610/&lt;/td&gt;&lt;td&gt;crashoverride61088&lt;/td&gt;</v>
      </c>
      <c r="J120" s="27" t="s">
        <v>463</v>
      </c>
      <c r="K120" s="30" t="s">
        <v>439</v>
      </c>
      <c r="L120" s="24" t="s">
        <v>464</v>
      </c>
      <c r="M120" s="23" t="s">
        <v>465</v>
      </c>
      <c r="R120" t="str">
        <f t="shared" si="20"/>
        <v>| zero/1.0/ | 407052__sojan__power-charge.flac | https://freesound.org/s/193610/ | crashoverride61088 |</v>
      </c>
    </row>
    <row r="121" spans="1:18" ht="20.25">
      <c r="A121" s="6" t="str">
        <f t="shared" si="18"/>
        <v>&lt;tr&gt;&lt;td&gt;by/3.0/&lt;/td&gt;&lt;td&gt;417131__cuddlenucks__science-fiction-noise-3.wav&lt;/td&gt;&lt;td&gt;https://freesound.org/s/417131/&lt;/td&gt;&lt;td&gt;cuddlenucks&lt;/td&gt;</v>
      </c>
      <c r="J121" s="30" t="s">
        <v>471</v>
      </c>
      <c r="K121" s="17" t="s">
        <v>443</v>
      </c>
      <c r="L121" t="s">
        <v>539</v>
      </c>
      <c r="M121" s="23" t="s">
        <v>528</v>
      </c>
      <c r="R121" t="str">
        <f t="shared" si="20"/>
        <v>| by/3.0/ | 417131__cuddlenucks__science-fiction-noise-3.wav | https://freesound.org/s/417131/ | cuddlenucks |</v>
      </c>
    </row>
    <row r="122" spans="1:18" ht="20.25">
      <c r="A122" s="6" t="str">
        <f t="shared" si="18"/>
        <v>&lt;tr&gt;&lt;td&gt;by/3.0/&lt;/td&gt;&lt;td&gt;417363__xcreenplay__boing-massive-kick.wav&lt;/td&gt;&lt;td&gt;https://freesound.org/s/417363/&lt;/td&gt;&lt;td&gt;xcreenplay&lt;/td&gt;</v>
      </c>
      <c r="J122" s="30" t="s">
        <v>471</v>
      </c>
      <c r="K122" s="17" t="s">
        <v>441</v>
      </c>
      <c r="L122" t="s">
        <v>536</v>
      </c>
      <c r="M122" s="23" t="s">
        <v>529</v>
      </c>
      <c r="R122" t="str">
        <f t="shared" si="20"/>
        <v>| by/3.0/ | 417363__xcreenplay__boing-massive-kick.wav | https://freesound.org/s/417363/ | xcreenplay |</v>
      </c>
    </row>
    <row r="123" spans="1:18" ht="20.25">
      <c r="A123" s="6" t="str">
        <f t="shared" si="18"/>
        <v>&lt;tr&gt;&lt;td&gt;by/3.0/&lt;/td&gt;&lt;td&gt;431117__inspectorj__door-front-opening-a.wav&lt;/td&gt;&lt;td&gt;https://freesound.org/s/431117/&lt;/td&gt;&lt;td&gt;inspectorj&lt;/td&gt;</v>
      </c>
      <c r="J123" s="23" t="s">
        <v>471</v>
      </c>
      <c r="K123" s="17" t="s">
        <v>508</v>
      </c>
      <c r="L123" s="24" t="s">
        <v>514</v>
      </c>
      <c r="M123" s="23" t="s">
        <v>509</v>
      </c>
      <c r="R123" t="str">
        <f t="shared" si="20"/>
        <v>| by/3.0/ | 431117__inspectorj__door-front-opening-a.wav | https://freesound.org/s/431117/ | inspectorj |</v>
      </c>
    </row>
    <row r="124" spans="1:18" ht="20.25">
      <c r="A124" s="6" t="str">
        <f t="shared" si="18"/>
        <v>&lt;tr&gt;&lt;td&gt;zero/1.0/&lt;/td&gt;&lt;td&gt;500418__dj-somar__intro-reverso-craver-microbrute.wav&lt;/td&gt;&lt;td&gt;https://freesound.org/s/500418/&lt;/td&gt;&lt;td&gt;DJ_SoMaR&lt;/td&gt;</v>
      </c>
      <c r="J124" s="30" t="s">
        <v>463</v>
      </c>
      <c r="K124" s="17" t="s">
        <v>497</v>
      </c>
      <c r="L124" s="24" t="s">
        <v>503</v>
      </c>
      <c r="M124" s="23" t="s">
        <v>498</v>
      </c>
      <c r="R124" t="str">
        <f t="shared" si="20"/>
        <v>| zero/1.0/ | 500418__dj-somar__intro-reverso-craver-microbrute.wav | https://freesound.org/s/500418/ | DJ_SoMaR |</v>
      </c>
    </row>
    <row r="125" spans="1:18" ht="20.25">
      <c r="A125" s="6" t="str">
        <f t="shared" si="18"/>
        <v>&lt;tr&gt;&lt;td&gt;by/3.0/&lt;/td&gt;&lt;td&gt;7967__cfork__boing-raw.aiff&lt;/td&gt;&lt;td&gt;https://freesound.org/s/7967/&lt;/td&gt;&lt;td&gt;cfork&lt;/td&gt;</v>
      </c>
      <c r="J125" s="27" t="s">
        <v>471</v>
      </c>
      <c r="K125" s="30" t="s">
        <v>478</v>
      </c>
      <c r="L125" s="24" t="s">
        <v>479</v>
      </c>
      <c r="M125" s="23" t="s">
        <v>480</v>
      </c>
      <c r="R125" t="str">
        <f t="shared" si="20"/>
        <v>| by/3.0/ | 7967__cfork__boing-raw.aiff | https://freesound.org/s/7967/ | cfork |</v>
      </c>
    </row>
    <row r="126" spans="1:18" ht="20.25">
      <c r="A126" s="6" t="str">
        <f t="shared" si="18"/>
        <v>&lt;tr&gt;&lt;td&gt;by/3.0/&lt;/td&gt;&lt;td&gt;88635__uair01__bicycle-picture-in-spectrum.wav&lt;/td&gt;&lt;td&gt;https://freesound.org/s/88635/&lt;/td&gt;&lt;td&gt;uair01&lt;/td&gt;</v>
      </c>
      <c r="J126" s="25" t="s">
        <v>471</v>
      </c>
      <c r="K126" s="30" t="s">
        <v>475</v>
      </c>
      <c r="L126" s="24" t="s">
        <v>476</v>
      </c>
      <c r="M126" s="23" t="s">
        <v>477</v>
      </c>
      <c r="R126" t="str">
        <f t="shared" si="20"/>
        <v>| by/3.0/ | 88635__uair01__bicycle-picture-in-spectrum.wav | https://freesound.org/s/88635/ | uair01 |</v>
      </c>
    </row>
    <row r="127" spans="1:18" ht="20.25">
      <c r="A127" s="6" t="str">
        <f t="shared" si="18"/>
        <v>&lt;tr&gt;&lt;td&gt;by-nc/3.0/&lt;/td&gt;&lt;td&gt;91296__timbre__bwaang-2-reverb.mp3&lt;/td&gt;&lt;td&gt;https://freesound.org/s/91296/&lt;/td&gt;&lt;td&gt;timbre&lt;/td&gt;</v>
      </c>
      <c r="J127" s="30" t="s">
        <v>483</v>
      </c>
      <c r="K127" s="17" t="s">
        <v>495</v>
      </c>
      <c r="L127" t="s">
        <v>544</v>
      </c>
      <c r="M127" s="23" t="s">
        <v>531</v>
      </c>
      <c r="R127" t="str">
        <f t="shared" si="20"/>
        <v>| by-nc/3.0/ | 91296__timbre__bwaang-2-reverb.mp3 | https://freesound.org/s/91296/ | timbre |</v>
      </c>
    </row>
    <row r="128" spans="1:18" ht="20.25">
      <c r="A128" s="6" t="str">
        <f t="shared" si="18"/>
        <v>&lt;tr&gt;&lt;td&gt;by/3.0/&lt;/td&gt;&lt;td&gt;96964__gabisaraceni__porta-abrindo-5.wav&lt;/td&gt;&lt;td&gt;https://freesound.org/s/96964/&lt;/td&gt;&lt;td&gt;gabisaraceni&lt;/td&gt;</v>
      </c>
      <c r="J128" s="30" t="s">
        <v>471</v>
      </c>
      <c r="K128" s="17" t="s">
        <v>512</v>
      </c>
      <c r="L128" s="24" t="s">
        <v>516</v>
      </c>
      <c r="M128" s="23" t="s">
        <v>513</v>
      </c>
      <c r="R128" t="str">
        <f t="shared" si="20"/>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5" spans="2:3">
      <c r="B175">
        <v>1</v>
      </c>
      <c r="C175" s="91" t="s">
        <v>6005</v>
      </c>
    </row>
    <row r="176" spans="2:3">
      <c r="B176">
        <v>2</v>
      </c>
      <c r="C176" s="91" t="s">
        <v>4443</v>
      </c>
    </row>
    <row r="178" spans="3:4">
      <c r="D178" s="9"/>
    </row>
    <row r="183" spans="3:4">
      <c r="C183" t="s">
        <v>4440</v>
      </c>
    </row>
    <row r="184" spans="3:4">
      <c r="C184" t="s">
        <v>4442</v>
      </c>
    </row>
    <row r="185" spans="3:4">
      <c r="C185" t="s">
        <v>4441</v>
      </c>
    </row>
    <row r="189" spans="3:4">
      <c r="D189" s="9"/>
    </row>
  </sheetData>
  <autoFilter ref="A1:H73"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D4" sqref="D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3" t="s">
        <v>3965</v>
      </c>
      <c r="B1" s="83" t="s">
        <v>4484</v>
      </c>
      <c r="C1" s="59">
        <v>0</v>
      </c>
      <c r="D1" s="81" t="s">
        <v>4482</v>
      </c>
      <c r="E1" s="81">
        <v>10</v>
      </c>
      <c r="F1" s="81" t="s">
        <v>4482</v>
      </c>
      <c r="G1" s="81">
        <v>20</v>
      </c>
      <c r="H1" s="81" t="s">
        <v>4482</v>
      </c>
      <c r="I1" s="81">
        <v>30</v>
      </c>
      <c r="J1" s="81" t="s">
        <v>4482</v>
      </c>
      <c r="K1" s="81">
        <v>40</v>
      </c>
      <c r="L1" s="81" t="s">
        <v>4482</v>
      </c>
      <c r="M1" s="81">
        <v>50</v>
      </c>
      <c r="N1" s="81" t="s">
        <v>4482</v>
      </c>
      <c r="O1" s="88" t="s">
        <v>4485</v>
      </c>
    </row>
    <row r="2" spans="1:25" ht="16.5" thickTop="1" thickBot="1">
      <c r="A2" s="84"/>
      <c r="B2" s="59"/>
      <c r="C2" s="88" t="s">
        <v>45</v>
      </c>
      <c r="D2" s="88"/>
      <c r="E2" s="88" t="s">
        <v>44</v>
      </c>
      <c r="F2" s="88"/>
      <c r="G2" s="88" t="s">
        <v>33</v>
      </c>
      <c r="H2" s="88"/>
      <c r="I2" s="88" t="s">
        <v>34</v>
      </c>
      <c r="J2" s="88"/>
      <c r="K2" s="88" t="s">
        <v>32</v>
      </c>
      <c r="L2" s="88"/>
      <c r="M2" s="88" t="s">
        <v>601</v>
      </c>
      <c r="N2" s="88"/>
      <c r="O2" s="89"/>
    </row>
    <row r="3" spans="1:25" ht="16.5" thickTop="1" thickBot="1">
      <c r="A3" s="59">
        <v>0</v>
      </c>
      <c r="B3" s="85"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5"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6"/>
      <c r="C5" s="55"/>
      <c r="D5" s="55"/>
      <c r="E5" s="55"/>
      <c r="F5" s="55"/>
      <c r="G5" s="55"/>
      <c r="H5" s="55"/>
      <c r="I5" s="55"/>
      <c r="J5" s="55"/>
      <c r="K5" s="55"/>
      <c r="L5" s="55"/>
      <c r="M5" s="55"/>
      <c r="N5" s="55"/>
      <c r="O5" s="55"/>
    </row>
    <row r="6" spans="1:25" ht="16.5" thickTop="1" thickBot="1">
      <c r="A6" s="59">
        <v>1</v>
      </c>
      <c r="B6" s="85" t="s">
        <v>4483</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5"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6"/>
      <c r="C8" s="55"/>
      <c r="D8" s="55"/>
      <c r="E8" s="55"/>
      <c r="F8" s="55"/>
      <c r="G8" s="55"/>
      <c r="H8" s="55"/>
      <c r="I8" s="55"/>
      <c r="J8" s="55"/>
      <c r="K8" s="55"/>
      <c r="L8" s="55"/>
      <c r="M8" s="55"/>
      <c r="N8" s="55"/>
      <c r="O8" s="55"/>
    </row>
    <row r="9" spans="1:25" ht="16.5" thickTop="1" thickBot="1">
      <c r="A9" s="59">
        <v>2</v>
      </c>
      <c r="B9" s="85"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5"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6"/>
      <c r="C11" s="55"/>
      <c r="D11" s="55"/>
      <c r="E11" s="55"/>
      <c r="F11" s="55"/>
      <c r="G11" s="55"/>
      <c r="H11" s="55"/>
      <c r="I11" s="55"/>
      <c r="J11" s="55"/>
      <c r="K11" s="55"/>
      <c r="L11" s="55"/>
      <c r="M11" s="55"/>
      <c r="N11" s="55"/>
      <c r="O11" s="55"/>
    </row>
    <row r="12" spans="1:25" ht="16.5" thickTop="1" thickBot="1">
      <c r="A12" s="59">
        <v>3</v>
      </c>
      <c r="B12" s="85"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5"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90" t="s">
        <v>6004</v>
      </c>
      <c r="L19" s="90"/>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7">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2020-02-08T17:42:10Z</dcterms:modified>
</cp:coreProperties>
</file>