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cc\Downloads\"/>
    </mc:Choice>
  </mc:AlternateContent>
  <xr:revisionPtr revIDLastSave="0" documentId="8_{D9C70FCB-82CA-4B9A-ACD5-B7377E1BFB36}" xr6:coauthVersionLast="47" xr6:coauthVersionMax="47" xr10:uidLastSave="{00000000-0000-0000-0000-000000000000}"/>
  <bookViews>
    <workbookView xWindow="-120" yWindow="-120" windowWidth="29040" windowHeight="15720" xr2:uid="{B7743F23-3F0D-4160-BACE-F8FD4DDE0073}"/>
  </bookViews>
  <sheets>
    <sheet name="WaterVaporPressure" sheetId="1" r:id="rId1"/>
  </sheets>
  <definedNames>
    <definedName name="A.">WaterVaporPressure!$G$2</definedName>
    <definedName name="B.">WaterVaporPressure!$G$3</definedName>
    <definedName name="C.">WaterVaporPressure!$G$4</definedName>
    <definedName name="solver_adj" localSheetId="0" hidden="1">WaterVaporPressure!$G$2:$G$4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WaterVaporPressure!$G$6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D7" i="1" l="1"/>
  <c r="D8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" i="1"/>
  <c r="E2" i="1" s="1"/>
  <c r="D2" i="1" l="1"/>
  <c r="D24" i="1"/>
  <c r="D23" i="1"/>
  <c r="D6" i="1"/>
  <c r="D26" i="1"/>
  <c r="D25" i="1"/>
  <c r="D22" i="1"/>
  <c r="D14" i="1"/>
  <c r="D13" i="1"/>
  <c r="D12" i="1"/>
  <c r="D15" i="1"/>
  <c r="D11" i="1"/>
  <c r="D27" i="1"/>
  <c r="D10" i="1"/>
  <c r="D9" i="1"/>
  <c r="D18" i="1"/>
  <c r="D21" i="1"/>
  <c r="D5" i="1"/>
  <c r="D20" i="1"/>
  <c r="D19" i="1"/>
  <c r="D3" i="1"/>
  <c r="D17" i="1"/>
  <c r="D4" i="1"/>
  <c r="D16" i="1"/>
  <c r="G6" i="1"/>
</calcChain>
</file>

<file path=xl/sharedStrings.xml><?xml version="1.0" encoding="utf-8"?>
<sst xmlns="http://schemas.openxmlformats.org/spreadsheetml/2006/main" count="60" uniqueCount="60">
  <si>
    <t>2.931499999999999773e+02</t>
  </si>
  <si>
    <t>2.400000000000000000e+03</t>
  </si>
  <si>
    <t>3.031499999999999773e+02</t>
  </si>
  <si>
    <t>4.266000000000000000e+03</t>
  </si>
  <si>
    <t>3.131499999999999773e+02</t>
  </si>
  <si>
    <t>7.333000000000000000e+03</t>
  </si>
  <si>
    <t>3.231499999999999773e+02</t>
  </si>
  <si>
    <t>1.233200000000000000e+04</t>
  </si>
  <si>
    <t>3.331499999999999773e+02</t>
  </si>
  <si>
    <t>1.993200000000000000e+04</t>
  </si>
  <si>
    <t>3.431499999999999773e+02</t>
  </si>
  <si>
    <t>3.122400000000000000e+04</t>
  </si>
  <si>
    <t>4.127500000000000000e+02</t>
  </si>
  <si>
    <t>3.570000000000000000e+05</t>
  </si>
  <si>
    <t>4.328500000000000227e+02</t>
  </si>
  <si>
    <t>6.130000000000000000e+05</t>
  </si>
  <si>
    <t>4.512500000000000000e+02</t>
  </si>
  <si>
    <t>9.600000000000000000e+05</t>
  </si>
  <si>
    <t>4.631499999999999773e+02</t>
  </si>
  <si>
    <t>1.255000000000000000e+06</t>
  </si>
  <si>
    <t>4.733500000000000227e+02</t>
  </si>
  <si>
    <t>1.562000000000000000e+06</t>
  </si>
  <si>
    <t>4.825500000000000114e+02</t>
  </si>
  <si>
    <t>1.885000000000000000e+06</t>
  </si>
  <si>
    <t>4.926499999999999773e+02</t>
  </si>
  <si>
    <t>2.298000000000000000e+06</t>
  </si>
  <si>
    <t>5.041499999999999773e+02</t>
  </si>
  <si>
    <t>2.850000000000000000e+06</t>
  </si>
  <si>
    <t>5.077699999999999818e+02</t>
  </si>
  <si>
    <t>3.043000000000000000e+06</t>
  </si>
  <si>
    <t>5.212799999999999727e+02</t>
  </si>
  <si>
    <t>3.854000000000000000e+06</t>
  </si>
  <si>
    <t>5.351799999999999500e+02</t>
  </si>
  <si>
    <t>4.851000000000000000e+06</t>
  </si>
  <si>
    <t>5.414900000000000091e+02</t>
  </si>
  <si>
    <t>5.364000000000000000e+06</t>
  </si>
  <si>
    <t>5.526000000000000227e+02</t>
  </si>
  <si>
    <t>6.366000000000000000e+06</t>
  </si>
  <si>
    <t>5.579700000000000273e+02</t>
  </si>
  <si>
    <t>6.899000000000000000e+06</t>
  </si>
  <si>
    <t>5.616900000000000546e+02</t>
  </si>
  <si>
    <t>7.288000000000000000e+06</t>
  </si>
  <si>
    <t>5.713099999999999454e+02</t>
  </si>
  <si>
    <t>8.371000000000000000e+06</t>
  </si>
  <si>
    <t>6.459500000000000455e+02</t>
  </si>
  <si>
    <t>2.167400000000000000e+07</t>
  </si>
  <si>
    <t>6.460399999999999636e+02</t>
  </si>
  <si>
    <t>2.179400000000000000e+07</t>
  </si>
  <si>
    <t>6.460700000000000500e+02</t>
  </si>
  <si>
    <t>2.180400000000000000e+07</t>
  </si>
  <si>
    <t>6.470900000000000318e+02</t>
  </si>
  <si>
    <t>2.133600000000000000e+07</t>
  </si>
  <si>
    <t>A.</t>
  </si>
  <si>
    <t>B.</t>
  </si>
  <si>
    <t>C.</t>
  </si>
  <si>
    <t>T (K)</t>
  </si>
  <si>
    <t>Pdata (Pa)</t>
  </si>
  <si>
    <t>Pmodel (Pa)</t>
  </si>
  <si>
    <t>diff</t>
  </si>
  <si>
    <t>sumerr2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</si>
</sst>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D5468-8B64-46A0-9764-6665742A93A9}">
  <dimension ref="A1:G27"/>
  <sheetViews>
    <sheetView tabSelected="1" topLeftCell="C1" zoomScale="175" zoomScaleNormal="175" workbookViewId="0">
      <selection activeCell="D2" sqref="D2:D16"/>
    </sheetView>
  </sheetViews>
  <sheetFormatPr defaultRowHeight="14.25"/>
  <cols>
    <col min="1" max="1" width="31.75" customWidth="1"/>
    <col min="2" max="2" width="24.875" bestFit="1" customWidth="1"/>
    <col min="3" max="5" width="18.625" customWidth="1"/>
    <col min="7" max="7" width="11.25" bestFit="1" customWidth="1"/>
  </cols>
  <sheetData>
    <row r="1" spans="1:7">
      <c r="A1" t="s">
        <v>55</v>
      </c>
      <c r="B1" t="s">
        <v>56</v>
      </c>
      <c r="C1" t="s">
        <v>57</v>
      </c>
      <c r="E1" t="s">
        <v>58</v>
      </c>
    </row>
    <row r="2" spans="1:7">
      <c r="A2" t="s">
        <v>0</v>
      </c>
      <c r="B2" t="s">
        <v>1</v>
      </c>
      <c r="C2">
        <f>10^(A.-B./(A2+C.))</f>
        <v>2401.1137770247601</v>
      </c>
      <c r="D2">
        <f>ABS(B2-C2)/B2</f>
        <v>4.6407376031671298E-4</v>
      </c>
      <c r="E2">
        <f>(B2-C2)^2</f>
        <v>1.2404992608834851</v>
      </c>
      <c r="F2" t="s">
        <v>52</v>
      </c>
      <c r="G2">
        <v>10.22799</v>
      </c>
    </row>
    <row r="3" spans="1:7">
      <c r="A3" t="s">
        <v>2</v>
      </c>
      <c r="B3" t="s">
        <v>3</v>
      </c>
      <c r="C3">
        <f>10^(A.-B./(A3+C.))</f>
        <v>4317.0423533522599</v>
      </c>
      <c r="D3">
        <f t="shared" ref="D3:D27" si="0">ABS(B3-C3)/B3</f>
        <v>1.1964921085855567E-2</v>
      </c>
      <c r="E3">
        <f t="shared" ref="E3:E27" si="1">(B3-C3)^2</f>
        <v>2605.3218357369524</v>
      </c>
      <c r="F3" t="s">
        <v>53</v>
      </c>
      <c r="G3">
        <v>1771.9550999999999</v>
      </c>
    </row>
    <row r="4" spans="1:7">
      <c r="A4" t="s">
        <v>4</v>
      </c>
      <c r="B4" t="s">
        <v>5</v>
      </c>
      <c r="C4">
        <f>10^(A.-B./(A4+C.))</f>
        <v>7441.8608428374891</v>
      </c>
      <c r="D4">
        <f t="shared" si="0"/>
        <v>1.4845335174892832E-2</v>
      </c>
      <c r="E4">
        <f t="shared" si="1"/>
        <v>11850.683103288511</v>
      </c>
      <c r="F4" t="s">
        <v>54</v>
      </c>
      <c r="G4">
        <v>-34.378900000000002</v>
      </c>
    </row>
    <row r="5" spans="1:7">
      <c r="A5" t="s">
        <v>6</v>
      </c>
      <c r="B5" t="s">
        <v>7</v>
      </c>
      <c r="C5">
        <f>10^(A.-B./(A5+C.))</f>
        <v>12353.708649052442</v>
      </c>
      <c r="D5">
        <f t="shared" si="0"/>
        <v>1.7603510422025312E-3</v>
      </c>
      <c r="E5">
        <f t="shared" si="1"/>
        <v>471.26544368207425</v>
      </c>
    </row>
    <row r="6" spans="1:7">
      <c r="A6" t="s">
        <v>8</v>
      </c>
      <c r="B6" t="s">
        <v>9</v>
      </c>
      <c r="C6">
        <f>10^(A.-B./(A6+C.))</f>
        <v>19823.412529544476</v>
      </c>
      <c r="D6">
        <f t="shared" si="0"/>
        <v>5.4478963704357045E-3</v>
      </c>
      <c r="E6">
        <f t="shared" si="1"/>
        <v>11791.238739929397</v>
      </c>
      <c r="F6" t="s">
        <v>59</v>
      </c>
      <c r="G6">
        <f>SUM(E2:E27)</f>
        <v>486641760194.12262</v>
      </c>
    </row>
    <row r="7" spans="1:7">
      <c r="A7" t="s">
        <v>10</v>
      </c>
      <c r="B7" t="s">
        <v>11</v>
      </c>
      <c r="C7">
        <f>10^(A.-B./(A7+C.))</f>
        <v>30850.084332083537</v>
      </c>
      <c r="D7">
        <f t="shared" si="0"/>
        <v>1.1975264793635107E-2</v>
      </c>
      <c r="E7">
        <f t="shared" si="1"/>
        <v>139812.92671341432</v>
      </c>
    </row>
    <row r="8" spans="1:7">
      <c r="A8" t="s">
        <v>12</v>
      </c>
      <c r="B8" t="s">
        <v>13</v>
      </c>
      <c r="C8">
        <f>10^(A.-B./(A8+C.))</f>
        <v>350651.51861230505</v>
      </c>
      <c r="D8">
        <f t="shared" si="0"/>
        <v>1.7782861029957839E-2</v>
      </c>
      <c r="E8">
        <f t="shared" si="1"/>
        <v>40303215.929909177</v>
      </c>
    </row>
    <row r="9" spans="1:7">
      <c r="A9" t="s">
        <v>14</v>
      </c>
      <c r="B9" t="s">
        <v>15</v>
      </c>
      <c r="C9">
        <f>10^(A.-B./(A9+C.))</f>
        <v>604094.8653584409</v>
      </c>
      <c r="D9">
        <f t="shared" si="0"/>
        <v>1.4527136446262799E-2</v>
      </c>
      <c r="E9">
        <f t="shared" si="1"/>
        <v>79301422.984295845</v>
      </c>
    </row>
    <row r="10" spans="1:7">
      <c r="A10" t="s">
        <v>16</v>
      </c>
      <c r="B10" t="s">
        <v>17</v>
      </c>
      <c r="C10">
        <f>10^(A.-B./(A10+C.))</f>
        <v>949255.84000232327</v>
      </c>
      <c r="D10">
        <f t="shared" si="0"/>
        <v>1.1191833330913262E-2</v>
      </c>
      <c r="E10">
        <f t="shared" si="1"/>
        <v>115436974.05567688</v>
      </c>
    </row>
    <row r="11" spans="1:7">
      <c r="A11" t="s">
        <v>18</v>
      </c>
      <c r="B11" t="s">
        <v>19</v>
      </c>
      <c r="C11">
        <f>10^(A.-B./(A11+C.))</f>
        <v>1245528.0006891408</v>
      </c>
      <c r="D11">
        <f t="shared" si="0"/>
        <v>7.5474098094495982E-3</v>
      </c>
      <c r="E11">
        <f t="shared" si="1"/>
        <v>89718770.944918036</v>
      </c>
    </row>
    <row r="12" spans="1:7">
      <c r="A12" t="s">
        <v>20</v>
      </c>
      <c r="B12" t="s">
        <v>21</v>
      </c>
      <c r="C12">
        <f>10^(A.-B./(A12+C.))</f>
        <v>1553746.1761568857</v>
      </c>
      <c r="D12">
        <f t="shared" si="0"/>
        <v>5.2841381838119785E-3</v>
      </c>
      <c r="E12">
        <f t="shared" si="1"/>
        <v>68125608.033162296</v>
      </c>
    </row>
    <row r="13" spans="1:7">
      <c r="A13" t="s">
        <v>22</v>
      </c>
      <c r="B13" t="s">
        <v>23</v>
      </c>
      <c r="C13">
        <f>10^(A.-B./(A13+C.))</f>
        <v>1880369.0485867104</v>
      </c>
      <c r="D13">
        <f t="shared" si="0"/>
        <v>2.4567381502862834E-3</v>
      </c>
      <c r="E13">
        <f t="shared" si="1"/>
        <v>21445710.992249351</v>
      </c>
    </row>
    <row r="14" spans="1:7">
      <c r="A14" t="s">
        <v>24</v>
      </c>
      <c r="B14" t="s">
        <v>25</v>
      </c>
      <c r="C14">
        <f>10^(A.-B./(A14+C.))</f>
        <v>2298164.5979087926</v>
      </c>
      <c r="D14">
        <f t="shared" si="0"/>
        <v>7.1626592163860571E-5</v>
      </c>
      <c r="E14">
        <f t="shared" si="1"/>
        <v>27092.471578881137</v>
      </c>
    </row>
    <row r="15" spans="1:7">
      <c r="A15" t="s">
        <v>26</v>
      </c>
      <c r="B15" t="s">
        <v>27</v>
      </c>
      <c r="C15">
        <f>10^(A.-B./(A15+C.))</f>
        <v>2857825.7429183256</v>
      </c>
      <c r="D15">
        <f t="shared" si="0"/>
        <v>2.7458747081844171E-3</v>
      </c>
      <c r="E15">
        <f t="shared" si="1"/>
        <v>61242252.223723091</v>
      </c>
    </row>
    <row r="16" spans="1:7">
      <c r="A16" t="s">
        <v>28</v>
      </c>
      <c r="B16" t="s">
        <v>29</v>
      </c>
      <c r="C16">
        <f>10^(A.-B./(A16+C.))</f>
        <v>3054075.0489794905</v>
      </c>
      <c r="D16">
        <f t="shared" si="0"/>
        <v>3.6395165887251166E-3</v>
      </c>
      <c r="E16">
        <f t="shared" si="1"/>
        <v>122656709.89811422</v>
      </c>
    </row>
    <row r="17" spans="1:5">
      <c r="A17" t="s">
        <v>30</v>
      </c>
      <c r="B17" t="s">
        <v>31</v>
      </c>
      <c r="C17">
        <f>10^(A.-B./(A17+C.))</f>
        <v>3879175.6207136689</v>
      </c>
      <c r="D17">
        <f t="shared" si="0"/>
        <v>6.5323354212944666E-3</v>
      </c>
      <c r="E17">
        <f t="shared" si="1"/>
        <v>633811878.31851339</v>
      </c>
    </row>
    <row r="18" spans="1:5">
      <c r="A18" t="s">
        <v>32</v>
      </c>
      <c r="B18" t="s">
        <v>33</v>
      </c>
      <c r="C18">
        <f>10^(A.-B./(A18+C.))</f>
        <v>4894955.7491915142</v>
      </c>
      <c r="D18">
        <f t="shared" si="0"/>
        <v>9.0611727873663606E-3</v>
      </c>
      <c r="E18">
        <f t="shared" si="1"/>
        <v>1932107886.9873028</v>
      </c>
    </row>
    <row r="19" spans="1:5">
      <c r="A19" t="s">
        <v>34</v>
      </c>
      <c r="B19" t="s">
        <v>35</v>
      </c>
      <c r="C19">
        <f>10^(A.-B./(A19+C.))</f>
        <v>5417204.3860914987</v>
      </c>
      <c r="D19">
        <f t="shared" si="0"/>
        <v>9.9187893533740981E-3</v>
      </c>
      <c r="E19">
        <f t="shared" si="1"/>
        <v>2830706699.3732557</v>
      </c>
    </row>
    <row r="20" spans="1:5">
      <c r="A20" t="s">
        <v>36</v>
      </c>
      <c r="B20" t="s">
        <v>37</v>
      </c>
      <c r="C20">
        <f>10^(A.-B./(A20+C.))</f>
        <v>6437047.7909450643</v>
      </c>
      <c r="D20">
        <f t="shared" si="0"/>
        <v>1.1160507531427E-2</v>
      </c>
      <c r="E20">
        <f t="shared" si="1"/>
        <v>5047788598.1735573</v>
      </c>
    </row>
    <row r="21" spans="1:5">
      <c r="A21" t="s">
        <v>38</v>
      </c>
      <c r="B21" t="s">
        <v>39</v>
      </c>
      <c r="C21">
        <f>10^(A.-B./(A21+C.))</f>
        <v>6978393.1348924534</v>
      </c>
      <c r="D21">
        <f t="shared" si="0"/>
        <v>1.1507919248072682E-2</v>
      </c>
      <c r="E21">
        <f t="shared" si="1"/>
        <v>6303269868.0513077</v>
      </c>
    </row>
    <row r="22" spans="1:5">
      <c r="A22" t="s">
        <v>40</v>
      </c>
      <c r="B22" t="s">
        <v>41</v>
      </c>
      <c r="C22">
        <f>10^(A.-B./(A22+C.))</f>
        <v>7372759.2568692015</v>
      </c>
      <c r="D22">
        <f t="shared" si="0"/>
        <v>1.1629974872283417E-2</v>
      </c>
      <c r="E22">
        <f t="shared" si="1"/>
        <v>7184131625.01929</v>
      </c>
    </row>
    <row r="23" spans="1:5">
      <c r="A23" t="s">
        <v>42</v>
      </c>
      <c r="B23" t="s">
        <v>43</v>
      </c>
      <c r="C23">
        <f>10^(A.-B./(A23+C.))</f>
        <v>8469083.3070866894</v>
      </c>
      <c r="D23">
        <f t="shared" si="0"/>
        <v>1.1717035848368104E-2</v>
      </c>
      <c r="E23">
        <f t="shared" si="1"/>
        <v>9620335129.0618153</v>
      </c>
    </row>
    <row r="24" spans="1:5">
      <c r="A24" t="s">
        <v>44</v>
      </c>
      <c r="B24" t="s">
        <v>45</v>
      </c>
      <c r="C24">
        <f>10^(A.-B./(A24+C.))</f>
        <v>21409572.467884175</v>
      </c>
      <c r="D24">
        <f t="shared" si="0"/>
        <v>1.2200218331448949E-2</v>
      </c>
      <c r="E24">
        <f t="shared" si="1"/>
        <v>69921919740.865402</v>
      </c>
    </row>
    <row r="25" spans="1:5">
      <c r="A25" t="s">
        <v>46</v>
      </c>
      <c r="B25" t="s">
        <v>47</v>
      </c>
      <c r="C25">
        <f>10^(A.-B./(A25+C.))</f>
        <v>21430599.320391562</v>
      </c>
      <c r="D25">
        <f t="shared" si="0"/>
        <v>1.6674345214666337E-2</v>
      </c>
      <c r="E25">
        <f t="shared" si="1"/>
        <v>132060053939.87473</v>
      </c>
    </row>
    <row r="26" spans="1:5">
      <c r="A26" t="s">
        <v>48</v>
      </c>
      <c r="B26" t="s">
        <v>49</v>
      </c>
      <c r="C26">
        <f>10^(A.-B./(A26+C.))</f>
        <v>21437611.483208634</v>
      </c>
      <c r="D26">
        <f t="shared" si="0"/>
        <v>1.6803729443742709E-2</v>
      </c>
      <c r="E26">
        <f t="shared" si="1"/>
        <v>134240545236.57712</v>
      </c>
    </row>
    <row r="27" spans="1:5">
      <c r="A27" t="s">
        <v>50</v>
      </c>
      <c r="B27" t="s">
        <v>51</v>
      </c>
      <c r="C27">
        <f>10^(A.-B./(A27+C.))</f>
        <v>21676981.913452327</v>
      </c>
      <c r="D27">
        <f t="shared" si="0"/>
        <v>1.5981529501890104E-2</v>
      </c>
      <c r="E27">
        <f t="shared" si="1"/>
        <v>116268665301.6104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WaterVaporPressure</vt:lpstr>
      <vt:lpstr>A.</vt:lpstr>
      <vt:lpstr>B.</vt:lpstr>
      <vt:lpstr>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Co, Carlos (cocc)</cp:lastModifiedBy>
  <dcterms:created xsi:type="dcterms:W3CDTF">2025-08-28T16:22:27Z</dcterms:created>
  <dcterms:modified xsi:type="dcterms:W3CDTF">2025-08-28T16:22:27Z</dcterms:modified>
</cp:coreProperties>
</file>