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xr:revisionPtr revIDLastSave="317" documentId="11_0B1D56BE9CDCCE836B02CE7A5FB0D4A9BBFD1C62" xr6:coauthVersionLast="47" xr6:coauthVersionMax="47" xr10:uidLastSave="{C63FEEEB-E9D3-4CC6-8F44-0991040E299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2" i="1" l="1"/>
  <c r="AD25" i="1"/>
  <c r="AD24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A4" i="1"/>
  <c r="Z4" i="1"/>
  <c r="Y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4" i="1"/>
  <c r="Z3" i="1"/>
  <c r="AA3" i="1"/>
  <c r="AB3" i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4" i="1"/>
  <c r="U3" i="1"/>
  <c r="V3" i="1"/>
  <c r="W3" i="1"/>
  <c r="T3" i="1"/>
  <c r="R4" i="1"/>
  <c r="Q4" i="1"/>
  <c r="P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I4" i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C25" i="1"/>
  <c r="D25" i="1"/>
  <c r="D24" i="1"/>
  <c r="D23" i="1"/>
  <c r="D22" i="1"/>
  <c r="C24" i="1"/>
  <c r="C23" i="1"/>
  <c r="C2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5" i="1"/>
  <c r="N23" i="1" l="1"/>
  <c r="N24" i="1"/>
  <c r="N25" i="1"/>
  <c r="N22" i="1"/>
</calcChain>
</file>

<file path=xl/sharedStrings.xml><?xml version="1.0" encoding="utf-8"?>
<sst xmlns="http://schemas.openxmlformats.org/spreadsheetml/2006/main" count="49" uniqueCount="49">
  <si>
    <t>Employee Payroll</t>
  </si>
  <si>
    <t>Mark Zor</t>
  </si>
  <si>
    <t>Hours Worked</t>
  </si>
  <si>
    <t xml:space="preserve">Overtime Hours </t>
  </si>
  <si>
    <t>Pay</t>
  </si>
  <si>
    <t>Overtime Bonus</t>
  </si>
  <si>
    <t>Total Pay</t>
  </si>
  <si>
    <t>January Pay</t>
  </si>
  <si>
    <t>LastName</t>
  </si>
  <si>
    <t>FirstName</t>
  </si>
  <si>
    <t>Hourly Wage</t>
  </si>
  <si>
    <t>Smith</t>
  </si>
  <si>
    <t>Emma</t>
  </si>
  <si>
    <t>Johnson</t>
  </si>
  <si>
    <t>Liam</t>
  </si>
  <si>
    <t>Brown</t>
  </si>
  <si>
    <t>Ava</t>
  </si>
  <si>
    <t>Williams</t>
  </si>
  <si>
    <t>Noah</t>
  </si>
  <si>
    <t>Jones</t>
  </si>
  <si>
    <t>Sophia</t>
  </si>
  <si>
    <t>Garcia</t>
  </si>
  <si>
    <t>Oliver</t>
  </si>
  <si>
    <t>Miller</t>
  </si>
  <si>
    <t>Isabella</t>
  </si>
  <si>
    <t>Davis</t>
  </si>
  <si>
    <t>Elijah</t>
  </si>
  <si>
    <t>Rodriguez</t>
  </si>
  <si>
    <t>Mia</t>
  </si>
  <si>
    <t>Martinez</t>
  </si>
  <si>
    <t>James</t>
  </si>
  <si>
    <t>Hernandez</t>
  </si>
  <si>
    <t>Charlotte</t>
  </si>
  <si>
    <t>Lopez</t>
  </si>
  <si>
    <t>Benjamin</t>
  </si>
  <si>
    <t>Wilson</t>
  </si>
  <si>
    <t>Amelia</t>
  </si>
  <si>
    <t>Anderson</t>
  </si>
  <si>
    <t>Lucas</t>
  </si>
  <si>
    <t>Thomas</t>
  </si>
  <si>
    <t>Harper</t>
  </si>
  <si>
    <t>Taylor</t>
  </si>
  <si>
    <t>Henry</t>
  </si>
  <si>
    <t>Moore</t>
  </si>
  <si>
    <t>Evelyn</t>
  </si>
  <si>
    <t>MAX</t>
  </si>
  <si>
    <t>MIN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</si>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</sst>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"/>
  </numFmts>
  <fonts count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4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"/>
  <sheetViews>
    <sheetView tabSelected="1" workbookViewId="0">
      <selection activeCell="AD17" sqref="AD17"/>
    </sheetView>
  </sheetViews>
  <sheetFormatPr defaultRowHeight="15"/>
  <cols>
    <col min="1" max="1" width="12.42578125" customWidth="1"/>
    <col min="2" max="2" width="10" customWidth="1"/>
    <col min="3" max="3" width="12" customWidth="1"/>
    <col min="4" max="8" width="13" customWidth="1"/>
    <col min="9" max="13" width="18" customWidth="1"/>
    <col min="14" max="18" width="13.85546875" customWidth="1"/>
    <col min="19" max="23" width="16.28515625" customWidth="1"/>
    <col min="24" max="24" width="12.140625" customWidth="1"/>
    <col min="25" max="25" width="11.42578125" customWidth="1"/>
    <col min="26" max="26" width="12" customWidth="1"/>
    <col min="27" max="27" width="13.42578125" customWidth="1"/>
    <col min="28" max="28" width="12" customWidth="1"/>
    <col min="30" max="30" width="14.28515625" customWidth="1"/>
  </cols>
  <sheetData>
    <row r="1" spans="1:30">
      <c r="A1" t="s">
        <v>0</v>
      </c>
      <c r="C1" t="s">
        <v>1</v>
      </c>
    </row>
    <row r="2" spans="1:30">
      <c r="D2" t="s">
        <v>2</v>
      </c>
      <c r="I2" t="s">
        <v>3</v>
      </c>
      <c r="N2" t="s">
        <v>4</v>
      </c>
      <c r="S2" t="s">
        <v>5</v>
      </c>
      <c r="X2" t="s">
        <v>6</v>
      </c>
      <c r="AD2" t="s">
        <v>7</v>
      </c>
    </row>
    <row r="3" spans="1:30">
      <c r="A3" t="s">
        <v>8</v>
      </c>
      <c r="B3" t="s">
        <v>9</v>
      </c>
      <c r="C3" t="s">
        <v>10</v>
      </c>
      <c r="D3" s="4">
        <v>45292</v>
      </c>
      <c r="E3" s="4">
        <f>D3+7</f>
        <v>45299</v>
      </c>
      <c r="F3" s="4">
        <f t="shared" ref="F3:H3" si="0">E3+7</f>
        <v>45306</v>
      </c>
      <c r="G3" s="4">
        <f t="shared" si="0"/>
        <v>45313</v>
      </c>
      <c r="H3" s="4">
        <f t="shared" si="0"/>
        <v>45320</v>
      </c>
      <c r="I3" s="6">
        <v>45292</v>
      </c>
      <c r="J3" s="6">
        <f>I3+7</f>
        <v>45299</v>
      </c>
      <c r="K3" s="6">
        <f t="shared" ref="K3:M3" si="1">J3+7</f>
        <v>45306</v>
      </c>
      <c r="L3" s="6">
        <f t="shared" si="1"/>
        <v>45313</v>
      </c>
      <c r="M3" s="6">
        <f t="shared" si="1"/>
        <v>45320</v>
      </c>
      <c r="N3" s="8">
        <v>45292</v>
      </c>
      <c r="O3" s="8">
        <f>N3+7</f>
        <v>45299</v>
      </c>
      <c r="P3" s="8">
        <f t="shared" ref="P3:R3" si="2">O3+7</f>
        <v>45306</v>
      </c>
      <c r="Q3" s="8">
        <f t="shared" si="2"/>
        <v>45313</v>
      </c>
      <c r="R3" s="8">
        <f t="shared" si="2"/>
        <v>45320</v>
      </c>
      <c r="S3" s="10">
        <v>45292</v>
      </c>
      <c r="T3" s="10">
        <f>S3+7</f>
        <v>45299</v>
      </c>
      <c r="U3" s="10">
        <f t="shared" ref="U3:W3" si="3">T3+7</f>
        <v>45306</v>
      </c>
      <c r="V3" s="10">
        <f t="shared" si="3"/>
        <v>45313</v>
      </c>
      <c r="W3" s="10">
        <f t="shared" si="3"/>
        <v>45320</v>
      </c>
      <c r="X3" s="12">
        <v>45292</v>
      </c>
      <c r="Y3" s="12">
        <f>X3+7</f>
        <v>45299</v>
      </c>
      <c r="Z3" s="12">
        <f t="shared" ref="Z3:AB3" si="4">Y3+7</f>
        <v>45306</v>
      </c>
      <c r="AA3" s="12">
        <f t="shared" si="4"/>
        <v>45313</v>
      </c>
      <c r="AB3" s="12">
        <f t="shared" si="4"/>
        <v>45320</v>
      </c>
      <c r="AD3" s="1"/>
    </row>
    <row r="4" spans="1:30">
      <c r="A4" t="s">
        <v>11</v>
      </c>
      <c r="B4" t="s">
        <v>12</v>
      </c>
      <c r="C4" s="1">
        <v>15.9</v>
      </c>
      <c r="D4" s="5">
        <v>41</v>
      </c>
      <c r="E4" s="5">
        <v>40</v>
      </c>
      <c r="F4" s="5">
        <v>38</v>
      </c>
      <c r="G4" s="5">
        <v>29</v>
      </c>
      <c r="H4" s="5">
        <v>42</v>
      </c>
      <c r="I4" s="7">
        <f>IF(D4&gt;40,D4-40,0)</f>
        <v>1</v>
      </c>
      <c r="J4" s="7">
        <f t="shared" ref="J4:M4" si="5">IF(E4&gt;40,E4-40,0)</f>
        <v>0</v>
      </c>
      <c r="K4" s="7">
        <f t="shared" si="5"/>
        <v>0</v>
      </c>
      <c r="L4" s="7">
        <f t="shared" si="5"/>
        <v>0</v>
      </c>
      <c r="M4" s="7">
        <f t="shared" si="5"/>
        <v>2</v>
      </c>
      <c r="N4" s="9">
        <f>$C4*D4</f>
        <v>651.9</v>
      </c>
      <c r="O4" s="9">
        <f>$C4*E4</f>
        <v>636</v>
      </c>
      <c r="P4" s="9">
        <f t="shared" ref="P4:R19" si="6">$C4*F4</f>
        <v>604.20000000000005</v>
      </c>
      <c r="Q4" s="9">
        <f>$C4*G4</f>
        <v>461.1</v>
      </c>
      <c r="R4" s="9">
        <f>$C4*H4</f>
        <v>667.80000000000007</v>
      </c>
      <c r="S4" s="11">
        <f>0.5*$C4*I4</f>
        <v>7.95</v>
      </c>
      <c r="T4" s="11">
        <f t="shared" ref="T4:W4" si="7">0.5*$C4*J4</f>
        <v>0</v>
      </c>
      <c r="U4" s="11">
        <f t="shared" si="7"/>
        <v>0</v>
      </c>
      <c r="V4" s="11">
        <f t="shared" si="7"/>
        <v>0</v>
      </c>
      <c r="W4" s="11">
        <f t="shared" si="7"/>
        <v>15.9</v>
      </c>
      <c r="X4" s="13">
        <f>N4+S4</f>
        <v>659.85</v>
      </c>
      <c r="Y4" s="13">
        <f>O4+T4</f>
        <v>636</v>
      </c>
      <c r="Z4" s="13">
        <f>P4+U4</f>
        <v>604.20000000000005</v>
      </c>
      <c r="AA4" s="13">
        <f>Q4+V4</f>
        <v>461.1</v>
      </c>
      <c r="AB4" s="13">
        <f t="shared" ref="Y4:AB19" si="8">R4+W4</f>
        <v>683.7</v>
      </c>
      <c r="AD4" s="1">
        <f>SUM(X4:AB4)</f>
        <v>3044.8500000000004</v>
      </c>
    </row>
    <row r="5" spans="1:30">
      <c r="A5" t="s">
        <v>13</v>
      </c>
      <c r="B5" t="s">
        <v>14</v>
      </c>
      <c r="C5" s="1">
        <v>10</v>
      </c>
      <c r="D5" s="5">
        <v>42</v>
      </c>
      <c r="E5" s="5">
        <v>40</v>
      </c>
      <c r="F5" s="5">
        <v>39</v>
      </c>
      <c r="G5" s="5">
        <v>25</v>
      </c>
      <c r="H5" s="5">
        <v>45</v>
      </c>
      <c r="I5" s="7">
        <f t="shared" ref="I5:I20" si="9">IF(D5&gt;40,D5-40,0)</f>
        <v>2</v>
      </c>
      <c r="J5" s="7">
        <f t="shared" ref="J5:M5" si="10">IF(E5&gt;40,E5-40,0)</f>
        <v>0</v>
      </c>
      <c r="K5" s="7">
        <f t="shared" si="10"/>
        <v>0</v>
      </c>
      <c r="L5" s="7">
        <f t="shared" si="10"/>
        <v>0</v>
      </c>
      <c r="M5" s="7">
        <f t="shared" si="10"/>
        <v>5</v>
      </c>
      <c r="N5" s="9">
        <f t="shared" ref="N5:O20" si="11">$C5*D5</f>
        <v>420</v>
      </c>
      <c r="O5" s="9">
        <f t="shared" si="11"/>
        <v>400</v>
      </c>
      <c r="P5" s="9">
        <f t="shared" si="6"/>
        <v>390</v>
      </c>
      <c r="Q5" s="9">
        <f t="shared" si="6"/>
        <v>250</v>
      </c>
      <c r="R5" s="9">
        <f t="shared" si="6"/>
        <v>450</v>
      </c>
      <c r="S5" s="11">
        <f>0.5*C5*I5</f>
        <v>10</v>
      </c>
      <c r="T5" s="11">
        <f t="shared" ref="T5:W20" si="12">0.5*D5*J5</f>
        <v>0</v>
      </c>
      <c r="U5" s="11">
        <f t="shared" si="12"/>
        <v>0</v>
      </c>
      <c r="V5" s="11">
        <f t="shared" si="12"/>
        <v>0</v>
      </c>
      <c r="W5" s="11">
        <f t="shared" si="12"/>
        <v>62.5</v>
      </c>
      <c r="X5" s="13">
        <f t="shared" ref="X5:X20" si="13">N5+S5</f>
        <v>430</v>
      </c>
      <c r="Y5" s="13">
        <f t="shared" si="8"/>
        <v>400</v>
      </c>
      <c r="Z5" s="13">
        <f t="shared" si="8"/>
        <v>390</v>
      </c>
      <c r="AA5" s="13">
        <f t="shared" si="8"/>
        <v>250</v>
      </c>
      <c r="AB5" s="13">
        <f t="shared" si="8"/>
        <v>512.5</v>
      </c>
      <c r="AD5" s="1">
        <f t="shared" ref="AD5:AD20" si="14">SUM(X5:AB5)</f>
        <v>1982.5</v>
      </c>
    </row>
    <row r="6" spans="1:30">
      <c r="A6" t="s">
        <v>15</v>
      </c>
      <c r="B6" t="s">
        <v>16</v>
      </c>
      <c r="C6" s="1">
        <v>22.1</v>
      </c>
      <c r="D6" s="5">
        <v>40</v>
      </c>
      <c r="E6" s="5">
        <v>42</v>
      </c>
      <c r="F6" s="5">
        <v>39</v>
      </c>
      <c r="G6" s="5">
        <v>36</v>
      </c>
      <c r="H6" s="5">
        <v>44</v>
      </c>
      <c r="I6" s="7">
        <f t="shared" si="9"/>
        <v>0</v>
      </c>
      <c r="J6" s="7">
        <f t="shared" ref="J6:M6" si="15">IF(E6&gt;40,E6-40,0)</f>
        <v>2</v>
      </c>
      <c r="K6" s="7">
        <f t="shared" si="15"/>
        <v>0</v>
      </c>
      <c r="L6" s="7">
        <f t="shared" si="15"/>
        <v>0</v>
      </c>
      <c r="M6" s="7">
        <f t="shared" si="15"/>
        <v>4</v>
      </c>
      <c r="N6" s="9">
        <f t="shared" si="11"/>
        <v>884</v>
      </c>
      <c r="O6" s="9">
        <f t="shared" si="11"/>
        <v>928.2</v>
      </c>
      <c r="P6" s="9">
        <f t="shared" si="6"/>
        <v>861.90000000000009</v>
      </c>
      <c r="Q6" s="9">
        <f t="shared" si="6"/>
        <v>795.6</v>
      </c>
      <c r="R6" s="9">
        <f t="shared" si="6"/>
        <v>972.40000000000009</v>
      </c>
      <c r="S6" s="11">
        <f>0.5*C6*I6</f>
        <v>0</v>
      </c>
      <c r="T6" s="11">
        <f t="shared" si="12"/>
        <v>40</v>
      </c>
      <c r="U6" s="11">
        <f t="shared" si="12"/>
        <v>0</v>
      </c>
      <c r="V6" s="11">
        <f t="shared" si="12"/>
        <v>0</v>
      </c>
      <c r="W6" s="11">
        <f t="shared" si="12"/>
        <v>72</v>
      </c>
      <c r="X6" s="13">
        <f t="shared" si="13"/>
        <v>884</v>
      </c>
      <c r="Y6" s="13">
        <f t="shared" si="8"/>
        <v>968.2</v>
      </c>
      <c r="Z6" s="13">
        <f t="shared" si="8"/>
        <v>861.90000000000009</v>
      </c>
      <c r="AA6" s="13">
        <f t="shared" si="8"/>
        <v>795.6</v>
      </c>
      <c r="AB6" s="13">
        <f t="shared" si="8"/>
        <v>1044.4000000000001</v>
      </c>
      <c r="AD6" s="1">
        <f t="shared" si="14"/>
        <v>4554.1000000000004</v>
      </c>
    </row>
    <row r="7" spans="1:30">
      <c r="A7" t="s">
        <v>17</v>
      </c>
      <c r="B7" t="s">
        <v>18</v>
      </c>
      <c r="C7" s="1">
        <v>19.100000000000001</v>
      </c>
      <c r="D7" s="5">
        <v>41</v>
      </c>
      <c r="E7" s="5">
        <v>41</v>
      </c>
      <c r="F7" s="5">
        <v>40</v>
      </c>
      <c r="G7" s="5">
        <v>36</v>
      </c>
      <c r="H7" s="5">
        <v>44</v>
      </c>
      <c r="I7" s="7">
        <f t="shared" si="9"/>
        <v>1</v>
      </c>
      <c r="J7" s="7">
        <f t="shared" ref="J7:M7" si="16">IF(E7&gt;40,E7-40,0)</f>
        <v>1</v>
      </c>
      <c r="K7" s="7">
        <f t="shared" si="16"/>
        <v>0</v>
      </c>
      <c r="L7" s="7">
        <f t="shared" si="16"/>
        <v>0</v>
      </c>
      <c r="M7" s="7">
        <f t="shared" si="16"/>
        <v>4</v>
      </c>
      <c r="N7" s="9">
        <f t="shared" si="11"/>
        <v>783.1</v>
      </c>
      <c r="O7" s="9">
        <f t="shared" si="11"/>
        <v>783.1</v>
      </c>
      <c r="P7" s="9">
        <f t="shared" si="6"/>
        <v>764</v>
      </c>
      <c r="Q7" s="9">
        <f t="shared" si="6"/>
        <v>687.6</v>
      </c>
      <c r="R7" s="9">
        <f t="shared" si="6"/>
        <v>840.40000000000009</v>
      </c>
      <c r="S7" s="11">
        <f>0.5*C7*I7</f>
        <v>9.5500000000000007</v>
      </c>
      <c r="T7" s="11">
        <f t="shared" si="12"/>
        <v>20.5</v>
      </c>
      <c r="U7" s="11">
        <f t="shared" si="12"/>
        <v>0</v>
      </c>
      <c r="V7" s="11">
        <f t="shared" si="12"/>
        <v>0</v>
      </c>
      <c r="W7" s="11">
        <f t="shared" si="12"/>
        <v>72</v>
      </c>
      <c r="X7" s="13">
        <f t="shared" si="13"/>
        <v>792.65</v>
      </c>
      <c r="Y7" s="13">
        <f t="shared" si="8"/>
        <v>803.6</v>
      </c>
      <c r="Z7" s="13">
        <f t="shared" si="8"/>
        <v>764</v>
      </c>
      <c r="AA7" s="13">
        <f t="shared" si="8"/>
        <v>687.6</v>
      </c>
      <c r="AB7" s="13">
        <f t="shared" si="8"/>
        <v>912.40000000000009</v>
      </c>
      <c r="AD7" s="1">
        <f t="shared" si="14"/>
        <v>3960.25</v>
      </c>
    </row>
    <row r="8" spans="1:30">
      <c r="A8" t="s">
        <v>19</v>
      </c>
      <c r="B8" t="s">
        <v>20</v>
      </c>
      <c r="C8" s="1">
        <v>6.9</v>
      </c>
      <c r="D8" s="5">
        <v>39</v>
      </c>
      <c r="E8" s="5">
        <v>25</v>
      </c>
      <c r="F8" s="5">
        <v>40</v>
      </c>
      <c r="G8" s="5">
        <v>36</v>
      </c>
      <c r="H8" s="5">
        <v>41</v>
      </c>
      <c r="I8" s="7">
        <f t="shared" si="9"/>
        <v>0</v>
      </c>
      <c r="J8" s="7">
        <f t="shared" ref="J8:M8" si="17">IF(E8&gt;40,E8-40,0)</f>
        <v>0</v>
      </c>
      <c r="K8" s="7">
        <f t="shared" si="17"/>
        <v>0</v>
      </c>
      <c r="L8" s="7">
        <f t="shared" si="17"/>
        <v>0</v>
      </c>
      <c r="M8" s="7">
        <f t="shared" si="17"/>
        <v>1</v>
      </c>
      <c r="N8" s="9">
        <f t="shared" si="11"/>
        <v>269.10000000000002</v>
      </c>
      <c r="O8" s="9">
        <f t="shared" si="11"/>
        <v>172.5</v>
      </c>
      <c r="P8" s="9">
        <f t="shared" si="6"/>
        <v>276</v>
      </c>
      <c r="Q8" s="9">
        <f t="shared" si="6"/>
        <v>248.4</v>
      </c>
      <c r="R8" s="9">
        <f t="shared" si="6"/>
        <v>282.90000000000003</v>
      </c>
      <c r="S8" s="11">
        <f>0.5*C8*I8</f>
        <v>0</v>
      </c>
      <c r="T8" s="11">
        <f t="shared" si="12"/>
        <v>0</v>
      </c>
      <c r="U8" s="11">
        <f t="shared" si="12"/>
        <v>0</v>
      </c>
      <c r="V8" s="11">
        <f t="shared" si="12"/>
        <v>0</v>
      </c>
      <c r="W8" s="11">
        <f t="shared" si="12"/>
        <v>18</v>
      </c>
      <c r="X8" s="13">
        <f t="shared" si="13"/>
        <v>269.10000000000002</v>
      </c>
      <c r="Y8" s="13">
        <f t="shared" si="8"/>
        <v>172.5</v>
      </c>
      <c r="Z8" s="13">
        <f t="shared" si="8"/>
        <v>276</v>
      </c>
      <c r="AA8" s="13">
        <f t="shared" si="8"/>
        <v>248.4</v>
      </c>
      <c r="AB8" s="13">
        <f t="shared" si="8"/>
        <v>300.90000000000003</v>
      </c>
      <c r="AD8" s="1">
        <f t="shared" si="14"/>
        <v>1266.9000000000001</v>
      </c>
    </row>
    <row r="9" spans="1:30">
      <c r="A9" t="s">
        <v>21</v>
      </c>
      <c r="B9" t="s">
        <v>22</v>
      </c>
      <c r="C9" s="1">
        <v>23.4</v>
      </c>
      <c r="D9" s="5">
        <v>28</v>
      </c>
      <c r="E9" s="5">
        <v>35</v>
      </c>
      <c r="F9" s="5">
        <v>29</v>
      </c>
      <c r="G9" s="5">
        <v>43</v>
      </c>
      <c r="H9" s="5">
        <v>40</v>
      </c>
      <c r="I9" s="7">
        <f t="shared" si="9"/>
        <v>0</v>
      </c>
      <c r="J9" s="7">
        <f t="shared" ref="J9:M9" si="18">IF(E9&gt;40,E9-40,0)</f>
        <v>0</v>
      </c>
      <c r="K9" s="7">
        <f t="shared" si="18"/>
        <v>0</v>
      </c>
      <c r="L9" s="7">
        <f t="shared" si="18"/>
        <v>3</v>
      </c>
      <c r="M9" s="7">
        <f t="shared" si="18"/>
        <v>0</v>
      </c>
      <c r="N9" s="9">
        <f t="shared" si="11"/>
        <v>655.19999999999993</v>
      </c>
      <c r="O9" s="9">
        <f t="shared" si="11"/>
        <v>819</v>
      </c>
      <c r="P9" s="9">
        <f t="shared" si="6"/>
        <v>678.59999999999991</v>
      </c>
      <c r="Q9" s="9">
        <f t="shared" si="6"/>
        <v>1006.1999999999999</v>
      </c>
      <c r="R9" s="9">
        <f t="shared" si="6"/>
        <v>936</v>
      </c>
      <c r="S9" s="11">
        <f>0.5*C9*I9</f>
        <v>0</v>
      </c>
      <c r="T9" s="11">
        <f t="shared" si="12"/>
        <v>0</v>
      </c>
      <c r="U9" s="11">
        <f t="shared" si="12"/>
        <v>0</v>
      </c>
      <c r="V9" s="11">
        <f t="shared" si="12"/>
        <v>43.5</v>
      </c>
      <c r="W9" s="11">
        <f t="shared" si="12"/>
        <v>0</v>
      </c>
      <c r="X9" s="13">
        <f t="shared" si="13"/>
        <v>655.19999999999993</v>
      </c>
      <c r="Y9" s="13">
        <f t="shared" si="8"/>
        <v>819</v>
      </c>
      <c r="Z9" s="13">
        <f t="shared" si="8"/>
        <v>678.59999999999991</v>
      </c>
      <c r="AA9" s="13">
        <f t="shared" si="8"/>
        <v>1049.6999999999998</v>
      </c>
      <c r="AB9" s="13">
        <f t="shared" si="8"/>
        <v>936</v>
      </c>
      <c r="AD9" s="1">
        <f t="shared" si="14"/>
        <v>4138.5</v>
      </c>
    </row>
    <row r="10" spans="1:30">
      <c r="A10" t="s">
        <v>23</v>
      </c>
      <c r="B10" t="s">
        <v>24</v>
      </c>
      <c r="C10" s="1">
        <v>12</v>
      </c>
      <c r="D10" s="5">
        <v>30</v>
      </c>
      <c r="E10" s="5">
        <v>36</v>
      </c>
      <c r="F10" s="5">
        <v>34</v>
      </c>
      <c r="G10" s="5">
        <v>45</v>
      </c>
      <c r="H10" s="5">
        <v>39</v>
      </c>
      <c r="I10" s="7">
        <f t="shared" si="9"/>
        <v>0</v>
      </c>
      <c r="J10" s="7">
        <f t="shared" ref="J10:M10" si="19">IF(E10&gt;40,E10-40,0)</f>
        <v>0</v>
      </c>
      <c r="K10" s="7">
        <f t="shared" si="19"/>
        <v>0</v>
      </c>
      <c r="L10" s="7">
        <f t="shared" si="19"/>
        <v>5</v>
      </c>
      <c r="M10" s="7">
        <f t="shared" si="19"/>
        <v>0</v>
      </c>
      <c r="N10" s="9">
        <f t="shared" si="11"/>
        <v>360</v>
      </c>
      <c r="O10" s="9">
        <f t="shared" si="11"/>
        <v>432</v>
      </c>
      <c r="P10" s="9">
        <f t="shared" si="6"/>
        <v>408</v>
      </c>
      <c r="Q10" s="9">
        <f t="shared" si="6"/>
        <v>540</v>
      </c>
      <c r="R10" s="9">
        <f t="shared" si="6"/>
        <v>468</v>
      </c>
      <c r="S10" s="11">
        <f>0.5*C10*I10</f>
        <v>0</v>
      </c>
      <c r="T10" s="11">
        <f t="shared" si="12"/>
        <v>0</v>
      </c>
      <c r="U10" s="11">
        <f t="shared" si="12"/>
        <v>0</v>
      </c>
      <c r="V10" s="11">
        <f t="shared" si="12"/>
        <v>85</v>
      </c>
      <c r="W10" s="11">
        <f t="shared" si="12"/>
        <v>0</v>
      </c>
      <c r="X10" s="13">
        <f t="shared" si="13"/>
        <v>360</v>
      </c>
      <c r="Y10" s="13">
        <f t="shared" si="8"/>
        <v>432</v>
      </c>
      <c r="Z10" s="13">
        <f t="shared" si="8"/>
        <v>408</v>
      </c>
      <c r="AA10" s="13">
        <f t="shared" si="8"/>
        <v>625</v>
      </c>
      <c r="AB10" s="13">
        <f t="shared" si="8"/>
        <v>468</v>
      </c>
      <c r="AD10" s="1">
        <f t="shared" si="14"/>
        <v>2293</v>
      </c>
    </row>
    <row r="11" spans="1:30">
      <c r="A11" t="s">
        <v>25</v>
      </c>
      <c r="B11" t="s">
        <v>26</v>
      </c>
      <c r="C11" s="1">
        <v>14.56</v>
      </c>
      <c r="D11" s="5">
        <v>35</v>
      </c>
      <c r="E11" s="5">
        <v>37</v>
      </c>
      <c r="F11" s="5">
        <v>35</v>
      </c>
      <c r="G11" s="5">
        <v>37</v>
      </c>
      <c r="H11" s="5">
        <v>35</v>
      </c>
      <c r="I11" s="7">
        <f t="shared" si="9"/>
        <v>0</v>
      </c>
      <c r="J11" s="7">
        <f t="shared" ref="J11:M11" si="20">IF(E11&gt;40,E11-40,0)</f>
        <v>0</v>
      </c>
      <c r="K11" s="7">
        <f t="shared" si="20"/>
        <v>0</v>
      </c>
      <c r="L11" s="7">
        <f t="shared" si="20"/>
        <v>0</v>
      </c>
      <c r="M11" s="7">
        <f t="shared" si="20"/>
        <v>0</v>
      </c>
      <c r="N11" s="9">
        <f t="shared" si="11"/>
        <v>509.6</v>
      </c>
      <c r="O11" s="9">
        <f t="shared" si="11"/>
        <v>538.72</v>
      </c>
      <c r="P11" s="9">
        <f t="shared" si="6"/>
        <v>509.6</v>
      </c>
      <c r="Q11" s="9">
        <f t="shared" si="6"/>
        <v>538.72</v>
      </c>
      <c r="R11" s="9">
        <f t="shared" si="6"/>
        <v>509.6</v>
      </c>
      <c r="S11" s="11">
        <f>0.5*C11*I11</f>
        <v>0</v>
      </c>
      <c r="T11" s="11">
        <f t="shared" si="12"/>
        <v>0</v>
      </c>
      <c r="U11" s="11">
        <f t="shared" si="12"/>
        <v>0</v>
      </c>
      <c r="V11" s="11">
        <f t="shared" si="12"/>
        <v>0</v>
      </c>
      <c r="W11" s="11">
        <f t="shared" si="12"/>
        <v>0</v>
      </c>
      <c r="X11" s="13">
        <f t="shared" si="13"/>
        <v>509.6</v>
      </c>
      <c r="Y11" s="13">
        <f t="shared" si="8"/>
        <v>538.72</v>
      </c>
      <c r="Z11" s="13">
        <f t="shared" si="8"/>
        <v>509.6</v>
      </c>
      <c r="AA11" s="13">
        <f t="shared" si="8"/>
        <v>538.72</v>
      </c>
      <c r="AB11" s="13">
        <f t="shared" si="8"/>
        <v>509.6</v>
      </c>
      <c r="AD11" s="1">
        <f t="shared" si="14"/>
        <v>2606.2400000000002</v>
      </c>
    </row>
    <row r="12" spans="1:30">
      <c r="A12" t="s">
        <v>27</v>
      </c>
      <c r="B12" t="s">
        <v>28</v>
      </c>
      <c r="C12" s="1">
        <v>23.67</v>
      </c>
      <c r="D12" s="5">
        <v>37</v>
      </c>
      <c r="E12" s="5">
        <v>38</v>
      </c>
      <c r="F12" s="5">
        <v>36</v>
      </c>
      <c r="G12" s="5">
        <v>34</v>
      </c>
      <c r="H12" s="5">
        <v>28</v>
      </c>
      <c r="I12" s="7">
        <f t="shared" si="9"/>
        <v>0</v>
      </c>
      <c r="J12" s="7">
        <f t="shared" ref="J12:M12" si="21">IF(E12&gt;40,E12-40,0)</f>
        <v>0</v>
      </c>
      <c r="K12" s="7">
        <f t="shared" si="21"/>
        <v>0</v>
      </c>
      <c r="L12" s="7">
        <f t="shared" si="21"/>
        <v>0</v>
      </c>
      <c r="M12" s="7">
        <f t="shared" si="21"/>
        <v>0</v>
      </c>
      <c r="N12" s="9">
        <f t="shared" si="11"/>
        <v>875.79000000000008</v>
      </c>
      <c r="O12" s="9">
        <f t="shared" si="11"/>
        <v>899.46</v>
      </c>
      <c r="P12" s="9">
        <f t="shared" si="6"/>
        <v>852.12000000000012</v>
      </c>
      <c r="Q12" s="9">
        <f t="shared" si="6"/>
        <v>804.78000000000009</v>
      </c>
      <c r="R12" s="9">
        <f t="shared" si="6"/>
        <v>662.76</v>
      </c>
      <c r="S12" s="11">
        <f>0.5*C12*I12</f>
        <v>0</v>
      </c>
      <c r="T12" s="11">
        <f t="shared" si="12"/>
        <v>0</v>
      </c>
      <c r="U12" s="11">
        <f t="shared" si="12"/>
        <v>0</v>
      </c>
      <c r="V12" s="11">
        <f t="shared" si="12"/>
        <v>0</v>
      </c>
      <c r="W12" s="11">
        <f t="shared" si="12"/>
        <v>0</v>
      </c>
      <c r="X12" s="13">
        <f t="shared" si="13"/>
        <v>875.79000000000008</v>
      </c>
      <c r="Y12" s="13">
        <f t="shared" si="8"/>
        <v>899.46</v>
      </c>
      <c r="Z12" s="13">
        <f t="shared" si="8"/>
        <v>852.12000000000012</v>
      </c>
      <c r="AA12" s="13">
        <f t="shared" si="8"/>
        <v>804.78000000000009</v>
      </c>
      <c r="AB12" s="13">
        <f t="shared" si="8"/>
        <v>662.76</v>
      </c>
      <c r="AD12" s="1">
        <f t="shared" si="14"/>
        <v>4094.91</v>
      </c>
    </row>
    <row r="13" spans="1:30">
      <c r="A13" t="s">
        <v>29</v>
      </c>
      <c r="B13" t="s">
        <v>30</v>
      </c>
      <c r="C13" s="1">
        <v>29</v>
      </c>
      <c r="D13" s="5">
        <v>40</v>
      </c>
      <c r="E13" s="5">
        <v>38</v>
      </c>
      <c r="F13" s="5">
        <v>36</v>
      </c>
      <c r="G13" s="5">
        <v>32</v>
      </c>
      <c r="H13" s="5">
        <v>38</v>
      </c>
      <c r="I13" s="7">
        <f t="shared" si="9"/>
        <v>0</v>
      </c>
      <c r="J13" s="7">
        <f t="shared" ref="J13:M13" si="22">IF(E13&gt;40,E13-40,0)</f>
        <v>0</v>
      </c>
      <c r="K13" s="7">
        <f t="shared" si="22"/>
        <v>0</v>
      </c>
      <c r="L13" s="7">
        <f t="shared" si="22"/>
        <v>0</v>
      </c>
      <c r="M13" s="7">
        <f t="shared" si="22"/>
        <v>0</v>
      </c>
      <c r="N13" s="9">
        <f t="shared" si="11"/>
        <v>1160</v>
      </c>
      <c r="O13" s="9">
        <f t="shared" si="11"/>
        <v>1102</v>
      </c>
      <c r="P13" s="9">
        <f t="shared" si="6"/>
        <v>1044</v>
      </c>
      <c r="Q13" s="9">
        <f t="shared" si="6"/>
        <v>928</v>
      </c>
      <c r="R13" s="9">
        <f t="shared" si="6"/>
        <v>1102</v>
      </c>
      <c r="S13" s="11">
        <f>0.5*C13*I13</f>
        <v>0</v>
      </c>
      <c r="T13" s="11">
        <f t="shared" si="12"/>
        <v>0</v>
      </c>
      <c r="U13" s="11">
        <f t="shared" si="12"/>
        <v>0</v>
      </c>
      <c r="V13" s="11">
        <f t="shared" si="12"/>
        <v>0</v>
      </c>
      <c r="W13" s="11">
        <f t="shared" si="12"/>
        <v>0</v>
      </c>
      <c r="X13" s="13">
        <f t="shared" si="13"/>
        <v>1160</v>
      </c>
      <c r="Y13" s="13">
        <f t="shared" si="8"/>
        <v>1102</v>
      </c>
      <c r="Z13" s="13">
        <f t="shared" si="8"/>
        <v>1044</v>
      </c>
      <c r="AA13" s="13">
        <f t="shared" si="8"/>
        <v>928</v>
      </c>
      <c r="AB13" s="13">
        <f t="shared" si="8"/>
        <v>1102</v>
      </c>
      <c r="AD13" s="1">
        <f t="shared" si="14"/>
        <v>5336</v>
      </c>
    </row>
    <row r="14" spans="1:30">
      <c r="A14" t="s">
        <v>31</v>
      </c>
      <c r="B14" t="s">
        <v>32</v>
      </c>
      <c r="C14" s="1">
        <v>23</v>
      </c>
      <c r="D14" s="5">
        <v>42</v>
      </c>
      <c r="E14" s="5">
        <v>40</v>
      </c>
      <c r="F14" s="5">
        <v>36</v>
      </c>
      <c r="G14" s="5">
        <v>31</v>
      </c>
      <c r="H14" s="5">
        <v>38</v>
      </c>
      <c r="I14" s="7">
        <f t="shared" si="9"/>
        <v>2</v>
      </c>
      <c r="J14" s="7">
        <f t="shared" ref="J14:M14" si="23">IF(E14&gt;40,E14-40,0)</f>
        <v>0</v>
      </c>
      <c r="K14" s="7">
        <f t="shared" si="23"/>
        <v>0</v>
      </c>
      <c r="L14" s="7">
        <f t="shared" si="23"/>
        <v>0</v>
      </c>
      <c r="M14" s="7">
        <f t="shared" si="23"/>
        <v>0</v>
      </c>
      <c r="N14" s="9">
        <f t="shared" si="11"/>
        <v>966</v>
      </c>
      <c r="O14" s="9">
        <f t="shared" si="11"/>
        <v>920</v>
      </c>
      <c r="P14" s="9">
        <f t="shared" si="6"/>
        <v>828</v>
      </c>
      <c r="Q14" s="9">
        <f t="shared" si="6"/>
        <v>713</v>
      </c>
      <c r="R14" s="9">
        <f t="shared" si="6"/>
        <v>874</v>
      </c>
      <c r="S14" s="11">
        <f>0.5*C14*I14</f>
        <v>23</v>
      </c>
      <c r="T14" s="11">
        <f t="shared" si="12"/>
        <v>0</v>
      </c>
      <c r="U14" s="11">
        <f t="shared" si="12"/>
        <v>0</v>
      </c>
      <c r="V14" s="11">
        <f t="shared" si="12"/>
        <v>0</v>
      </c>
      <c r="W14" s="11">
        <f t="shared" si="12"/>
        <v>0</v>
      </c>
      <c r="X14" s="13">
        <f t="shared" si="13"/>
        <v>989</v>
      </c>
      <c r="Y14" s="13">
        <f t="shared" si="8"/>
        <v>920</v>
      </c>
      <c r="Z14" s="13">
        <f t="shared" si="8"/>
        <v>828</v>
      </c>
      <c r="AA14" s="13">
        <f t="shared" si="8"/>
        <v>713</v>
      </c>
      <c r="AB14" s="13">
        <f t="shared" si="8"/>
        <v>874</v>
      </c>
      <c r="AD14" s="1">
        <f t="shared" si="14"/>
        <v>4324</v>
      </c>
    </row>
    <row r="15" spans="1:30">
      <c r="A15" t="s">
        <v>33</v>
      </c>
      <c r="B15" t="s">
        <v>34</v>
      </c>
      <c r="C15" s="1">
        <v>14.5</v>
      </c>
      <c r="D15" s="5">
        <v>41</v>
      </c>
      <c r="E15" s="5">
        <v>41</v>
      </c>
      <c r="F15" s="5">
        <v>37</v>
      </c>
      <c r="G15" s="5">
        <v>30</v>
      </c>
      <c r="H15" s="5">
        <v>40</v>
      </c>
      <c r="I15" s="7">
        <f t="shared" si="9"/>
        <v>1</v>
      </c>
      <c r="J15" s="7">
        <f t="shared" ref="J15:M15" si="24">IF(E15&gt;40,E15-40,0)</f>
        <v>1</v>
      </c>
      <c r="K15" s="7">
        <f t="shared" si="24"/>
        <v>0</v>
      </c>
      <c r="L15" s="7">
        <f t="shared" si="24"/>
        <v>0</v>
      </c>
      <c r="M15" s="7">
        <f t="shared" si="24"/>
        <v>0</v>
      </c>
      <c r="N15" s="9">
        <f t="shared" si="11"/>
        <v>594.5</v>
      </c>
      <c r="O15" s="9">
        <f t="shared" si="11"/>
        <v>594.5</v>
      </c>
      <c r="P15" s="9">
        <f t="shared" si="6"/>
        <v>536.5</v>
      </c>
      <c r="Q15" s="9">
        <f t="shared" si="6"/>
        <v>435</v>
      </c>
      <c r="R15" s="9">
        <f t="shared" si="6"/>
        <v>580</v>
      </c>
      <c r="S15" s="11">
        <f>0.5*C15*I15</f>
        <v>7.25</v>
      </c>
      <c r="T15" s="11">
        <f t="shared" si="12"/>
        <v>20.5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3">
        <f t="shared" si="13"/>
        <v>601.75</v>
      </c>
      <c r="Y15" s="13">
        <f t="shared" si="8"/>
        <v>615</v>
      </c>
      <c r="Z15" s="13">
        <f t="shared" si="8"/>
        <v>536.5</v>
      </c>
      <c r="AA15" s="13">
        <f t="shared" si="8"/>
        <v>435</v>
      </c>
      <c r="AB15" s="13">
        <f t="shared" si="8"/>
        <v>580</v>
      </c>
      <c r="AD15" s="1">
        <f t="shared" si="14"/>
        <v>2768.25</v>
      </c>
    </row>
    <row r="16" spans="1:30">
      <c r="A16" t="s">
        <v>35</v>
      </c>
      <c r="B16" t="s">
        <v>36</v>
      </c>
      <c r="C16" s="1">
        <v>15.8</v>
      </c>
      <c r="D16" s="5">
        <v>40</v>
      </c>
      <c r="E16" s="5">
        <v>36</v>
      </c>
      <c r="F16" s="5">
        <v>43</v>
      </c>
      <c r="G16" s="5">
        <v>29</v>
      </c>
      <c r="H16" s="5">
        <v>41</v>
      </c>
      <c r="I16" s="7">
        <f t="shared" si="9"/>
        <v>0</v>
      </c>
      <c r="J16" s="7">
        <f t="shared" ref="J16:M16" si="25">IF(E16&gt;40,E16-40,0)</f>
        <v>0</v>
      </c>
      <c r="K16" s="7">
        <f t="shared" si="25"/>
        <v>3</v>
      </c>
      <c r="L16" s="7">
        <f t="shared" si="25"/>
        <v>0</v>
      </c>
      <c r="M16" s="7">
        <f t="shared" si="25"/>
        <v>1</v>
      </c>
      <c r="N16" s="9">
        <f t="shared" si="11"/>
        <v>632</v>
      </c>
      <c r="O16" s="9">
        <f t="shared" si="11"/>
        <v>568.80000000000007</v>
      </c>
      <c r="P16" s="9">
        <f t="shared" si="6"/>
        <v>679.4</v>
      </c>
      <c r="Q16" s="9">
        <f t="shared" si="6"/>
        <v>458.20000000000005</v>
      </c>
      <c r="R16" s="9">
        <f t="shared" si="6"/>
        <v>647.80000000000007</v>
      </c>
      <c r="S16" s="11">
        <f>0.5*C16*I16</f>
        <v>0</v>
      </c>
      <c r="T16" s="11">
        <f t="shared" si="12"/>
        <v>0</v>
      </c>
      <c r="U16" s="11">
        <f t="shared" si="12"/>
        <v>54</v>
      </c>
      <c r="V16" s="11">
        <f t="shared" si="12"/>
        <v>0</v>
      </c>
      <c r="W16" s="11">
        <f t="shared" si="12"/>
        <v>14.5</v>
      </c>
      <c r="X16" s="13">
        <f t="shared" si="13"/>
        <v>632</v>
      </c>
      <c r="Y16" s="13">
        <f t="shared" si="8"/>
        <v>568.80000000000007</v>
      </c>
      <c r="Z16" s="13">
        <f t="shared" si="8"/>
        <v>733.4</v>
      </c>
      <c r="AA16" s="13">
        <f t="shared" si="8"/>
        <v>458.20000000000005</v>
      </c>
      <c r="AB16" s="13">
        <f t="shared" si="8"/>
        <v>662.30000000000007</v>
      </c>
      <c r="AD16" s="1">
        <f t="shared" si="14"/>
        <v>3054.7000000000007</v>
      </c>
    </row>
    <row r="17" spans="1:30">
      <c r="A17" t="s">
        <v>37</v>
      </c>
      <c r="B17" t="s">
        <v>38</v>
      </c>
      <c r="C17" s="1">
        <v>42</v>
      </c>
      <c r="D17" s="5">
        <v>40</v>
      </c>
      <c r="E17" s="5">
        <v>37</v>
      </c>
      <c r="F17" s="5">
        <v>30</v>
      </c>
      <c r="G17" s="5">
        <v>20</v>
      </c>
      <c r="H17" s="5">
        <v>42</v>
      </c>
      <c r="I17" s="7">
        <f t="shared" si="9"/>
        <v>0</v>
      </c>
      <c r="J17" s="7">
        <f t="shared" ref="J17:M17" si="26">IF(E17&gt;40,E17-40,0)</f>
        <v>0</v>
      </c>
      <c r="K17" s="7">
        <f t="shared" si="26"/>
        <v>0</v>
      </c>
      <c r="L17" s="7">
        <f t="shared" si="26"/>
        <v>0</v>
      </c>
      <c r="M17" s="7">
        <f t="shared" si="26"/>
        <v>2</v>
      </c>
      <c r="N17" s="9">
        <f t="shared" si="11"/>
        <v>1680</v>
      </c>
      <c r="O17" s="9">
        <f t="shared" si="11"/>
        <v>1554</v>
      </c>
      <c r="P17" s="9">
        <f t="shared" si="6"/>
        <v>1260</v>
      </c>
      <c r="Q17" s="9">
        <f t="shared" si="6"/>
        <v>840</v>
      </c>
      <c r="R17" s="9">
        <f t="shared" si="6"/>
        <v>1764</v>
      </c>
      <c r="S17" s="11">
        <f>0.5*C17*I17</f>
        <v>0</v>
      </c>
      <c r="T17" s="11">
        <f t="shared" si="12"/>
        <v>0</v>
      </c>
      <c r="U17" s="11">
        <f t="shared" si="12"/>
        <v>0</v>
      </c>
      <c r="V17" s="11">
        <f t="shared" si="12"/>
        <v>0</v>
      </c>
      <c r="W17" s="11">
        <f t="shared" si="12"/>
        <v>20</v>
      </c>
      <c r="X17" s="13">
        <f t="shared" si="13"/>
        <v>1680</v>
      </c>
      <c r="Y17" s="13">
        <f t="shared" si="8"/>
        <v>1554</v>
      </c>
      <c r="Z17" s="13">
        <f t="shared" si="8"/>
        <v>1260</v>
      </c>
      <c r="AA17" s="13">
        <f t="shared" si="8"/>
        <v>840</v>
      </c>
      <c r="AB17" s="13">
        <f t="shared" si="8"/>
        <v>1784</v>
      </c>
      <c r="AD17" s="1">
        <f t="shared" si="14"/>
        <v>7118</v>
      </c>
    </row>
    <row r="18" spans="1:30">
      <c r="A18" t="s">
        <v>39</v>
      </c>
      <c r="B18" t="s">
        <v>40</v>
      </c>
      <c r="C18" s="1">
        <v>21.5</v>
      </c>
      <c r="D18" s="5">
        <v>25</v>
      </c>
      <c r="E18" s="5">
        <v>38</v>
      </c>
      <c r="F18" s="5">
        <v>29</v>
      </c>
      <c r="G18" s="5">
        <v>40</v>
      </c>
      <c r="H18" s="5">
        <v>37</v>
      </c>
      <c r="I18" s="7">
        <f t="shared" si="9"/>
        <v>0</v>
      </c>
      <c r="J18" s="7">
        <f t="shared" ref="J18:M18" si="27">IF(E18&gt;40,E18-40,0)</f>
        <v>0</v>
      </c>
      <c r="K18" s="7">
        <f t="shared" si="27"/>
        <v>0</v>
      </c>
      <c r="L18" s="7">
        <f t="shared" si="27"/>
        <v>0</v>
      </c>
      <c r="M18" s="7">
        <f t="shared" si="27"/>
        <v>0</v>
      </c>
      <c r="N18" s="9">
        <f t="shared" si="11"/>
        <v>537.5</v>
      </c>
      <c r="O18" s="9">
        <f t="shared" si="11"/>
        <v>817</v>
      </c>
      <c r="P18" s="9">
        <f t="shared" si="6"/>
        <v>623.5</v>
      </c>
      <c r="Q18" s="9">
        <f t="shared" si="6"/>
        <v>860</v>
      </c>
      <c r="R18" s="9">
        <f t="shared" si="6"/>
        <v>795.5</v>
      </c>
      <c r="S18" s="11">
        <f>0.5*C18*I18</f>
        <v>0</v>
      </c>
      <c r="T18" s="11">
        <f t="shared" si="12"/>
        <v>0</v>
      </c>
      <c r="U18" s="11">
        <f t="shared" si="12"/>
        <v>0</v>
      </c>
      <c r="V18" s="11">
        <f t="shared" si="12"/>
        <v>0</v>
      </c>
      <c r="W18" s="11">
        <f t="shared" si="12"/>
        <v>0</v>
      </c>
      <c r="X18" s="13">
        <f t="shared" si="13"/>
        <v>537.5</v>
      </c>
      <c r="Y18" s="13">
        <f t="shared" si="8"/>
        <v>817</v>
      </c>
      <c r="Z18" s="13">
        <f t="shared" si="8"/>
        <v>623.5</v>
      </c>
      <c r="AA18" s="13">
        <f t="shared" si="8"/>
        <v>860</v>
      </c>
      <c r="AB18" s="13">
        <f t="shared" si="8"/>
        <v>795.5</v>
      </c>
      <c r="AD18" s="1">
        <f t="shared" si="14"/>
        <v>3633.5</v>
      </c>
    </row>
    <row r="19" spans="1:30">
      <c r="A19" t="s">
        <v>41</v>
      </c>
      <c r="B19" t="s">
        <v>42</v>
      </c>
      <c r="C19" s="1">
        <v>11.75</v>
      </c>
      <c r="D19" s="5">
        <v>25</v>
      </c>
      <c r="E19" s="5">
        <v>24</v>
      </c>
      <c r="F19" s="5">
        <v>29</v>
      </c>
      <c r="G19" s="5">
        <v>41</v>
      </c>
      <c r="H19" s="5">
        <v>38</v>
      </c>
      <c r="I19" s="7">
        <f t="shared" si="9"/>
        <v>0</v>
      </c>
      <c r="J19" s="7">
        <f t="shared" ref="J19:M19" si="28">IF(E19&gt;40,E19-40,0)</f>
        <v>0</v>
      </c>
      <c r="K19" s="7">
        <f t="shared" si="28"/>
        <v>0</v>
      </c>
      <c r="L19" s="7">
        <f t="shared" si="28"/>
        <v>1</v>
      </c>
      <c r="M19" s="7">
        <f t="shared" si="28"/>
        <v>0</v>
      </c>
      <c r="N19" s="9">
        <f t="shared" si="11"/>
        <v>293.75</v>
      </c>
      <c r="O19" s="9">
        <f t="shared" si="11"/>
        <v>282</v>
      </c>
      <c r="P19" s="9">
        <f t="shared" si="6"/>
        <v>340.75</v>
      </c>
      <c r="Q19" s="9">
        <f t="shared" si="6"/>
        <v>481.75</v>
      </c>
      <c r="R19" s="9">
        <f t="shared" si="6"/>
        <v>446.5</v>
      </c>
      <c r="S19" s="11">
        <f>0.5*C19*I19</f>
        <v>0</v>
      </c>
      <c r="T19" s="11">
        <f t="shared" si="12"/>
        <v>0</v>
      </c>
      <c r="U19" s="11">
        <f t="shared" si="12"/>
        <v>0</v>
      </c>
      <c r="V19" s="11">
        <f t="shared" si="12"/>
        <v>14.5</v>
      </c>
      <c r="W19" s="11">
        <f t="shared" si="12"/>
        <v>0</v>
      </c>
      <c r="X19" s="13">
        <f t="shared" si="13"/>
        <v>293.75</v>
      </c>
      <c r="Y19" s="13">
        <f t="shared" si="8"/>
        <v>282</v>
      </c>
      <c r="Z19" s="13">
        <f t="shared" si="8"/>
        <v>340.75</v>
      </c>
      <c r="AA19" s="13">
        <f t="shared" si="8"/>
        <v>496.25</v>
      </c>
      <c r="AB19" s="13">
        <f t="shared" si="8"/>
        <v>446.5</v>
      </c>
      <c r="AD19" s="1">
        <f t="shared" si="14"/>
        <v>1859.25</v>
      </c>
    </row>
    <row r="20" spans="1:30">
      <c r="A20" t="s">
        <v>43</v>
      </c>
      <c r="B20" t="s">
        <v>44</v>
      </c>
      <c r="C20" s="1">
        <v>18</v>
      </c>
      <c r="D20" s="5">
        <v>30</v>
      </c>
      <c r="E20" s="5">
        <v>37</v>
      </c>
      <c r="F20" s="5">
        <v>30</v>
      </c>
      <c r="G20" s="5">
        <v>42</v>
      </c>
      <c r="H20" s="5">
        <v>30</v>
      </c>
      <c r="I20" s="7">
        <f t="shared" si="9"/>
        <v>0</v>
      </c>
      <c r="J20" s="7">
        <f t="shared" ref="J20:M20" si="29">IF(E20&gt;40,E20-40,0)</f>
        <v>0</v>
      </c>
      <c r="K20" s="7">
        <f t="shared" si="29"/>
        <v>0</v>
      </c>
      <c r="L20" s="7">
        <f t="shared" si="29"/>
        <v>2</v>
      </c>
      <c r="M20" s="7">
        <f t="shared" si="29"/>
        <v>0</v>
      </c>
      <c r="N20" s="9">
        <f t="shared" si="11"/>
        <v>540</v>
      </c>
      <c r="O20" s="9">
        <f t="shared" si="11"/>
        <v>666</v>
      </c>
      <c r="P20" s="9">
        <f t="shared" ref="P20" si="30">$C20*F20</f>
        <v>540</v>
      </c>
      <c r="Q20" s="9">
        <f t="shared" ref="Q20" si="31">$C20*G20</f>
        <v>756</v>
      </c>
      <c r="R20" s="9">
        <f t="shared" ref="R20" si="32">$C20*H20</f>
        <v>540</v>
      </c>
      <c r="S20" s="11">
        <f>0.5*C20*I20</f>
        <v>0</v>
      </c>
      <c r="T20" s="11">
        <f t="shared" si="12"/>
        <v>0</v>
      </c>
      <c r="U20" s="11">
        <f t="shared" si="12"/>
        <v>0</v>
      </c>
      <c r="V20" s="11">
        <f t="shared" si="12"/>
        <v>30</v>
      </c>
      <c r="W20" s="11">
        <f t="shared" si="12"/>
        <v>0</v>
      </c>
      <c r="X20" s="13">
        <f t="shared" si="13"/>
        <v>540</v>
      </c>
      <c r="Y20" s="13">
        <f t="shared" ref="Y20" si="33">O20+T20</f>
        <v>666</v>
      </c>
      <c r="Z20" s="13">
        <f t="shared" ref="Z20" si="34">P20+U20</f>
        <v>540</v>
      </c>
      <c r="AA20" s="13">
        <f t="shared" ref="AA20" si="35">Q20+V20</f>
        <v>786</v>
      </c>
      <c r="AB20" s="13">
        <f t="shared" ref="AB20" si="36">R20+W20</f>
        <v>540</v>
      </c>
      <c r="AD20" s="1">
        <f t="shared" si="14"/>
        <v>3072</v>
      </c>
    </row>
    <row r="22" spans="1:30">
      <c r="A22" t="s">
        <v>45</v>
      </c>
      <c r="C22" s="1">
        <f>MAX(C4:C20)</f>
        <v>42</v>
      </c>
      <c r="D22" s="2">
        <f>MAX(D4:D20)</f>
        <v>42</v>
      </c>
      <c r="E22" s="2"/>
      <c r="F22" s="2"/>
      <c r="G22" s="2"/>
      <c r="H22" s="2"/>
      <c r="I22" s="2"/>
      <c r="J22" s="2"/>
      <c r="K22" s="2"/>
      <c r="L22" s="2"/>
      <c r="M22" s="2"/>
      <c r="N22" s="3">
        <f>MAX(N4:N20)</f>
        <v>1680</v>
      </c>
      <c r="O22" s="3">
        <f t="shared" ref="O22:AB22" si="37">MAX(O4:O20)</f>
        <v>1554</v>
      </c>
      <c r="P22" s="3">
        <f t="shared" si="37"/>
        <v>1260</v>
      </c>
      <c r="Q22" s="3">
        <f t="shared" si="37"/>
        <v>1006.1999999999999</v>
      </c>
      <c r="R22" s="3">
        <f t="shared" si="37"/>
        <v>1764</v>
      </c>
      <c r="S22" s="3">
        <f t="shared" si="37"/>
        <v>23</v>
      </c>
      <c r="T22" s="3">
        <f t="shared" si="37"/>
        <v>40</v>
      </c>
      <c r="U22" s="3">
        <f t="shared" si="37"/>
        <v>54</v>
      </c>
      <c r="V22" s="3">
        <f t="shared" si="37"/>
        <v>85</v>
      </c>
      <c r="W22" s="3">
        <f t="shared" si="37"/>
        <v>72</v>
      </c>
      <c r="X22" s="3">
        <f t="shared" si="37"/>
        <v>1680</v>
      </c>
      <c r="Y22" s="3">
        <f t="shared" si="37"/>
        <v>1554</v>
      </c>
      <c r="Z22" s="3">
        <f t="shared" si="37"/>
        <v>1260</v>
      </c>
      <c r="AA22" s="3">
        <f t="shared" si="37"/>
        <v>1049.6999999999998</v>
      </c>
      <c r="AB22" s="3">
        <f t="shared" si="37"/>
        <v>1784</v>
      </c>
      <c r="AD22" s="3">
        <f>MAX(AD4:AD20)</f>
        <v>7118</v>
      </c>
    </row>
    <row r="23" spans="1:30">
      <c r="A23" t="s">
        <v>46</v>
      </c>
      <c r="C23" s="1">
        <f>MIN(C4:C20)</f>
        <v>6.9</v>
      </c>
      <c r="D23" s="2">
        <f>MIN(D4:D20)</f>
        <v>25</v>
      </c>
      <c r="E23" s="2"/>
      <c r="F23" s="2"/>
      <c r="G23" s="2"/>
      <c r="H23" s="2"/>
      <c r="I23" s="2"/>
      <c r="J23" s="2"/>
      <c r="K23" s="2"/>
      <c r="L23" s="2"/>
      <c r="M23" s="2"/>
      <c r="N23" s="3">
        <f>MIN(N4:N20)</f>
        <v>269.10000000000002</v>
      </c>
      <c r="O23" s="3">
        <f t="shared" ref="O23:AB23" si="38">MIN(O4:O20)</f>
        <v>172.5</v>
      </c>
      <c r="P23" s="3">
        <f t="shared" si="38"/>
        <v>276</v>
      </c>
      <c r="Q23" s="3">
        <f t="shared" si="38"/>
        <v>248.4</v>
      </c>
      <c r="R23" s="3">
        <f t="shared" si="38"/>
        <v>282.90000000000003</v>
      </c>
      <c r="S23" s="3">
        <f t="shared" si="38"/>
        <v>0</v>
      </c>
      <c r="T23" s="3">
        <f t="shared" si="38"/>
        <v>0</v>
      </c>
      <c r="U23" s="3">
        <f t="shared" si="38"/>
        <v>0</v>
      </c>
      <c r="V23" s="3">
        <f t="shared" si="38"/>
        <v>0</v>
      </c>
      <c r="W23" s="3">
        <f t="shared" si="38"/>
        <v>0</v>
      </c>
      <c r="X23" s="3">
        <f t="shared" si="38"/>
        <v>269.10000000000002</v>
      </c>
      <c r="Y23" s="3">
        <f t="shared" si="38"/>
        <v>172.5</v>
      </c>
      <c r="Z23" s="3">
        <f t="shared" si="38"/>
        <v>276</v>
      </c>
      <c r="AA23" s="3">
        <f t="shared" si="38"/>
        <v>248.4</v>
      </c>
      <c r="AB23" s="3">
        <f t="shared" si="38"/>
        <v>300.90000000000003</v>
      </c>
      <c r="AD23" s="3">
        <f t="shared" ref="AD23" si="39">MIN(AD4:AD20)</f>
        <v>1266.9000000000001</v>
      </c>
    </row>
    <row r="24" spans="1:30">
      <c r="A24" t="s">
        <v>47</v>
      </c>
      <c r="C24" s="1">
        <f>AVERAGE(C4:C20)</f>
        <v>19.010588235294119</v>
      </c>
      <c r="D24" s="2">
        <f>AVERAGE(D4:D20)</f>
        <v>36.235294117647058</v>
      </c>
      <c r="E24" s="2"/>
      <c r="F24" s="2"/>
      <c r="G24" s="2"/>
      <c r="H24" s="2"/>
      <c r="I24" s="2"/>
      <c r="J24" s="2"/>
      <c r="K24" s="2"/>
      <c r="L24" s="2"/>
      <c r="M24" s="2"/>
      <c r="N24" s="3">
        <f>AVERAGE(N4:N20)</f>
        <v>694.84941176470579</v>
      </c>
      <c r="O24" s="3">
        <f t="shared" ref="O24:AB24" si="40">AVERAGE(O4:O20)</f>
        <v>712.54588235294113</v>
      </c>
      <c r="P24" s="3">
        <f t="shared" si="40"/>
        <v>658.62176470588236</v>
      </c>
      <c r="Q24" s="3">
        <f t="shared" si="40"/>
        <v>635.54999999999995</v>
      </c>
      <c r="R24" s="3">
        <f t="shared" si="40"/>
        <v>737.62705882352941</v>
      </c>
      <c r="S24" s="3">
        <f t="shared" si="40"/>
        <v>3.3970588235294117</v>
      </c>
      <c r="T24" s="3">
        <f t="shared" si="40"/>
        <v>4.7647058823529411</v>
      </c>
      <c r="U24" s="3">
        <f t="shared" si="40"/>
        <v>3.1764705882352939</v>
      </c>
      <c r="V24" s="3">
        <f t="shared" si="40"/>
        <v>10.176470588235293</v>
      </c>
      <c r="W24" s="3">
        <f t="shared" si="40"/>
        <v>16.170588235294115</v>
      </c>
      <c r="X24" s="3">
        <f t="shared" si="40"/>
        <v>698.24647058823518</v>
      </c>
      <c r="Y24" s="3">
        <f t="shared" si="40"/>
        <v>717.31058823529406</v>
      </c>
      <c r="Z24" s="3">
        <f t="shared" si="40"/>
        <v>661.7982352941176</v>
      </c>
      <c r="AA24" s="3">
        <f t="shared" si="40"/>
        <v>645.7264705882352</v>
      </c>
      <c r="AB24" s="3">
        <f t="shared" si="40"/>
        <v>753.7976470588236</v>
      </c>
      <c r="AD24" s="3">
        <f t="shared" ref="AD24" si="41">AVERAGE(AD4:AD20)</f>
        <v>3476.8794117647058</v>
      </c>
    </row>
    <row r="25" spans="1:30">
      <c r="A25" t="s">
        <v>48</v>
      </c>
      <c r="C25" s="1">
        <f>SUM(C4:C20)</f>
        <v>323.18</v>
      </c>
      <c r="D25">
        <f>SUM(D4:D20)</f>
        <v>616</v>
      </c>
      <c r="N25" s="1">
        <f>SUM(N4:N20)</f>
        <v>11812.439999999999</v>
      </c>
      <c r="O25" s="1">
        <f t="shared" ref="O25:AB25" si="42">SUM(O4:O20)</f>
        <v>12113.279999999999</v>
      </c>
      <c r="P25" s="1">
        <f t="shared" si="42"/>
        <v>11196.57</v>
      </c>
      <c r="Q25" s="1">
        <f t="shared" si="42"/>
        <v>10804.349999999999</v>
      </c>
      <c r="R25" s="1">
        <f t="shared" si="42"/>
        <v>12539.66</v>
      </c>
      <c r="S25" s="1">
        <f t="shared" si="42"/>
        <v>57.75</v>
      </c>
      <c r="T25" s="1">
        <f t="shared" si="42"/>
        <v>81</v>
      </c>
      <c r="U25" s="1">
        <f t="shared" si="42"/>
        <v>54</v>
      </c>
      <c r="V25" s="1">
        <f t="shared" si="42"/>
        <v>173</v>
      </c>
      <c r="W25" s="1">
        <f t="shared" si="42"/>
        <v>274.89999999999998</v>
      </c>
      <c r="X25" s="1">
        <f t="shared" si="42"/>
        <v>11870.189999999999</v>
      </c>
      <c r="Y25" s="1">
        <f t="shared" si="42"/>
        <v>12194.279999999999</v>
      </c>
      <c r="Z25" s="1">
        <f t="shared" si="42"/>
        <v>11250.57</v>
      </c>
      <c r="AA25" s="1">
        <f t="shared" si="42"/>
        <v>10977.349999999999</v>
      </c>
      <c r="AB25" s="1">
        <f t="shared" si="42"/>
        <v>12814.560000000001</v>
      </c>
      <c r="AD25" s="1">
        <f>SUM(AD4:AD20)</f>
        <v>59106.95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Zor</cp:lastModifiedBy>
  <cp:revision/>
  <dcterms:created xsi:type="dcterms:W3CDTF">2024-11-05T15:11:05Z</dcterms:created>
  <dcterms:modified xsi:type="dcterms:W3CDTF">2024-11-08T21:46:07Z</dcterms:modified>
  <cp:category/>
  <cp:contentStatus/>
</cp:coreProperties>
</file>