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tables/table7.xml" ContentType="application/vnd.openxmlformats-officedocument.spreadsheetml.table+xml"/>
  <Override PartName="/xl/queryTables/queryTable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202300"/>
  <mc:AlternateContent xmlns:mc="http://schemas.openxmlformats.org/markup-compatibility/2006">
    <mc:Choice Requires="x15">
      <x15ac:absPath xmlns:x15ac="http://schemas.microsoft.com/office/spreadsheetml/2010/11/ac" url="https://d.docs.live.net/7e4c8aff6f0e7add/Documents/Data/"/>
    </mc:Choice>
  </mc:AlternateContent>
  <xr:revisionPtr revIDLastSave="1808" documentId="8_{F8E09593-EC19-4D96-A4B5-E6E4615B2859}" xr6:coauthVersionLast="47" xr6:coauthVersionMax="47" xr10:uidLastSave="{841A02CA-78AE-4D8D-B59F-2FE7F7B34EA7}"/>
  <bookViews>
    <workbookView xWindow="-110" yWindow="-110" windowWidth="19420" windowHeight="10300" firstSheet="4" activeTab="4" xr2:uid="{7E4036BC-3A33-40B3-9362-EFA87113AD49}"/>
  </bookViews>
  <sheets>
    <sheet name="Dashboard 1 (Athletes)" sheetId="14" r:id="rId1"/>
    <sheet name="Dashboard 2 (Overview)" sheetId="18" r:id="rId2"/>
    <sheet name="Athlete Descriptive Statistics" sheetId="6" r:id="rId3"/>
    <sheet name="Athlete Performance Statistics" sheetId="9" r:id="rId4"/>
    <sheet name="Country &amp; Gym Statistics" sheetId="8" r:id="rId5"/>
    <sheet name="Correlation Matrix" sheetId="10" r:id="rId6"/>
    <sheet name="Athletes_Combined_Calculations" sheetId="15" r:id="rId7"/>
    <sheet name="Scores_Calculations" sheetId="17" r:id="rId8"/>
    <sheet name="Athletes_Combined" sheetId="5" state="hidden" r:id="rId9"/>
    <sheet name="Scores" sheetId="2" state="hidden" r:id="rId10"/>
    <sheet name="Athletes_Men" sheetId="3" state="hidden" r:id="rId11"/>
    <sheet name="Athletes_Women" sheetId="4" state="hidden" r:id="rId12"/>
  </sheets>
  <definedNames>
    <definedName name="_xlcn.WorksheetConnection_Book1Athletes_Combined1" hidden="1">Athletes_Combined[]</definedName>
    <definedName name="_xlcn.WorksheetConnection_Book1scores1" hidden="1">scores[]</definedName>
    <definedName name="Athletes">Athletes_Combined_Calculations!$A$2:$A$335</definedName>
    <definedName name="ExternalData_1" localSheetId="10" hidden="1">Athletes_Men!$A$1:$S$930</definedName>
    <definedName name="ExternalData_1" localSheetId="11" hidden="1">Athletes_Women!$A$1:$S$991</definedName>
    <definedName name="ExternalData_1" localSheetId="9" hidden="1">Scores!$A$1:$L$4214</definedName>
    <definedName name="ExternalData_2" localSheetId="7" hidden="1">Scores_Calculations!$B$1:$L$4214</definedName>
    <definedName name="Men">Athletes_Combined_Calculations!$A$2:$A$145</definedName>
    <definedName name="Men_35_39">Athletes_Combined_Calculations!$A$146:$A$155</definedName>
    <definedName name="Men_40_44">Athletes_Combined_Calculations!$A$156:$A$165</definedName>
    <definedName name="Men_45_49">Athletes_Combined_Calculations!$A$166:$A$175</definedName>
    <definedName name="Men_50_54">Athletes_Combined_Calculations!$A$176:$A$185</definedName>
    <definedName name="Men_55_59">Athletes_Combined_Calculations!$A$186:$A$194</definedName>
    <definedName name="Men_60">Athletes_Combined_Calculations!$A$195:$A$204</definedName>
    <definedName name="ProfilePicURL">'Dashboard 1 (Athletes)'!#REF!</definedName>
    <definedName name="Slicer_division">#N/A</definedName>
    <definedName name="Women">Athletes_Combined_Calculations!$A$205:$A$335</definedName>
    <definedName name="Women_35_39">Athletes_Combined_Calculations!$A$336:$A$345</definedName>
    <definedName name="Women_40_44">Athletes_Combined_Calculations!$A$346:$A$355</definedName>
    <definedName name="Women_45_49">Athletes_Combined_Calculations!$A$356:$A$365</definedName>
    <definedName name="Women_50_54">Athletes_Combined_Calculations!$A$366:$A$375</definedName>
    <definedName name="Women_55_59">Athletes_Combined_Calculations!$A$376:$A$385</definedName>
    <definedName name="Women_60">Athletes_Combined_Calculations!$A$386:$A$395</definedName>
  </definedNames>
  <calcPr calcId="191029"/>
  <pivotCaches>
    <pivotCache cacheId="0" r:id="rId13"/>
    <pivotCache cacheId="1" r:id="rId14"/>
    <pivotCache cacheId="2" r:id="rId15"/>
    <pivotCache cacheId="3" r:id="rId16"/>
    <pivotCache cacheId="4" r:id="rId17"/>
    <pivotCache cacheId="5" r:id="rId18"/>
    <pivotCache cacheId="6" r:id="rId19"/>
    <pivotCache cacheId="7" r:id="rId20"/>
    <pivotCache cacheId="8" r:id="rId21"/>
    <pivotCache cacheId="9" r:id="rId22"/>
    <pivotCache cacheId="10" r:id="rId23"/>
    <pivotCache cacheId="11" r:id="rId24"/>
    <pivotCache cacheId="171" r:id="rId25"/>
    <pivotCache cacheId="174" r:id="rId26"/>
    <pivotCache cacheId="177" r:id="rId27"/>
    <pivotCache cacheId="180" r:id="rId28"/>
    <pivotCache cacheId="186" r:id="rId29"/>
  </pivotCaches>
  <extLst>
    <ext xmlns:x14="http://schemas.microsoft.com/office/spreadsheetml/2009/9/main" uri="{876F7934-8845-4945-9796-88D515C7AA90}">
      <x14:pivotCaches>
        <pivotCache cacheId="16" r:id="rId30"/>
      </x14:pivotCaches>
    </ext>
    <ext xmlns:x14="http://schemas.microsoft.com/office/spreadsheetml/2009/9/main" uri="{BBE1A952-AA13-448e-AADC-164F8A28A991}">
      <x14:slicerCaches>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cores" name="scores" connection="WorksheetConnection_Book1!scores"/>
          <x15:modelTable id="Athletes_Combined" name="Athletes_Combined" connection="WorksheetConnection_Book1!Athletes_Combined"/>
        </x15:modelTables>
        <x15:modelRelationships>
          <x15:modelRelationship fromTable="scores" fromColumn="competitorid" toTable="Athletes_Combined" toColumn="competitor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0" i="14" l="1"/>
  <c r="A399" i="15" a="1"/>
  <c r="A399" i="15" s="1"/>
  <c r="B15" i="14" s="1"/>
  <c r="D19" i="14"/>
  <c r="I28" i="14" s="1"/>
  <c r="D23" i="14"/>
  <c r="D21" i="14"/>
  <c r="D25" i="14"/>
  <c r="G10" i="14"/>
  <c r="E10" i="14"/>
  <c r="K22" i="14" l="1"/>
  <c r="K23" i="14"/>
  <c r="J17" i="14"/>
  <c r="K24" i="14"/>
  <c r="K17" i="14"/>
  <c r="K25" i="14"/>
  <c r="K18" i="14"/>
  <c r="K26" i="14"/>
  <c r="K19" i="14"/>
  <c r="K27" i="14"/>
  <c r="K21" i="14"/>
  <c r="K20" i="14"/>
  <c r="K28" i="14"/>
  <c r="J28" i="14"/>
  <c r="J21" i="14"/>
  <c r="J23" i="14"/>
  <c r="J20" i="14"/>
  <c r="J22" i="14"/>
  <c r="J25" i="14"/>
  <c r="J24" i="14"/>
  <c r="J18" i="14"/>
  <c r="J26" i="14"/>
  <c r="J19" i="14"/>
  <c r="J27" i="14"/>
  <c r="I17" i="14"/>
  <c r="I21" i="14"/>
  <c r="I22" i="14"/>
  <c r="I24" i="14"/>
  <c r="I23" i="14"/>
  <c r="I25" i="14"/>
  <c r="I18" i="14"/>
  <c r="I26" i="14"/>
  <c r="I19" i="14"/>
  <c r="I27" i="14"/>
  <c r="I20" i="14"/>
  <c r="L5" i="15"/>
  <c r="L2" i="15"/>
  <c r="L3" i="15"/>
  <c r="L4" i="15"/>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88" i="15"/>
  <c r="L89" i="15"/>
  <c r="L90" i="15"/>
  <c r="L91" i="15"/>
  <c r="L92" i="15"/>
  <c r="L93" i="15"/>
  <c r="L94" i="15"/>
  <c r="L95" i="15"/>
  <c r="L96" i="15"/>
  <c r="L97" i="15"/>
  <c r="L98" i="15"/>
  <c r="L99" i="15"/>
  <c r="L100" i="15"/>
  <c r="L101" i="15"/>
  <c r="L102" i="15"/>
  <c r="L103" i="15"/>
  <c r="L104" i="15"/>
  <c r="L105" i="15"/>
  <c r="L106" i="15"/>
  <c r="L107" i="15"/>
  <c r="L108" i="15"/>
  <c r="L109" i="15"/>
  <c r="L110" i="15"/>
  <c r="L111" i="15"/>
  <c r="L112" i="15"/>
  <c r="L113" i="15"/>
  <c r="L114" i="15"/>
  <c r="L115" i="15"/>
  <c r="L116" i="15"/>
  <c r="L117" i="15"/>
  <c r="L118" i="15"/>
  <c r="L119" i="15"/>
  <c r="L120" i="15"/>
  <c r="L121" i="15"/>
  <c r="L122" i="15"/>
  <c r="L123" i="15"/>
  <c r="L124" i="15"/>
  <c r="L125" i="15"/>
  <c r="L126" i="15"/>
  <c r="L127" i="15"/>
  <c r="L128" i="15"/>
  <c r="L129" i="15"/>
  <c r="L130" i="15"/>
  <c r="L131" i="15"/>
  <c r="L132" i="15"/>
  <c r="L133" i="15"/>
  <c r="L134" i="15"/>
  <c r="L135" i="15"/>
  <c r="L136" i="15"/>
  <c r="L137" i="15"/>
  <c r="L138" i="15"/>
  <c r="L139" i="15"/>
  <c r="L140" i="15"/>
  <c r="L141" i="15"/>
  <c r="L142" i="15"/>
  <c r="L143" i="15"/>
  <c r="L144" i="15"/>
  <c r="L145" i="15"/>
  <c r="L146" i="15"/>
  <c r="L147" i="15"/>
  <c r="L148" i="15"/>
  <c r="L149" i="15"/>
  <c r="L150" i="15"/>
  <c r="L151" i="15"/>
  <c r="L152" i="15"/>
  <c r="L153" i="15"/>
  <c r="L154" i="15"/>
  <c r="L155" i="15"/>
  <c r="L156" i="15"/>
  <c r="L157" i="15"/>
  <c r="L158" i="15"/>
  <c r="L159" i="15"/>
  <c r="L160" i="15"/>
  <c r="L161" i="15"/>
  <c r="L162" i="15"/>
  <c r="L163" i="15"/>
  <c r="L164" i="15"/>
  <c r="L165" i="15"/>
  <c r="L166" i="15"/>
  <c r="L167" i="15"/>
  <c r="L168" i="15"/>
  <c r="L169" i="15"/>
  <c r="L170" i="15"/>
  <c r="L171" i="15"/>
  <c r="L172" i="15"/>
  <c r="L173" i="15"/>
  <c r="L174" i="15"/>
  <c r="L175" i="15"/>
  <c r="L176" i="15"/>
  <c r="L177" i="15"/>
  <c r="L178" i="15"/>
  <c r="L179" i="15"/>
  <c r="L180" i="15"/>
  <c r="L181" i="15"/>
  <c r="L182" i="15"/>
  <c r="L183" i="15"/>
  <c r="L184" i="15"/>
  <c r="L185" i="15"/>
  <c r="L186" i="15"/>
  <c r="L187" i="15"/>
  <c r="L188" i="15"/>
  <c r="L189" i="15"/>
  <c r="L190" i="15"/>
  <c r="L191" i="15"/>
  <c r="L192" i="15"/>
  <c r="L193" i="15"/>
  <c r="L194" i="15"/>
  <c r="L195" i="15"/>
  <c r="L196" i="15"/>
  <c r="L197" i="15"/>
  <c r="L198" i="15"/>
  <c r="L199" i="15"/>
  <c r="L200" i="15"/>
  <c r="L201" i="15"/>
  <c r="L202" i="15"/>
  <c r="L203" i="15"/>
  <c r="L204" i="15"/>
  <c r="L205" i="15"/>
  <c r="L206" i="15"/>
  <c r="L207" i="15"/>
  <c r="L208" i="15"/>
  <c r="L209" i="15"/>
  <c r="L210" i="15"/>
  <c r="L211" i="15"/>
  <c r="L212" i="15"/>
  <c r="L213" i="15"/>
  <c r="L214" i="15"/>
  <c r="L215" i="15"/>
  <c r="L216" i="15"/>
  <c r="L217" i="15"/>
  <c r="L218" i="15"/>
  <c r="L219" i="15"/>
  <c r="L220" i="15"/>
  <c r="L221" i="15"/>
  <c r="L222" i="15"/>
  <c r="L223" i="15"/>
  <c r="L224" i="15"/>
  <c r="L225" i="15"/>
  <c r="L226" i="15"/>
  <c r="L227" i="15"/>
  <c r="L228" i="15"/>
  <c r="L229" i="15"/>
  <c r="L230" i="15"/>
  <c r="L231" i="15"/>
  <c r="L232" i="15"/>
  <c r="L233" i="15"/>
  <c r="L234" i="15"/>
  <c r="L235" i="15"/>
  <c r="L236" i="15"/>
  <c r="L237" i="15"/>
  <c r="L238" i="15"/>
  <c r="L239" i="15"/>
  <c r="L240" i="15"/>
  <c r="L241" i="15"/>
  <c r="L242" i="15"/>
  <c r="L243" i="15"/>
  <c r="L244" i="15"/>
  <c r="L245" i="15"/>
  <c r="L246" i="15"/>
  <c r="L247" i="15"/>
  <c r="L248" i="15"/>
  <c r="L249" i="15"/>
  <c r="L250" i="15"/>
  <c r="L251" i="15"/>
  <c r="L252" i="15"/>
  <c r="L253" i="15"/>
  <c r="L254" i="15"/>
  <c r="L255" i="15"/>
  <c r="L256" i="15"/>
  <c r="L257" i="15"/>
  <c r="L258" i="15"/>
  <c r="L259" i="15"/>
  <c r="L260" i="15"/>
  <c r="L261" i="15"/>
  <c r="L262" i="15"/>
  <c r="L263" i="15"/>
  <c r="L264" i="15"/>
  <c r="L265" i="15"/>
  <c r="L266" i="15"/>
  <c r="L267" i="15"/>
  <c r="L268" i="15"/>
  <c r="L269" i="15"/>
  <c r="L270" i="15"/>
  <c r="L271" i="15"/>
  <c r="L272" i="15"/>
  <c r="L273" i="15"/>
  <c r="L274" i="15"/>
  <c r="L275" i="15"/>
  <c r="L276" i="15"/>
  <c r="L277" i="15"/>
  <c r="L278" i="15"/>
  <c r="L279" i="15"/>
  <c r="L280" i="15"/>
  <c r="L281" i="15"/>
  <c r="L282" i="15"/>
  <c r="L283" i="15"/>
  <c r="L284" i="15"/>
  <c r="L285" i="15"/>
  <c r="L286" i="15"/>
  <c r="L287" i="15"/>
  <c r="L288" i="15"/>
  <c r="L289" i="15"/>
  <c r="L290" i="15"/>
  <c r="L291" i="15"/>
  <c r="L292" i="15"/>
  <c r="L293" i="15"/>
  <c r="L294" i="15"/>
  <c r="L295" i="15"/>
  <c r="L296" i="15"/>
  <c r="L297" i="15"/>
  <c r="L298" i="15"/>
  <c r="L299" i="15"/>
  <c r="L300" i="15"/>
  <c r="L301" i="15"/>
  <c r="L302" i="15"/>
  <c r="L303" i="15"/>
  <c r="L304" i="15"/>
  <c r="L305" i="15"/>
  <c r="L306" i="15"/>
  <c r="L307" i="15"/>
  <c r="L308" i="15"/>
  <c r="L309" i="15"/>
  <c r="L310" i="15"/>
  <c r="L311" i="15"/>
  <c r="L312" i="15"/>
  <c r="L313" i="15"/>
  <c r="L314" i="15"/>
  <c r="L315" i="15"/>
  <c r="L316" i="15"/>
  <c r="L317" i="15"/>
  <c r="L318" i="15"/>
  <c r="L319" i="15"/>
  <c r="L320" i="15"/>
  <c r="L321" i="15"/>
  <c r="L322" i="15"/>
  <c r="L323" i="15"/>
  <c r="L324" i="15"/>
  <c r="L325" i="15"/>
  <c r="L326" i="15"/>
  <c r="L327" i="15"/>
  <c r="L328" i="15"/>
  <c r="L329" i="15"/>
  <c r="L330" i="15"/>
  <c r="L331" i="15"/>
  <c r="L332" i="15"/>
  <c r="L333" i="15"/>
  <c r="L334" i="15"/>
  <c r="L335" i="15"/>
  <c r="L336" i="15"/>
  <c r="L337" i="15"/>
  <c r="L338" i="15"/>
  <c r="L339" i="15"/>
  <c r="L340" i="15"/>
  <c r="L341" i="15"/>
  <c r="L342" i="15"/>
  <c r="L343" i="15"/>
  <c r="L344" i="15"/>
  <c r="L345" i="15"/>
  <c r="L346" i="15"/>
  <c r="L347" i="15"/>
  <c r="L348" i="15"/>
  <c r="L349" i="15"/>
  <c r="L350" i="15"/>
  <c r="L351" i="15"/>
  <c r="L352" i="15"/>
  <c r="L353" i="15"/>
  <c r="L354" i="15"/>
  <c r="L355" i="15"/>
  <c r="L356" i="15"/>
  <c r="L357" i="15"/>
  <c r="L358" i="15"/>
  <c r="L359" i="15"/>
  <c r="L360" i="15"/>
  <c r="L361" i="15"/>
  <c r="L362" i="15"/>
  <c r="L363" i="15"/>
  <c r="L364" i="15"/>
  <c r="L365" i="15"/>
  <c r="L366" i="15"/>
  <c r="L367" i="15"/>
  <c r="L368" i="15"/>
  <c r="L369" i="15"/>
  <c r="L370" i="15"/>
  <c r="L371" i="15"/>
  <c r="L372" i="15"/>
  <c r="L373" i="15"/>
  <c r="L374" i="15"/>
  <c r="L375" i="15"/>
  <c r="L376" i="15"/>
  <c r="L377" i="15"/>
  <c r="L378" i="15"/>
  <c r="L379" i="15"/>
  <c r="L380" i="15"/>
  <c r="L381" i="15"/>
  <c r="L382" i="15"/>
  <c r="L383" i="15"/>
  <c r="L384" i="15"/>
  <c r="L385" i="15"/>
  <c r="L386" i="15"/>
  <c r="L387" i="15"/>
  <c r="L388" i="15"/>
  <c r="L389" i="15"/>
  <c r="L390" i="15"/>
  <c r="L391" i="15"/>
  <c r="L392" i="15"/>
  <c r="L393" i="15"/>
  <c r="L394" i="15"/>
  <c r="L395" i="15"/>
  <c r="I2" i="15"/>
  <c r="I3" i="15"/>
  <c r="I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88" i="15"/>
  <c r="I89" i="15"/>
  <c r="I90" i="15"/>
  <c r="I91" i="15"/>
  <c r="I92" i="15"/>
  <c r="I93" i="15"/>
  <c r="I94" i="15"/>
  <c r="I95" i="15"/>
  <c r="I96" i="15"/>
  <c r="I97" i="15"/>
  <c r="I98" i="15"/>
  <c r="I99" i="15"/>
  <c r="I100" i="15"/>
  <c r="I101" i="15"/>
  <c r="I102" i="15"/>
  <c r="I103" i="15"/>
  <c r="I104" i="15"/>
  <c r="I105" i="15"/>
  <c r="I106" i="15"/>
  <c r="I107" i="15"/>
  <c r="I108" i="15"/>
  <c r="I109" i="15"/>
  <c r="I110" i="15"/>
  <c r="I111" i="15"/>
  <c r="I112" i="15"/>
  <c r="I113" i="15"/>
  <c r="I114" i="15"/>
  <c r="I115" i="15"/>
  <c r="I116" i="15"/>
  <c r="I117" i="15"/>
  <c r="I118" i="15"/>
  <c r="I119" i="15"/>
  <c r="I120" i="15"/>
  <c r="I121" i="15"/>
  <c r="I122" i="15"/>
  <c r="I123" i="15"/>
  <c r="I124" i="15"/>
  <c r="I125" i="15"/>
  <c r="I126" i="15"/>
  <c r="I127" i="15"/>
  <c r="I128" i="15"/>
  <c r="I129" i="15"/>
  <c r="I130" i="15"/>
  <c r="I131" i="15"/>
  <c r="I132" i="15"/>
  <c r="I133" i="15"/>
  <c r="I134" i="15"/>
  <c r="I135" i="15"/>
  <c r="I136" i="15"/>
  <c r="I137" i="15"/>
  <c r="I138" i="15"/>
  <c r="I139" i="15"/>
  <c r="I140" i="15"/>
  <c r="I141" i="15"/>
  <c r="I142" i="15"/>
  <c r="I143" i="15"/>
  <c r="I144" i="15"/>
  <c r="I145" i="15"/>
  <c r="I146" i="15"/>
  <c r="I147" i="15"/>
  <c r="I148" i="15"/>
  <c r="I149" i="15"/>
  <c r="I150" i="15"/>
  <c r="I151" i="15"/>
  <c r="I152" i="15"/>
  <c r="I153" i="15"/>
  <c r="I154" i="15"/>
  <c r="I155" i="15"/>
  <c r="I156" i="15"/>
  <c r="I157" i="15"/>
  <c r="I158" i="15"/>
  <c r="I159" i="15"/>
  <c r="I160" i="15"/>
  <c r="I161" i="15"/>
  <c r="I162" i="15"/>
  <c r="I163" i="15"/>
  <c r="I164" i="15"/>
  <c r="I165" i="15"/>
  <c r="I166" i="15"/>
  <c r="I167" i="15"/>
  <c r="I168" i="15"/>
  <c r="I169" i="15"/>
  <c r="I170" i="15"/>
  <c r="I171"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203" i="15"/>
  <c r="I204" i="15"/>
  <c r="I205" i="15"/>
  <c r="I206" i="15"/>
  <c r="I207" i="15"/>
  <c r="I208" i="15"/>
  <c r="I209" i="15"/>
  <c r="I210" i="15"/>
  <c r="I211" i="15"/>
  <c r="I212" i="15"/>
  <c r="I213" i="15"/>
  <c r="I214" i="15"/>
  <c r="I215" i="15"/>
  <c r="I216" i="15"/>
  <c r="I217" i="15"/>
  <c r="I218" i="15"/>
  <c r="I219" i="15"/>
  <c r="I220" i="15"/>
  <c r="I221" i="15"/>
  <c r="I222" i="15"/>
  <c r="I223" i="15"/>
  <c r="I224" i="15"/>
  <c r="I225" i="15"/>
  <c r="I226" i="15"/>
  <c r="I227" i="15"/>
  <c r="I228" i="15"/>
  <c r="I229" i="15"/>
  <c r="I230" i="15"/>
  <c r="I231" i="15"/>
  <c r="I232" i="15"/>
  <c r="I233" i="15"/>
  <c r="I234" i="15"/>
  <c r="I235"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66" i="15"/>
  <c r="I267" i="15"/>
  <c r="I268" i="15"/>
  <c r="I269" i="15"/>
  <c r="I270" i="15"/>
  <c r="I271" i="15"/>
  <c r="I272" i="15"/>
  <c r="I273" i="15"/>
  <c r="I274" i="15"/>
  <c r="I275" i="15"/>
  <c r="I276" i="15"/>
  <c r="I277" i="15"/>
  <c r="I278" i="15"/>
  <c r="I279" i="15"/>
  <c r="I280" i="15"/>
  <c r="I281" i="15"/>
  <c r="I282" i="15"/>
  <c r="I283" i="15"/>
  <c r="I284" i="15"/>
  <c r="I285" i="15"/>
  <c r="I286" i="15"/>
  <c r="I287" i="15"/>
  <c r="I288" i="15"/>
  <c r="I289" i="15"/>
  <c r="I290" i="15"/>
  <c r="I291" i="15"/>
  <c r="I292" i="15"/>
  <c r="I293" i="15"/>
  <c r="I294" i="15"/>
  <c r="I295" i="15"/>
  <c r="I296" i="15"/>
  <c r="I297" i="15"/>
  <c r="I298" i="15"/>
  <c r="I299" i="15"/>
  <c r="I300" i="15"/>
  <c r="I301" i="15"/>
  <c r="I302" i="15"/>
  <c r="I303" i="15"/>
  <c r="I304" i="15"/>
  <c r="I305" i="15"/>
  <c r="I306" i="15"/>
  <c r="I307" i="15"/>
  <c r="I308" i="15"/>
  <c r="I309" i="15"/>
  <c r="I310" i="15"/>
  <c r="I311" i="15"/>
  <c r="I312" i="15"/>
  <c r="I313" i="15"/>
  <c r="I314" i="15"/>
  <c r="I315" i="15"/>
  <c r="I316" i="15"/>
  <c r="I317" i="15"/>
  <c r="I318" i="15"/>
  <c r="I319" i="15"/>
  <c r="I320" i="15"/>
  <c r="I321" i="15"/>
  <c r="I322" i="15"/>
  <c r="I323" i="15"/>
  <c r="I324" i="15"/>
  <c r="I325" i="15"/>
  <c r="I326" i="15"/>
  <c r="I327" i="15"/>
  <c r="I328" i="15"/>
  <c r="I329" i="15"/>
  <c r="I330" i="15"/>
  <c r="I331" i="15"/>
  <c r="I332" i="15"/>
  <c r="I333" i="15"/>
  <c r="I334" i="15"/>
  <c r="I335" i="15"/>
  <c r="I336" i="15"/>
  <c r="I337" i="15"/>
  <c r="I338" i="15"/>
  <c r="I339" i="15"/>
  <c r="I340" i="15"/>
  <c r="I341" i="15"/>
  <c r="I342" i="15"/>
  <c r="I343" i="15"/>
  <c r="I344" i="15"/>
  <c r="I345" i="15"/>
  <c r="I346" i="15"/>
  <c r="I347" i="15"/>
  <c r="I348" i="15"/>
  <c r="I349" i="15"/>
  <c r="I350" i="15"/>
  <c r="I351" i="15"/>
  <c r="I352" i="15"/>
  <c r="I353" i="15"/>
  <c r="I354" i="15"/>
  <c r="I355" i="15"/>
  <c r="I356" i="15"/>
  <c r="I357" i="15"/>
  <c r="I358" i="15"/>
  <c r="I359" i="15"/>
  <c r="I360" i="15"/>
  <c r="I361" i="15"/>
  <c r="I362" i="15"/>
  <c r="I363" i="15"/>
  <c r="I364" i="15"/>
  <c r="I365" i="15"/>
  <c r="I366" i="15"/>
  <c r="I367" i="15"/>
  <c r="I368" i="15"/>
  <c r="I369" i="15"/>
  <c r="I370" i="15"/>
  <c r="I371" i="15"/>
  <c r="I372" i="15"/>
  <c r="I373" i="15"/>
  <c r="I374" i="15"/>
  <c r="I375" i="15"/>
  <c r="I376" i="15"/>
  <c r="I377" i="15"/>
  <c r="I378" i="15"/>
  <c r="I379" i="15"/>
  <c r="I380" i="15"/>
  <c r="I381" i="15"/>
  <c r="I382" i="15"/>
  <c r="I383" i="15"/>
  <c r="I384" i="15"/>
  <c r="I385" i="15"/>
  <c r="I386" i="15"/>
  <c r="I387" i="15"/>
  <c r="I388" i="15"/>
  <c r="I389" i="15"/>
  <c r="I390" i="15"/>
  <c r="I391" i="15"/>
  <c r="I392" i="15"/>
  <c r="I393" i="15"/>
  <c r="I394" i="15"/>
  <c r="I395" i="15"/>
  <c r="G395" i="15"/>
  <c r="G394" i="15"/>
  <c r="G393" i="15"/>
  <c r="G392" i="15"/>
  <c r="G391" i="15"/>
  <c r="G390" i="15"/>
  <c r="G389" i="15"/>
  <c r="G388" i="15"/>
  <c r="G387" i="15"/>
  <c r="G386" i="15"/>
  <c r="G385" i="15"/>
  <c r="G384" i="15"/>
  <c r="G383" i="15"/>
  <c r="G382" i="15"/>
  <c r="G381" i="15"/>
  <c r="G380" i="15"/>
  <c r="G379" i="15"/>
  <c r="G378" i="15"/>
  <c r="G377" i="15"/>
  <c r="G376" i="15"/>
  <c r="G375" i="15"/>
  <c r="G374" i="15"/>
  <c r="G373" i="15"/>
  <c r="G372" i="15"/>
  <c r="G371" i="15"/>
  <c r="G370" i="15"/>
  <c r="G369" i="15"/>
  <c r="G368" i="15"/>
  <c r="G367" i="15"/>
  <c r="G366" i="15"/>
  <c r="G365" i="15"/>
  <c r="G364" i="15"/>
  <c r="G363" i="15"/>
  <c r="G362" i="15"/>
  <c r="G361" i="15"/>
  <c r="G360" i="15"/>
  <c r="G359" i="15"/>
  <c r="G358" i="15"/>
  <c r="G357" i="15"/>
  <c r="G356" i="15"/>
  <c r="G355" i="15"/>
  <c r="G354" i="15"/>
  <c r="G353" i="15"/>
  <c r="G352" i="15"/>
  <c r="G351" i="15"/>
  <c r="G350" i="15"/>
  <c r="G349" i="15"/>
  <c r="G348" i="15"/>
  <c r="G347" i="15"/>
  <c r="G346" i="15"/>
  <c r="G345" i="15"/>
  <c r="G344" i="15"/>
  <c r="G343" i="15"/>
  <c r="G342" i="15"/>
  <c r="G341" i="15"/>
  <c r="G340" i="15"/>
  <c r="G339" i="15"/>
  <c r="G338" i="15"/>
  <c r="G337" i="15"/>
  <c r="G336" i="15"/>
  <c r="G335" i="15"/>
  <c r="G334" i="15"/>
  <c r="G333" i="15"/>
  <c r="G332" i="15"/>
  <c r="G331" i="15"/>
  <c r="G330" i="15"/>
  <c r="G329" i="15"/>
  <c r="G328" i="15"/>
  <c r="G327" i="15"/>
  <c r="G326" i="15"/>
  <c r="G325" i="15"/>
  <c r="G324" i="15"/>
  <c r="G323" i="15"/>
  <c r="G322" i="15"/>
  <c r="G321" i="15"/>
  <c r="G320" i="15"/>
  <c r="G319" i="15"/>
  <c r="G318" i="15"/>
  <c r="G317" i="15"/>
  <c r="G316" i="15"/>
  <c r="G315" i="15"/>
  <c r="G314" i="15"/>
  <c r="G313" i="15"/>
  <c r="G312" i="15"/>
  <c r="G311" i="15"/>
  <c r="G310" i="15"/>
  <c r="G309" i="15"/>
  <c r="G308" i="15"/>
  <c r="G307" i="15"/>
  <c r="G306" i="15"/>
  <c r="G305" i="15"/>
  <c r="G304" i="15"/>
  <c r="G303" i="15"/>
  <c r="G302" i="15"/>
  <c r="G301" i="15"/>
  <c r="G300" i="15"/>
  <c r="G299" i="15"/>
  <c r="G298" i="15"/>
  <c r="G297" i="15"/>
  <c r="G296" i="15"/>
  <c r="G295" i="15"/>
  <c r="G294" i="15"/>
  <c r="G293" i="15"/>
  <c r="G292" i="15"/>
  <c r="G291" i="15"/>
  <c r="G290" i="15"/>
  <c r="G289" i="15"/>
  <c r="G288" i="15"/>
  <c r="G287" i="15"/>
  <c r="G286" i="15"/>
  <c r="G285" i="15"/>
  <c r="G284" i="15"/>
  <c r="G283" i="15"/>
  <c r="G282" i="15"/>
  <c r="G281" i="15"/>
  <c r="G280" i="15"/>
  <c r="G279" i="15"/>
  <c r="G278" i="15"/>
  <c r="G277" i="15"/>
  <c r="G276" i="15"/>
  <c r="G275" i="15"/>
  <c r="G274" i="15"/>
  <c r="G273" i="15"/>
  <c r="G272" i="15"/>
  <c r="G271" i="15"/>
  <c r="G270" i="15"/>
  <c r="G269" i="15"/>
  <c r="G268" i="15"/>
  <c r="G267" i="15"/>
  <c r="G266" i="15"/>
  <c r="G265" i="15"/>
  <c r="G264" i="15"/>
  <c r="G263" i="15"/>
  <c r="G262" i="15"/>
  <c r="G261" i="15"/>
  <c r="G260" i="15"/>
  <c r="G259" i="15"/>
  <c r="G258" i="15"/>
  <c r="G257" i="15"/>
  <c r="G256" i="15"/>
  <c r="G255" i="15"/>
  <c r="G254" i="15"/>
  <c r="G253" i="15"/>
  <c r="G252" i="15"/>
  <c r="G251" i="15"/>
  <c r="G250" i="15"/>
  <c r="G249" i="15"/>
  <c r="G248" i="15"/>
  <c r="G247" i="15"/>
  <c r="G246" i="15"/>
  <c r="G245" i="15"/>
  <c r="G244" i="15"/>
  <c r="G243" i="15"/>
  <c r="G242" i="15"/>
  <c r="G241" i="15"/>
  <c r="G240" i="15"/>
  <c r="G239" i="15"/>
  <c r="G238" i="15"/>
  <c r="G237" i="15"/>
  <c r="G236" i="15"/>
  <c r="G235" i="15"/>
  <c r="G234" i="15"/>
  <c r="G233" i="15"/>
  <c r="G232" i="15"/>
  <c r="G231" i="15"/>
  <c r="G230" i="15"/>
  <c r="G229" i="15"/>
  <c r="G228" i="15"/>
  <c r="G227" i="15"/>
  <c r="G226" i="15"/>
  <c r="G225" i="15"/>
  <c r="G224" i="15"/>
  <c r="G223" i="15"/>
  <c r="G222" i="15"/>
  <c r="G221" i="15"/>
  <c r="G220" i="15"/>
  <c r="G219" i="15"/>
  <c r="G218" i="15"/>
  <c r="G217" i="15"/>
  <c r="G216" i="15"/>
  <c r="G215" i="15"/>
  <c r="G214" i="15"/>
  <c r="G213" i="15"/>
  <c r="G212" i="15"/>
  <c r="G211" i="15"/>
  <c r="G210" i="15"/>
  <c r="G209" i="15"/>
  <c r="G208" i="15"/>
  <c r="G207" i="15"/>
  <c r="G206" i="15"/>
  <c r="G205" i="15"/>
  <c r="G204" i="15"/>
  <c r="G203" i="15"/>
  <c r="G202" i="15"/>
  <c r="G201" i="15"/>
  <c r="G200" i="15"/>
  <c r="G199" i="15"/>
  <c r="G198" i="15"/>
  <c r="G197" i="15"/>
  <c r="G196" i="15"/>
  <c r="G195" i="15"/>
  <c r="G194" i="15"/>
  <c r="G193" i="15"/>
  <c r="G192" i="15"/>
  <c r="G191" i="15"/>
  <c r="G190" i="15"/>
  <c r="G189" i="15"/>
  <c r="G188" i="15"/>
  <c r="G187" i="15"/>
  <c r="G186" i="15"/>
  <c r="G185" i="15"/>
  <c r="G184" i="15"/>
  <c r="G183" i="15"/>
  <c r="G182" i="15"/>
  <c r="G181" i="15"/>
  <c r="G180" i="15"/>
  <c r="G179" i="15"/>
  <c r="G178" i="15"/>
  <c r="G177" i="15"/>
  <c r="G176" i="15"/>
  <c r="G175" i="15"/>
  <c r="G174" i="15"/>
  <c r="G173" i="15"/>
  <c r="G172" i="15"/>
  <c r="G171" i="15"/>
  <c r="G170" i="15"/>
  <c r="G169" i="15"/>
  <c r="G168" i="15"/>
  <c r="G167" i="15"/>
  <c r="G166" i="15"/>
  <c r="G165" i="15"/>
  <c r="G164" i="15"/>
  <c r="G163" i="15"/>
  <c r="G162" i="15"/>
  <c r="G161" i="15"/>
  <c r="G160" i="15"/>
  <c r="G159" i="15"/>
  <c r="G158" i="15"/>
  <c r="G157" i="15"/>
  <c r="G156" i="15"/>
  <c r="G155" i="15"/>
  <c r="G154" i="15"/>
  <c r="G153" i="15"/>
  <c r="G152" i="15"/>
  <c r="G151" i="15"/>
  <c r="G150" i="15"/>
  <c r="G149" i="15"/>
  <c r="G148" i="15"/>
  <c r="G147" i="15"/>
  <c r="G146" i="15"/>
  <c r="G145" i="15"/>
  <c r="G144" i="15"/>
  <c r="G143" i="15"/>
  <c r="G142" i="15"/>
  <c r="G141" i="15"/>
  <c r="G140" i="15"/>
  <c r="G139" i="15"/>
  <c r="G138" i="15"/>
  <c r="G137" i="15"/>
  <c r="G136" i="15"/>
  <c r="G135" i="15"/>
  <c r="G134" i="15"/>
  <c r="G133" i="15"/>
  <c r="G132" i="15"/>
  <c r="G131" i="15"/>
  <c r="G130" i="15"/>
  <c r="G129" i="15"/>
  <c r="G128" i="15"/>
  <c r="G127" i="15"/>
  <c r="G126" i="15"/>
  <c r="G125" i="15"/>
  <c r="G124" i="15"/>
  <c r="G123" i="15"/>
  <c r="G122" i="15"/>
  <c r="G121" i="15"/>
  <c r="G120" i="15"/>
  <c r="G119" i="15"/>
  <c r="G118" i="15"/>
  <c r="G117" i="15"/>
  <c r="G116" i="15"/>
  <c r="G115" i="15"/>
  <c r="G114" i="15"/>
  <c r="G113" i="15"/>
  <c r="G112" i="15"/>
  <c r="G111" i="15"/>
  <c r="G110" i="15"/>
  <c r="G109" i="15"/>
  <c r="G108" i="15"/>
  <c r="G107" i="15"/>
  <c r="G106" i="15"/>
  <c r="G105" i="15"/>
  <c r="G104" i="15"/>
  <c r="G103" i="15"/>
  <c r="G102" i="15"/>
  <c r="G101" i="15"/>
  <c r="G100" i="15"/>
  <c r="G99" i="15"/>
  <c r="G98" i="15"/>
  <c r="G97" i="15"/>
  <c r="G96" i="15"/>
  <c r="G95" i="15"/>
  <c r="G94" i="15"/>
  <c r="G93" i="15"/>
  <c r="G92" i="15"/>
  <c r="G91" i="15"/>
  <c r="G90" i="15"/>
  <c r="G89" i="15"/>
  <c r="G88" i="15"/>
  <c r="G87" i="15"/>
  <c r="G86" i="15"/>
  <c r="G85" i="15"/>
  <c r="G84" i="15"/>
  <c r="G83" i="15"/>
  <c r="G82" i="15"/>
  <c r="G81" i="15"/>
  <c r="G80" i="15"/>
  <c r="G79" i="15"/>
  <c r="G78" i="15"/>
  <c r="G77" i="15"/>
  <c r="G76" i="15"/>
  <c r="G75" i="15"/>
  <c r="G74" i="15"/>
  <c r="G73" i="15"/>
  <c r="G72" i="15"/>
  <c r="G71" i="15"/>
  <c r="G70" i="15"/>
  <c r="G69" i="15"/>
  <c r="G68" i="15"/>
  <c r="G67" i="15"/>
  <c r="G66" i="15"/>
  <c r="G65" i="15"/>
  <c r="G64" i="15"/>
  <c r="G63" i="15"/>
  <c r="G62" i="15"/>
  <c r="G61" i="15"/>
  <c r="G60" i="15"/>
  <c r="G59" i="15"/>
  <c r="G58" i="15"/>
  <c r="G57" i="15"/>
  <c r="G56" i="15"/>
  <c r="G55" i="15"/>
  <c r="G54" i="15"/>
  <c r="G53" i="15"/>
  <c r="G52" i="15"/>
  <c r="G51" i="15"/>
  <c r="G50" i="15"/>
  <c r="G49" i="15"/>
  <c r="G48" i="15"/>
  <c r="G47" i="15"/>
  <c r="G46" i="15"/>
  <c r="G45" i="15"/>
  <c r="G44" i="15"/>
  <c r="G43" i="15"/>
  <c r="G42" i="15"/>
  <c r="G41" i="15"/>
  <c r="G40" i="15"/>
  <c r="G39" i="15"/>
  <c r="G38" i="15"/>
  <c r="G37" i="15"/>
  <c r="G36" i="15"/>
  <c r="G35" i="15"/>
  <c r="G34" i="15"/>
  <c r="G33" i="15"/>
  <c r="G32" i="15"/>
  <c r="G31" i="15"/>
  <c r="G30" i="15"/>
  <c r="G29" i="15"/>
  <c r="G28" i="15"/>
  <c r="G27" i="15"/>
  <c r="G26" i="15"/>
  <c r="G25" i="15"/>
  <c r="G24" i="15"/>
  <c r="G23" i="15"/>
  <c r="G22" i="15"/>
  <c r="G21" i="15"/>
  <c r="G20" i="15"/>
  <c r="G19" i="15"/>
  <c r="G18" i="15"/>
  <c r="G17" i="15"/>
  <c r="G16" i="15"/>
  <c r="G15" i="15"/>
  <c r="G14" i="15"/>
  <c r="G13" i="15"/>
  <c r="G12" i="15"/>
  <c r="G11" i="15"/>
  <c r="G10" i="15"/>
  <c r="G9" i="15"/>
  <c r="G8" i="15"/>
  <c r="G7" i="15"/>
  <c r="G6" i="15"/>
  <c r="G5" i="15"/>
  <c r="G4" i="15"/>
  <c r="G3" i="15"/>
  <c r="G2" i="15"/>
  <c r="R2" i="5"/>
  <c r="R3" i="5"/>
  <c r="R4" i="5"/>
  <c r="R5" i="5"/>
  <c r="R6" i="5"/>
  <c r="R7" i="5"/>
  <c r="R8" i="5"/>
  <c r="R9" i="5"/>
  <c r="R10" i="5"/>
  <c r="R11" i="5"/>
  <c r="R12" i="5"/>
  <c r="R13" i="5"/>
  <c r="R14" i="5"/>
  <c r="R15" i="5"/>
  <c r="R16" i="5"/>
  <c r="R17" i="5"/>
  <c r="R18" i="5"/>
  <c r="R19" i="5"/>
  <c r="R20" i="5"/>
  <c r="R21" i="5"/>
  <c r="R22" i="5"/>
  <c r="R23" i="5"/>
  <c r="R24" i="5"/>
  <c r="R25" i="5"/>
  <c r="R26" i="5"/>
  <c r="R27" i="5"/>
  <c r="R28" i="5"/>
  <c r="R29" i="5"/>
  <c r="R30" i="5"/>
  <c r="R31" i="5"/>
  <c r="R32" i="5"/>
  <c r="R33" i="5"/>
  <c r="R34" i="5"/>
  <c r="R35" i="5"/>
  <c r="R36" i="5"/>
  <c r="R37" i="5"/>
  <c r="R38" i="5"/>
  <c r="R39" i="5"/>
  <c r="R40" i="5"/>
  <c r="R41" i="5"/>
  <c r="R42" i="5"/>
  <c r="R43" i="5"/>
  <c r="R44" i="5"/>
  <c r="R45" i="5"/>
  <c r="R46" i="5"/>
  <c r="R47" i="5"/>
  <c r="R48" i="5"/>
  <c r="R49" i="5"/>
  <c r="R50" i="5"/>
  <c r="R51" i="5"/>
  <c r="R52" i="5"/>
  <c r="R53" i="5"/>
  <c r="R54" i="5"/>
  <c r="R55" i="5"/>
  <c r="R56" i="5"/>
  <c r="R57" i="5"/>
  <c r="R58" i="5"/>
  <c r="R59" i="5"/>
  <c r="R60" i="5"/>
  <c r="R61" i="5"/>
  <c r="R62" i="5"/>
  <c r="R63" i="5"/>
  <c r="R64" i="5"/>
  <c r="R65" i="5"/>
  <c r="R66" i="5"/>
  <c r="R67" i="5"/>
  <c r="R68" i="5"/>
  <c r="R69" i="5"/>
  <c r="R70" i="5"/>
  <c r="R71" i="5"/>
  <c r="R72" i="5"/>
  <c r="R73" i="5"/>
  <c r="R74" i="5"/>
  <c r="R75" i="5"/>
  <c r="R76" i="5"/>
  <c r="R77" i="5"/>
  <c r="R78" i="5"/>
  <c r="R79" i="5"/>
  <c r="R80" i="5"/>
  <c r="R81" i="5"/>
  <c r="R82" i="5"/>
  <c r="R83" i="5"/>
  <c r="R84" i="5"/>
  <c r="R85" i="5"/>
  <c r="R86" i="5"/>
  <c r="R87" i="5"/>
  <c r="R88" i="5"/>
  <c r="R89" i="5"/>
  <c r="R90" i="5"/>
  <c r="R91" i="5"/>
  <c r="R92" i="5"/>
  <c r="R93" i="5"/>
  <c r="R94" i="5"/>
  <c r="R95" i="5"/>
  <c r="R96" i="5"/>
  <c r="R97" i="5"/>
  <c r="R98" i="5"/>
  <c r="R99" i="5"/>
  <c r="R100" i="5"/>
  <c r="R101" i="5"/>
  <c r="R102" i="5"/>
  <c r="R103" i="5"/>
  <c r="R104" i="5"/>
  <c r="R105" i="5"/>
  <c r="R106" i="5"/>
  <c r="R107" i="5"/>
  <c r="R108" i="5"/>
  <c r="R109" i="5"/>
  <c r="R110" i="5"/>
  <c r="R111" i="5"/>
  <c r="R112" i="5"/>
  <c r="R113" i="5"/>
  <c r="R114" i="5"/>
  <c r="R115" i="5"/>
  <c r="R116" i="5"/>
  <c r="R117" i="5"/>
  <c r="R118" i="5"/>
  <c r="R119" i="5"/>
  <c r="R120" i="5"/>
  <c r="R121" i="5"/>
  <c r="R122" i="5"/>
  <c r="R123" i="5"/>
  <c r="R124" i="5"/>
  <c r="R125" i="5"/>
  <c r="R126" i="5"/>
  <c r="R127" i="5"/>
  <c r="R128" i="5"/>
  <c r="R129" i="5"/>
  <c r="R130" i="5"/>
  <c r="R131" i="5"/>
  <c r="R132" i="5"/>
  <c r="R133" i="5"/>
  <c r="R134" i="5"/>
  <c r="R135" i="5"/>
  <c r="R136" i="5"/>
  <c r="R137" i="5"/>
  <c r="R138" i="5"/>
  <c r="R139" i="5"/>
  <c r="R140" i="5"/>
  <c r="R141" i="5"/>
  <c r="R142" i="5"/>
  <c r="R143" i="5"/>
  <c r="R144" i="5"/>
  <c r="R145" i="5"/>
  <c r="R146" i="5"/>
  <c r="R147" i="5"/>
  <c r="R148" i="5"/>
  <c r="R149" i="5"/>
  <c r="R150" i="5"/>
  <c r="R151" i="5"/>
  <c r="R152" i="5"/>
  <c r="R153" i="5"/>
  <c r="R154" i="5"/>
  <c r="R155" i="5"/>
  <c r="R156" i="5"/>
  <c r="R157" i="5"/>
  <c r="R158" i="5"/>
  <c r="R159" i="5"/>
  <c r="R160" i="5"/>
  <c r="R161" i="5"/>
  <c r="R162" i="5"/>
  <c r="R163" i="5"/>
  <c r="R164" i="5"/>
  <c r="R165" i="5"/>
  <c r="R166" i="5"/>
  <c r="R167" i="5"/>
  <c r="R168" i="5"/>
  <c r="R169" i="5"/>
  <c r="R170" i="5"/>
  <c r="R171" i="5"/>
  <c r="R172" i="5"/>
  <c r="R173" i="5"/>
  <c r="R174" i="5"/>
  <c r="R175" i="5"/>
  <c r="R176" i="5"/>
  <c r="R177" i="5"/>
  <c r="R178" i="5"/>
  <c r="R179" i="5"/>
  <c r="R180" i="5"/>
  <c r="R181" i="5"/>
  <c r="R182" i="5"/>
  <c r="R183" i="5"/>
  <c r="R184" i="5"/>
  <c r="R185" i="5"/>
  <c r="R186" i="5"/>
  <c r="R187" i="5"/>
  <c r="R188" i="5"/>
  <c r="R189" i="5"/>
  <c r="R190" i="5"/>
  <c r="R191" i="5"/>
  <c r="R192" i="5"/>
  <c r="R193" i="5"/>
  <c r="R194" i="5"/>
  <c r="R195" i="5"/>
  <c r="R196" i="5"/>
  <c r="R197" i="5"/>
  <c r="R198" i="5"/>
  <c r="R199" i="5"/>
  <c r="R200" i="5"/>
  <c r="R201" i="5"/>
  <c r="R202" i="5"/>
  <c r="R203" i="5"/>
  <c r="R204" i="5"/>
  <c r="R205" i="5"/>
  <c r="R206" i="5"/>
  <c r="R207" i="5"/>
  <c r="R208" i="5"/>
  <c r="R209" i="5"/>
  <c r="R210" i="5"/>
  <c r="R211" i="5"/>
  <c r="R212" i="5"/>
  <c r="R213" i="5"/>
  <c r="R214" i="5"/>
  <c r="R215" i="5"/>
  <c r="R216" i="5"/>
  <c r="R217" i="5"/>
  <c r="R218" i="5"/>
  <c r="R219" i="5"/>
  <c r="R220" i="5"/>
  <c r="R221" i="5"/>
  <c r="R222" i="5"/>
  <c r="R223" i="5"/>
  <c r="R224" i="5"/>
  <c r="R225" i="5"/>
  <c r="R226" i="5"/>
  <c r="R227" i="5"/>
  <c r="R228" i="5"/>
  <c r="R229" i="5"/>
  <c r="R230" i="5"/>
  <c r="R231" i="5"/>
  <c r="R232" i="5"/>
  <c r="R233" i="5"/>
  <c r="R234" i="5"/>
  <c r="R235" i="5"/>
  <c r="R236" i="5"/>
  <c r="R237" i="5"/>
  <c r="R238" i="5"/>
  <c r="R239" i="5"/>
  <c r="R240" i="5"/>
  <c r="R241" i="5"/>
  <c r="R242" i="5"/>
  <c r="R243" i="5"/>
  <c r="R244" i="5"/>
  <c r="R245" i="5"/>
  <c r="R246" i="5"/>
  <c r="R247" i="5"/>
  <c r="R248" i="5"/>
  <c r="R249" i="5"/>
  <c r="R250" i="5"/>
  <c r="R251" i="5"/>
  <c r="R252" i="5"/>
  <c r="R253" i="5"/>
  <c r="R254" i="5"/>
  <c r="R255" i="5"/>
  <c r="R256" i="5"/>
  <c r="R257" i="5"/>
  <c r="R258" i="5"/>
  <c r="R259" i="5"/>
  <c r="R260" i="5"/>
  <c r="R261" i="5"/>
  <c r="R262" i="5"/>
  <c r="R263" i="5"/>
  <c r="R264" i="5"/>
  <c r="R265" i="5"/>
  <c r="R266" i="5"/>
  <c r="R267" i="5"/>
  <c r="R268" i="5"/>
  <c r="R269" i="5"/>
  <c r="R270" i="5"/>
  <c r="R271" i="5"/>
  <c r="R272" i="5"/>
  <c r="R273" i="5"/>
  <c r="R274" i="5"/>
  <c r="R275" i="5"/>
  <c r="R276" i="5"/>
  <c r="R277" i="5"/>
  <c r="R278" i="5"/>
  <c r="R279" i="5"/>
  <c r="R280" i="5"/>
  <c r="R281" i="5"/>
  <c r="R282" i="5"/>
  <c r="R283" i="5"/>
  <c r="R284" i="5"/>
  <c r="R285" i="5"/>
  <c r="R286" i="5"/>
  <c r="R287" i="5"/>
  <c r="R288" i="5"/>
  <c r="R289" i="5"/>
  <c r="R290" i="5"/>
  <c r="R291" i="5"/>
  <c r="R292" i="5"/>
  <c r="R293" i="5"/>
  <c r="R294" i="5"/>
  <c r="R295" i="5"/>
  <c r="R296" i="5"/>
  <c r="R297" i="5"/>
  <c r="R298" i="5"/>
  <c r="R299" i="5"/>
  <c r="R300" i="5"/>
  <c r="R301" i="5"/>
  <c r="R302" i="5"/>
  <c r="R303" i="5"/>
  <c r="R304" i="5"/>
  <c r="R305" i="5"/>
  <c r="R306" i="5"/>
  <c r="R307" i="5"/>
  <c r="R308" i="5"/>
  <c r="R309" i="5"/>
  <c r="R310" i="5"/>
  <c r="R311" i="5"/>
  <c r="R312" i="5"/>
  <c r="R313" i="5"/>
  <c r="R314" i="5"/>
  <c r="R315" i="5"/>
  <c r="R316" i="5"/>
  <c r="R317" i="5"/>
  <c r="R318" i="5"/>
  <c r="R319" i="5"/>
  <c r="R320" i="5"/>
  <c r="R321" i="5"/>
  <c r="R322" i="5"/>
  <c r="R323" i="5"/>
  <c r="R324" i="5"/>
  <c r="R325" i="5"/>
  <c r="R326" i="5"/>
  <c r="R327" i="5"/>
  <c r="R328" i="5"/>
  <c r="R329" i="5"/>
  <c r="R330" i="5"/>
  <c r="R331" i="5"/>
  <c r="R332" i="5"/>
  <c r="R333" i="5"/>
  <c r="R334" i="5"/>
  <c r="R335" i="5"/>
  <c r="R336" i="5"/>
  <c r="R337" i="5"/>
  <c r="R338" i="5"/>
  <c r="R339" i="5"/>
  <c r="R340" i="5"/>
  <c r="R341" i="5"/>
  <c r="R342" i="5"/>
  <c r="R343" i="5"/>
  <c r="R344" i="5"/>
  <c r="R345" i="5"/>
  <c r="R346" i="5"/>
  <c r="R347" i="5"/>
  <c r="R348" i="5"/>
  <c r="R349" i="5"/>
  <c r="R350" i="5"/>
  <c r="R351" i="5"/>
  <c r="R352" i="5"/>
  <c r="R353" i="5"/>
  <c r="R354" i="5"/>
  <c r="R355" i="5"/>
  <c r="R356" i="5"/>
  <c r="R357" i="5"/>
  <c r="R358" i="5"/>
  <c r="R359" i="5"/>
  <c r="R360" i="5"/>
  <c r="R361" i="5"/>
  <c r="R362" i="5"/>
  <c r="R363" i="5"/>
  <c r="R364" i="5"/>
  <c r="R365" i="5"/>
  <c r="R366" i="5"/>
  <c r="R367" i="5"/>
  <c r="R368" i="5"/>
  <c r="R369" i="5"/>
  <c r="R370" i="5"/>
  <c r="R371" i="5"/>
  <c r="R372" i="5"/>
  <c r="R373" i="5"/>
  <c r="R374" i="5"/>
  <c r="R375" i="5"/>
  <c r="R376" i="5"/>
  <c r="R377" i="5"/>
  <c r="R378" i="5"/>
  <c r="R379" i="5"/>
  <c r="R380" i="5"/>
  <c r="R381" i="5"/>
  <c r="R382" i="5"/>
  <c r="R383" i="5"/>
  <c r="R384" i="5"/>
  <c r="R385" i="5"/>
  <c r="R386" i="5"/>
  <c r="R387" i="5"/>
  <c r="R388" i="5"/>
  <c r="R389" i="5"/>
  <c r="R390" i="5"/>
  <c r="R391" i="5"/>
  <c r="R392" i="5"/>
  <c r="R393" i="5"/>
  <c r="R394" i="5"/>
  <c r="R395" i="5"/>
  <c r="H2" i="5" l="1"/>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F2"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11ADF65-F2FF-40CF-BFA4-E13200E23DAA}" keepAlive="1" name="Query - 2019_games_athletes_men" description="Connection to the '2019_games_athletes_men' query in the workbook." type="5" refreshedVersion="8" background="1" saveData="1">
    <dbPr connection="Provider=Microsoft.Mashup.OleDb.1;Data Source=$Workbook$;Location=2019_games_athletes_men;Extended Properties=&quot;&quot;" command="SELECT * FROM [2019_games_athletes_men]"/>
  </connection>
  <connection id="2" xr16:uid="{A879C495-2EEE-4D6C-A81D-88CCF9B0D9BE}" keepAlive="1" name="Query - 2019_games_athletes_women" description="Connection to the '2019_games_athletes_women' query in the workbook." type="5" refreshedVersion="8" background="1" saveData="1">
    <dbPr connection="Provider=Microsoft.Mashup.OleDb.1;Data Source=$Workbook$;Location=2019_games_athletes_women;Extended Properties=&quot;&quot;" command="SELECT * FROM [2019_games_athletes_women]"/>
  </connection>
  <connection id="3" xr16:uid="{3D3EE0CE-9D47-4D92-BB85-3892D52970DD}" keepAlive="1" name="Query - 2019_games_scores" description="Connection to the '2019_games_scores' query in the workbook." type="5" refreshedVersion="8" background="1" saveData="1">
    <dbPr connection="Provider=Microsoft.Mashup.OleDb.1;Data Source=$Workbook$;Location=2019_games_scores;Extended Properties=&quot;&quot;" command="SELECT * FROM [2019_games_scores]"/>
  </connection>
  <connection id="4" xr16:uid="{DBB1B41D-C588-4A42-8CCF-1A06D6148112}" keepAlive="1" name="Query - 2019_games_scores (2)" description="Connection to the '2019_games_scores (2)' query in the workbook." type="5" refreshedVersion="8" background="1" saveData="1">
    <dbPr connection="Provider=Microsoft.Mashup.OleDb.1;Data Source=$Workbook$;Location=&quot;2019_games_scores (2)&quot;;Extended Properties=&quot;&quot;" command="SELECT * FROM [2019_games_scores (2)]"/>
  </connection>
  <connection id="5" xr16:uid="{7E0E9236-2BBE-4A05-B40E-0298C026F416}" keepAlive="1" name="Query - 2019_games_scores (3)" description="Connection to the '2019_games_scores (3)' query in the workbook." type="5" refreshedVersion="8" background="1" saveData="1">
    <dbPr connection="Provider=Microsoft.Mashup.OleDb.1;Data Source=$Workbook$;Location=&quot;2019_games_scores (3)&quot;;Extended Properties=&quot;&quot;" command="SELECT * FROM [2019_games_scores (3)]"/>
  </connection>
  <connection id="6" xr16:uid="{7F83C6EB-C112-442C-8481-A8269B298D5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0A488086-42B4-47BC-A446-6D79D0E4329B}" name="WorksheetConnection_Book1!Athletes_Combined" type="102" refreshedVersion="8" minRefreshableVersion="5">
    <extLst>
      <ext xmlns:x15="http://schemas.microsoft.com/office/spreadsheetml/2010/11/main" uri="{DE250136-89BD-433C-8126-D09CA5730AF9}">
        <x15:connection id="Athletes_Combined">
          <x15:rangePr sourceName="_xlcn.WorksheetConnection_Book1Athletes_Combined1"/>
        </x15:connection>
      </ext>
    </extLst>
  </connection>
  <connection id="8" xr16:uid="{19BE13FF-7C14-4CBA-A4C3-8C6E7A355A36}" name="WorksheetConnection_Book1!scores" type="102" refreshedVersion="8" minRefreshableVersion="5">
    <extLst>
      <ext xmlns:x15="http://schemas.microsoft.com/office/spreadsheetml/2010/11/main" uri="{DE250136-89BD-433C-8126-D09CA5730AF9}">
        <x15:connection id="scores">
          <x15:rangePr sourceName="_xlcn.WorksheetConnection_Book1scores1"/>
        </x15:connection>
      </ext>
    </extLst>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3">
    <s v="ThisWorkbookDataModel"/>
    <s v="{[Athletes_Combined].[division].[All]}"/>
    <s v="{[Athletes_Combined].[division].&amp;[Women]}"/>
  </metadataStrings>
  <mdxMetadata count="2">
    <mdx n="0" f="s">
      <ms ns="1" c="0"/>
    </mdx>
    <mdx n="0" f="s">
      <ms ns="2" c="0"/>
    </mdx>
  </mdxMetadata>
  <futureMetadata name="XLDAPR" count="1">
    <bk>
      <extLst>
        <ext uri="{bdbb8cdc-fa1e-496e-a857-3c3f30c029c3}">
          <xda:dynamicArrayProperties fDynamic="1" fCollapsed="0"/>
        </ext>
      </extLst>
    </bk>
  </futureMetadata>
  <cellMetadata count="1">
    <bk>
      <rc t="2" v="0"/>
    </bk>
  </cellMetadata>
  <valueMetadata count="2">
    <bk>
      <rc t="1" v="0"/>
    </bk>
    <bk>
      <rc t="1" v="1"/>
    </bk>
  </valueMetadata>
</metadata>
</file>

<file path=xl/sharedStrings.xml><?xml version="1.0" encoding="utf-8"?>
<sst xmlns="http://schemas.openxmlformats.org/spreadsheetml/2006/main" count="26472" uniqueCount="2938">
  <si>
    <t>ordinal</t>
  </si>
  <si>
    <t>breakdown</t>
  </si>
  <si>
    <t>lane</t>
  </si>
  <si>
    <t>rank</t>
  </si>
  <si>
    <t>heat</t>
  </si>
  <si>
    <t>points</t>
  </si>
  <si>
    <t>scoredisplay</t>
  </si>
  <si>
    <t>time</t>
  </si>
  <si>
    <t>workoutrank</t>
  </si>
  <si>
    <t>competitorid</t>
  </si>
  <si>
    <t>Number of Records</t>
  </si>
  <si>
    <t>100 pts</t>
  </si>
  <si>
    <t>68 pts</t>
  </si>
  <si>
    <t>40 pts</t>
  </si>
  <si>
    <t>96 pts</t>
  </si>
  <si>
    <t>675 rep</t>
  </si>
  <si>
    <t>30 pts</t>
  </si>
  <si>
    <t>6 pt</t>
  </si>
  <si>
    <t>380.0 lb</t>
  </si>
  <si>
    <t>60 pts</t>
  </si>
  <si>
    <t>90 pts</t>
  </si>
  <si>
    <t>70 pts</t>
  </si>
  <si>
    <t>88 pts</t>
  </si>
  <si>
    <t>54 pts</t>
  </si>
  <si>
    <t>97 pts</t>
  </si>
  <si>
    <t>677 rep</t>
  </si>
  <si>
    <t>18 pt</t>
  </si>
  <si>
    <t>355.0 lb</t>
  </si>
  <si>
    <t>80 pts</t>
  </si>
  <si>
    <t>94 pts</t>
  </si>
  <si>
    <t>45 pts</t>
  </si>
  <si>
    <t>46 pts</t>
  </si>
  <si>
    <t>598 rep</t>
  </si>
  <si>
    <t>95 pts</t>
  </si>
  <si>
    <t>19 pt</t>
  </si>
  <si>
    <t>365.0 lb</t>
  </si>
  <si>
    <t>20 pts</t>
  </si>
  <si>
    <t>61 pts</t>
  </si>
  <si>
    <t>645 rep</t>
  </si>
  <si>
    <t>14 pt</t>
  </si>
  <si>
    <t>50 pts</t>
  </si>
  <si>
    <t>375.0 lb</t>
  </si>
  <si>
    <t>92 pts</t>
  </si>
  <si>
    <t>22 pts</t>
  </si>
  <si>
    <t>23T</t>
  </si>
  <si>
    <t>515 rep</t>
  </si>
  <si>
    <t>12 pt</t>
  </si>
  <si>
    <t>345.0 lb</t>
  </si>
  <si>
    <t>76 pts</t>
  </si>
  <si>
    <t>82 pts</t>
  </si>
  <si>
    <t>24 pts</t>
  </si>
  <si>
    <t>660 rep</t>
  </si>
  <si>
    <t>4 pt</t>
  </si>
  <si>
    <t>335.0 lb</t>
  </si>
  <si>
    <t>35 pts</t>
  </si>
  <si>
    <t>31 pts</t>
  </si>
  <si>
    <t>66 pts</t>
  </si>
  <si>
    <t>84 pts</t>
  </si>
  <si>
    <t>622 rep</t>
  </si>
  <si>
    <t>85 pts</t>
  </si>
  <si>
    <t>17 pt</t>
  </si>
  <si>
    <t>325.0 lb</t>
  </si>
  <si>
    <t>52 pts</t>
  </si>
  <si>
    <t>72 pts</t>
  </si>
  <si>
    <t>56 pts</t>
  </si>
  <si>
    <t>577 rep</t>
  </si>
  <si>
    <t>13T</t>
  </si>
  <si>
    <t>8 pt</t>
  </si>
  <si>
    <t>CAP+6</t>
  </si>
  <si>
    <t>10 pts</t>
  </si>
  <si>
    <t>62 pts</t>
  </si>
  <si>
    <t>64 pts</t>
  </si>
  <si>
    <t>79 pts</t>
  </si>
  <si>
    <t>600 rep</t>
  </si>
  <si>
    <t>20 pt</t>
  </si>
  <si>
    <t>CAP+134</t>
  </si>
  <si>
    <t>74 pts</t>
  </si>
  <si>
    <t>29 pts</t>
  </si>
  <si>
    <t>615 rep</t>
  </si>
  <si>
    <t>16 pt</t>
  </si>
  <si>
    <t>CAP+113</t>
  </si>
  <si>
    <t>0.0 lb</t>
  </si>
  <si>
    <t>CAP+40</t>
  </si>
  <si>
    <t>CAP+90</t>
  </si>
  <si>
    <t>42 pts</t>
  </si>
  <si>
    <t>48 pts</t>
  </si>
  <si>
    <t>550 rep</t>
  </si>
  <si>
    <t>65 pts</t>
  </si>
  <si>
    <t>13 pt</t>
  </si>
  <si>
    <t>CUT</t>
  </si>
  <si>
    <t>78 pts</t>
  </si>
  <si>
    <t>86 pts</t>
  </si>
  <si>
    <t>6 pts</t>
  </si>
  <si>
    <t>43 pts</t>
  </si>
  <si>
    <t>555 rep</t>
  </si>
  <si>
    <t>75 pts</t>
  </si>
  <si>
    <t>15 pt</t>
  </si>
  <si>
    <t>91 pts</t>
  </si>
  <si>
    <t>28 pts</t>
  </si>
  <si>
    <t>21T</t>
  </si>
  <si>
    <t>525 rep</t>
  </si>
  <si>
    <t>10 pt</t>
  </si>
  <si>
    <t>14 pts</t>
  </si>
  <si>
    <t>49 pts</t>
  </si>
  <si>
    <t>616 rep</t>
  </si>
  <si>
    <t>9 pt</t>
  </si>
  <si>
    <t>98 pts</t>
  </si>
  <si>
    <t>27 pts</t>
  </si>
  <si>
    <t>18 pts</t>
  </si>
  <si>
    <t>575 rep</t>
  </si>
  <si>
    <t>12 pts</t>
  </si>
  <si>
    <t>584 rep</t>
  </si>
  <si>
    <t>2 pt</t>
  </si>
  <si>
    <t>36 pts</t>
  </si>
  <si>
    <t>58 pts</t>
  </si>
  <si>
    <t>34 pts</t>
  </si>
  <si>
    <t>537 rep</t>
  </si>
  <si>
    <t>25 pts</t>
  </si>
  <si>
    <t>5 pt</t>
  </si>
  <si>
    <t>47 pts</t>
  </si>
  <si>
    <t>37 pts</t>
  </si>
  <si>
    <t>538 rep</t>
  </si>
  <si>
    <t>55 pts</t>
  </si>
  <si>
    <t>11 pt</t>
  </si>
  <si>
    <t>41 pts</t>
  </si>
  <si>
    <t>585 rep</t>
  </si>
  <si>
    <t>15 pts</t>
  </si>
  <si>
    <t>3 pt</t>
  </si>
  <si>
    <t>61T</t>
  </si>
  <si>
    <t>CAP+8</t>
  </si>
  <si>
    <t>560 rep</t>
  </si>
  <si>
    <t>5 pts</t>
  </si>
  <si>
    <t>1 pt</t>
  </si>
  <si>
    <t>38 pts</t>
  </si>
  <si>
    <t>561 rep</t>
  </si>
  <si>
    <t>7 pts</t>
  </si>
  <si>
    <t>491 rep</t>
  </si>
  <si>
    <t>67 pts</t>
  </si>
  <si>
    <t>529 rep</t>
  </si>
  <si>
    <t>33 pts</t>
  </si>
  <si>
    <t>73 pts</t>
  </si>
  <si>
    <t>4 pts</t>
  </si>
  <si>
    <t>480 rep</t>
  </si>
  <si>
    <t>1 pts</t>
  </si>
  <si>
    <t>470 rep</t>
  </si>
  <si>
    <t>2 pts</t>
  </si>
  <si>
    <t>13 pts</t>
  </si>
  <si>
    <t>26T</t>
  </si>
  <si>
    <t>504 rep</t>
  </si>
  <si>
    <t>73T</t>
  </si>
  <si>
    <t>CAP+2</t>
  </si>
  <si>
    <t>16 pts</t>
  </si>
  <si>
    <t>509 rep</t>
  </si>
  <si>
    <t>44 pts</t>
  </si>
  <si>
    <t>CAP+7</t>
  </si>
  <si>
    <t>32 pts</t>
  </si>
  <si>
    <t>8 pts</t>
  </si>
  <si>
    <t>26 pts</t>
  </si>
  <si>
    <t>CAP+4</t>
  </si>
  <si>
    <t>21 pts</t>
  </si>
  <si>
    <t>39 pts</t>
  </si>
  <si>
    <t>17 pts</t>
  </si>
  <si>
    <t>CAP+1</t>
  </si>
  <si>
    <t>19 pts</t>
  </si>
  <si>
    <t>CAP+9</t>
  </si>
  <si>
    <t>9 pts</t>
  </si>
  <si>
    <t>CAP+5</t>
  </si>
  <si>
    <t>3 pts</t>
  </si>
  <si>
    <t>CAP+10</t>
  </si>
  <si>
    <t>23 pts</t>
  </si>
  <si>
    <t>CAP+11</t>
  </si>
  <si>
    <t>11 pts</t>
  </si>
  <si>
    <t>71T</t>
  </si>
  <si>
    <t>0 pts</t>
  </si>
  <si>
    <t>-1 pts</t>
  </si>
  <si>
    <t>-2 pts</t>
  </si>
  <si>
    <t>-3 pts</t>
  </si>
  <si>
    <t>-4 pts</t>
  </si>
  <si>
    <t>-5 pts</t>
  </si>
  <si>
    <t>-6 pts</t>
  </si>
  <si>
    <t>-7 pts</t>
  </si>
  <si>
    <t>-8 pts</t>
  </si>
  <si>
    <t>-9 pts</t>
  </si>
  <si>
    <t>-10 pts</t>
  </si>
  <si>
    <t>-11 pts</t>
  </si>
  <si>
    <t>-12 pts</t>
  </si>
  <si>
    <t>-13 pts</t>
  </si>
  <si>
    <t>-14 pts</t>
  </si>
  <si>
    <t>-15 pts</t>
  </si>
  <si>
    <t>-16 pts</t>
  </si>
  <si>
    <t>CAP+12</t>
  </si>
  <si>
    <t>-17 pts</t>
  </si>
  <si>
    <t>CAP+14</t>
  </si>
  <si>
    <t>-18 pts</t>
  </si>
  <si>
    <t>-19 pts</t>
  </si>
  <si>
    <t>-20 pts</t>
  </si>
  <si>
    <t>CAP+15</t>
  </si>
  <si>
    <t>-21 pts</t>
  </si>
  <si>
    <t>CAP+16</t>
  </si>
  <si>
    <t>-22 pts</t>
  </si>
  <si>
    <t>CAP+17</t>
  </si>
  <si>
    <t>-23 pts</t>
  </si>
  <si>
    <t>CAP+18</t>
  </si>
  <si>
    <t>-24 pts</t>
  </si>
  <si>
    <t>-25 pts</t>
  </si>
  <si>
    <t>CAP+19</t>
  </si>
  <si>
    <t>-26 pts</t>
  </si>
  <si>
    <t>-27 pts</t>
  </si>
  <si>
    <t>-28 pts</t>
  </si>
  <si>
    <t>-29 pts</t>
  </si>
  <si>
    <t>-30 pts</t>
  </si>
  <si>
    <t>-31 pts</t>
  </si>
  <si>
    <t>-32 pts</t>
  </si>
  <si>
    <t>CAP+20</t>
  </si>
  <si>
    <t>-33 pts</t>
  </si>
  <si>
    <t>-34 pts</t>
  </si>
  <si>
    <t>-35 pts</t>
  </si>
  <si>
    <t>CAP+21</t>
  </si>
  <si>
    <t>-36 pts</t>
  </si>
  <si>
    <t>CAP+22</t>
  </si>
  <si>
    <t>-37 pts</t>
  </si>
  <si>
    <t>-38 pts</t>
  </si>
  <si>
    <t>CAP+24</t>
  </si>
  <si>
    <t>-39 pts</t>
  </si>
  <si>
    <t>CAP+25</t>
  </si>
  <si>
    <t>-40 pts</t>
  </si>
  <si>
    <t>-41 pts</t>
  </si>
  <si>
    <t>CAP+26</t>
  </si>
  <si>
    <t>-42 pts</t>
  </si>
  <si>
    <t>CAP+27</t>
  </si>
  <si>
    <t>-43 pts</t>
  </si>
  <si>
    <t>CAP+30</t>
  </si>
  <si>
    <t>-44 pts</t>
  </si>
  <si>
    <t>-45 pts</t>
  </si>
  <si>
    <t>-46 pts</t>
  </si>
  <si>
    <t>-47 pts</t>
  </si>
  <si>
    <t>-48 pts</t>
  </si>
  <si>
    <t>-49 pts</t>
  </si>
  <si>
    <t>-50 pts</t>
  </si>
  <si>
    <t>CAP+31</t>
  </si>
  <si>
    <t>-51 pts</t>
  </si>
  <si>
    <t>-52 pts</t>
  </si>
  <si>
    <t>CAP+33</t>
  </si>
  <si>
    <t>-53 pts</t>
  </si>
  <si>
    <t>-54 pts</t>
  </si>
  <si>
    <t>-55 pts</t>
  </si>
  <si>
    <t>-56 pts</t>
  </si>
  <si>
    <t>-57 pts</t>
  </si>
  <si>
    <t>-58 pts</t>
  </si>
  <si>
    <t>-59 pts</t>
  </si>
  <si>
    <t>134T</t>
  </si>
  <si>
    <t xml:space="preserve">CAP+41 </t>
  </si>
  <si>
    <t>CAP+41</t>
  </si>
  <si>
    <t>-63 pts</t>
  </si>
  <si>
    <t>138T</t>
  </si>
  <si>
    <t xml:space="preserve">CAP+42 </t>
  </si>
  <si>
    <t>CAP+42</t>
  </si>
  <si>
    <t>WD</t>
  </si>
  <si>
    <t>656 rep</t>
  </si>
  <si>
    <t>265.0 lb</t>
  </si>
  <si>
    <t>225.0 lb</t>
  </si>
  <si>
    <t>664 rep</t>
  </si>
  <si>
    <t>220.0 lb</t>
  </si>
  <si>
    <t>590 rep</t>
  </si>
  <si>
    <t>230.0 lb</t>
  </si>
  <si>
    <t>695 rep</t>
  </si>
  <si>
    <t>605 rep</t>
  </si>
  <si>
    <t>486 rep</t>
  </si>
  <si>
    <t>260.0 lb</t>
  </si>
  <si>
    <t>609 rep</t>
  </si>
  <si>
    <t>627 rep</t>
  </si>
  <si>
    <t>574 rep</t>
  </si>
  <si>
    <t>215.0 lb</t>
  </si>
  <si>
    <t>CAP</t>
  </si>
  <si>
    <t>591 rep</t>
  </si>
  <si>
    <t>16T</t>
  </si>
  <si>
    <t>549 rep</t>
  </si>
  <si>
    <t>516 rep</t>
  </si>
  <si>
    <t>473 rep</t>
  </si>
  <si>
    <t>607 rep</t>
  </si>
  <si>
    <t>527 rep</t>
  </si>
  <si>
    <t>565 rep</t>
  </si>
  <si>
    <t>7 pt</t>
  </si>
  <si>
    <t>546 rep</t>
  </si>
  <si>
    <t>499 rep</t>
  </si>
  <si>
    <t>506 rep</t>
  </si>
  <si>
    <t>586 rep</t>
  </si>
  <si>
    <t>545 rep</t>
  </si>
  <si>
    <t>455 rep</t>
  </si>
  <si>
    <t>436 rep</t>
  </si>
  <si>
    <t>443 rep</t>
  </si>
  <si>
    <t>477 rep</t>
  </si>
  <si>
    <t>60T</t>
  </si>
  <si>
    <t>67T</t>
  </si>
  <si>
    <t>CAP+3</t>
  </si>
  <si>
    <t>CAP+13</t>
  </si>
  <si>
    <t>64T</t>
  </si>
  <si>
    <t>CAP+23</t>
  </si>
  <si>
    <t>69T</t>
  </si>
  <si>
    <t>CAP+29</t>
  </si>
  <si>
    <t>CAP+32</t>
  </si>
  <si>
    <t>CAP+34</t>
  </si>
  <si>
    <t>CAP+36</t>
  </si>
  <si>
    <t>CAP+37</t>
  </si>
  <si>
    <t>92T</t>
  </si>
  <si>
    <t>102T</t>
  </si>
  <si>
    <t>117T</t>
  </si>
  <si>
    <t xml:space="preserve">CAP+43 </t>
  </si>
  <si>
    <t>CAP+43</t>
  </si>
  <si>
    <t>305.0 lb</t>
  </si>
  <si>
    <t>6T</t>
  </si>
  <si>
    <t>4T</t>
  </si>
  <si>
    <t>285.0 lb</t>
  </si>
  <si>
    <t>280.0 lb</t>
  </si>
  <si>
    <t>290.0 lb</t>
  </si>
  <si>
    <t>295.0 lb</t>
  </si>
  <si>
    <t>135.0 lb</t>
  </si>
  <si>
    <t>275.0 lb</t>
  </si>
  <si>
    <t>1T</t>
  </si>
  <si>
    <t>195.0 lb</t>
  </si>
  <si>
    <t>175.0 lb</t>
  </si>
  <si>
    <t>3T</t>
  </si>
  <si>
    <t>205.0 lb</t>
  </si>
  <si>
    <t>200.0 lb</t>
  </si>
  <si>
    <t>190.0 lb</t>
  </si>
  <si>
    <t>155.0 lb</t>
  </si>
  <si>
    <t>5T</t>
  </si>
  <si>
    <t>8T</t>
  </si>
  <si>
    <t>245.0 lb</t>
  </si>
  <si>
    <t>310.0 lb</t>
  </si>
  <si>
    <t>7T</t>
  </si>
  <si>
    <t>210.0 lb</t>
  </si>
  <si>
    <t>180.0 lb</t>
  </si>
  <si>
    <t>185.0 lb</t>
  </si>
  <si>
    <t>CAP+306</t>
  </si>
  <si>
    <t>250.0 lb</t>
  </si>
  <si>
    <t>170.0 lb</t>
  </si>
  <si>
    <t>235.0 lb</t>
  </si>
  <si>
    <t>160.0 lb</t>
  </si>
  <si>
    <t>105.0 lb</t>
  </si>
  <si>
    <t>9T</t>
  </si>
  <si>
    <t>255.0 lb</t>
  </si>
  <si>
    <t>115.0 lb</t>
  </si>
  <si>
    <t>145.0 lb</t>
  </si>
  <si>
    <t>CAP+58</t>
  </si>
  <si>
    <t>125.0 lb</t>
  </si>
  <si>
    <t>2T</t>
  </si>
  <si>
    <t>CAP+57</t>
  </si>
  <si>
    <t>130.0 lb</t>
  </si>
  <si>
    <t>CAP+47</t>
  </si>
  <si>
    <t>165.0 lb</t>
  </si>
  <si>
    <t>150.0 lb</t>
  </si>
  <si>
    <t>140.0 lb</t>
  </si>
  <si>
    <t>120.0 lb</t>
  </si>
  <si>
    <t>100.0 lb</t>
  </si>
  <si>
    <t>90.0 lb</t>
  </si>
  <si>
    <t>CAP+103</t>
  </si>
  <si>
    <t>CAP+130</t>
  </si>
  <si>
    <t>CAP+142</t>
  </si>
  <si>
    <t>height</t>
  </si>
  <si>
    <t>affiliateid</t>
  </si>
  <si>
    <t>countryoforiginname</t>
  </si>
  <si>
    <t>weight</t>
  </si>
  <si>
    <t>affiliatename</t>
  </si>
  <si>
    <t>status</t>
  </si>
  <si>
    <t>bibid</t>
  </si>
  <si>
    <t>profilepics3key</t>
  </si>
  <si>
    <t>firstname</t>
  </si>
  <si>
    <t>gender</t>
  </si>
  <si>
    <t>age</t>
  </si>
  <si>
    <t>lastname</t>
  </si>
  <si>
    <t>countryoforigincode</t>
  </si>
  <si>
    <t>competitorname</t>
  </si>
  <si>
    <t>overallrank</t>
  </si>
  <si>
    <t>overallscore</t>
  </si>
  <si>
    <t>division</t>
  </si>
  <si>
    <t>United States</t>
  </si>
  <si>
    <t>CrossFit Mayhem</t>
  </si>
  <si>
    <t>ACT</t>
  </si>
  <si>
    <t>9e218-P153604_4-184.jpg</t>
  </si>
  <si>
    <t>Mathew</t>
  </si>
  <si>
    <t>M</t>
  </si>
  <si>
    <t>Fraser</t>
  </si>
  <si>
    <t>US</t>
  </si>
  <si>
    <t>Mathew Fraser</t>
  </si>
  <si>
    <t>Men</t>
  </si>
  <si>
    <t>Peak 360 CrossFit</t>
  </si>
  <si>
    <t>0a0bc-P2725_5-184.jpg</t>
  </si>
  <si>
    <t>Noah</t>
  </si>
  <si>
    <t>Ohlsen</t>
  </si>
  <si>
    <t>Noah Ohlsen</t>
  </si>
  <si>
    <t>Iceland</t>
  </si>
  <si>
    <t>CrossFit Hengill</t>
  </si>
  <si>
    <t>4c5dc-P81616_4-184.jpg</t>
  </si>
  <si>
    <t>BjÃ¶rgvin Karl</t>
  </si>
  <si>
    <t>GuÃ°mundsson</t>
  </si>
  <si>
    <t>IS</t>
  </si>
  <si>
    <t>BjÃ¶rgvin Karl GuÃ°mundsson</t>
  </si>
  <si>
    <t>CrossFit Mentality</t>
  </si>
  <si>
    <t>e23e0-P34796_8-184.jpg</t>
  </si>
  <si>
    <t>Scott</t>
  </si>
  <si>
    <t>Panchik</t>
  </si>
  <si>
    <t>Scott Panchik</t>
  </si>
  <si>
    <t>Australia</t>
  </si>
  <si>
    <t>CrossFit Mode</t>
  </si>
  <si>
    <t>b7c6d-P16080_7-184.jpg</t>
  </si>
  <si>
    <t>James</t>
  </si>
  <si>
    <t>Newbury</t>
  </si>
  <si>
    <t>AU</t>
  </si>
  <si>
    <t>James Newbury</t>
  </si>
  <si>
    <t>Cobra Command CrossFit</t>
  </si>
  <si>
    <t>d1ef5-P199938_3-184.jpg</t>
  </si>
  <si>
    <t>Jacob</t>
  </si>
  <si>
    <t>Heppner</t>
  </si>
  <si>
    <t>Jacob Heppner</t>
  </si>
  <si>
    <t>CrossFit Crossaxed</t>
  </si>
  <si>
    <t>41bf6-P660204_5-184.jpg</t>
  </si>
  <si>
    <t>Matt</t>
  </si>
  <si>
    <t>Mcleod</t>
  </si>
  <si>
    <t>Matt Mcleod</t>
  </si>
  <si>
    <t>Switzerland</t>
  </si>
  <si>
    <t>ff2d6-P698182_6-184.jpg</t>
  </si>
  <si>
    <t>Adrian</t>
  </si>
  <si>
    <t>Mundwiler</t>
  </si>
  <si>
    <t>CH</t>
  </si>
  <si>
    <t>Adrian Mundwiler</t>
  </si>
  <si>
    <t>CrossFit Cliffside</t>
  </si>
  <si>
    <t>00087-P310970_11-184.jpg</t>
  </si>
  <si>
    <t>Saxon</t>
  </si>
  <si>
    <t>Saxon Panchik</t>
  </si>
  <si>
    <t>CrossFit Trivium</t>
  </si>
  <si>
    <t>d3cc2-P35627_6-184.jpg</t>
  </si>
  <si>
    <t>Will</t>
  </si>
  <si>
    <t>Moorad</t>
  </si>
  <si>
    <t>Will Moorad</t>
  </si>
  <si>
    <t>CrossFit Spokane Valley</t>
  </si>
  <si>
    <t>ce316-P153625_5-184.jpg</t>
  </si>
  <si>
    <t>Cole</t>
  </si>
  <si>
    <t>Sager</t>
  </si>
  <si>
    <t>Cole Sager</t>
  </si>
  <si>
    <t>CrossFit Passion</t>
  </si>
  <si>
    <t>9de68-P1690_5-184.jpg</t>
  </si>
  <si>
    <t>Travis</t>
  </si>
  <si>
    <t>Mayer</t>
  </si>
  <si>
    <t>Travis Mayer</t>
  </si>
  <si>
    <t>a9afa-P74320_4-184.jpg</t>
  </si>
  <si>
    <t>Samuel</t>
  </si>
  <si>
    <t>Kwant</t>
  </si>
  <si>
    <t>Samuel Kwant</t>
  </si>
  <si>
    <t>CrossFit Rejoice</t>
  </si>
  <si>
    <t>5afca-P123764_4-184.jpg</t>
  </si>
  <si>
    <t>Logan</t>
  </si>
  <si>
    <t>Collins</t>
  </si>
  <si>
    <t>Logan Collins</t>
  </si>
  <si>
    <t>CrossFit Sacrifice</t>
  </si>
  <si>
    <t>22a7d-P469626_5-184.jpg</t>
  </si>
  <si>
    <t>Chandler</t>
  </si>
  <si>
    <t>Smith</t>
  </si>
  <si>
    <t>Chandler Smith</t>
  </si>
  <si>
    <t>Canada</t>
  </si>
  <si>
    <t>CrossFit Solid Ground</t>
  </si>
  <si>
    <t>d471c-P158264_7-184.jpg</t>
  </si>
  <si>
    <t>Patrick</t>
  </si>
  <si>
    <t>Vellner</t>
  </si>
  <si>
    <t>CA</t>
  </si>
  <si>
    <t>Patrick Vellner</t>
  </si>
  <si>
    <t>Sweden</t>
  </si>
  <si>
    <t>CrossFit Nordic</t>
  </si>
  <si>
    <t>0c02c-P24309_6-184.jpg</t>
  </si>
  <si>
    <t>Lukas</t>
  </si>
  <si>
    <t>HÃ¶gberg</t>
  </si>
  <si>
    <t>SE</t>
  </si>
  <si>
    <t>Lukas HÃ¶gberg</t>
  </si>
  <si>
    <t>Germany</t>
  </si>
  <si>
    <t>CrossFit Flensburg</t>
  </si>
  <si>
    <t>565d0-P286691_2-184.jpg</t>
  </si>
  <si>
    <t>Joshua</t>
  </si>
  <si>
    <t>Wichtrup</t>
  </si>
  <si>
    <t>DE</t>
  </si>
  <si>
    <t>Joshua Wichtrup</t>
  </si>
  <si>
    <t>United Kingdom</t>
  </si>
  <si>
    <t>CrossFit Yas</t>
  </si>
  <si>
    <t>ae97a-P86089_6-184.jpg</t>
  </si>
  <si>
    <t>Elliot</t>
  </si>
  <si>
    <t>Simmonds</t>
  </si>
  <si>
    <t>GB</t>
  </si>
  <si>
    <t>Elliot Simmonds</t>
  </si>
  <si>
    <t>Denmark</t>
  </si>
  <si>
    <t>CrossFit Skodsborg</t>
  </si>
  <si>
    <t>0e8b6-P230757_2-184.jpg</t>
  </si>
  <si>
    <t>Casper</t>
  </si>
  <si>
    <t>Gammelmark</t>
  </si>
  <si>
    <t>DK</t>
  </si>
  <si>
    <t>Casper Gammelmark</t>
  </si>
  <si>
    <t>France</t>
  </si>
  <si>
    <t>CrossFit Lutece</t>
  </si>
  <si>
    <t>9ca60-P702092_3-184.jpg</t>
  </si>
  <si>
    <t>Willy</t>
  </si>
  <si>
    <t>Georges</t>
  </si>
  <si>
    <t>FR</t>
  </si>
  <si>
    <t>Willy Georges</t>
  </si>
  <si>
    <t>Solidarity CrossFit</t>
  </si>
  <si>
    <t>b72ee-P111592_7-184.jpg</t>
  </si>
  <si>
    <t>Connor</t>
  </si>
  <si>
    <t>Duddy</t>
  </si>
  <si>
    <t>Connor Duddy</t>
  </si>
  <si>
    <t>Kelowna CrossFit</t>
  </si>
  <si>
    <t>1780d-P107101_9-184.jpg</t>
  </si>
  <si>
    <t>Brent</t>
  </si>
  <si>
    <t>Fikowski</t>
  </si>
  <si>
    <t>Brent Fikowski</t>
  </si>
  <si>
    <t>CrossFit Powerstroke</t>
  </si>
  <si>
    <t>a0a86-P134617_10-184.jpg</t>
  </si>
  <si>
    <t>Sean</t>
  </si>
  <si>
    <t>Sweeney</t>
  </si>
  <si>
    <t>Sean Sweeney</t>
  </si>
  <si>
    <t>CrossFit Quebec City</t>
  </si>
  <si>
    <t>ebe1c-P180541_4-184.jpg</t>
  </si>
  <si>
    <t>Alex</t>
  </si>
  <si>
    <t>Vigneault</t>
  </si>
  <si>
    <t>Alex Vigneault</t>
  </si>
  <si>
    <t>Ireland</t>
  </si>
  <si>
    <t>CrossFit 8020</t>
  </si>
  <si>
    <t>15913-P461734_4-184.jpg</t>
  </si>
  <si>
    <t>Michael</t>
  </si>
  <si>
    <t>IE</t>
  </si>
  <si>
    <t>Michael Smith</t>
  </si>
  <si>
    <t>China</t>
  </si>
  <si>
    <t>CrossFit CFPT</t>
  </si>
  <si>
    <t>7aece-P23655_2-184.jpg</t>
  </si>
  <si>
    <t>Ant</t>
  </si>
  <si>
    <t>Haynes</t>
  </si>
  <si>
    <t>CN</t>
  </si>
  <si>
    <t>Ant Haynes</t>
  </si>
  <si>
    <t>CrossFit Krypton</t>
  </si>
  <si>
    <t>eab2e-P43761_13-184.jpg</t>
  </si>
  <si>
    <t>Ben</t>
  </si>
  <si>
    <t>Ben Smith</t>
  </si>
  <si>
    <t>South Africa</t>
  </si>
  <si>
    <t>CrossFit Kyalami</t>
  </si>
  <si>
    <t>f2583-P120333_4-184.jpg</t>
  </si>
  <si>
    <t>Jason</t>
  </si>
  <si>
    <t>ZA</t>
  </si>
  <si>
    <t>Jason Smith</t>
  </si>
  <si>
    <t>Ft. Wright CrossFit</t>
  </si>
  <si>
    <t>cb045-P682551_3-184.jpg</t>
  </si>
  <si>
    <t>Ryan</t>
  </si>
  <si>
    <t>Sowder</t>
  </si>
  <si>
    <t>Ryan Sowder</t>
  </si>
  <si>
    <t>Latvia</t>
  </si>
  <si>
    <t>CrossFit Riga</t>
  </si>
  <si>
    <t>cf540-P472642_5-184.jpg</t>
  </si>
  <si>
    <t>Uldis</t>
  </si>
  <si>
    <t>Upenieks</t>
  </si>
  <si>
    <t>LV</t>
  </si>
  <si>
    <t>Uldis Upenieks</t>
  </si>
  <si>
    <t>BrewCity CrossFit</t>
  </si>
  <si>
    <t>79ace-P329279_12-184.jpg</t>
  </si>
  <si>
    <t>George</t>
  </si>
  <si>
    <t>Sterner</t>
  </si>
  <si>
    <t>George Sterner</t>
  </si>
  <si>
    <t>CrossFit Wonderland</t>
  </si>
  <si>
    <t>e480e-P469656_1-184.jpg</t>
  </si>
  <si>
    <t>Jeffrey</t>
  </si>
  <si>
    <t>Adler</t>
  </si>
  <si>
    <t>Jeffrey Adler</t>
  </si>
  <si>
    <t>CrossFit Kreis 9</t>
  </si>
  <si>
    <t>b98a5-P2766_6-184.jpg</t>
  </si>
  <si>
    <t>Esslinger</t>
  </si>
  <si>
    <t>Lukas Esslinger</t>
  </si>
  <si>
    <t>Deka CrossFit</t>
  </si>
  <si>
    <t>ab5f0-P327636_3-184.jpg</t>
  </si>
  <si>
    <t>Cournoyer</t>
  </si>
  <si>
    <t>Samuel Cournoyer</t>
  </si>
  <si>
    <t>CrossFit Lionmode</t>
  </si>
  <si>
    <t>1ce47-P8690_5-184.jpg</t>
  </si>
  <si>
    <t>Dean</t>
  </si>
  <si>
    <t>Linder-Leighton</t>
  </si>
  <si>
    <t>Dean Linder-Leighton</t>
  </si>
  <si>
    <t>Finland</t>
  </si>
  <si>
    <t>9f8e1-P173837_3-184.jpg</t>
  </si>
  <si>
    <t>Jonne</t>
  </si>
  <si>
    <t>Koski</t>
  </si>
  <si>
    <t>FI</t>
  </si>
  <si>
    <t>Jonne Koski</t>
  </si>
  <si>
    <t>CrossFit Invictus</t>
  </si>
  <si>
    <t>a0d02-P28040_5-184.jpg</t>
  </si>
  <si>
    <t>Eric</t>
  </si>
  <si>
    <t>Carmody</t>
  </si>
  <si>
    <t>Eric Carmody</t>
  </si>
  <si>
    <t>LumberYard CrossFit</t>
  </si>
  <si>
    <t>709b2-P501728_4-184.jpg</t>
  </si>
  <si>
    <t>Carroll</t>
  </si>
  <si>
    <t>Jason Carroll</t>
  </si>
  <si>
    <t>Norway</t>
  </si>
  <si>
    <t>CrossFit Sandvika</t>
  </si>
  <si>
    <t>5b3bf-P542883_2-184.jpg</t>
  </si>
  <si>
    <t>Nicolay</t>
  </si>
  <si>
    <t>Billaudel</t>
  </si>
  <si>
    <t>NO</t>
  </si>
  <si>
    <t>Nicolay Billaudel</t>
  </si>
  <si>
    <t>CrossFit Fond du Lac</t>
  </si>
  <si>
    <t>907aa-P8325_6-184.jpg</t>
  </si>
  <si>
    <t>Nick</t>
  </si>
  <si>
    <t>Bloch</t>
  </si>
  <si>
    <t>Nick Bloch</t>
  </si>
  <si>
    <t>Poland</t>
  </si>
  <si>
    <t>9750f-P250172_2-184.jpg</t>
  </si>
  <si>
    <t>Bronislaw</t>
  </si>
  <si>
    <t>Olenkowicz</t>
  </si>
  <si>
    <t>PL</t>
  </si>
  <si>
    <t>Bronislaw Olenkowicz</t>
  </si>
  <si>
    <t>Lithuania</t>
  </si>
  <si>
    <t>CrossFit 82</t>
  </si>
  <si>
    <t>2d23e-P432338_3-184.jpg</t>
  </si>
  <si>
    <t>Arminas</t>
  </si>
  <si>
    <t>Balevicius</t>
  </si>
  <si>
    <t>LT</t>
  </si>
  <si>
    <t>Arminas Balevicius</t>
  </si>
  <si>
    <t>Egypt</t>
  </si>
  <si>
    <t>CrossFit MetaliZe</t>
  </si>
  <si>
    <t>f6b3e-P487949_3-184.jpg</t>
  </si>
  <si>
    <t>Mohamed</t>
  </si>
  <si>
    <t>Elomda</t>
  </si>
  <si>
    <t>EG</t>
  </si>
  <si>
    <t>Mohamed Elomda</t>
  </si>
  <si>
    <t>CrossFit Riders</t>
  </si>
  <si>
    <t>f749d-P106655_3-184.jpg</t>
  </si>
  <si>
    <t>Simon</t>
  </si>
  <si>
    <t>MÃ¤ntylÃ¤</t>
  </si>
  <si>
    <t>Simon MÃ¤ntylÃ¤</t>
  </si>
  <si>
    <t>Shockoe Bottom CrossFit</t>
  </si>
  <si>
    <t>b1338-P244353_1-184.jpg</t>
  </si>
  <si>
    <t>John-Paul</t>
  </si>
  <si>
    <t>Hethcock</t>
  </si>
  <si>
    <t>John-Paul Hethcock</t>
  </si>
  <si>
    <t>Slovenia</t>
  </si>
  <si>
    <t>Reebok CrossFit Ljubljana</t>
  </si>
  <si>
    <t>pukie.png</t>
  </si>
  <si>
    <t>Aleks</t>
  </si>
  <si>
    <t>KoÅ¡tomaj</t>
  </si>
  <si>
    <t>SI</t>
  </si>
  <si>
    <t>Aleks KoÅ¡tomaj</t>
  </si>
  <si>
    <t>Hungary</t>
  </si>
  <si>
    <t>fabed-P511473_2-184.jpg</t>
  </si>
  <si>
    <t>GÃ¡bor</t>
  </si>
  <si>
    <t>TÃ¶rÃ¶k</t>
  </si>
  <si>
    <t>HU</t>
  </si>
  <si>
    <t>GÃ¡bor TÃ¶rÃ¶k</t>
  </si>
  <si>
    <t>Brazil</t>
  </si>
  <si>
    <t>CrossFit Al Ain</t>
  </si>
  <si>
    <t>1853e-P686308_3-184.jpg</t>
  </si>
  <si>
    <t>Guilherme</t>
  </si>
  <si>
    <t>Malheiros</t>
  </si>
  <si>
    <t>BR</t>
  </si>
  <si>
    <t>Guilherme Malheiros</t>
  </si>
  <si>
    <t>Argentina</t>
  </si>
  <si>
    <t>7870f-P478414_5-184.jpg</t>
  </si>
  <si>
    <t>Agustin</t>
  </si>
  <si>
    <t>Richelme</t>
  </si>
  <si>
    <t>AR</t>
  </si>
  <si>
    <t>Agustin Richelme</t>
  </si>
  <si>
    <t>Colombia</t>
  </si>
  <si>
    <t>CrossFit Canarias</t>
  </si>
  <si>
    <t>306d0-P468290_1-184.jpg</t>
  </si>
  <si>
    <t>Bryan</t>
  </si>
  <si>
    <t>HernÃ¡ndez</t>
  </si>
  <si>
    <t>CO</t>
  </si>
  <si>
    <t>Bryan HernÃ¡ndez</t>
  </si>
  <si>
    <t>Belgium</t>
  </si>
  <si>
    <t>CrossFit Albi</t>
  </si>
  <si>
    <t>d7e4d-P677889_5-184.jpg</t>
  </si>
  <si>
    <t>Alban</t>
  </si>
  <si>
    <t>Dubois</t>
  </si>
  <si>
    <t>BE</t>
  </si>
  <si>
    <t>Alban Dubois</t>
  </si>
  <si>
    <t>New Zealand</t>
  </si>
  <si>
    <t>Thorndon CrossFit</t>
  </si>
  <si>
    <t>1353d-P221436_10-184.jpg</t>
  </si>
  <si>
    <t>Luke</t>
  </si>
  <si>
    <t>Fiso</t>
  </si>
  <si>
    <t>NZ</t>
  </si>
  <si>
    <t>Luke Fiso</t>
  </si>
  <si>
    <t>Mexico</t>
  </si>
  <si>
    <t>CrossFit 3 Sons</t>
  </si>
  <si>
    <t>b159c-P155471_5-184.jpg</t>
  </si>
  <si>
    <t>Darwin</t>
  </si>
  <si>
    <t>Perez</t>
  </si>
  <si>
    <t>MX</t>
  </si>
  <si>
    <t>Darwin Perez</t>
  </si>
  <si>
    <t>Guatemala</t>
  </si>
  <si>
    <t>db495-P286311_4-184.jpg</t>
  </si>
  <si>
    <t>Marlon</t>
  </si>
  <si>
    <t>Azurdia</t>
  </si>
  <si>
    <t>GT</t>
  </si>
  <si>
    <t>Marlon Azurdia</t>
  </si>
  <si>
    <t>Russian Federation</t>
  </si>
  <si>
    <t>CrossFit Idol</t>
  </si>
  <si>
    <t>9cea9-P1325298_1-184.jpg</t>
  </si>
  <si>
    <t>Aleksandar</t>
  </si>
  <si>
    <t>Ilin</t>
  </si>
  <si>
    <t>RU</t>
  </si>
  <si>
    <t>Aleksandar Ilin</t>
  </si>
  <si>
    <t>Spain</t>
  </si>
  <si>
    <t>CrossFit Zurriola</t>
  </si>
  <si>
    <t>5bcb0-P351417_1-184.jpg</t>
  </si>
  <si>
    <t>Alexander</t>
  </si>
  <si>
    <t>Anasagasti</t>
  </si>
  <si>
    <t>ES</t>
  </si>
  <si>
    <t>Alexander Anasagasti</t>
  </si>
  <si>
    <t>United Arab Emirates</t>
  </si>
  <si>
    <t>CrossFit Alioth</t>
  </si>
  <si>
    <t>cae81-P1697328_1-184.jpg</t>
  </si>
  <si>
    <t>Mahmood</t>
  </si>
  <si>
    <t>Shalan</t>
  </si>
  <si>
    <t>AE</t>
  </si>
  <si>
    <t>Mahmood Shalan</t>
  </si>
  <si>
    <t>Slovakia</t>
  </si>
  <si>
    <t>CrossFit BBros</t>
  </si>
  <si>
    <t>f9e0a-P119313_6-184.jpg</t>
  </si>
  <si>
    <t>Erik</t>
  </si>
  <si>
    <t>Toth</t>
  </si>
  <si>
    <t>SK</t>
  </si>
  <si>
    <t>Erik Toth</t>
  </si>
  <si>
    <t>Greece</t>
  </si>
  <si>
    <t>CrossFit North Zone</t>
  </si>
  <si>
    <t>931eb-P514502_2-184.jpg</t>
  </si>
  <si>
    <t>Lefteris</t>
  </si>
  <si>
    <t>Theofanidis</t>
  </si>
  <si>
    <t>GR</t>
  </si>
  <si>
    <t>Lefteris Theofanidis</t>
  </si>
  <si>
    <t>Turkey</t>
  </si>
  <si>
    <t>CrossFit Boran</t>
  </si>
  <si>
    <t>0cb10-P231921_6-184.jpg</t>
  </si>
  <si>
    <t>Ates</t>
  </si>
  <si>
    <t>Boran</t>
  </si>
  <si>
    <t>TR</t>
  </si>
  <si>
    <t>Ates Boran</t>
  </si>
  <si>
    <t>Precision CrossFit</t>
  </si>
  <si>
    <t>43261-P196667_2-184.jpg</t>
  </si>
  <si>
    <t>Hunter</t>
  </si>
  <si>
    <t>McIntyre</t>
  </si>
  <si>
    <t>Hunter McIntyre</t>
  </si>
  <si>
    <t>Luxembourg</t>
  </si>
  <si>
    <t>60a27-P160128_2-184.jpg</t>
  </si>
  <si>
    <t>Nellans</t>
  </si>
  <si>
    <t>LU</t>
  </si>
  <si>
    <t>Connor Nellans</t>
  </si>
  <si>
    <t>Croatia</t>
  </si>
  <si>
    <t>Augustin</t>
  </si>
  <si>
    <t>Vilicnik</t>
  </si>
  <si>
    <t>HR</t>
  </si>
  <si>
    <t>Augustin Vilicnik</t>
  </si>
  <si>
    <t>Japan</t>
  </si>
  <si>
    <t>BeeGrow CrossFit</t>
  </si>
  <si>
    <t>fbb8f-P849478_2-184.jpg</t>
  </si>
  <si>
    <t>Shingo</t>
  </si>
  <si>
    <t>Moromasa</t>
  </si>
  <si>
    <t>JP</t>
  </si>
  <si>
    <t>Shingo Moromasa</t>
  </si>
  <si>
    <t>Jordan</t>
  </si>
  <si>
    <t>CrossFit 962</t>
  </si>
  <si>
    <t>e2cfb-P315266_3-184.jpg</t>
  </si>
  <si>
    <t>Amin</t>
  </si>
  <si>
    <t>Attallah</t>
  </si>
  <si>
    <t>JO</t>
  </si>
  <si>
    <t>Amin Attallah</t>
  </si>
  <si>
    <t>Venezuela</t>
  </si>
  <si>
    <t>CrossFit 4 L</t>
  </si>
  <si>
    <t>cb959-P270266_2-184.jpg</t>
  </si>
  <si>
    <t>Omar</t>
  </si>
  <si>
    <t>Martinez</t>
  </si>
  <si>
    <t>VE</t>
  </si>
  <si>
    <t>Omar Martinez</t>
  </si>
  <si>
    <t>Netherlands</t>
  </si>
  <si>
    <t>CrossFit Finestrat</t>
  </si>
  <si>
    <t>a2893-P423302_1-184.jpg</t>
  </si>
  <si>
    <t>Sam</t>
  </si>
  <si>
    <t>Lubben</t>
  </si>
  <si>
    <t>NL</t>
  </si>
  <si>
    <t>Sam Lubben</t>
  </si>
  <si>
    <t>Nigeria</t>
  </si>
  <si>
    <t>85757-P1692338_1-184.jpg</t>
  </si>
  <si>
    <t>Uyi Nosa</t>
  </si>
  <si>
    <t>Osawe</t>
  </si>
  <si>
    <t>NG</t>
  </si>
  <si>
    <t>Uyi Nosa Osawe</t>
  </si>
  <si>
    <t>Austria</t>
  </si>
  <si>
    <t>Triller CrossFit</t>
  </si>
  <si>
    <t>3f1be-P275390_1-184.jpg</t>
  </si>
  <si>
    <t>Christoph</t>
  </si>
  <si>
    <t>Koerner</t>
  </si>
  <si>
    <t>AT</t>
  </si>
  <si>
    <t>Christoph Koerner</t>
  </si>
  <si>
    <t>Ukraine</t>
  </si>
  <si>
    <t>CrossFit Sea Energy</t>
  </si>
  <si>
    <t>1d878-P470906_2-184.jpg</t>
  </si>
  <si>
    <t>Oleksandr</t>
  </si>
  <si>
    <t>Shkoliarenko</t>
  </si>
  <si>
    <t>UA</t>
  </si>
  <si>
    <t>Oleksandr Shkoliarenko</t>
  </si>
  <si>
    <t>Bosnia and Herzegovina</t>
  </si>
  <si>
    <t>Tantum CrossFit</t>
  </si>
  <si>
    <t>f6ae1-P667464_4-184.jpg</t>
  </si>
  <si>
    <t>ÄorÄ‘e</t>
  </si>
  <si>
    <t>ÄuriÄ‡</t>
  </si>
  <si>
    <t>BA</t>
  </si>
  <si>
    <t>ÄorÄ‘e ÄuriÄ‡</t>
  </si>
  <si>
    <t>Palestinian Territory</t>
  </si>
  <si>
    <t>CrossFit Ramallah</t>
  </si>
  <si>
    <t>db955-P1076087_3-184.jpg</t>
  </si>
  <si>
    <t>Hamzeh</t>
  </si>
  <si>
    <t>Tarefi</t>
  </si>
  <si>
    <t>PS</t>
  </si>
  <si>
    <t>Hamzeh Tarefi</t>
  </si>
  <si>
    <t>Chile</t>
  </si>
  <si>
    <t>b8edd-P1178252_1-184.jpg</t>
  </si>
  <si>
    <t>Piero</t>
  </si>
  <si>
    <t>Gorichon</t>
  </si>
  <si>
    <t>CL</t>
  </si>
  <si>
    <t>Piero Gorichon</t>
  </si>
  <si>
    <t>Tunisia</t>
  </si>
  <si>
    <t>298c2-P844066_3-184.jpg</t>
  </si>
  <si>
    <t>Marzougui</t>
  </si>
  <si>
    <t>Mootez</t>
  </si>
  <si>
    <t>TN</t>
  </si>
  <si>
    <t>Marzougui Mootez</t>
  </si>
  <si>
    <t>Zimbabwe</t>
  </si>
  <si>
    <t>CrossFit Dignus</t>
  </si>
  <si>
    <t>433f0-P105253_8-184.jpg</t>
  </si>
  <si>
    <t>Jean-Claude</t>
  </si>
  <si>
    <t>Jardim</t>
  </si>
  <si>
    <t>ZW</t>
  </si>
  <si>
    <t>Jean-Claude Jardim</t>
  </si>
  <si>
    <t>Kuwait</t>
  </si>
  <si>
    <t>Circuit Plus CrossFit Shuwaikh</t>
  </si>
  <si>
    <t>49d3e-P703126_1-184.jpg</t>
  </si>
  <si>
    <t>Khalid</t>
  </si>
  <si>
    <t>Aljarallah</t>
  </si>
  <si>
    <t>KW</t>
  </si>
  <si>
    <t>Khalid Aljarallah</t>
  </si>
  <si>
    <t>Paraguay</t>
  </si>
  <si>
    <t>BIGG CrossFit Herrera</t>
  </si>
  <si>
    <t>70c62-P683220_4-184.jpg</t>
  </si>
  <si>
    <t>Diego</t>
  </si>
  <si>
    <t>Kemper</t>
  </si>
  <si>
    <t>PY</t>
  </si>
  <si>
    <t>Diego Kemper</t>
  </si>
  <si>
    <t>Romania</t>
  </si>
  <si>
    <t>dcd71-P213806_3-184.jpg</t>
  </si>
  <si>
    <t>Severin</t>
  </si>
  <si>
    <t>Irimia</t>
  </si>
  <si>
    <t>RO</t>
  </si>
  <si>
    <t>Severin Irimia</t>
  </si>
  <si>
    <t>Belize</t>
  </si>
  <si>
    <t>CrossFit Subterranean</t>
  </si>
  <si>
    <t>c6cea-P1523179_7-184.jpg</t>
  </si>
  <si>
    <t>Vernon</t>
  </si>
  <si>
    <t>Neal</t>
  </si>
  <si>
    <t>BZ</t>
  </si>
  <si>
    <t>Vernon Neal</t>
  </si>
  <si>
    <t>Portugal</t>
  </si>
  <si>
    <t>CrossFit OPO</t>
  </si>
  <si>
    <t>50ca1-P233855_8-184.jpg</t>
  </si>
  <si>
    <t>JoÃ£o</t>
  </si>
  <si>
    <t>Ferreira</t>
  </si>
  <si>
    <t>PT</t>
  </si>
  <si>
    <t>JoÃ£o Ferreira</t>
  </si>
  <si>
    <t>Dominican Republic</t>
  </si>
  <si>
    <t>CrossFit Steel Factory</t>
  </si>
  <si>
    <t>6518d-P256607_4-184.jpg</t>
  </si>
  <si>
    <t>Eusebio</t>
  </si>
  <si>
    <t>Aldano</t>
  </si>
  <si>
    <t>DO</t>
  </si>
  <si>
    <t>Eusebio Aldano</t>
  </si>
  <si>
    <t>CrossFit Crash</t>
  </si>
  <si>
    <t>b3ff4-P93473_3-184.jpg</t>
  </si>
  <si>
    <t>Josh</t>
  </si>
  <si>
    <t>Miller</t>
  </si>
  <si>
    <t>Josh Miller</t>
  </si>
  <si>
    <t>Panama</t>
  </si>
  <si>
    <t>Reebok CrossFit PTY</t>
  </si>
  <si>
    <t>fd95b-P191624_2-184.jpg</t>
  </si>
  <si>
    <t>Alvaro</t>
  </si>
  <si>
    <t>Lopez</t>
  </si>
  <si>
    <t>PA</t>
  </si>
  <si>
    <t>Alvaro Lopez</t>
  </si>
  <si>
    <t>Tonic CrossFit</t>
  </si>
  <si>
    <t>47f1f-P308712_3-184.jpg</t>
  </si>
  <si>
    <t>Jean-Simon</t>
  </si>
  <si>
    <t>Roy-Lemaire</t>
  </si>
  <si>
    <t>Jean-Simon Roy-Lemaire</t>
  </si>
  <si>
    <t>Philippines</t>
  </si>
  <si>
    <t>Avant Garde CrossFit</t>
  </si>
  <si>
    <t>6aece-P434258_1-184.jpg</t>
  </si>
  <si>
    <t>Justin</t>
  </si>
  <si>
    <t>Hernandez</t>
  </si>
  <si>
    <t>PH</t>
  </si>
  <si>
    <t>Justin Hernandez</t>
  </si>
  <si>
    <t>Honduras</t>
  </si>
  <si>
    <t>17cc4-P345700_4-184.jpg</t>
  </si>
  <si>
    <t>Franky</t>
  </si>
  <si>
    <t>Wood</t>
  </si>
  <si>
    <t>HN</t>
  </si>
  <si>
    <t>Franky Wood</t>
  </si>
  <si>
    <t>0e176-P247005_2-184.jpg</t>
  </si>
  <si>
    <t>Streat</t>
  </si>
  <si>
    <t>Hoerner</t>
  </si>
  <si>
    <t>Streat Hoerner</t>
  </si>
  <si>
    <t>Kenya</t>
  </si>
  <si>
    <t>CrossFit Progression</t>
  </si>
  <si>
    <t>33ba3-P1721_9-184.jpg</t>
  </si>
  <si>
    <t>Jeremy</t>
  </si>
  <si>
    <t>Mghenyi</t>
  </si>
  <si>
    <t>KE</t>
  </si>
  <si>
    <t>Jeremy Mghenyi</t>
  </si>
  <si>
    <t>CrossFit T-Town</t>
  </si>
  <si>
    <t>c7ff3-P755342_4-184.jpg</t>
  </si>
  <si>
    <t>Zachery</t>
  </si>
  <si>
    <t>Buntin</t>
  </si>
  <si>
    <t>Zachery Buntin</t>
  </si>
  <si>
    <t>Estonia</t>
  </si>
  <si>
    <t>CrossFit Tartu</t>
  </si>
  <si>
    <t>310fb-P733576_3-184.jpg</t>
  </si>
  <si>
    <t>Mihkel</t>
  </si>
  <si>
    <t>Keldoja</t>
  </si>
  <si>
    <t>EE</t>
  </si>
  <si>
    <t>Mihkel Keldoja</t>
  </si>
  <si>
    <t>Bulgaria</t>
  </si>
  <si>
    <t>CrossFit Worlds End</t>
  </si>
  <si>
    <t>7d6b8-P658408_1-184.jpg</t>
  </si>
  <si>
    <t>Stavri</t>
  </si>
  <si>
    <t>Stavrev</t>
  </si>
  <si>
    <t>BG</t>
  </si>
  <si>
    <t>Stavri Stavrev</t>
  </si>
  <si>
    <t>Uruguay</t>
  </si>
  <si>
    <t>Instinto CrossFit</t>
  </si>
  <si>
    <t>ec81d-P326958_3-184.jpg</t>
  </si>
  <si>
    <t>Santiago</t>
  </si>
  <si>
    <t>Comba</t>
  </si>
  <si>
    <t>UY</t>
  </si>
  <si>
    <t>Santiago Comba</t>
  </si>
  <si>
    <t>CrossFit R99</t>
  </si>
  <si>
    <t>5a339-P179080_6-184.jpg</t>
  </si>
  <si>
    <t>Bartek</t>
  </si>
  <si>
    <t>Lipka</t>
  </si>
  <si>
    <t>Bartek Lipka</t>
  </si>
  <si>
    <t>Tonga</t>
  </si>
  <si>
    <t>CrossFit 3216</t>
  </si>
  <si>
    <t>28dd6-P9839_2-184.jpg</t>
  </si>
  <si>
    <t>Andre</t>
  </si>
  <si>
    <t>Alipate</t>
  </si>
  <si>
    <t>TO</t>
  </si>
  <si>
    <t>Andre Alipate</t>
  </si>
  <si>
    <t>Guyana</t>
  </si>
  <si>
    <t>CrossFit 592</t>
  </si>
  <si>
    <t>3ecb5-P595818_2-184.jpg</t>
  </si>
  <si>
    <t>Dillon</t>
  </si>
  <si>
    <t>Mahadeo</t>
  </si>
  <si>
    <t>GY</t>
  </si>
  <si>
    <t>Dillon Mahadeo</t>
  </si>
  <si>
    <t>Angola</t>
  </si>
  <si>
    <t>Ultimate Burn CrossFit</t>
  </si>
  <si>
    <t>02d1a-P1402559_1-184.jpg</t>
  </si>
  <si>
    <t>Marco</t>
  </si>
  <si>
    <t>Almeida</t>
  </si>
  <si>
    <t>AO</t>
  </si>
  <si>
    <t>Marco Almeida</t>
  </si>
  <si>
    <t>Iran</t>
  </si>
  <si>
    <t>Diablo CrossFit</t>
  </si>
  <si>
    <t>407e4-P34025_10-184.jpg</t>
  </si>
  <si>
    <t>Payam</t>
  </si>
  <si>
    <t>Saljoughian</t>
  </si>
  <si>
    <t>IR</t>
  </si>
  <si>
    <t>Payam Saljoughian</t>
  </si>
  <si>
    <t>Bahrain</t>
  </si>
  <si>
    <t>CrossFit Delmon</t>
  </si>
  <si>
    <t>Majid</t>
  </si>
  <si>
    <t>Al Sharaf</t>
  </si>
  <si>
    <t>BH</t>
  </si>
  <si>
    <t>Majid Al Sharaf</t>
  </si>
  <si>
    <t>Glass City CrossFit</t>
  </si>
  <si>
    <t>b97b3-P571999_1-184.jpg</t>
  </si>
  <si>
    <t>Richard Paul</t>
  </si>
  <si>
    <t>Castillo</t>
  </si>
  <si>
    <t>Richard Paul Castillo</t>
  </si>
  <si>
    <t>Czech Republic</t>
  </si>
  <si>
    <t>CrossFit With Us</t>
  </si>
  <si>
    <t>7c091-P458360_1-184.jpg</t>
  </si>
  <si>
    <t>David</t>
  </si>
  <si>
    <t>Stroupek</t>
  </si>
  <si>
    <t>CZ</t>
  </si>
  <si>
    <t>David Stroupek</t>
  </si>
  <si>
    <t>Ecuador</t>
  </si>
  <si>
    <t>79f38-P907105_2-184.jpg</t>
  </si>
  <si>
    <t>Sebastian</t>
  </si>
  <si>
    <t>Rodriguez</t>
  </si>
  <si>
    <t>EC</t>
  </si>
  <si>
    <t>Sebastian Rodriguez</t>
  </si>
  <si>
    <t>Belarus</t>
  </si>
  <si>
    <t>CrossFit Kaban (departed)</t>
  </si>
  <si>
    <t>44ef7-P675164_2-184.jpg</t>
  </si>
  <si>
    <t>Nikita</t>
  </si>
  <si>
    <t>Yundov</t>
  </si>
  <si>
    <t>BY</t>
  </si>
  <si>
    <t>Nikita Yundov</t>
  </si>
  <si>
    <t>Malaysia</t>
  </si>
  <si>
    <t>e6cf3-P25613_4-184.jpg</t>
  </si>
  <si>
    <t>Edmund</t>
  </si>
  <si>
    <t>Tan</t>
  </si>
  <si>
    <t>MY</t>
  </si>
  <si>
    <t>Edmund Tan</t>
  </si>
  <si>
    <t>Jamaica</t>
  </si>
  <si>
    <t>Be CrossFit</t>
  </si>
  <si>
    <t>dd7fb-P495051_5-184.jpg</t>
  </si>
  <si>
    <t>Sion</t>
  </si>
  <si>
    <t>Brinn</t>
  </si>
  <si>
    <t>JM</t>
  </si>
  <si>
    <t>Sion Brinn</t>
  </si>
  <si>
    <t>CrossFit Townsville</t>
  </si>
  <si>
    <t>Bayden</t>
  </si>
  <si>
    <t>Brown</t>
  </si>
  <si>
    <t>Bayden Brown</t>
  </si>
  <si>
    <t>CrossFit Pallas</t>
  </si>
  <si>
    <t>c15ef-P20698_9-184.jpg</t>
  </si>
  <si>
    <t>Tim</t>
  </si>
  <si>
    <t>Paulson</t>
  </si>
  <si>
    <t>Tim Paulson</t>
  </si>
  <si>
    <t>Korea, Republic of</t>
  </si>
  <si>
    <t>CrossFit Limelight</t>
  </si>
  <si>
    <t>28046-P278578_3-184.jpg</t>
  </si>
  <si>
    <t>JiMoo</t>
  </si>
  <si>
    <t>Son</t>
  </si>
  <si>
    <t>KR</t>
  </si>
  <si>
    <t>JiMoo Son</t>
  </si>
  <si>
    <t>Trinidad and Tobago</t>
  </si>
  <si>
    <t>Igone CrossFit</t>
  </si>
  <si>
    <t>d3193-P227027_2-184.jpg</t>
  </si>
  <si>
    <t>Mattheaus</t>
  </si>
  <si>
    <t>Otero</t>
  </si>
  <si>
    <t>TT</t>
  </si>
  <si>
    <t>Mattheaus Otero</t>
  </si>
  <si>
    <t>Morocco</t>
  </si>
  <si>
    <t>CrossFit The Flying V</t>
  </si>
  <si>
    <t>a2b0a-P32083_8-184.jpg</t>
  </si>
  <si>
    <t>Karim</t>
  </si>
  <si>
    <t>El Hlimi</t>
  </si>
  <si>
    <t>MA</t>
  </si>
  <si>
    <t>Karim El Hlimi</t>
  </si>
  <si>
    <t>Bahamas</t>
  </si>
  <si>
    <t>ca414-P916290_1-184.jpg</t>
  </si>
  <si>
    <t>Morley</t>
  </si>
  <si>
    <t>BS</t>
  </si>
  <si>
    <t>David Morley</t>
  </si>
  <si>
    <t>El Salvador</t>
  </si>
  <si>
    <t>RD CrossFit</t>
  </si>
  <si>
    <t>d8f35-P683301_1-184.jpg</t>
  </si>
  <si>
    <t>Rodrigo</t>
  </si>
  <si>
    <t>BeltrÃ¡n</t>
  </si>
  <si>
    <t>SV</t>
  </si>
  <si>
    <t>Rodrigo BeltrÃ¡n</t>
  </si>
  <si>
    <t>Lebanon</t>
  </si>
  <si>
    <t>8f57c-P523439_1-184.jpg</t>
  </si>
  <si>
    <t>Moustafa</t>
  </si>
  <si>
    <t>Awada</t>
  </si>
  <si>
    <t>LB</t>
  </si>
  <si>
    <t>Moustafa Awada</t>
  </si>
  <si>
    <t>Saudi Arabia</t>
  </si>
  <si>
    <t>966 CrossFit Al-Nahda</t>
  </si>
  <si>
    <t>6e032-P639107_2-184.jpg</t>
  </si>
  <si>
    <t>Hussain</t>
  </si>
  <si>
    <t>Saeedi</t>
  </si>
  <si>
    <t>SA</t>
  </si>
  <si>
    <t>Hussain Saeedi</t>
  </si>
  <si>
    <t>Peru</t>
  </si>
  <si>
    <t>PUL CrossFit</t>
  </si>
  <si>
    <t>489ba-P915210_1-184.jpg</t>
  </si>
  <si>
    <t>Jovaldo</t>
  </si>
  <si>
    <t>Miranda</t>
  </si>
  <si>
    <t>PE</t>
  </si>
  <si>
    <t>Jovaldo Miranda</t>
  </si>
  <si>
    <t>Indonesia</t>
  </si>
  <si>
    <t>CrossFit 6221</t>
  </si>
  <si>
    <t>ce806-P1129621_1-184.jpg</t>
  </si>
  <si>
    <t>Mahendra</t>
  </si>
  <si>
    <t>Arditirta</t>
  </si>
  <si>
    <t>ID</t>
  </si>
  <si>
    <t>Mahendra Arditirta</t>
  </si>
  <si>
    <t>Ghana</t>
  </si>
  <si>
    <t>CrossFit Leeds</t>
  </si>
  <si>
    <t>b958b-P921544_2-184.jpg</t>
  </si>
  <si>
    <t>Edem</t>
  </si>
  <si>
    <t>Ahiaku</t>
  </si>
  <si>
    <t>GH</t>
  </si>
  <si>
    <t>Edem Ahiaku</t>
  </si>
  <si>
    <t>Kosovo</t>
  </si>
  <si>
    <t>CrossFit HelvetiX</t>
  </si>
  <si>
    <t>c8255-P722854_3-184.jpg</t>
  </si>
  <si>
    <t>Robert</t>
  </si>
  <si>
    <t>Berisha</t>
  </si>
  <si>
    <t>XK</t>
  </si>
  <si>
    <t>Robert Berisha</t>
  </si>
  <si>
    <t>Costa Rica</t>
  </si>
  <si>
    <t>Training PIT CrossFit</t>
  </si>
  <si>
    <t>ab1de-P781908_2-184.jpg</t>
  </si>
  <si>
    <t>William</t>
  </si>
  <si>
    <t>Sanchez</t>
  </si>
  <si>
    <t>CR</t>
  </si>
  <si>
    <t>William Sanchez</t>
  </si>
  <si>
    <t>Barbados</t>
  </si>
  <si>
    <t>CrossFit Hammersmith</t>
  </si>
  <si>
    <t>ebd25-P352604_3-184.jpg</t>
  </si>
  <si>
    <t>Richy</t>
  </si>
  <si>
    <t>BB</t>
  </si>
  <si>
    <t>Richy Jordan</t>
  </si>
  <si>
    <t>Israel</t>
  </si>
  <si>
    <t>CrossFit Florentin</t>
  </si>
  <si>
    <t>5fbd6-P327773_1-184.jpg</t>
  </si>
  <si>
    <t>Yuval</t>
  </si>
  <si>
    <t>Regev</t>
  </si>
  <si>
    <t>IL</t>
  </si>
  <si>
    <t>Yuval Regev</t>
  </si>
  <si>
    <t>Algeria</t>
  </si>
  <si>
    <t>CrossFit TANKA</t>
  </si>
  <si>
    <t>8d246-P848265_2-184.jpg</t>
  </si>
  <si>
    <t>Chaker</t>
  </si>
  <si>
    <t>Alouni</t>
  </si>
  <si>
    <t>DZ</t>
  </si>
  <si>
    <t>Chaker Alouni</t>
  </si>
  <si>
    <t>Qatar</t>
  </si>
  <si>
    <t>c51e2-P235246_1-184.jpg</t>
  </si>
  <si>
    <t>Alhamadi</t>
  </si>
  <si>
    <t>QA</t>
  </si>
  <si>
    <t>Khalid Alhamadi</t>
  </si>
  <si>
    <t>Malta</t>
  </si>
  <si>
    <t>c251c-P644351_2-184.jpg</t>
  </si>
  <si>
    <t>Daryl</t>
  </si>
  <si>
    <t>Borg</t>
  </si>
  <si>
    <t>MT</t>
  </si>
  <si>
    <t>Daryl Borg</t>
  </si>
  <si>
    <t>Iraq</t>
  </si>
  <si>
    <t>CrossFit AKA</t>
  </si>
  <si>
    <t>Mustafa</t>
  </si>
  <si>
    <t>El-Lari</t>
  </si>
  <si>
    <t>IQ</t>
  </si>
  <si>
    <t>Mustafa El-Lari</t>
  </si>
  <si>
    <t>Cyprus</t>
  </si>
  <si>
    <t>CrossFit Limassol</t>
  </si>
  <si>
    <t>ba829-P296529_2-184.jpg</t>
  </si>
  <si>
    <t>Achilleas</t>
  </si>
  <si>
    <t>Pantazis</t>
  </si>
  <si>
    <t>CY</t>
  </si>
  <si>
    <t>Achilleas Pantazis</t>
  </si>
  <si>
    <t>Senegal</t>
  </si>
  <si>
    <t>Casa CrossFit Anfa</t>
  </si>
  <si>
    <t>ebdc1-P1523543_1-184.jpg</t>
  </si>
  <si>
    <t>Mody</t>
  </si>
  <si>
    <t>Traore</t>
  </si>
  <si>
    <t>SN</t>
  </si>
  <si>
    <t>Mody Traore</t>
  </si>
  <si>
    <t>Italy</t>
  </si>
  <si>
    <t>Reebok CrossFit Officine</t>
  </si>
  <si>
    <t>96329-P544958_1-184.jpg</t>
  </si>
  <si>
    <t>Stefano</t>
  </si>
  <si>
    <t>Migliorini</t>
  </si>
  <si>
    <t>IT</t>
  </si>
  <si>
    <t>Stefano Migliorini</t>
  </si>
  <si>
    <t>Botswana</t>
  </si>
  <si>
    <t>CrossFit Gaborone</t>
  </si>
  <si>
    <t>2b559-P1223806_1-184.jpg</t>
  </si>
  <si>
    <t>Katlego</t>
  </si>
  <si>
    <t>Kgwadi</t>
  </si>
  <si>
    <t>BW</t>
  </si>
  <si>
    <t>Katlego Kgwadi</t>
  </si>
  <si>
    <t>Saint Lucia</t>
  </si>
  <si>
    <t>CrossFit 414</t>
  </si>
  <si>
    <t>d3a99-P574502_1-184.jpg</t>
  </si>
  <si>
    <t>Heskeith</t>
  </si>
  <si>
    <t>Flavien</t>
  </si>
  <si>
    <t>LC</t>
  </si>
  <si>
    <t>Heskeith Flavien</t>
  </si>
  <si>
    <t>Mozambique</t>
  </si>
  <si>
    <t>6d0fa-P851037_1-184.jpg</t>
  </si>
  <si>
    <t>Pack</t>
  </si>
  <si>
    <t>Santos</t>
  </si>
  <si>
    <t>MZ</t>
  </si>
  <si>
    <t>Pack Santos</t>
  </si>
  <si>
    <t>Cambodia</t>
  </si>
  <si>
    <t>CrossFit Yiqi</t>
  </si>
  <si>
    <t>137ce-P555634_2-184.jpg</t>
  </si>
  <si>
    <t>Kobe</t>
  </si>
  <si>
    <t>Khy</t>
  </si>
  <si>
    <t>KH</t>
  </si>
  <si>
    <t>Kobe Khy</t>
  </si>
  <si>
    <t>Afghanistan</t>
  </si>
  <si>
    <t>CrossFit MalmÃ¶</t>
  </si>
  <si>
    <t>fe3b0-P1306552_1-184.jpg</t>
  </si>
  <si>
    <t>Sami</t>
  </si>
  <si>
    <t>Salampur</t>
  </si>
  <si>
    <t>AF</t>
  </si>
  <si>
    <t>Sami Salampur</t>
  </si>
  <si>
    <t>Nicaragua</t>
  </si>
  <si>
    <t>CrossFit FE</t>
  </si>
  <si>
    <t>fc318-P1122311_1-184.jpg</t>
  </si>
  <si>
    <t>Arturocesar</t>
  </si>
  <si>
    <t>Mora</t>
  </si>
  <si>
    <t>NI</t>
  </si>
  <si>
    <t>Arturocesar Mora</t>
  </si>
  <si>
    <t>Pakistan</t>
  </si>
  <si>
    <t>CrossFit BNB</t>
  </si>
  <si>
    <t>ec202-P457993_3-184.jpg</t>
  </si>
  <si>
    <t>Bilal</t>
  </si>
  <si>
    <t>Tariq</t>
  </si>
  <si>
    <t>PK</t>
  </si>
  <si>
    <t>Bilal Tariq</t>
  </si>
  <si>
    <t>India</t>
  </si>
  <si>
    <t>CrossFit 7 Seas</t>
  </si>
  <si>
    <t>fa3de-P253911_1-184.jpg</t>
  </si>
  <si>
    <t>Vedharth</t>
  </si>
  <si>
    <t>Thappa</t>
  </si>
  <si>
    <t>IN</t>
  </si>
  <si>
    <t>Vedharth Thappa</t>
  </si>
  <si>
    <t>Singapore</t>
  </si>
  <si>
    <t>CrossFit Mobilus</t>
  </si>
  <si>
    <t>ea942-P425160_3-184.jpg</t>
  </si>
  <si>
    <t>Ian</t>
  </si>
  <si>
    <t>Wee</t>
  </si>
  <si>
    <t>SG</t>
  </si>
  <si>
    <t>Ian Wee</t>
  </si>
  <si>
    <t>Bolivia</t>
  </si>
  <si>
    <t>Hudson River CrossFit (departed)</t>
  </si>
  <si>
    <t>cde95-P199533_10-184.jpg</t>
  </si>
  <si>
    <t>J. Rodrigo</t>
  </si>
  <si>
    <t>Agreda</t>
  </si>
  <si>
    <t>BO</t>
  </si>
  <si>
    <t>J. Rodrigo Agreda</t>
  </si>
  <si>
    <t>Sri Lanka</t>
  </si>
  <si>
    <t>CrossFit Ceylon</t>
  </si>
  <si>
    <t>5c4d9-P96918_4-184.jpg</t>
  </si>
  <si>
    <t>Andy</t>
  </si>
  <si>
    <t>Andrews</t>
  </si>
  <si>
    <t>LK</t>
  </si>
  <si>
    <t>Andy Andrews</t>
  </si>
  <si>
    <t>Andorra</t>
  </si>
  <si>
    <t>La Borda CrossFit</t>
  </si>
  <si>
    <t>03216-P464588_6-184.jpg</t>
  </si>
  <si>
    <t>Enric</t>
  </si>
  <si>
    <t>Closa</t>
  </si>
  <si>
    <t>AD</t>
  </si>
  <si>
    <t>Enric Closa</t>
  </si>
  <si>
    <t>Papua New Guinea</t>
  </si>
  <si>
    <t>CrossFit Port Moresby</t>
  </si>
  <si>
    <t>56d6c-P1095623_1-184.jpg</t>
  </si>
  <si>
    <t>Kila</t>
  </si>
  <si>
    <t>Kilaverave</t>
  </si>
  <si>
    <t>PG</t>
  </si>
  <si>
    <t>Kila Kilaverave</t>
  </si>
  <si>
    <t>Viet Nam</t>
  </si>
  <si>
    <t>AllSport CrossFit</t>
  </si>
  <si>
    <t>Keith</t>
  </si>
  <si>
    <t>Nhan</t>
  </si>
  <si>
    <t>VN</t>
  </si>
  <si>
    <t>Keith Nhan</t>
  </si>
  <si>
    <t>CrossFit ReykjavÃ­k</t>
  </si>
  <si>
    <t>ef40c-P18543_11-184.jpg</t>
  </si>
  <si>
    <t>Frederik</t>
  </si>
  <si>
    <t>Aegidius</t>
  </si>
  <si>
    <t>Frederik Aegidius</t>
  </si>
  <si>
    <t>143T</t>
  </si>
  <si>
    <t>Oman</t>
  </si>
  <si>
    <t>CrossFit Tempo</t>
  </si>
  <si>
    <t>Aslam</t>
  </si>
  <si>
    <t>Al Shukaili</t>
  </si>
  <si>
    <t>OM</t>
  </si>
  <si>
    <t>Aslam Al Shukaili</t>
  </si>
  <si>
    <t>CrossFit 061</t>
  </si>
  <si>
    <t>ea7a9-P5312_7-184.jpg</t>
  </si>
  <si>
    <t>Nicholas</t>
  </si>
  <si>
    <t>X</t>
  </si>
  <si>
    <t>Urankar</t>
  </si>
  <si>
    <t>Nicholas Urankar</t>
  </si>
  <si>
    <t>Men (35-39)</t>
  </si>
  <si>
    <t>CrossFit Rage</t>
  </si>
  <si>
    <t>4baa9-P4895_11-184.jpg</t>
  </si>
  <si>
    <t>Troyan</t>
  </si>
  <si>
    <t>Jordan Troyan</t>
  </si>
  <si>
    <t>CrossFit Akureyri</t>
  </si>
  <si>
    <t>2d586-P125959_2-184.jpg</t>
  </si>
  <si>
    <t>SigurÃ°ur</t>
  </si>
  <si>
    <t>Ãžrastarson</t>
  </si>
  <si>
    <t>SigurÃ°ur Ãžrastarson</t>
  </si>
  <si>
    <t>CrossFit Saintes</t>
  </si>
  <si>
    <t>b6110-P164390_8-184.jpg</t>
  </si>
  <si>
    <t>Alexandre</t>
  </si>
  <si>
    <t>Jolivet</t>
  </si>
  <si>
    <t>Alexandre Jolivet</t>
  </si>
  <si>
    <t>CrossFit RDL</t>
  </si>
  <si>
    <t>83144-P255163_3-184.jpg</t>
  </si>
  <si>
    <t>Laverriere</t>
  </si>
  <si>
    <t>Michael Laverriere</t>
  </si>
  <si>
    <t>2bf12-P112137_4-184.jpg</t>
  </si>
  <si>
    <t>Stefan Helgi</t>
  </si>
  <si>
    <t>Einarsson</t>
  </si>
  <si>
    <t>Stefan Helgi Einarsson</t>
  </si>
  <si>
    <t>CrossFit Duratus</t>
  </si>
  <si>
    <t>Kevin</t>
  </si>
  <si>
    <t>Longmeier</t>
  </si>
  <si>
    <t>Kevin Longmeier</t>
  </si>
  <si>
    <t>Sumner CrossFit</t>
  </si>
  <si>
    <t>25a32-P100797_5-184.jpg</t>
  </si>
  <si>
    <t>Mike</t>
  </si>
  <si>
    <t>Abgarian</t>
  </si>
  <si>
    <t>Mike Abgarian</t>
  </si>
  <si>
    <t>David Santa Cruz</t>
  </si>
  <si>
    <t>Borgstrand</t>
  </si>
  <si>
    <t>David Santa Cruz Borgstrand</t>
  </si>
  <si>
    <t>CrossFit Kinesis</t>
  </si>
  <si>
    <t>2c797-P25569_11-184.jpg</t>
  </si>
  <si>
    <t>Kyle</t>
  </si>
  <si>
    <t>Kasperbauer</t>
  </si>
  <si>
    <t>Kyle Kasperbauer</t>
  </si>
  <si>
    <t>5280 CrossFit</t>
  </si>
  <si>
    <t>dd30b-P532455_5-184.jpg</t>
  </si>
  <si>
    <t>Grubb</t>
  </si>
  <si>
    <t>Jason Grubb</t>
  </si>
  <si>
    <t>Men (40-44)</t>
  </si>
  <si>
    <t>In2 CrossFit Farnham</t>
  </si>
  <si>
    <t>Richard</t>
  </si>
  <si>
    <t>Vint</t>
  </si>
  <si>
    <t>Richard Vint</t>
  </si>
  <si>
    <t>Fort to Fort CrossFit</t>
  </si>
  <si>
    <t>d03cb-P252855_3-184.jpg</t>
  </si>
  <si>
    <t>Robbie</t>
  </si>
  <si>
    <t>Perovich</t>
  </si>
  <si>
    <t>Robbie Perovich</t>
  </si>
  <si>
    <t>Injustice CrossFit</t>
  </si>
  <si>
    <t>d1f82-P278759_9-184.jpg</t>
  </si>
  <si>
    <t>Caine</t>
  </si>
  <si>
    <t>Hayes</t>
  </si>
  <si>
    <t>Caine Hayes</t>
  </si>
  <si>
    <t>66145-P29109_2-184.jpg</t>
  </si>
  <si>
    <t>Nuno</t>
  </si>
  <si>
    <t>Costa</t>
  </si>
  <si>
    <t>Nuno Costa</t>
  </si>
  <si>
    <t>CrossFit Algoa</t>
  </si>
  <si>
    <t>a068c-P8743_11-184.jpg</t>
  </si>
  <si>
    <t>Levey</t>
  </si>
  <si>
    <t>David Levey</t>
  </si>
  <si>
    <t>CrossFit Southie</t>
  </si>
  <si>
    <t>30985-P167005_20-184.jpg</t>
  </si>
  <si>
    <t>Brian</t>
  </si>
  <si>
    <t>Campbell</t>
  </si>
  <si>
    <t>Brian Campbell</t>
  </si>
  <si>
    <t>CrossFit SPT</t>
  </si>
  <si>
    <t>91820-P171764_1-184.jpg</t>
  </si>
  <si>
    <t>Heath</t>
  </si>
  <si>
    <t>Moody</t>
  </si>
  <si>
    <t>Heath Moody</t>
  </si>
  <si>
    <t>CrossFit PR Star</t>
  </si>
  <si>
    <t>c242d-P168610_2-184.jpg</t>
  </si>
  <si>
    <t>Tony</t>
  </si>
  <si>
    <t>Kurz</t>
  </si>
  <si>
    <t>Tony Kurz</t>
  </si>
  <si>
    <t>Superhero CrossFit</t>
  </si>
  <si>
    <t>ccef6-P86878_3-184.jpg</t>
  </si>
  <si>
    <t>Chris</t>
  </si>
  <si>
    <t>Anderson</t>
  </si>
  <si>
    <t>Chris Anderson</t>
  </si>
  <si>
    <t>Renewed Strength CrossFit</t>
  </si>
  <si>
    <t>c37a9-P631875_1-184.jpg</t>
  </si>
  <si>
    <t>Joel</t>
  </si>
  <si>
    <t>Hughes</t>
  </si>
  <si>
    <t>Joel Hughes</t>
  </si>
  <si>
    <t>Men (45-49)</t>
  </si>
  <si>
    <t>CrossFit Garwood</t>
  </si>
  <si>
    <t>483b3-P116627_7-184.jpg</t>
  </si>
  <si>
    <t>Lasala</t>
  </si>
  <si>
    <t>Justin Lasala</t>
  </si>
  <si>
    <t>CrossFit Galvanize</t>
  </si>
  <si>
    <t>81f74-P26902_4-184.jpg</t>
  </si>
  <si>
    <t>Chad</t>
  </si>
  <si>
    <t>Chad Augustin</t>
  </si>
  <si>
    <t>CrossFit San Benedetto del Tronto</t>
  </si>
  <si>
    <t>0df8d-P95809_2-184.jpg</t>
  </si>
  <si>
    <t>Bernard</t>
  </si>
  <si>
    <t>Luzi</t>
  </si>
  <si>
    <t>Bernard Luzi</t>
  </si>
  <si>
    <t>CrossFit Florian</t>
  </si>
  <si>
    <t>54cbf-P112592_2-184.jpg</t>
  </si>
  <si>
    <t>Clint</t>
  </si>
  <si>
    <t>Paddock</t>
  </si>
  <si>
    <t>Clint Paddock</t>
  </si>
  <si>
    <t>CrossFit 215</t>
  </si>
  <si>
    <t>af4ad-P17714_3-184.jpg</t>
  </si>
  <si>
    <t>Rando</t>
  </si>
  <si>
    <t>Mike Rando</t>
  </si>
  <si>
    <t>CrossFit Chomp City</t>
  </si>
  <si>
    <t>cd057-P76101_6-184.jpg</t>
  </si>
  <si>
    <t>Bob</t>
  </si>
  <si>
    <t>Ruano</t>
  </si>
  <si>
    <t>Bob Ruano</t>
  </si>
  <si>
    <t>CrossFit Teramo</t>
  </si>
  <si>
    <t>0b1b2-P278581_1-184.jpg</t>
  </si>
  <si>
    <t>Giulio</t>
  </si>
  <si>
    <t>Silvino</t>
  </si>
  <si>
    <t>Giulio Silvino</t>
  </si>
  <si>
    <t>Offshore CrossFit</t>
  </si>
  <si>
    <t>a07ae-P110150_4-184.jpg</t>
  </si>
  <si>
    <t>Jennings</t>
  </si>
  <si>
    <t>Bob Jennings</t>
  </si>
  <si>
    <t>99efa-P13342_1-184.jpg</t>
  </si>
  <si>
    <t>Bruce</t>
  </si>
  <si>
    <t>Thomas</t>
  </si>
  <si>
    <t>Bruce Thomas</t>
  </si>
  <si>
    <t>Kirkland CrossFit</t>
  </si>
  <si>
    <t>d8676-P721301_2-184.jpg</t>
  </si>
  <si>
    <t>Koester</t>
  </si>
  <si>
    <t>Kevin Koester</t>
  </si>
  <si>
    <t>Men (50-54)</t>
  </si>
  <si>
    <t>761d1-P297488_2-184.jpg</t>
  </si>
  <si>
    <t>Gregg</t>
  </si>
  <si>
    <t>Geerdes</t>
  </si>
  <si>
    <t>Gregg Geerdes</t>
  </si>
  <si>
    <t>CrossFit Dark Side</t>
  </si>
  <si>
    <t>57144-P33259_4-184.jpg</t>
  </si>
  <si>
    <t>Vic</t>
  </si>
  <si>
    <t>McQuaide</t>
  </si>
  <si>
    <t>Vic McQuaide</t>
  </si>
  <si>
    <t>CrossFit Commence</t>
  </si>
  <si>
    <t>a6cc1-P153858_6-184.jpg</t>
  </si>
  <si>
    <t>Jody</t>
  </si>
  <si>
    <t>Hendrix</t>
  </si>
  <si>
    <t>Jody Hendrix</t>
  </si>
  <si>
    <t>CrossFit Canal</t>
  </si>
  <si>
    <t>bc35b-P825700_2-184.jpg</t>
  </si>
  <si>
    <t>Leonardo Wernersbach</t>
  </si>
  <si>
    <t>Lima</t>
  </si>
  <si>
    <t>Leonardo Wernersbach Lima</t>
  </si>
  <si>
    <t>Blitz CrossFit</t>
  </si>
  <si>
    <t>24864-P519096_1-184.jpg</t>
  </si>
  <si>
    <t>Murray</t>
  </si>
  <si>
    <t>Patrick Murray</t>
  </si>
  <si>
    <t>CrossFit Huntsville</t>
  </si>
  <si>
    <t>9c17a-P121517_8-184.jpg</t>
  </si>
  <si>
    <t>Paul</t>
  </si>
  <si>
    <t>McCrary</t>
  </si>
  <si>
    <t>Paul McCrary</t>
  </si>
  <si>
    <t>Warlock CrossFit</t>
  </si>
  <si>
    <t>f9942-P50856_7-184.jpg</t>
  </si>
  <si>
    <t>Charles</t>
  </si>
  <si>
    <t>Russo</t>
  </si>
  <si>
    <t>Charles Russo</t>
  </si>
  <si>
    <t>CrossFit West Plains</t>
  </si>
  <si>
    <t>16d80-P109071_8-184.jpg</t>
  </si>
  <si>
    <t>Ryan Joe</t>
  </si>
  <si>
    <t>Hamby</t>
  </si>
  <si>
    <t>Ryan Joe Hamby</t>
  </si>
  <si>
    <t>Long Branch CrossFit</t>
  </si>
  <si>
    <t>a0b27-P241233_3-184.jpg</t>
  </si>
  <si>
    <t>Mark</t>
  </si>
  <si>
    <t>Ziolkowski</t>
  </si>
  <si>
    <t>Mark Ziolkowski</t>
  </si>
  <si>
    <t>Resilience CrossFit</t>
  </si>
  <si>
    <t>d2490-P111119_6-184.jpg</t>
  </si>
  <si>
    <t>Joe</t>
  </si>
  <si>
    <t>Ames</t>
  </si>
  <si>
    <t>Joe Ames</t>
  </si>
  <si>
    <t>Men (55-59)</t>
  </si>
  <si>
    <t>CrossFit Unrestrained</t>
  </si>
  <si>
    <t>00d50-P38826_8-184.jpg</t>
  </si>
  <si>
    <t>Ken</t>
  </si>
  <si>
    <t>Idler</t>
  </si>
  <si>
    <t>Kenneth Idler</t>
  </si>
  <si>
    <t>Aloha CrossFit</t>
  </si>
  <si>
    <t>50b46-P123429_2-184.jpg</t>
  </si>
  <si>
    <t>Allen</t>
  </si>
  <si>
    <t>Duarte</t>
  </si>
  <si>
    <t>Allen Duarte</t>
  </si>
  <si>
    <t>2693d-P53380_11-184.jpg</t>
  </si>
  <si>
    <t>Kurt</t>
  </si>
  <si>
    <t>Stein</t>
  </si>
  <si>
    <t>Kurt Stein</t>
  </si>
  <si>
    <t>CrossFit Mozomo</t>
  </si>
  <si>
    <t>2acea-P12819_4-184.jpg</t>
  </si>
  <si>
    <t>Young</t>
  </si>
  <si>
    <t>Bruce Young</t>
  </si>
  <si>
    <t>e1ab3-P59899_6-184.jpg</t>
  </si>
  <si>
    <t>Powell</t>
  </si>
  <si>
    <t>Will Powell</t>
  </si>
  <si>
    <t>Ocean State CrossFit</t>
  </si>
  <si>
    <t>45ff0-P299915_5-184.jpg</t>
  </si>
  <si>
    <t>Stuart</t>
  </si>
  <si>
    <t>Swanson</t>
  </si>
  <si>
    <t>Stuart Swanson</t>
  </si>
  <si>
    <t>CrossFit Balance</t>
  </si>
  <si>
    <t>567a0-P56292_2-184.jpg</t>
  </si>
  <si>
    <t>Vincent</t>
  </si>
  <si>
    <t>Vincent Lopez</t>
  </si>
  <si>
    <t>CrossFit 417</t>
  </si>
  <si>
    <t>f5235-P221046_3-184.jpg</t>
  </si>
  <si>
    <t>Rob</t>
  </si>
  <si>
    <t>Bernet</t>
  </si>
  <si>
    <t>Rob Bernet</t>
  </si>
  <si>
    <t>CrossFit 1st State</t>
  </si>
  <si>
    <t>Perna</t>
  </si>
  <si>
    <t>Paul Perna</t>
  </si>
  <si>
    <t>Men (60+)</t>
  </si>
  <si>
    <t>Gord</t>
  </si>
  <si>
    <t>MacKinnon</t>
  </si>
  <si>
    <t>Gord MacKinnon</t>
  </si>
  <si>
    <t>CrossFit Connection</t>
  </si>
  <si>
    <t>fab9b-P283002_1-184.jpg</t>
  </si>
  <si>
    <t>Dan</t>
  </si>
  <si>
    <t>Brannagan</t>
  </si>
  <si>
    <t>Dan Brannagan</t>
  </si>
  <si>
    <t>CrossFit Adrenaline</t>
  </si>
  <si>
    <t>21b2f-P536200_2-184.jpg</t>
  </si>
  <si>
    <t>Carl</t>
  </si>
  <si>
    <t>Giuffre</t>
  </si>
  <si>
    <t>Carl Giuffre</t>
  </si>
  <si>
    <t>CrossFit Sport</t>
  </si>
  <si>
    <t>2889e-P18975_2-184.jpg</t>
  </si>
  <si>
    <t>Hilmar</t>
  </si>
  <si>
    <t>Hardarson</t>
  </si>
  <si>
    <t>Hilmar Hardarson</t>
  </si>
  <si>
    <t>CrossFit SolaFide</t>
  </si>
  <si>
    <t>68470-P57724_4-184.jpg</t>
  </si>
  <si>
    <t>Hippensteel</t>
  </si>
  <si>
    <t>David Hippensteel</t>
  </si>
  <si>
    <t>The Arena Nevada CrossFit</t>
  </si>
  <si>
    <t>8467d-P464020_6-184.jpg</t>
  </si>
  <si>
    <t>Michael Brown</t>
  </si>
  <si>
    <t>Double Down CrossFit</t>
  </si>
  <si>
    <t>d29f9-P661916_2-184.jpg</t>
  </si>
  <si>
    <t>Wellner</t>
  </si>
  <si>
    <t>Ken Wellner</t>
  </si>
  <si>
    <t>CrossFit Beaufort</t>
  </si>
  <si>
    <t>99f37-P256405_9-184.jpg</t>
  </si>
  <si>
    <t>Hardie</t>
  </si>
  <si>
    <t>David Hardie</t>
  </si>
  <si>
    <t>CrossFit Dallas Central</t>
  </si>
  <si>
    <t>965f4-P522158_1-184.jpg</t>
  </si>
  <si>
    <t>Tom</t>
  </si>
  <si>
    <t>de Nolf</t>
  </si>
  <si>
    <t>Tom de Nolf</t>
  </si>
  <si>
    <t>b8a69-P163097_3-184.jpg</t>
  </si>
  <si>
    <t>Tia-Clair</t>
  </si>
  <si>
    <t>F</t>
  </si>
  <si>
    <t>Toomey</t>
  </si>
  <si>
    <t>Tia-Clair Toomey</t>
  </si>
  <si>
    <t>Women</t>
  </si>
  <si>
    <t>CrossFit Oslo</t>
  </si>
  <si>
    <t>df164-P120480_7-184.jpg</t>
  </si>
  <si>
    <t>Kristin</t>
  </si>
  <si>
    <t>Holte</t>
  </si>
  <si>
    <t>Kristin Holte</t>
  </si>
  <si>
    <t>101af-P264512_2-184.jpg</t>
  </si>
  <si>
    <t>Jamie</t>
  </si>
  <si>
    <t>Greene</t>
  </si>
  <si>
    <t>Jamie Greene</t>
  </si>
  <si>
    <t>CrossFit New England</t>
  </si>
  <si>
    <t>ee582-P55121_22-184.jpg</t>
  </si>
  <si>
    <t>KatrÃ­n Tanja</t>
  </si>
  <si>
    <t>Davidsdottir</t>
  </si>
  <si>
    <t>Katrin Tanja Davidsdottir</t>
  </si>
  <si>
    <t>CrossFit Spot</t>
  </si>
  <si>
    <t>17c8c-P305891_3-184.jpg</t>
  </si>
  <si>
    <t>Karissa</t>
  </si>
  <si>
    <t>Pearce</t>
  </si>
  <si>
    <t>Karissa Pearce</t>
  </si>
  <si>
    <t>4c00e-P671666_8-184.jpg</t>
  </si>
  <si>
    <t>Haley</t>
  </si>
  <si>
    <t>Adams</t>
  </si>
  <si>
    <t>Haley Adams</t>
  </si>
  <si>
    <t>Centerville CrossFit</t>
  </si>
  <si>
    <t>7a4f2-P174547_5-184.jpg</t>
  </si>
  <si>
    <t>Amanda</t>
  </si>
  <si>
    <t>Barnhart</t>
  </si>
  <si>
    <t>Amanda Barnhart</t>
  </si>
  <si>
    <t>Streamline CrossFit</t>
  </si>
  <si>
    <t>69340-P592472_6-184.jpg</t>
  </si>
  <si>
    <t>Bethany</t>
  </si>
  <si>
    <t>Shadburne</t>
  </si>
  <si>
    <t>Bethany Shadburne</t>
  </si>
  <si>
    <t>CrossFit Kallithea</t>
  </si>
  <si>
    <t>5b3c7-P252900_1-184.jpg</t>
  </si>
  <si>
    <t>Anna</t>
  </si>
  <si>
    <t>Fragkou</t>
  </si>
  <si>
    <t>Anna Fragkou</t>
  </si>
  <si>
    <t>CrossFit Zug</t>
  </si>
  <si>
    <t>4641e-P19501_6-184.jpg</t>
  </si>
  <si>
    <t>Thuridur Erla</t>
  </si>
  <si>
    <t>Helgadottir</t>
  </si>
  <si>
    <t>Thuridur Erla Helgadottir</t>
  </si>
  <si>
    <t>CrossFit Envy</t>
  </si>
  <si>
    <t>59c42-P349097_4-184.jpg</t>
  </si>
  <si>
    <t>Danielle</t>
  </si>
  <si>
    <t>Brandon</t>
  </si>
  <si>
    <t>Danielle Brandon</t>
  </si>
  <si>
    <t>15f17-P18588_4-184.jpg</t>
  </si>
  <si>
    <t>Annie</t>
  </si>
  <si>
    <t>Thorisdottir</t>
  </si>
  <si>
    <t>Annie Thorisdottir</t>
  </si>
  <si>
    <t>CrossFit Colosseum</t>
  </si>
  <si>
    <t>9bab8-P239148_10-184.jpg</t>
  </si>
  <si>
    <t>Carolyne</t>
  </si>
  <si>
    <t>Prevost</t>
  </si>
  <si>
    <t>Carolyne Prevost</t>
  </si>
  <si>
    <t>a0400-P37537_14-184.jpg</t>
  </si>
  <si>
    <t>Alessandra</t>
  </si>
  <si>
    <t>Pichelli</t>
  </si>
  <si>
    <t>Alessandra Pichelli</t>
  </si>
  <si>
    <t>c1412-P591912_5-184.jpg</t>
  </si>
  <si>
    <t>Laura</t>
  </si>
  <si>
    <t>Horvath</t>
  </si>
  <si>
    <t>Laura Horvath</t>
  </si>
  <si>
    <t>16c0e-P168305_8-184.jpg</t>
  </si>
  <si>
    <t>Brooke</t>
  </si>
  <si>
    <t>Wells</t>
  </si>
  <si>
    <t>Brooke Wells</t>
  </si>
  <si>
    <t>CrossFit Saint Jerome</t>
  </si>
  <si>
    <t>fb6c4-P103389_9-184.jpg</t>
  </si>
  <si>
    <t>Carol-Ann</t>
  </si>
  <si>
    <t>Reason-Thibault</t>
  </si>
  <si>
    <t>Carol-Ann Reason-Thibault</t>
  </si>
  <si>
    <t>CrossFit Black Five</t>
  </si>
  <si>
    <t>0e63d-P2536_14-184.jpg</t>
  </si>
  <si>
    <t>Samantha</t>
  </si>
  <si>
    <t>Briggs</t>
  </si>
  <si>
    <t>Samantha Briggs</t>
  </si>
  <si>
    <t>22eb9-P484380_3-184.jpg</t>
  </si>
  <si>
    <t>Emily</t>
  </si>
  <si>
    <t>Rolfe</t>
  </si>
  <si>
    <t>Emily Rolfe</t>
  </si>
  <si>
    <t>CrossFit Sudurnes</t>
  </si>
  <si>
    <t>53249-P8859_6-184.jpg</t>
  </si>
  <si>
    <t>RagnheiÃ°ur Sara</t>
  </si>
  <si>
    <t>Sigmundsdottir</t>
  </si>
  <si>
    <t>RagnheiÃ°ur Sara Sigmundsdottir</t>
  </si>
  <si>
    <t>CrossFit Berserk</t>
  </si>
  <si>
    <t>69815-P239442_5-184.jpg</t>
  </si>
  <si>
    <t>Emma</t>
  </si>
  <si>
    <t>McQuaid</t>
  </si>
  <si>
    <t>Emma McQuaid</t>
  </si>
  <si>
    <t>CrossFit Alpha Prime</t>
  </si>
  <si>
    <t>f5632-P698210_3-184.jpg</t>
  </si>
  <si>
    <t>Karin</t>
  </si>
  <si>
    <t>FreyovÃ¡</t>
  </si>
  <si>
    <t>Karin FreyovÃ¡</t>
  </si>
  <si>
    <t>CrossFit Urge</t>
  </si>
  <si>
    <t>082c4-P21556_8-184.jpg</t>
  </si>
  <si>
    <t>Madeline</t>
  </si>
  <si>
    <t>Sturt</t>
  </si>
  <si>
    <t>Madeline Sturt</t>
  </si>
  <si>
    <t>CrossFit Queens</t>
  </si>
  <si>
    <t>55677-P115892_12-184.jpg</t>
  </si>
  <si>
    <t>Meg</t>
  </si>
  <si>
    <t>Reardon</t>
  </si>
  <si>
    <t>Meg Reardon</t>
  </si>
  <si>
    <t>25dfc-P252691_6-184.jpg</t>
  </si>
  <si>
    <t>Feeroozeh</t>
  </si>
  <si>
    <t>Saghafi</t>
  </si>
  <si>
    <t>Feeroozeh Saghafi</t>
  </si>
  <si>
    <t>CrossFit Northlake</t>
  </si>
  <si>
    <t>d678c-P93497_6-184.jpg</t>
  </si>
  <si>
    <t>Mekenzie</t>
  </si>
  <si>
    <t>Riley</t>
  </si>
  <si>
    <t>Mekenzie Riley</t>
  </si>
  <si>
    <t>SUBU CrossFit</t>
  </si>
  <si>
    <t>47a8d-P670000_4-184.jpg</t>
  </si>
  <si>
    <t>Dani</t>
  </si>
  <si>
    <t>Speegle</t>
  </si>
  <si>
    <t>Dani Speegle</t>
  </si>
  <si>
    <t>cc303-P245403_2-184.jpg</t>
  </si>
  <si>
    <t>Colleen</t>
  </si>
  <si>
    <t>Fotsch</t>
  </si>
  <si>
    <t>Colleen Fotsch</t>
  </si>
  <si>
    <t>b64c8-P2088_7-184.jpg</t>
  </si>
  <si>
    <t>Camilla</t>
  </si>
  <si>
    <t>Salomonsson Hellman</t>
  </si>
  <si>
    <t>Camilla Salomonsson Hellman</t>
  </si>
  <si>
    <t>CrossFit Dux</t>
  </si>
  <si>
    <t>1cb92-P477709_2-184.jpg</t>
  </si>
  <si>
    <t>Courtney</t>
  </si>
  <si>
    <t>Courtney Haley</t>
  </si>
  <si>
    <t>CrossFit Vertex</t>
  </si>
  <si>
    <t>e32e0-P531598_13-184.jpg</t>
  </si>
  <si>
    <t>Paige</t>
  </si>
  <si>
    <t>Semenza</t>
  </si>
  <si>
    <t>Paige Semenza</t>
  </si>
  <si>
    <t>CrossFit Kungsholmen</t>
  </si>
  <si>
    <t>45a8f-P887297_1-184.jpg</t>
  </si>
  <si>
    <t>Tall</t>
  </si>
  <si>
    <t>Emma Tall</t>
  </si>
  <si>
    <t>CrossFit Iron Industry</t>
  </si>
  <si>
    <t>e5119-P106129_14-184.jpg</t>
  </si>
  <si>
    <t>Carrie</t>
  </si>
  <si>
    <t>Beamer</t>
  </si>
  <si>
    <t>Carrie Beamer</t>
  </si>
  <si>
    <t>CrossFit Lyon</t>
  </si>
  <si>
    <t>e0d82-P330326_3-184.jpg</t>
  </si>
  <si>
    <t>Carole</t>
  </si>
  <si>
    <t>Castellani</t>
  </si>
  <si>
    <t>Carole Castellani</t>
  </si>
  <si>
    <t>CrossFit Ballina</t>
  </si>
  <si>
    <t>82da0-P43198_4-184.jpg</t>
  </si>
  <si>
    <t>Lindsay</t>
  </si>
  <si>
    <t>Vaughan</t>
  </si>
  <si>
    <t>Lindsay Vaughan</t>
  </si>
  <si>
    <t>bd785-P390443_1-184.jpg</t>
  </si>
  <si>
    <t>Alessia Joy</t>
  </si>
  <si>
    <t>WÃ¤lchli</t>
  </si>
  <si>
    <t>Alessia Joy WÃ¤lchli</t>
  </si>
  <si>
    <t>CrossFit El Camino</t>
  </si>
  <si>
    <t>c96ac-P635438_2-184.jpg</t>
  </si>
  <si>
    <t>Simona</t>
  </si>
  <si>
    <t>Quintana</t>
  </si>
  <si>
    <t>Simona Quintana</t>
  </si>
  <si>
    <t>cd349-P796219_2-184.jpg</t>
  </si>
  <si>
    <t>Hanna</t>
  </si>
  <si>
    <t>Karlsson</t>
  </si>
  <si>
    <t>Hanna Karlsson</t>
  </si>
  <si>
    <t>CrossFit EHOH</t>
  </si>
  <si>
    <t>08a04-P96750_7-184.jpg</t>
  </si>
  <si>
    <t>OddrÃºn Eik</t>
  </si>
  <si>
    <t>Gylfadottir</t>
  </si>
  <si>
    <t>OddrÃºn Eik Gylfadottir</t>
  </si>
  <si>
    <t>CrossFit Tradition</t>
  </si>
  <si>
    <t>f4527-P9759_2-184.jpg</t>
  </si>
  <si>
    <t>Cheryl</t>
  </si>
  <si>
    <t>Nasso</t>
  </si>
  <si>
    <t>Cheryl Nasso</t>
  </si>
  <si>
    <t>CrossFit 915</t>
  </si>
  <si>
    <t>733ab-P279929_7-184.jpg</t>
  </si>
  <si>
    <t>Rachel</t>
  </si>
  <si>
    <t>Garibay</t>
  </si>
  <si>
    <t>Rachel Garibay</t>
  </si>
  <si>
    <t>1a090-P505225_1-184.jpg</t>
  </si>
  <si>
    <t>Michelle</t>
  </si>
  <si>
    <t>Merand</t>
  </si>
  <si>
    <t>Michelle Merand</t>
  </si>
  <si>
    <t>d51a9-P667707_5-184.jpg</t>
  </si>
  <si>
    <t>Ksenija</t>
  </si>
  <si>
    <t>Kecman</t>
  </si>
  <si>
    <t>Ksenija Kecman</t>
  </si>
  <si>
    <t>acfbd-P238208_6-184.jpg</t>
  </si>
  <si>
    <t>Katie</t>
  </si>
  <si>
    <t>Trombetta</t>
  </si>
  <si>
    <t>Katie Trombetta</t>
  </si>
  <si>
    <t>CrossFit Punt Uit</t>
  </si>
  <si>
    <t>ca838-P248235_6-184.jpg</t>
  </si>
  <si>
    <t>Leonie</t>
  </si>
  <si>
    <t>Henrich</t>
  </si>
  <si>
    <t>Leonie Henrich</t>
  </si>
  <si>
    <t>InnerFight CrossFit DXB</t>
  </si>
  <si>
    <t>127c3-P103617_4-184.jpg</t>
  </si>
  <si>
    <t>Carmen</t>
  </si>
  <si>
    <t>Bosmans</t>
  </si>
  <si>
    <t>Carmen Bosmans</t>
  </si>
  <si>
    <t>C23 CrossFit</t>
  </si>
  <si>
    <t>162ae-P299053_2-184.jpg</t>
  </si>
  <si>
    <t>Jacqueline</t>
  </si>
  <si>
    <t>DahlstrÃ¸m</t>
  </si>
  <si>
    <t>Jacqueline DahlstrÃ¸m</t>
  </si>
  <si>
    <t>d31dd-P258629_1-184.jpg</t>
  </si>
  <si>
    <t>Thelma</t>
  </si>
  <si>
    <t>Christoforou</t>
  </si>
  <si>
    <t>Thelma Christoforou</t>
  </si>
  <si>
    <t>Kingbull CrossFit</t>
  </si>
  <si>
    <t>67b53-P452187_3-184.jpg</t>
  </si>
  <si>
    <t>Carol</t>
  </si>
  <si>
    <t>Colling-Romero</t>
  </si>
  <si>
    <t>Carol Colling-Romero</t>
  </si>
  <si>
    <t>CrossFit Vero Beach</t>
  </si>
  <si>
    <t>70cfb-P871307_4-184.jpg</t>
  </si>
  <si>
    <t>McKenzie</t>
  </si>
  <si>
    <t>Flinchum</t>
  </si>
  <si>
    <t>McKenzie Flinchum</t>
  </si>
  <si>
    <t>CrossFit Jackhammer</t>
  </si>
  <si>
    <t>52c51-P527011_4-184.jpg</t>
  </si>
  <si>
    <t>Lisa</t>
  </si>
  <si>
    <t>Eble</t>
  </si>
  <si>
    <t>Lisa Eble</t>
  </si>
  <si>
    <t>Root 18 CrossFit</t>
  </si>
  <si>
    <t>9a3bd-P151555_4-184.jpg</t>
  </si>
  <si>
    <t>Erin</t>
  </si>
  <si>
    <t>Vandendriessche</t>
  </si>
  <si>
    <t>Erin Vandendriessche</t>
  </si>
  <si>
    <t>CrossFit 19.05</t>
  </si>
  <si>
    <t>e50bc-P238026_2-184.jpg</t>
  </si>
  <si>
    <t>Anastasiya</t>
  </si>
  <si>
    <t>Ganina</t>
  </si>
  <si>
    <t>Anastasiya Ganina</t>
  </si>
  <si>
    <t>CrossFit SkyLight</t>
  </si>
  <si>
    <t>fdbbe-P350442_5-184.jpg</t>
  </si>
  <si>
    <t>Neyran</t>
  </si>
  <si>
    <t>Guneli</t>
  </si>
  <si>
    <t>Neyran Guneli</t>
  </si>
  <si>
    <t>Crucible CrossFit</t>
  </si>
  <si>
    <t>da460-P115239_4-184.jpg</t>
  </si>
  <si>
    <t>Haas</t>
  </si>
  <si>
    <t>Brooke Haas</t>
  </si>
  <si>
    <t>CrossFit Tigran</t>
  </si>
  <si>
    <t>9a8bc-P242149_5-184.jpg</t>
  </si>
  <si>
    <t>Brenda</t>
  </si>
  <si>
    <t>Castro</t>
  </si>
  <si>
    <t>Brenda Castro</t>
  </si>
  <si>
    <t>4afa1-P39517_4-184.jpg</t>
  </si>
  <si>
    <t>Emilia</t>
  </si>
  <si>
    <t>Leppanen</t>
  </si>
  <si>
    <t>Emilia Leppanen</t>
  </si>
  <si>
    <t>CrossFit Hanuman</t>
  </si>
  <si>
    <t>763c8-P120277_6-184.jpg</t>
  </si>
  <si>
    <t>Sabrina</t>
  </si>
  <si>
    <t>Caron</t>
  </si>
  <si>
    <t>Sabrina Caron</t>
  </si>
  <si>
    <t>CrossFit RI</t>
  </si>
  <si>
    <t>bbd68-P120247_2-184.jpg</t>
  </si>
  <si>
    <t>Katelin</t>
  </si>
  <si>
    <t>Van Zyl</t>
  </si>
  <si>
    <t>Katelin Van Zyl</t>
  </si>
  <si>
    <t>CrossFit Valeo</t>
  </si>
  <si>
    <t>b8f90-P215510_5-184.jpg</t>
  </si>
  <si>
    <t>Ralitza</t>
  </si>
  <si>
    <t>Koterlitzova</t>
  </si>
  <si>
    <t>Ralitza Koterlitzova</t>
  </si>
  <si>
    <t>d6dbe-P120265_4-184.jpg</t>
  </si>
  <si>
    <t>Tamara</t>
  </si>
  <si>
    <t>Zulim</t>
  </si>
  <si>
    <t>Tamara Zulim</t>
  </si>
  <si>
    <t>Faster CrossFit</t>
  </si>
  <si>
    <t>71d0d-P1299203_3-184.jpg</t>
  </si>
  <si>
    <t>Maria Camila</t>
  </si>
  <si>
    <t>Quintero</t>
  </si>
  <si>
    <t>Maria Camila Quintero</t>
  </si>
  <si>
    <t>Blues City CrossFit</t>
  </si>
  <si>
    <t>2a499-P235110_4-184.jpg</t>
  </si>
  <si>
    <t>Taylor</t>
  </si>
  <si>
    <t>Streid</t>
  </si>
  <si>
    <t>Taylor Streid</t>
  </si>
  <si>
    <t>CrossFit White City</t>
  </si>
  <si>
    <t>8e861-P855131_2-184.jpg</t>
  </si>
  <si>
    <t>Nicole</t>
  </si>
  <si>
    <t>Pettel</t>
  </si>
  <si>
    <t>Nicole Pettel</t>
  </si>
  <si>
    <t>CrossFit Gurkha</t>
  </si>
  <si>
    <t>04e97-P485089_5-184.jpg</t>
  </si>
  <si>
    <t>Renata</t>
  </si>
  <si>
    <t>Pimentel</t>
  </si>
  <si>
    <t>Renata Pimentel</t>
  </si>
  <si>
    <t>c08ce-P244718_1-184.jpg</t>
  </si>
  <si>
    <t>Lyndsay</t>
  </si>
  <si>
    <t>Lyndsay Murray</t>
  </si>
  <si>
    <t>CrossFit Minatomirai</t>
  </si>
  <si>
    <t>47204-P1055578_2-184.jpg</t>
  </si>
  <si>
    <t>Akiko</t>
  </si>
  <si>
    <t>Kamitani</t>
  </si>
  <si>
    <t>Akiko Kamitani</t>
  </si>
  <si>
    <t>CrossFit Tecun Uman</t>
  </si>
  <si>
    <t>9b212-P359849_9-184.jpg</t>
  </si>
  <si>
    <t>Vera</t>
  </si>
  <si>
    <t>Valdez</t>
  </si>
  <si>
    <t>Vera Valdez</t>
  </si>
  <si>
    <t>Reebok CrossFit Valens</t>
  </si>
  <si>
    <t>ed5a6-P331478_1-184.jpg</t>
  </si>
  <si>
    <t>Jacky</t>
  </si>
  <si>
    <t>Schmitt</t>
  </si>
  <si>
    <t>Jacky Schmitt</t>
  </si>
  <si>
    <t>dfb4b-P477570_4-184.jpg</t>
  </si>
  <si>
    <t>Kristen</t>
  </si>
  <si>
    <t>Lim</t>
  </si>
  <si>
    <t>Kristen Lim</t>
  </si>
  <si>
    <t>202f1-P227678_3-184.jpg</t>
  </si>
  <si>
    <t>Vanessa</t>
  </si>
  <si>
    <t>Wagner</t>
  </si>
  <si>
    <t>Vanessa Wagner</t>
  </si>
  <si>
    <t>CrossFit Wolvish</t>
  </si>
  <si>
    <t>Sanjana</t>
  </si>
  <si>
    <t>Sivasalapathi</t>
  </si>
  <si>
    <t>Sanjana Sivasalapathi</t>
  </si>
  <si>
    <t>CrossFit October</t>
  </si>
  <si>
    <t>61057-P156732_2-184.jpg</t>
  </si>
  <si>
    <t>Ganna</t>
  </si>
  <si>
    <t>Almazova</t>
  </si>
  <si>
    <t>Ganna Almazova</t>
  </si>
  <si>
    <t>Lofteriet CrossFit</t>
  </si>
  <si>
    <t>b4c66-P695821_4-184.jpg</t>
  </si>
  <si>
    <t>Julie</t>
  </si>
  <si>
    <t>HougÃ¥rd</t>
  </si>
  <si>
    <t>Julie HougÃ¥rd</t>
  </si>
  <si>
    <t>CrossFit Walleye</t>
  </si>
  <si>
    <t>afea2-P468509_1-184.jpg</t>
  </si>
  <si>
    <t>Alice</t>
  </si>
  <si>
    <t>Mille</t>
  </si>
  <si>
    <t>Alice Mille</t>
  </si>
  <si>
    <t>Morpho CrossFit</t>
  </si>
  <si>
    <t>2c947-P517771_2-184.jpg</t>
  </si>
  <si>
    <t>Marisol</t>
  </si>
  <si>
    <t>Umana</t>
  </si>
  <si>
    <t>Marisol Umana</t>
  </si>
  <si>
    <t>CrossFit 72D</t>
  </si>
  <si>
    <t>51d72-P764556_4-184.jpg</t>
  </si>
  <si>
    <t>Gabriela</t>
  </si>
  <si>
    <t>MigaÅ‚a</t>
  </si>
  <si>
    <t>Gabriela Miga?a</t>
  </si>
  <si>
    <t>CrossFit Norte Redondela</t>
  </si>
  <si>
    <t>9154c-P683305_3-184.jpg</t>
  </si>
  <si>
    <t>Sara Alicia</t>
  </si>
  <si>
    <t>Fernandez Costas</t>
  </si>
  <si>
    <t>Sara Alicia Fernandez Costas</t>
  </si>
  <si>
    <t>Altair CrossFit</t>
  </si>
  <si>
    <t>80020-P295501_4-184.jpg</t>
  </si>
  <si>
    <t>Sofia</t>
  </si>
  <si>
    <t>Bermeo</t>
  </si>
  <si>
    <t>Sofia Bermeo</t>
  </si>
  <si>
    <t>Jessica</t>
  </si>
  <si>
    <t>Borg Ghigo</t>
  </si>
  <si>
    <t>Jessica Borg Ghigo</t>
  </si>
  <si>
    <t>Freakin CrossFit</t>
  </si>
  <si>
    <t>4a502-P978472_1-184.jpg</t>
  </si>
  <si>
    <t>Fernanda</t>
  </si>
  <si>
    <t>Saavedra</t>
  </si>
  <si>
    <t>Fernanda Saavedra</t>
  </si>
  <si>
    <t>a4796-P663979_1-184.jpg</t>
  </si>
  <si>
    <t>Sona</t>
  </si>
  <si>
    <t>Karaskova</t>
  </si>
  <si>
    <t>Sona Karaskova</t>
  </si>
  <si>
    <t>CrossFit Engine 38</t>
  </si>
  <si>
    <t>b92ff-P498697_3-184.jpg</t>
  </si>
  <si>
    <t>Pasent</t>
  </si>
  <si>
    <t>Medhat</t>
  </si>
  <si>
    <t>Pasent Medhat</t>
  </si>
  <si>
    <t>48a12-P1351483_1-184.jpg</t>
  </si>
  <si>
    <t>Sheerly</t>
  </si>
  <si>
    <t>Bueno Reyes</t>
  </si>
  <si>
    <t>Sheerly Bueno Reyes</t>
  </si>
  <si>
    <t>CrossFit San Pedro Town</t>
  </si>
  <si>
    <t>a6c01-P922058_1-184.jpg</t>
  </si>
  <si>
    <t>Cricel</t>
  </si>
  <si>
    <t>Cricel Castillo</t>
  </si>
  <si>
    <t>b28bf-P953791_2-184.jpg</t>
  </si>
  <si>
    <t>Shahad</t>
  </si>
  <si>
    <t>Budebs</t>
  </si>
  <si>
    <t>Shahad Budebs</t>
  </si>
  <si>
    <t>Tallinn CrossFit</t>
  </si>
  <si>
    <t>247da-P1217058_4-184.jpg</t>
  </si>
  <si>
    <t>Anastassia</t>
  </si>
  <si>
    <t>Psenitsnaja</t>
  </si>
  <si>
    <t>Anastassia Psenitsnaja</t>
  </si>
  <si>
    <t>CrossFit Limburg</t>
  </si>
  <si>
    <t>3bfbc-P899345_1-184.jpg</t>
  </si>
  <si>
    <t>Citra</t>
  </si>
  <si>
    <t>Ramaniya</t>
  </si>
  <si>
    <t>Citra Ramaniya</t>
  </si>
  <si>
    <t>CrossFit 965</t>
  </si>
  <si>
    <t>7a441-P297753_3-184.jpg</t>
  </si>
  <si>
    <t>Hajer</t>
  </si>
  <si>
    <t>Jamal</t>
  </si>
  <si>
    <t>Hajer Jamal</t>
  </si>
  <si>
    <t>92818-P661734_2-184.jpg</t>
  </si>
  <si>
    <t>Marian</t>
  </si>
  <si>
    <t>Khoury</t>
  </si>
  <si>
    <t>Marian Khoury</t>
  </si>
  <si>
    <t>Namibia</t>
  </si>
  <si>
    <t>dd19f-P106380_2-184.jpg</t>
  </si>
  <si>
    <t>Lara</t>
  </si>
  <si>
    <t>Erlank</t>
  </si>
  <si>
    <t>NA</t>
  </si>
  <si>
    <t>Lara Erlank</t>
  </si>
  <si>
    <t>e9518-P1237131_1-184.jpg</t>
  </si>
  <si>
    <t>Luaneth</t>
  </si>
  <si>
    <t>Alveo</t>
  </si>
  <si>
    <t>Luaneth Alveo</t>
  </si>
  <si>
    <t>67c12-P451905_1-184.jpg</t>
  </si>
  <si>
    <t>Amira</t>
  </si>
  <si>
    <t>Ayob</t>
  </si>
  <si>
    <t>Amira Ayob</t>
  </si>
  <si>
    <t>Barra Norte CrossFit</t>
  </si>
  <si>
    <t>575cb-P737357_4-184.jpg</t>
  </si>
  <si>
    <t>Martha</t>
  </si>
  <si>
    <t>Berrocal</t>
  </si>
  <si>
    <t>Martha Berrocal</t>
  </si>
  <si>
    <t>0bf75-P456619_5-184.jpg</t>
  </si>
  <si>
    <t>Oana Catalina</t>
  </si>
  <si>
    <t>Chelmus</t>
  </si>
  <si>
    <t>Oana Catalina Chelmus</t>
  </si>
  <si>
    <t>Mad Hall CrossFit</t>
  </si>
  <si>
    <t>a58e2-P685943_1-184.jpg</t>
  </si>
  <si>
    <t>Tatiana</t>
  </si>
  <si>
    <t>Diakou</t>
  </si>
  <si>
    <t>Tatiana Diakou</t>
  </si>
  <si>
    <t>CrossFit Towards</t>
  </si>
  <si>
    <t>89fcb-P239902_2-184.jpg</t>
  </si>
  <si>
    <t>Kira</t>
  </si>
  <si>
    <t>Oliver</t>
  </si>
  <si>
    <t>Kira Oliver</t>
  </si>
  <si>
    <t>Lycan CrossFit</t>
  </si>
  <si>
    <t>2985b-P239210_3-184.jpg</t>
  </si>
  <si>
    <t>Andrea</t>
  </si>
  <si>
    <t>Andrea Rodriguez</t>
  </si>
  <si>
    <t>9fb3f-P534577_4-184.jpg</t>
  </si>
  <si>
    <t>Melina</t>
  </si>
  <si>
    <t>Melina Rodriguez</t>
  </si>
  <si>
    <t>CrossFit Tijger Valley</t>
  </si>
  <si>
    <t>2b314-P101929_8-184.jpg</t>
  </si>
  <si>
    <t>Dina</t>
  </si>
  <si>
    <t>Swift</t>
  </si>
  <si>
    <t>Dina Swift</t>
  </si>
  <si>
    <t>Suriname</t>
  </si>
  <si>
    <t>Rock CrossFit Paramaribo</t>
  </si>
  <si>
    <t>95aa1-P1280595_1-184.jpg</t>
  </si>
  <si>
    <t>Ava</t>
  </si>
  <si>
    <t>Zalman</t>
  </si>
  <si>
    <t>SR</t>
  </si>
  <si>
    <t>Ava Zalman</t>
  </si>
  <si>
    <t>CrossFit Zest</t>
  </si>
  <si>
    <t>8161e-P56664_8-184.jpg</t>
  </si>
  <si>
    <t>Heidi</t>
  </si>
  <si>
    <t>Choi</t>
  </si>
  <si>
    <t>Heidi Choi</t>
  </si>
  <si>
    <t>a06df-P444527_6-184.jpg</t>
  </si>
  <si>
    <t>Landy Pui Boon</t>
  </si>
  <si>
    <t>Eng</t>
  </si>
  <si>
    <t>Landy Pui Boon Eng</t>
  </si>
  <si>
    <t>CrossFit Tycoons</t>
  </si>
  <si>
    <t>6dcab-P1192351_3-184.jpg</t>
  </si>
  <si>
    <t>Aya</t>
  </si>
  <si>
    <t>Fouad</t>
  </si>
  <si>
    <t>Aya Fouad</t>
  </si>
  <si>
    <t>CrossFit Del Sur</t>
  </si>
  <si>
    <t>527ab-P345836_15-184.jpg</t>
  </si>
  <si>
    <t>Victoria</t>
  </si>
  <si>
    <t>Frascolla</t>
  </si>
  <si>
    <t>Victoria Frascolla</t>
  </si>
  <si>
    <t>Syrian Arab Republic</t>
  </si>
  <si>
    <t>8b303-P1203632_1-184.jpg</t>
  </si>
  <si>
    <t>Alaa</t>
  </si>
  <si>
    <t>Hannora</t>
  </si>
  <si>
    <t>SY</t>
  </si>
  <si>
    <t>Alaa Hannora</t>
  </si>
  <si>
    <t>CrossFit X Ray</t>
  </si>
  <si>
    <t>b9435-P893571_1-184.jpg</t>
  </si>
  <si>
    <t>Tsai-Jui</t>
  </si>
  <si>
    <t>Hung</t>
  </si>
  <si>
    <t>Tsai-Jui Hung</t>
  </si>
  <si>
    <t>Brunei Darussalam</t>
  </si>
  <si>
    <t>Reebok CrossFit 673</t>
  </si>
  <si>
    <t>70370-P586509_3-184.jpg</t>
  </si>
  <si>
    <t>Nina</t>
  </si>
  <si>
    <t>Juna</t>
  </si>
  <si>
    <t>BN</t>
  </si>
  <si>
    <t>Nina Juna</t>
  </si>
  <si>
    <t>CrossFit Ain Diab</t>
  </si>
  <si>
    <t>a709f-P1037933_2-184.jpg</t>
  </si>
  <si>
    <t>Sanaa</t>
  </si>
  <si>
    <t>Mandar</t>
  </si>
  <si>
    <t>Sanaa Mandar</t>
  </si>
  <si>
    <t>CrossFit TDS (Inactive)</t>
  </si>
  <si>
    <t>014fc-P1111705_1-184.jpg</t>
  </si>
  <si>
    <t>Sheena</t>
  </si>
  <si>
    <t>Sheena Miller</t>
  </si>
  <si>
    <t>4fb38-P687711_1-184.jpg</t>
  </si>
  <si>
    <t>Gabriela Perez</t>
  </si>
  <si>
    <t>CrossFit Feira</t>
  </si>
  <si>
    <t>7e476-P382954_2-184.jpg</t>
  </si>
  <si>
    <t>Sara</t>
  </si>
  <si>
    <t>Pinto</t>
  </si>
  <si>
    <t>Sara Pinto</t>
  </si>
  <si>
    <t>Reebok CrossFit Louvre</t>
  </si>
  <si>
    <t>fa495-P106999_5-184.jpg</t>
  </si>
  <si>
    <t>Sanki</t>
  </si>
  <si>
    <t>Jessica Sanki</t>
  </si>
  <si>
    <t>CrossFit 309</t>
  </si>
  <si>
    <t>892e3-P1169213_1-184.jpg</t>
  </si>
  <si>
    <t>Shanine</t>
  </si>
  <si>
    <t>Danielle Shanine</t>
  </si>
  <si>
    <t>Patriot CrossFit</t>
  </si>
  <si>
    <t>6a0f9-P246355_1-184.jpg</t>
  </si>
  <si>
    <t>Vilija</t>
  </si>
  <si>
    <t>Teel</t>
  </si>
  <si>
    <t>Vilija Teel</t>
  </si>
  <si>
    <t>CrossFit Fortaleza</t>
  </si>
  <si>
    <t>930f8-P671201_1-184.jpg</t>
  </si>
  <si>
    <t>Patricia</t>
  </si>
  <si>
    <t>Trujillo</t>
  </si>
  <si>
    <t>Patricia Trujillo</t>
  </si>
  <si>
    <t>69fd3-P1131171_2-184.jpg</t>
  </si>
  <si>
    <t>Delice</t>
  </si>
  <si>
    <t>Adonis</t>
  </si>
  <si>
    <t>Delice Adonis</t>
  </si>
  <si>
    <t>6645e-P419506_4-184.jpg</t>
  </si>
  <si>
    <t>Dema</t>
  </si>
  <si>
    <t>Al Zebdieh</t>
  </si>
  <si>
    <t>Dema Al Zebdieh</t>
  </si>
  <si>
    <t>CrossFit AlKhobar</t>
  </si>
  <si>
    <t>8ca67-P768482_1-184.jpg</t>
  </si>
  <si>
    <t>Amal</t>
  </si>
  <si>
    <t>Alshahrani</t>
  </si>
  <si>
    <t>Amal Alshahrani</t>
  </si>
  <si>
    <t>Super Set CrossFit</t>
  </si>
  <si>
    <t>48d77-P1521380_1-184.jpg</t>
  </si>
  <si>
    <t>Zaida</t>
  </si>
  <si>
    <t>Amade</t>
  </si>
  <si>
    <t>Zaida Amade</t>
  </si>
  <si>
    <t>Samoa</t>
  </si>
  <si>
    <t>CrossFit NWA</t>
  </si>
  <si>
    <t>d8398-P488881_2-184.jpg</t>
  </si>
  <si>
    <t>MariaNive</t>
  </si>
  <si>
    <t>Clark</t>
  </si>
  <si>
    <t>WS</t>
  </si>
  <si>
    <t>MariaNive Clark</t>
  </si>
  <si>
    <t>CrossFit Soul Miami</t>
  </si>
  <si>
    <t>3109d-P277184_5-184.jpg</t>
  </si>
  <si>
    <t>Gonzalez-Marin</t>
  </si>
  <si>
    <t>Laura Gonzalez-Marin</t>
  </si>
  <si>
    <t>ca655-P683201_2-184.jpg</t>
  </si>
  <si>
    <t>Krista</t>
  </si>
  <si>
    <t>Kraskura</t>
  </si>
  <si>
    <t>Krista Kraskura</t>
  </si>
  <si>
    <t>CrossFit Potcake</t>
  </si>
  <si>
    <t>6dd13-P280553_2-184.jpg</t>
  </si>
  <si>
    <t>Chanelle</t>
  </si>
  <si>
    <t>Munroe</t>
  </si>
  <si>
    <t>Chanelle Munroe</t>
  </si>
  <si>
    <t>Norwottuck CrossFit</t>
  </si>
  <si>
    <t>e4975-P975294_2-184.jpg</t>
  </si>
  <si>
    <t>Mishka</t>
  </si>
  <si>
    <t>Murad</t>
  </si>
  <si>
    <t>Mishka Murad</t>
  </si>
  <si>
    <t>CrossFit Thao Dien</t>
  </si>
  <si>
    <t>6bfa4-P1176528_1-184.jpg</t>
  </si>
  <si>
    <t>Trang</t>
  </si>
  <si>
    <t>Nguyen</t>
  </si>
  <si>
    <t>Trang Nguyen</t>
  </si>
  <si>
    <t>0f8c9-P1218177_1-184.jpg</t>
  </si>
  <si>
    <t>Cingiwe Ciegy</t>
  </si>
  <si>
    <t>Seru</t>
  </si>
  <si>
    <t>Cingiwe Ciegy Seru</t>
  </si>
  <si>
    <t>5202e-P1243131_2-184.jpg</t>
  </si>
  <si>
    <t>Miriam</t>
  </si>
  <si>
    <t>Torra</t>
  </si>
  <si>
    <t>Miriam Torra Sola</t>
  </si>
  <si>
    <t>Serbia</t>
  </si>
  <si>
    <t>f57ff-P1521928_1-184.jpg</t>
  </si>
  <si>
    <t>TrumbetaÅ¡</t>
  </si>
  <si>
    <t>RS</t>
  </si>
  <si>
    <t>Tamara TrumbetaÅ¡</t>
  </si>
  <si>
    <t>823ae-P661943_1-184.jpg</t>
  </si>
  <si>
    <t>Keshini</t>
  </si>
  <si>
    <t>Vitharana</t>
  </si>
  <si>
    <t>Keshini Vitharana</t>
  </si>
  <si>
    <t>Mauritius</t>
  </si>
  <si>
    <t>UPT CrossFit</t>
  </si>
  <si>
    <t>Melanie</t>
  </si>
  <si>
    <t>Yip Woon Sun</t>
  </si>
  <si>
    <t>MU</t>
  </si>
  <si>
    <t>Melanie Yip Woon Sun</t>
  </si>
  <si>
    <t>T2 CrossFit</t>
  </si>
  <si>
    <t>8bf0d-P9440_13-184.jpg</t>
  </si>
  <si>
    <t>Tobias</t>
  </si>
  <si>
    <t>Anna Tobias</t>
  </si>
  <si>
    <t>Women (35-39)</t>
  </si>
  <si>
    <t>CrossFit Saint Helens</t>
  </si>
  <si>
    <t>b663a-P16973_6-184.jpg</t>
  </si>
  <si>
    <t>Carleen</t>
  </si>
  <si>
    <t>Mathews</t>
  </si>
  <si>
    <t>Carleen Mathews</t>
  </si>
  <si>
    <t>CrossFit Training Yard</t>
  </si>
  <si>
    <t>ca744-P8015_6-184.jpg</t>
  </si>
  <si>
    <t>Rebecca</t>
  </si>
  <si>
    <t>Voigt Miller</t>
  </si>
  <si>
    <t>Rebecca Voigt Miller</t>
  </si>
  <si>
    <t>CrossFit Billings</t>
  </si>
  <si>
    <t>f204b-P313257_1-184.jpg</t>
  </si>
  <si>
    <t>Hope</t>
  </si>
  <si>
    <t>Cicero</t>
  </si>
  <si>
    <t>Hope Cicero</t>
  </si>
  <si>
    <t>CrossFit Active</t>
  </si>
  <si>
    <t>619ba-P235218_4-184.jpg</t>
  </si>
  <si>
    <t>Alethea</t>
  </si>
  <si>
    <t>Boon</t>
  </si>
  <si>
    <t>Alethea Boon</t>
  </si>
  <si>
    <t>CrossFit Turicum</t>
  </si>
  <si>
    <t>f9da1-P290001_8-184.jpg</t>
  </si>
  <si>
    <t>Ursula</t>
  </si>
  <si>
    <t>Fasel</t>
  </si>
  <si>
    <t>Ursula Fasel</t>
  </si>
  <si>
    <t>Etto CrossFit</t>
  </si>
  <si>
    <t>200a7-P527325_6-184.jpg</t>
  </si>
  <si>
    <t>Susana</t>
  </si>
  <si>
    <t>Rodrigues Etto</t>
  </si>
  <si>
    <t>Susana Rodrigues Etto</t>
  </si>
  <si>
    <t>alt</t>
  </si>
  <si>
    <t>Jenn</t>
  </si>
  <si>
    <t>Jenn Ryan</t>
  </si>
  <si>
    <t>CrossFit SEO</t>
  </si>
  <si>
    <t>9a98a-P26745_4-184.jpg</t>
  </si>
  <si>
    <t>Jolene</t>
  </si>
  <si>
    <t>Quirke</t>
  </si>
  <si>
    <t>Jolene Quirke</t>
  </si>
  <si>
    <t>Great Woods CrossFit</t>
  </si>
  <si>
    <t>11635-P121354_1-184.jpg</t>
  </si>
  <si>
    <t>Corrin</t>
  </si>
  <si>
    <t>Lemieux</t>
  </si>
  <si>
    <t>Corrin Lemieux</t>
  </si>
  <si>
    <t>CrossFit Train 97333</t>
  </si>
  <si>
    <t>71296-P259327_11-184.jpg</t>
  </si>
  <si>
    <t>Joey</t>
  </si>
  <si>
    <t>Kimdon</t>
  </si>
  <si>
    <t>Joey Kimdon</t>
  </si>
  <si>
    <t>Women (40-44)</t>
  </si>
  <si>
    <t>CrossFit Southampton</t>
  </si>
  <si>
    <t>0fa8a-P107129_1-184.jpg</t>
  </si>
  <si>
    <t>Kelly</t>
  </si>
  <si>
    <t>Friel</t>
  </si>
  <si>
    <t>Kelly Friel</t>
  </si>
  <si>
    <t>CrossFit Indestri</t>
  </si>
  <si>
    <t>4c061-P421299_1-184.jpg</t>
  </si>
  <si>
    <t>Deanna</t>
  </si>
  <si>
    <t>Posey</t>
  </si>
  <si>
    <t>Deanna Posey</t>
  </si>
  <si>
    <t>Codite CrossFit</t>
  </si>
  <si>
    <t>5ac62-P226482_2-184.jpg</t>
  </si>
  <si>
    <t>Jenna</t>
  </si>
  <si>
    <t>Larson</t>
  </si>
  <si>
    <t>Jenna Larson</t>
  </si>
  <si>
    <t>Battersea District CrossFit</t>
  </si>
  <si>
    <t>b32a9-P434123_1-184.jpg</t>
  </si>
  <si>
    <t>Alexis</t>
  </si>
  <si>
    <t>Rufus</t>
  </si>
  <si>
    <t>Alexis Rufus</t>
  </si>
  <si>
    <t>CrossFit Majestic</t>
  </si>
  <si>
    <t>bea07-P256330_7-184.jpg</t>
  </si>
  <si>
    <t>Suozzi</t>
  </si>
  <si>
    <t>Michelle Suozzi</t>
  </si>
  <si>
    <t>CrossFit Springfield</t>
  </si>
  <si>
    <t>c07cf-P172716_6-184.jpg</t>
  </si>
  <si>
    <t>Melissa</t>
  </si>
  <si>
    <t>Wistrom</t>
  </si>
  <si>
    <t>Melissa Wistrom</t>
  </si>
  <si>
    <t>1f43b-P650145_1-184.jpg</t>
  </si>
  <si>
    <t>Kim</t>
  </si>
  <si>
    <t>Mullins</t>
  </si>
  <si>
    <t>Kim Mullins</t>
  </si>
  <si>
    <t>CrossFit Adm</t>
  </si>
  <si>
    <t>ea1cd-P15182_13-184.jpg</t>
  </si>
  <si>
    <t>Stephanie</t>
  </si>
  <si>
    <t>Roy</t>
  </si>
  <si>
    <t>Stephanie Roy</t>
  </si>
  <si>
    <t>CrossFit Viento</t>
  </si>
  <si>
    <t>fb886-P12348_5-184.jpg</t>
  </si>
  <si>
    <t>Karen</t>
  </si>
  <si>
    <t>McCadam</t>
  </si>
  <si>
    <t>Karen McCadam</t>
  </si>
  <si>
    <t>CrossFit Trison</t>
  </si>
  <si>
    <t>90575-P9184_11-184.jpg</t>
  </si>
  <si>
    <t>Janet</t>
  </si>
  <si>
    <t>Black</t>
  </si>
  <si>
    <t>Janet Black</t>
  </si>
  <si>
    <t>Women (45-49)</t>
  </si>
  <si>
    <t>Spartan CrossFit</t>
  </si>
  <si>
    <t>27b53-P244482_5-184.jpg</t>
  </si>
  <si>
    <t>Semma</t>
  </si>
  <si>
    <t>Burba</t>
  </si>
  <si>
    <t>Semma Burba</t>
  </si>
  <si>
    <t>Endeavor Fitness CrossFit Invermere</t>
  </si>
  <si>
    <t>be7b0-P21214_9-184.jpg</t>
  </si>
  <si>
    <t>Jolaine</t>
  </si>
  <si>
    <t>Undershute</t>
  </si>
  <si>
    <t>Jolaine Undershute</t>
  </si>
  <si>
    <t>CrossFit Advanced</t>
  </si>
  <si>
    <t>d16f3-P413700_4-184.jpg</t>
  </si>
  <si>
    <t>Tracy</t>
  </si>
  <si>
    <t>O'Connell</t>
  </si>
  <si>
    <t>Tracy O'Connell</t>
  </si>
  <si>
    <t>CrossFit Reston</t>
  </si>
  <si>
    <t>29bee-P294840_1-184.jpg</t>
  </si>
  <si>
    <t>Brennan</t>
  </si>
  <si>
    <t>Stephanie Brennan</t>
  </si>
  <si>
    <t>Pee Dee CrossFit</t>
  </si>
  <si>
    <t>ef9b6-P178647_2-184.jpg</t>
  </si>
  <si>
    <t>Abbott</t>
  </si>
  <si>
    <t>Nicole Abbott</t>
  </si>
  <si>
    <t>CrossFit AllStar</t>
  </si>
  <si>
    <t>755c1-P8770_4-184.jpg</t>
  </si>
  <si>
    <t>Brost</t>
  </si>
  <si>
    <t>Cheryl Brost</t>
  </si>
  <si>
    <t>C4 CrossFit</t>
  </si>
  <si>
    <t>35cb9-P8618_9-184.jpg</t>
  </si>
  <si>
    <t>Aida</t>
  </si>
  <si>
    <t>Koepplinger</t>
  </si>
  <si>
    <t>Aida Koepplinger</t>
  </si>
  <si>
    <t>5ceb5-P50423_10-184.jpg</t>
  </si>
  <si>
    <t>Jennifer</t>
  </si>
  <si>
    <t>Dieter</t>
  </si>
  <si>
    <t>Jennifer Dieter</t>
  </si>
  <si>
    <t>CrossFit Berloga</t>
  </si>
  <si>
    <t>97325-P586578_1-184.jpg</t>
  </si>
  <si>
    <t>Elena</t>
  </si>
  <si>
    <t>Kulik</t>
  </si>
  <si>
    <t>Elena Kulik</t>
  </si>
  <si>
    <t>Cottontown CrossFit</t>
  </si>
  <si>
    <t>7a80c-P710834_8-184.jpg</t>
  </si>
  <si>
    <t>Jana</t>
  </si>
  <si>
    <t>Slyder</t>
  </si>
  <si>
    <t>Jana Slyder</t>
  </si>
  <si>
    <t>Women (50-54)</t>
  </si>
  <si>
    <t>CrossFit The Club</t>
  </si>
  <si>
    <t>6cc80-P42565_3-184.jpg</t>
  </si>
  <si>
    <t>Nelson</t>
  </si>
  <si>
    <t>Chris Nelson</t>
  </si>
  <si>
    <t>CrossFit Aurora Central</t>
  </si>
  <si>
    <t>ee5cb-P109033_6-184.jpg</t>
  </si>
  <si>
    <t>Joyanne</t>
  </si>
  <si>
    <t>Cooper</t>
  </si>
  <si>
    <t>Joyanne Cooper</t>
  </si>
  <si>
    <t>CrossFit Louvre II</t>
  </si>
  <si>
    <t>df19f-P213252_7-184.jpg</t>
  </si>
  <si>
    <t>Francoise</t>
  </si>
  <si>
    <t>Mahier</t>
  </si>
  <si>
    <t>Francoise Mahier</t>
  </si>
  <si>
    <t>CrossFit Tayburun</t>
  </si>
  <si>
    <t>1f1e4-P729204_1-184.jpg</t>
  </si>
  <si>
    <t>Maricruz</t>
  </si>
  <si>
    <t>Prieto</t>
  </si>
  <si>
    <t>Maricruz Prieto</t>
  </si>
  <si>
    <t>ab2f7-P321495_10-184.jpg</t>
  </si>
  <si>
    <t>Belinda</t>
  </si>
  <si>
    <t>Halcrow</t>
  </si>
  <si>
    <t>Belinda Halcrow</t>
  </si>
  <si>
    <t>CrossFit Coeur D'Alene</t>
  </si>
  <si>
    <t>22f40-P505635_3-184.jpg</t>
  </si>
  <si>
    <t>Tia</t>
  </si>
  <si>
    <t>Vesser</t>
  </si>
  <si>
    <t>Tia Vesser</t>
  </si>
  <si>
    <t>CrossFit EGA</t>
  </si>
  <si>
    <t>7881e-P80344_7-184.jpg</t>
  </si>
  <si>
    <t>Alexia</t>
  </si>
  <si>
    <t>Fineman</t>
  </si>
  <si>
    <t>Alexia Fineman</t>
  </si>
  <si>
    <t>CrossFit Torian</t>
  </si>
  <si>
    <t>d3aa0-P195717_1-184.jpg</t>
  </si>
  <si>
    <t>Deborah</t>
  </si>
  <si>
    <t>Schedue</t>
  </si>
  <si>
    <t>Deborah Schedue</t>
  </si>
  <si>
    <t>3935d-P55291_4-184.jpg</t>
  </si>
  <si>
    <t>Clevenvik</t>
  </si>
  <si>
    <t>Jessica Clevenvik</t>
  </si>
  <si>
    <t>CrossFit Saskatoon</t>
  </si>
  <si>
    <t>1b636-P13983_4-184.jpg</t>
  </si>
  <si>
    <t>Laurie</t>
  </si>
  <si>
    <t>Meschishnick</t>
  </si>
  <si>
    <t>Laurie Meschishnick</t>
  </si>
  <si>
    <t>Women (55-59)</t>
  </si>
  <si>
    <t>Custer CrossFit</t>
  </si>
  <si>
    <t>aebfb-P19241_6-184.jpg</t>
  </si>
  <si>
    <t>Linda</t>
  </si>
  <si>
    <t>Elstun</t>
  </si>
  <si>
    <t>Linda Elstun</t>
  </si>
  <si>
    <t>CrossFit Vlaardingen</t>
  </si>
  <si>
    <t>e69ff-P27530_3-184.jpg</t>
  </si>
  <si>
    <t>Marion</t>
  </si>
  <si>
    <t>Valkenburg</t>
  </si>
  <si>
    <t>Marion Valkenburg</t>
  </si>
  <si>
    <t>CrossFit San Benito</t>
  </si>
  <si>
    <t>cb35b-P29279_9-184.jpg</t>
  </si>
  <si>
    <t>Hylie</t>
  </si>
  <si>
    <t>Thompson</t>
  </si>
  <si>
    <t>Hylie Thompson</t>
  </si>
  <si>
    <t>CrossFit Type 44</t>
  </si>
  <si>
    <t>60d96-P215328_5-184.jpg</t>
  </si>
  <si>
    <t>April</t>
  </si>
  <si>
    <t>Watkins</t>
  </si>
  <si>
    <t>April Watkins</t>
  </si>
  <si>
    <t>9929f-P24334_3-184.jpg</t>
  </si>
  <si>
    <t>Lynne</t>
  </si>
  <si>
    <t>Knapman</t>
  </si>
  <si>
    <t>Lynne Knapman</t>
  </si>
  <si>
    <t>CrossFit Origin</t>
  </si>
  <si>
    <t>fdb82-P261786_4-184.jpg</t>
  </si>
  <si>
    <t>Judith</t>
  </si>
  <si>
    <t>Tynan</t>
  </si>
  <si>
    <t>Judith Tynan</t>
  </si>
  <si>
    <t>CrossFit Westchase Largo</t>
  </si>
  <si>
    <t>d2917-P100338_8-184.jpg</t>
  </si>
  <si>
    <t>Sue</t>
  </si>
  <si>
    <t>Velott</t>
  </si>
  <si>
    <t>Sue Velott</t>
  </si>
  <si>
    <t>Functional Strength CrossFit</t>
  </si>
  <si>
    <t>880d4-P13813_3-184.jpg</t>
  </si>
  <si>
    <t>Debbie</t>
  </si>
  <si>
    <t>Downing</t>
  </si>
  <si>
    <t>Debbie Downing</t>
  </si>
  <si>
    <t>CrossFit Vex</t>
  </si>
  <si>
    <t>ea150-P1900_5-184.jpg</t>
  </si>
  <si>
    <t>Mary Beth</t>
  </si>
  <si>
    <t>Prodromides</t>
  </si>
  <si>
    <t>Mary Beth Prodromides</t>
  </si>
  <si>
    <t>CrossFit West Vancouver</t>
  </si>
  <si>
    <t>Susan</t>
  </si>
  <si>
    <t>Clarke</t>
  </si>
  <si>
    <t>Susan Clarke</t>
  </si>
  <si>
    <t>Women (60+)</t>
  </si>
  <si>
    <t>CrossFit Lindsay</t>
  </si>
  <si>
    <t>McGill</t>
  </si>
  <si>
    <t>Patricia McGill</t>
  </si>
  <si>
    <t>CrossFit Central Wellington</t>
  </si>
  <si>
    <t>0708b-P145039_1-184.jpg</t>
  </si>
  <si>
    <t>Pauline</t>
  </si>
  <si>
    <t>Sciascia</t>
  </si>
  <si>
    <t>Pauline Sciascia</t>
  </si>
  <si>
    <t>Roughrider CrossFit (departed)</t>
  </si>
  <si>
    <t>73510-P819703_2-184.jpg</t>
  </si>
  <si>
    <t>Lawson</t>
  </si>
  <si>
    <t>Sue Lawson</t>
  </si>
  <si>
    <t>57bd9-P243666_1-184.jpg</t>
  </si>
  <si>
    <t>Diana</t>
  </si>
  <si>
    <t>Flynn</t>
  </si>
  <si>
    <t>Diana Flynn</t>
  </si>
  <si>
    <t>CrossFit Uncommon</t>
  </si>
  <si>
    <t>433bb-P198927_3-184.jpg</t>
  </si>
  <si>
    <t>Holt</t>
  </si>
  <si>
    <t>Julie Holt</t>
  </si>
  <si>
    <t>Reebok CrossFit Medfield</t>
  </si>
  <si>
    <t>a6012-P312883_7-184.jpg</t>
  </si>
  <si>
    <t>Carol Lynn</t>
  </si>
  <si>
    <t>Thistle</t>
  </si>
  <si>
    <t>Carol Lynn Thistle</t>
  </si>
  <si>
    <t>0b3ce-P32842_4-184.jpg</t>
  </si>
  <si>
    <t>Elizabeth</t>
  </si>
  <si>
    <t>Elizabeth Cole</t>
  </si>
  <si>
    <t>CrossFit Living The Dream Ajax</t>
  </si>
  <si>
    <t>10f1f-P702085_9-184.jpg</t>
  </si>
  <si>
    <t>Christine</t>
  </si>
  <si>
    <t>Long</t>
  </si>
  <si>
    <t>Christine Long</t>
  </si>
  <si>
    <t>CrossFit Lions</t>
  </si>
  <si>
    <t>d55e0-P62910_4-184.jpg</t>
  </si>
  <si>
    <t>Debby</t>
  </si>
  <si>
    <t>Cook</t>
  </si>
  <si>
    <t>Debby Cook</t>
  </si>
  <si>
    <t>Row Labels</t>
  </si>
  <si>
    <t>Grand Total</t>
  </si>
  <si>
    <t>All</t>
  </si>
  <si>
    <t>Average of height</t>
  </si>
  <si>
    <t>Average of age</t>
  </si>
  <si>
    <t>Average of overallscore</t>
  </si>
  <si>
    <t>Max of overallscore</t>
  </si>
  <si>
    <t>StdDev of overallscore</t>
  </si>
  <si>
    <t>Overall Score by Division</t>
  </si>
  <si>
    <t>Age by Division</t>
  </si>
  <si>
    <t>Max of age</t>
  </si>
  <si>
    <t>Min of age</t>
  </si>
  <si>
    <t>StdDev of age</t>
  </si>
  <si>
    <t>Min of overallscore</t>
  </si>
  <si>
    <t>Median of overallscore</t>
  </si>
  <si>
    <t>Median of age</t>
  </si>
  <si>
    <t>Weight by Division</t>
  </si>
  <si>
    <t>Height by Division</t>
  </si>
  <si>
    <t>Average of weight</t>
  </si>
  <si>
    <t>Max of weight</t>
  </si>
  <si>
    <t>Min of weight</t>
  </si>
  <si>
    <t>StdDev of weight</t>
  </si>
  <si>
    <t>Median of weight</t>
  </si>
  <si>
    <t>Max of height</t>
  </si>
  <si>
    <t>Min of height</t>
  </si>
  <si>
    <t>StdDev of height</t>
  </si>
  <si>
    <t>Median of height</t>
  </si>
  <si>
    <t>Count of competitorid</t>
  </si>
  <si>
    <t>Number of Athletes by Country</t>
  </si>
  <si>
    <t>Average Overall Score by Country</t>
  </si>
  <si>
    <t>affliatename</t>
  </si>
  <si>
    <t>No Gym</t>
  </si>
  <si>
    <t>Average Overall Score by Gym</t>
  </si>
  <si>
    <t>Number of Athletes by Gym</t>
  </si>
  <si>
    <t>Overall Score by Athlete</t>
  </si>
  <si>
    <t>Overall Score</t>
  </si>
  <si>
    <t>Overall Rank</t>
  </si>
  <si>
    <t>Top 10 by Division</t>
  </si>
  <si>
    <t>Count of status</t>
  </si>
  <si>
    <t>Status of Athletes</t>
  </si>
  <si>
    <t>Status by Athlete</t>
  </si>
  <si>
    <t>Column1</t>
  </si>
  <si>
    <t>ÄorÄ‘e ÄuriÄ‡ - CUT</t>
  </si>
  <si>
    <t>Achilleas Pantazis - CUT</t>
  </si>
  <si>
    <t>Adrian Mundwiler - ACT</t>
  </si>
  <si>
    <t>Agustin Richelme - CUT</t>
  </si>
  <si>
    <t>Aida Koepplinger - ACT</t>
  </si>
  <si>
    <t>Akiko Kamitani - CUT</t>
  </si>
  <si>
    <t>Alaa Hannora - CUT</t>
  </si>
  <si>
    <t>Alban Dubois - CUT</t>
  </si>
  <si>
    <t>Aleks KoÅ¡tomaj - CUT</t>
  </si>
  <si>
    <t>Aleksandar Ilin - CUT</t>
  </si>
  <si>
    <t>Alessandra Pichelli - CUT</t>
  </si>
  <si>
    <t>Alessia Joy WÃ¤lchli - CUT</t>
  </si>
  <si>
    <t>Alethea Boon - ACT</t>
  </si>
  <si>
    <t>Alex Vigneault - CUT</t>
  </si>
  <si>
    <t>Alexander Anasagasti - CUT</t>
  </si>
  <si>
    <t>Alexandre Jolivet - ACT</t>
  </si>
  <si>
    <t>Alexia Fineman - ACT</t>
  </si>
  <si>
    <t>Alexis Rufus - ACT</t>
  </si>
  <si>
    <t>Alice Mille - CUT</t>
  </si>
  <si>
    <t>Allen Duarte - ACT</t>
  </si>
  <si>
    <t>Alvaro Lopez - CUT</t>
  </si>
  <si>
    <t>Amal Alshahrani - CUT</t>
  </si>
  <si>
    <t>Amanda Barnhart - ACT</t>
  </si>
  <si>
    <t>Amin Attallah - CUT</t>
  </si>
  <si>
    <t>Amira Ayob - CUT</t>
  </si>
  <si>
    <t>Anastasiya Ganina - CUT</t>
  </si>
  <si>
    <t>Anastassia Psenitsnaja - CUT</t>
  </si>
  <si>
    <t>Andre Alipate - CUT</t>
  </si>
  <si>
    <t>Andrea Rodriguez - CUT</t>
  </si>
  <si>
    <t>Andy Andrews - CUT</t>
  </si>
  <si>
    <t>Anna Fragkou - ACT</t>
  </si>
  <si>
    <t>Anna Tobias - ACT</t>
  </si>
  <si>
    <t>Annie Thorisdottir - CUT</t>
  </si>
  <si>
    <t>Ant Haynes - CUT</t>
  </si>
  <si>
    <t>April Watkins - ACT</t>
  </si>
  <si>
    <t>Arminas Balevicius - CUT</t>
  </si>
  <si>
    <t>Arturocesar Mora - CUT</t>
  </si>
  <si>
    <t>Aslam Al Shukaili - WD</t>
  </si>
  <si>
    <t>Ates Boran - CUT</t>
  </si>
  <si>
    <t>Augustin Vilicnik - CUT</t>
  </si>
  <si>
    <t>Ava Zalman - CUT</t>
  </si>
  <si>
    <t>Aya Fouad - CUT</t>
  </si>
  <si>
    <t>Bartek Lipka - CUT</t>
  </si>
  <si>
    <t>Bayden Brown - CUT</t>
  </si>
  <si>
    <t>Belinda Halcrow - ACT</t>
  </si>
  <si>
    <t>Ben Smith - CUT</t>
  </si>
  <si>
    <t>Bernard Luzi - ACT</t>
  </si>
  <si>
    <t>Bethany Shadburne - ACT</t>
  </si>
  <si>
    <t>Bilal Tariq - CUT</t>
  </si>
  <si>
    <t>BjÃ¶rgvin Karl GuÃ°mundsson - ACT</t>
  </si>
  <si>
    <t>Bob Jennings - ACT</t>
  </si>
  <si>
    <t>Bob Ruano - ACT</t>
  </si>
  <si>
    <t>Brenda Castro - CUT</t>
  </si>
  <si>
    <t>Brent Fikowski - CUT</t>
  </si>
  <si>
    <t>Brian Campbell - ACT</t>
  </si>
  <si>
    <t>Bronislaw Olenkowicz - CUT</t>
  </si>
  <si>
    <t>Brooke Haas - CUT</t>
  </si>
  <si>
    <t>Brooke Wells - CUT</t>
  </si>
  <si>
    <t>Bruce Thomas - WD</t>
  </si>
  <si>
    <t>Bruce Young - ACT</t>
  </si>
  <si>
    <t>Bryan HernÃ¡ndez - CUT</t>
  </si>
  <si>
    <t>Caine Hayes - ACT</t>
  </si>
  <si>
    <t>Camilla Salomonsson Hellman - CUT</t>
  </si>
  <si>
    <t>Carl Giuffre - ACT</t>
  </si>
  <si>
    <t>Carleen Mathews - ACT</t>
  </si>
  <si>
    <t>Carmen Bosmans - CUT</t>
  </si>
  <si>
    <t>Carol Colling-Romero - CUT</t>
  </si>
  <si>
    <t>Carol Lynn Thistle - ACT</t>
  </si>
  <si>
    <t>Carol-Ann Reason-Thibault - CUT</t>
  </si>
  <si>
    <t>Carole Castellani - CUT</t>
  </si>
  <si>
    <t>Carolyne Prevost - CUT</t>
  </si>
  <si>
    <t>Carrie Beamer - CUT</t>
  </si>
  <si>
    <t>Casper Gammelmark - CUT</t>
  </si>
  <si>
    <t>Chad Augustin - ACT</t>
  </si>
  <si>
    <t>Chaker Alouni - CUT</t>
  </si>
  <si>
    <t>Chandler Smith - CUT</t>
  </si>
  <si>
    <t>Chanelle Munroe - CUT</t>
  </si>
  <si>
    <t>Charles Russo - ACT</t>
  </si>
  <si>
    <t>Cheryl Brost - ACT</t>
  </si>
  <si>
    <t>Cheryl Nasso - CUT</t>
  </si>
  <si>
    <t>Chris Anderson - ACT</t>
  </si>
  <si>
    <t>Chris Nelson - ACT</t>
  </si>
  <si>
    <t>Christine Long - ACT</t>
  </si>
  <si>
    <t>Christoph Koerner - CUT</t>
  </si>
  <si>
    <t>Cingiwe Ciegy Seru - CUT</t>
  </si>
  <si>
    <t>Citra Ramaniya - CUT</t>
  </si>
  <si>
    <t>Clint Paddock - ACT</t>
  </si>
  <si>
    <t>Cole Sager - CUT</t>
  </si>
  <si>
    <t>Colleen Fotsch - CUT</t>
  </si>
  <si>
    <t>Connor Duddy - CUT</t>
  </si>
  <si>
    <t>Connor Nellans - CUT</t>
  </si>
  <si>
    <t>Corrin Lemieux - ACT</t>
  </si>
  <si>
    <t>Courtney Haley - CUT</t>
  </si>
  <si>
    <t>Cricel Castillo - CUT</t>
  </si>
  <si>
    <t>Dan Brannagan - ACT</t>
  </si>
  <si>
    <t>Dani Speegle - CUT</t>
  </si>
  <si>
    <t>Danielle Brandon - CUT</t>
  </si>
  <si>
    <t>Danielle Shanine - CUT</t>
  </si>
  <si>
    <t>Darwin Perez - CUT</t>
  </si>
  <si>
    <t>Daryl Borg - CUT</t>
  </si>
  <si>
    <t>David Hardie - ACT</t>
  </si>
  <si>
    <t>David Hippensteel - ACT</t>
  </si>
  <si>
    <t>David Levey - ACT</t>
  </si>
  <si>
    <t>David Morley - CUT</t>
  </si>
  <si>
    <t>David Santa Cruz Borgstrand - ACT</t>
  </si>
  <si>
    <t>David Stroupek - CUT</t>
  </si>
  <si>
    <t>Dean Linder-Leighton - CUT</t>
  </si>
  <si>
    <t>Deanna Posey - ACT</t>
  </si>
  <si>
    <t>Debbie Downing - ACT</t>
  </si>
  <si>
    <t>Debby Cook - WD</t>
  </si>
  <si>
    <t>Deborah Schedue - ACT</t>
  </si>
  <si>
    <t>Delice Adonis - CUT</t>
  </si>
  <si>
    <t>Dema Al Zebdieh - CUT</t>
  </si>
  <si>
    <t>Diana Flynn - ACT</t>
  </si>
  <si>
    <t>Diego Kemper - CUT</t>
  </si>
  <si>
    <t>Dillon Mahadeo - CUT</t>
  </si>
  <si>
    <t>Dina Swift - CUT</t>
  </si>
  <si>
    <t>Edem Ahiaku - CUT</t>
  </si>
  <si>
    <t>Edmund Tan - CUT</t>
  </si>
  <si>
    <t>Elena Kulik - WD</t>
  </si>
  <si>
    <t>Elizabeth Cole - ACT</t>
  </si>
  <si>
    <t>Elliot Simmonds - CUT</t>
  </si>
  <si>
    <t>Emilia Leppanen - CUT</t>
  </si>
  <si>
    <t>Emily Rolfe - CUT</t>
  </si>
  <si>
    <t>Emma McQuaid - CUT</t>
  </si>
  <si>
    <t>Emma Tall - CUT</t>
  </si>
  <si>
    <t>Enric Closa - CUT</t>
  </si>
  <si>
    <t>Eric Carmody - CUT</t>
  </si>
  <si>
    <t>Erik Toth - CUT</t>
  </si>
  <si>
    <t>Erin Vandendriessche - CUT</t>
  </si>
  <si>
    <t>Eusebio Aldano - CUT</t>
  </si>
  <si>
    <t>Feeroozeh Saghafi - CUT</t>
  </si>
  <si>
    <t>Fernanda Saavedra - CUT</t>
  </si>
  <si>
    <t>Francoise Mahier - ACT</t>
  </si>
  <si>
    <t>Franky Wood - CUT</t>
  </si>
  <si>
    <t>Frederik Aegidius - CUT</t>
  </si>
  <si>
    <t>GÃ¡bor TÃ¶rÃ¶k - CUT</t>
  </si>
  <si>
    <t>Gabriela Miga?a - CUT</t>
  </si>
  <si>
    <t>Gabriela Perez - CUT</t>
  </si>
  <si>
    <t>Ganna Almazova - CUT</t>
  </si>
  <si>
    <t>George Sterner - CUT</t>
  </si>
  <si>
    <t>Giulio Silvino - ACT</t>
  </si>
  <si>
    <t>Gord MacKinnon - ACT</t>
  </si>
  <si>
    <t>Gregg Geerdes - ACT</t>
  </si>
  <si>
    <t>Guilherme Malheiros - CUT</t>
  </si>
  <si>
    <t>Hajer Jamal - CUT</t>
  </si>
  <si>
    <t>Haley Adams - ACT</t>
  </si>
  <si>
    <t>Hamzeh Tarefi - CUT</t>
  </si>
  <si>
    <t>Hanna Karlsson - CUT</t>
  </si>
  <si>
    <t>Heath Moody - ACT</t>
  </si>
  <si>
    <t>Heidi Choi - CUT</t>
  </si>
  <si>
    <t>Heskeith Flavien - CUT</t>
  </si>
  <si>
    <t>Hilmar Hardarson - ACT</t>
  </si>
  <si>
    <t>Hope Cicero - ACT</t>
  </si>
  <si>
    <t>Hunter McIntyre - CUT</t>
  </si>
  <si>
    <t>Hussain Saeedi - CUT</t>
  </si>
  <si>
    <t>Hylie Thompson - ACT</t>
  </si>
  <si>
    <t>Ian Wee - CUT</t>
  </si>
  <si>
    <t>J. Rodrigo Agreda - CUT</t>
  </si>
  <si>
    <t>Jacky Schmitt - CUT</t>
  </si>
  <si>
    <t>Jacob Heppner - ACT</t>
  </si>
  <si>
    <t>Jacqueline DahlstrÃ¸m - CUT</t>
  </si>
  <si>
    <t>James Newbury - ACT</t>
  </si>
  <si>
    <t>Jamie Greene - ACT</t>
  </si>
  <si>
    <t>Jana Slyder - ACT</t>
  </si>
  <si>
    <t>Janet Black - ACT</t>
  </si>
  <si>
    <t>Jason Carroll - CUT</t>
  </si>
  <si>
    <t>Jason Grubb - ACT</t>
  </si>
  <si>
    <t>Jason Smith - CUT</t>
  </si>
  <si>
    <t>Jean-Claude Jardim - CUT</t>
  </si>
  <si>
    <t>Jean-Simon Roy-Lemaire - CUT</t>
  </si>
  <si>
    <t>Jeffrey Adler - CUT</t>
  </si>
  <si>
    <t>Jenn Ryan - ACT</t>
  </si>
  <si>
    <t>Jenna Larson - ACT</t>
  </si>
  <si>
    <t>Jennifer Dieter - ACT</t>
  </si>
  <si>
    <t>Jeremy Mghenyi - CUT</t>
  </si>
  <si>
    <t>Jessica Borg Ghigo - CUT</t>
  </si>
  <si>
    <t>Jessica Clevenvik - WD</t>
  </si>
  <si>
    <t>Jessica Sanki - CUT</t>
  </si>
  <si>
    <t>JiMoo Son - CUT</t>
  </si>
  <si>
    <t>JoÃ£o Ferreira - CUT</t>
  </si>
  <si>
    <t>Jody Hendrix - ACT</t>
  </si>
  <si>
    <t>Joe Ames - ACT</t>
  </si>
  <si>
    <t>Joel Hughes - ACT</t>
  </si>
  <si>
    <t>Joey Kimdon - ACT</t>
  </si>
  <si>
    <t>John-Paul Hethcock - CUT</t>
  </si>
  <si>
    <t>Jolaine Undershute - ACT</t>
  </si>
  <si>
    <t>Jolene Quirke - ACT</t>
  </si>
  <si>
    <t>Jonne Koski - CUT</t>
  </si>
  <si>
    <t>Jordan Troyan - ACT</t>
  </si>
  <si>
    <t>Josh Miller - CUT</t>
  </si>
  <si>
    <t>Joshua Wichtrup - CUT</t>
  </si>
  <si>
    <t>Jovaldo Miranda - CUT</t>
  </si>
  <si>
    <t>Joyanne Cooper - ACT</t>
  </si>
  <si>
    <t>Judith Tynan - ACT</t>
  </si>
  <si>
    <t>Julie Holt - ACT</t>
  </si>
  <si>
    <t>Julie HougÃ¥rd - WD</t>
  </si>
  <si>
    <t>Justin Hernandez - CUT</t>
  </si>
  <si>
    <t>Justin Lasala - ACT</t>
  </si>
  <si>
    <t>Karen McCadam - WD</t>
  </si>
  <si>
    <t>Karim El Hlimi - CUT</t>
  </si>
  <si>
    <t>Karin FreyovÃ¡ - CUT</t>
  </si>
  <si>
    <t>Karissa Pearce - ACT</t>
  </si>
  <si>
    <t>Katelin Van Zyl - CUT</t>
  </si>
  <si>
    <t>Katie Trombetta - CUT</t>
  </si>
  <si>
    <t>Katlego Kgwadi - CUT</t>
  </si>
  <si>
    <t>Katrin Tanja Davidsdottir - ACT</t>
  </si>
  <si>
    <t>Keith Nhan - CUT</t>
  </si>
  <si>
    <t>Kelly Friel - ACT</t>
  </si>
  <si>
    <t>Ken Wellner - ACT</t>
  </si>
  <si>
    <t>Kenneth Idler - ACT</t>
  </si>
  <si>
    <t>Keshini Vitharana - CUT</t>
  </si>
  <si>
    <t>Kevin Koester - ACT</t>
  </si>
  <si>
    <t>Kevin Longmeier - ACT</t>
  </si>
  <si>
    <t>Khalid Alhamadi - CUT</t>
  </si>
  <si>
    <t>Khalid Aljarallah - CUT</t>
  </si>
  <si>
    <t>Kila Kilaverave - CUT</t>
  </si>
  <si>
    <t>Kim Mullins - ACT</t>
  </si>
  <si>
    <t>Kira Oliver - CUT</t>
  </si>
  <si>
    <t>Kobe Khy - CUT</t>
  </si>
  <si>
    <t>Krista Kraskura - CUT</t>
  </si>
  <si>
    <t>Kristen Lim - CUT</t>
  </si>
  <si>
    <t>Kristin Holte - ACT</t>
  </si>
  <si>
    <t>Ksenija Kecman - CUT</t>
  </si>
  <si>
    <t>Kurt Stein - ACT</t>
  </si>
  <si>
    <t>Kyle Kasperbauer - WD</t>
  </si>
  <si>
    <t>Landy Pui Boon Eng - CUT</t>
  </si>
  <si>
    <t>Lara Erlank - CUT</t>
  </si>
  <si>
    <t>Laura Gonzalez-Marin - CUT</t>
  </si>
  <si>
    <t>Laura Horvath - CUT</t>
  </si>
  <si>
    <t>Laurie Meschishnick - ACT</t>
  </si>
  <si>
    <t>Lefteris Theofanidis - CUT</t>
  </si>
  <si>
    <t>Leonardo Wernersbach Lima - ACT</t>
  </si>
  <si>
    <t>Leonie Henrich - CUT</t>
  </si>
  <si>
    <t>Linda Elstun - ACT</t>
  </si>
  <si>
    <t>Lindsay Vaughan - CUT</t>
  </si>
  <si>
    <t>Lisa Eble - CUT</t>
  </si>
  <si>
    <t>Logan Collins - CUT</t>
  </si>
  <si>
    <t>Luaneth Alveo - CUT</t>
  </si>
  <si>
    <t>Lukas Esslinger - CUT</t>
  </si>
  <si>
    <t>Lukas HÃ¶gberg - CUT</t>
  </si>
  <si>
    <t>Luke Fiso - CUT</t>
  </si>
  <si>
    <t>Lyndsay Murray - CUT</t>
  </si>
  <si>
    <t>Lynne Knapman - ACT</t>
  </si>
  <si>
    <t>Madeline Sturt - CUT</t>
  </si>
  <si>
    <t>Mahendra Arditirta - CUT</t>
  </si>
  <si>
    <t>Mahmood Shalan - CUT</t>
  </si>
  <si>
    <t>Majid Al Sharaf - CUT</t>
  </si>
  <si>
    <t>Marco Almeida - CUT</t>
  </si>
  <si>
    <t>Maria Camila Quintero - CUT</t>
  </si>
  <si>
    <t>Marian Khoury - CUT</t>
  </si>
  <si>
    <t>MariaNive Clark - CUT</t>
  </si>
  <si>
    <t>Maricruz Prieto - ACT</t>
  </si>
  <si>
    <t>Marion Valkenburg - ACT</t>
  </si>
  <si>
    <t>Marisol Umana - CUT</t>
  </si>
  <si>
    <t>Mark Ziolkowski - WD</t>
  </si>
  <si>
    <t>Marlon Azurdia - CUT</t>
  </si>
  <si>
    <t>Martha Berrocal - CUT</t>
  </si>
  <si>
    <t>Mary Beth Prodromides - WD</t>
  </si>
  <si>
    <t>Marzougui Mootez - CUT</t>
  </si>
  <si>
    <t>Mathew Fraser - ACT</t>
  </si>
  <si>
    <t>Matt Mcleod - ACT</t>
  </si>
  <si>
    <t>Mattheaus Otero - CUT</t>
  </si>
  <si>
    <t>McKenzie Flinchum - CUT</t>
  </si>
  <si>
    <t>Meg Reardon - CUT</t>
  </si>
  <si>
    <t>Mekenzie Riley - CUT</t>
  </si>
  <si>
    <t>Melanie Yip Woon Sun - CUT</t>
  </si>
  <si>
    <t>Melina Rodriguez - CUT</t>
  </si>
  <si>
    <t>Melissa Wistrom - ACT</t>
  </si>
  <si>
    <t>Michael Brown - ACT</t>
  </si>
  <si>
    <t>Michael Laverriere - ACT</t>
  </si>
  <si>
    <t>Michael Smith - CUT</t>
  </si>
  <si>
    <t>Michelle Merand - CUT</t>
  </si>
  <si>
    <t>Michelle Suozzi - ACT</t>
  </si>
  <si>
    <t>Mihkel Keldoja - CUT</t>
  </si>
  <si>
    <t>Mike Abgarian - ACT</t>
  </si>
  <si>
    <t>Mike Rando - ACT</t>
  </si>
  <si>
    <t>Miriam Torra Sola - CUT</t>
  </si>
  <si>
    <t>Mishka Murad - CUT</t>
  </si>
  <si>
    <t>Mody Traore - CUT</t>
  </si>
  <si>
    <t>Mohamed Elomda - CUT</t>
  </si>
  <si>
    <t>Moustafa Awada - CUT</t>
  </si>
  <si>
    <t>Mustafa El-Lari - CUT</t>
  </si>
  <si>
    <t>Neyran Guneli - CUT</t>
  </si>
  <si>
    <t>Nicholas Urankar - ACT</t>
  </si>
  <si>
    <t>Nick Bloch - CUT</t>
  </si>
  <si>
    <t>Nicolay Billaudel - CUT</t>
  </si>
  <si>
    <t>Nicole Abbott - ACT</t>
  </si>
  <si>
    <t>Nicole Pettel - CUT</t>
  </si>
  <si>
    <t>Nikita Yundov - CUT</t>
  </si>
  <si>
    <t>Nina Juna - CUT</t>
  </si>
  <si>
    <t>Noah Ohlsen - ACT</t>
  </si>
  <si>
    <t>Nuno Costa - ACT</t>
  </si>
  <si>
    <t>Oana Catalina Chelmus - CUT</t>
  </si>
  <si>
    <t>OddrÃºn Eik Gylfadottir - CUT</t>
  </si>
  <si>
    <t>Oleksandr Shkoliarenko - CUT</t>
  </si>
  <si>
    <t>Omar Martinez - CUT</t>
  </si>
  <si>
    <t>Pack Santos - CUT</t>
  </si>
  <si>
    <t>Paige Semenza - CUT</t>
  </si>
  <si>
    <t>Pasent Medhat - CUT</t>
  </si>
  <si>
    <t>Patricia McGill - ACT</t>
  </si>
  <si>
    <t>Patricia Trujillo - CUT</t>
  </si>
  <si>
    <t>Patrick Murray - ACT</t>
  </si>
  <si>
    <t>Patrick Vellner - CUT</t>
  </si>
  <si>
    <t>Paul McCrary - ACT</t>
  </si>
  <si>
    <t>Paul Perna - ACT</t>
  </si>
  <si>
    <t>Pauline Sciascia - ACT</t>
  </si>
  <si>
    <t>Payam Saljoughian - CUT</t>
  </si>
  <si>
    <t>Piero Gorichon - CUT</t>
  </si>
  <si>
    <t>Rachel Garibay - CUT</t>
  </si>
  <si>
    <t>RagnheiÃ°ur Sara Sigmundsdottir - CUT</t>
  </si>
  <si>
    <t>Ralitza Koterlitzova - CUT</t>
  </si>
  <si>
    <t>Rebecca Voigt Miller - ACT</t>
  </si>
  <si>
    <t>Renata Pimentel - CUT</t>
  </si>
  <si>
    <t>Richard Paul Castillo - CUT</t>
  </si>
  <si>
    <t>Richard Vint - ACT</t>
  </si>
  <si>
    <t>Richy Jordan - CUT</t>
  </si>
  <si>
    <t>Rob Bernet - ACT</t>
  </si>
  <si>
    <t>Robbie Perovich - ACT</t>
  </si>
  <si>
    <t>Robert Berisha - CUT</t>
  </si>
  <si>
    <t>Rodrigo BeltrÃ¡n - CUT</t>
  </si>
  <si>
    <t>Ryan Joe Hamby - ACT</t>
  </si>
  <si>
    <t>Ryan Sowder - CUT</t>
  </si>
  <si>
    <t>Sabrina Caron - CUT</t>
  </si>
  <si>
    <t>Sam Lubben - CUT</t>
  </si>
  <si>
    <t>Samantha Briggs - CUT</t>
  </si>
  <si>
    <t>Sami Salampur - CUT</t>
  </si>
  <si>
    <t>Samuel Cournoyer - CUT</t>
  </si>
  <si>
    <t>Samuel Kwant - CUT</t>
  </si>
  <si>
    <t>Sanaa Mandar - CUT</t>
  </si>
  <si>
    <t>Sanjana Sivasalapathi - CUT</t>
  </si>
  <si>
    <t>Santiago Comba - CUT</t>
  </si>
  <si>
    <t>Sara Alicia Fernandez Costas - CUT</t>
  </si>
  <si>
    <t>Sara Pinto - CUT</t>
  </si>
  <si>
    <t>Saxon Panchik - ACT</t>
  </si>
  <si>
    <t>Scott Panchik - ACT</t>
  </si>
  <si>
    <t>Sean Sweeney - CUT</t>
  </si>
  <si>
    <t>Sebastian Rodriguez - CUT</t>
  </si>
  <si>
    <t>Semma Burba - ACT</t>
  </si>
  <si>
    <t>Severin Irimia - CUT</t>
  </si>
  <si>
    <t>Shahad Budebs - CUT</t>
  </si>
  <si>
    <t>Sheena Miller - CUT</t>
  </si>
  <si>
    <t>Sheerly Bueno Reyes - CUT</t>
  </si>
  <si>
    <t>Shingo Moromasa - CUT</t>
  </si>
  <si>
    <t>SigurÃ°ur Ãžrastarson - ACT</t>
  </si>
  <si>
    <t>Simon MÃ¤ntylÃ¤ - CUT</t>
  </si>
  <si>
    <t>Simona Quintana - CUT</t>
  </si>
  <si>
    <t>Sion Brinn - CUT</t>
  </si>
  <si>
    <t>Sofia Bermeo - CUT</t>
  </si>
  <si>
    <t>Sona Karaskova - CUT</t>
  </si>
  <si>
    <t>Stavri Stavrev - CUT</t>
  </si>
  <si>
    <t>Stefan Helgi Einarsson - ACT</t>
  </si>
  <si>
    <t>Stefano Migliorini - CUT</t>
  </si>
  <si>
    <t>Stephanie Brennan - ACT</t>
  </si>
  <si>
    <t>Stephanie Roy - CUT</t>
  </si>
  <si>
    <t>Streat Hoerner - CUT</t>
  </si>
  <si>
    <t>Stuart Swanson - ACT</t>
  </si>
  <si>
    <t>Sue Lawson - ACT</t>
  </si>
  <si>
    <t>Sue Velott - ACT</t>
  </si>
  <si>
    <t>Susan Clarke - ACT</t>
  </si>
  <si>
    <t>Susana Rodrigues Etto - ACT</t>
  </si>
  <si>
    <t>Tamara TrumbetaÅ¡ - CUT</t>
  </si>
  <si>
    <t>Tamara Zulim - CUT</t>
  </si>
  <si>
    <t>Tatiana Diakou - CUT</t>
  </si>
  <si>
    <t>Taylor Streid - CUT</t>
  </si>
  <si>
    <t>Thelma Christoforou - CUT</t>
  </si>
  <si>
    <t>Thuridur Erla Helgadottir - ACT</t>
  </si>
  <si>
    <t>Tia Vesser - ACT</t>
  </si>
  <si>
    <t>Tia-Clair Toomey - ACT</t>
  </si>
  <si>
    <t>Tim Paulson - CUT</t>
  </si>
  <si>
    <t>Tom de Nolf - ACT</t>
  </si>
  <si>
    <t>Tony Kurz - ACT</t>
  </si>
  <si>
    <t>Tracy O'Connell - ACT</t>
  </si>
  <si>
    <t>Trang Nguyen - CUT</t>
  </si>
  <si>
    <t>Travis Mayer - CUT</t>
  </si>
  <si>
    <t>Tsai-Jui Hung - CUT</t>
  </si>
  <si>
    <t>Uldis Upenieks - CUT</t>
  </si>
  <si>
    <t>Ursula Fasel - ACT</t>
  </si>
  <si>
    <t>Uyi Nosa Osawe - CUT</t>
  </si>
  <si>
    <t>Vanessa Wagner - CUT</t>
  </si>
  <si>
    <t>Vedharth Thappa - CUT</t>
  </si>
  <si>
    <t>Vera Valdez - CUT</t>
  </si>
  <si>
    <t>Vernon Neal - CUT</t>
  </si>
  <si>
    <t>Vic McQuaide - ACT</t>
  </si>
  <si>
    <t>Victoria Frascolla - CUT</t>
  </si>
  <si>
    <t>Vilija Teel - CUT</t>
  </si>
  <si>
    <t>Vincent Lopez - ACT</t>
  </si>
  <si>
    <t>Will Moorad - ACT</t>
  </si>
  <si>
    <t>Will Powell - ACT</t>
  </si>
  <si>
    <t>William Sanchez - CUT</t>
  </si>
  <si>
    <t>Willy Georges - CUT</t>
  </si>
  <si>
    <t>Yuval Regev - CUT</t>
  </si>
  <si>
    <t>Zachery Buntin - CUT</t>
  </si>
  <si>
    <t>Zaida Amade - CUT</t>
  </si>
  <si>
    <t>displaytime</t>
  </si>
  <si>
    <t>Athletestatus</t>
  </si>
  <si>
    <t>Average of displaytime</t>
  </si>
  <si>
    <t>Max of displaytime</t>
  </si>
  <si>
    <t>Min of displaytime2</t>
  </si>
  <si>
    <t>Performance by Event</t>
  </si>
  <si>
    <t>Correlation Matrix</t>
  </si>
  <si>
    <t>Age</t>
  </si>
  <si>
    <t>Competitor ID</t>
  </si>
  <si>
    <t>Affliate Gym</t>
  </si>
  <si>
    <t>Status</t>
  </si>
  <si>
    <t>Division</t>
  </si>
  <si>
    <t>CROSSFIT GAMES 2019</t>
  </si>
  <si>
    <t>ProfilePicURL</t>
  </si>
  <si>
    <t>Athlete</t>
  </si>
  <si>
    <t>Height (m)</t>
  </si>
  <si>
    <t>Weight (kg)</t>
  </si>
  <si>
    <t>Profile Picture URL</t>
  </si>
  <si>
    <t>Event</t>
  </si>
  <si>
    <t>Workout Rank</t>
  </si>
  <si>
    <t>Points</t>
  </si>
  <si>
    <t>Score/Time</t>
  </si>
  <si>
    <t>Column Labels</t>
  </si>
  <si>
    <t>displayime</t>
  </si>
  <si>
    <t>Max of rank</t>
  </si>
  <si>
    <t>Workout Rank by Competitor ID</t>
  </si>
  <si>
    <t>Workout Poins by Competitor ID</t>
  </si>
  <si>
    <t>Max of points</t>
  </si>
  <si>
    <t>Max of time</t>
  </si>
  <si>
    <t>1 (First-Cut)</t>
  </si>
  <si>
    <t>2 (Second-Cut)</t>
  </si>
  <si>
    <t>3 (Ruck)</t>
  </si>
  <si>
    <t>4 (Sprint Couplet)</t>
  </si>
  <si>
    <t>5 (Mary)</t>
  </si>
  <si>
    <t>6 (Sprint Course)</t>
  </si>
  <si>
    <t>7 (Sprint Triplet)</t>
  </si>
  <si>
    <t>8 (Clean)</t>
  </si>
  <si>
    <t>9 (Swim Paddle)</t>
  </si>
  <si>
    <t>10 (Ringer 1)</t>
  </si>
  <si>
    <t>11 (Ringer 2)</t>
  </si>
  <si>
    <t>12 (The Standard)</t>
  </si>
  <si>
    <t>Number of Countries</t>
  </si>
  <si>
    <t>Distinct Count of countryoforiginname</t>
  </si>
  <si>
    <t>Number of Gyms</t>
  </si>
  <si>
    <t>Distinct Count of affiliatename</t>
  </si>
  <si>
    <t>Average Score</t>
  </si>
  <si>
    <t>Max Score</t>
  </si>
  <si>
    <t>Min Score</t>
  </si>
  <si>
    <t xml:space="preserve">Second Cut </t>
  </si>
  <si>
    <t>First Cut</t>
  </si>
  <si>
    <t>Ruck</t>
  </si>
  <si>
    <t>Sprint Couplet</t>
  </si>
  <si>
    <t>Mary</t>
  </si>
  <si>
    <t>Sprint Course</t>
  </si>
  <si>
    <t>Event Name</t>
  </si>
  <si>
    <t>Sprint Triplet</t>
  </si>
  <si>
    <t>Clean</t>
  </si>
  <si>
    <t>Swim Paddle</t>
  </si>
  <si>
    <t>Ringer 1</t>
  </si>
  <si>
    <t>Ringer 2</t>
  </si>
  <si>
    <t>The Standard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</si>
</sst>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9" x14ac:knownFonts="1">
    <font>
      <sz val="11"/>
      <color theme="1"/>
      <name val="Aptos Narrow"/>
      <family val="2"/>
      <scheme val="minor"/>
    </font>
    <font>
      <b/>
      <sz val="18"/>
      <color theme="1"/>
      <name val="Aptos Narrow"/>
      <family val="2"/>
      <scheme val="minor"/>
    </font>
    <font>
      <sz val="8"/>
      <color rgb="FF1E1E1E"/>
      <name val="Segoe UI"/>
      <family val="2"/>
    </font>
    <font>
      <sz val="11"/>
      <color theme="0"/>
      <name val="Aptos Narrow"/>
      <family val="2"/>
      <scheme val="minor"/>
    </font>
    <font>
      <sz val="18"/>
      <color theme="1"/>
      <name val="Aptos Narrow"/>
      <family val="2"/>
      <scheme val="minor"/>
    </font>
    <font>
      <sz val="22"/>
      <color theme="1"/>
      <name val="Aptos Narrow"/>
      <family val="2"/>
      <scheme val="minor"/>
    </font>
    <font>
      <u/>
      <sz val="11"/>
      <color theme="10"/>
      <name val="Aptos Narrow"/>
      <family val="2"/>
      <scheme val="minor"/>
    </font>
    <font>
      <b/>
      <sz val="48"/>
      <color theme="0"/>
      <name val="Aptos Narrow"/>
      <family val="2"/>
      <scheme val="minor"/>
    </font>
    <font>
      <b/>
      <sz val="16"/>
      <color theme="0"/>
      <name val="Aptos Narrow"/>
      <family val="2"/>
      <scheme val="minor"/>
    </font>
    <font>
      <b/>
      <sz val="20"/>
      <color theme="0"/>
      <name val="Aptos Narrow"/>
      <family val="2"/>
      <scheme val="minor"/>
    </font>
    <font>
      <sz val="18"/>
      <color theme="0"/>
      <name val="Aptos Narrow"/>
      <family val="2"/>
      <scheme val="minor"/>
    </font>
    <font>
      <b/>
      <u/>
      <sz val="18"/>
      <color theme="0"/>
      <name val="Aptos Narrow"/>
      <family val="2"/>
      <scheme val="minor"/>
    </font>
    <font>
      <i/>
      <sz val="9"/>
      <color theme="1"/>
      <name val="Aptos Narrow"/>
      <family val="2"/>
      <scheme val="minor"/>
    </font>
    <font>
      <b/>
      <i/>
      <sz val="9"/>
      <color theme="1"/>
      <name val="Aptos Narrow"/>
      <family val="2"/>
      <scheme val="minor"/>
    </font>
    <font>
      <b/>
      <sz val="9"/>
      <color theme="1"/>
      <name val="Aptos Narrow"/>
      <family val="2"/>
      <scheme val="minor"/>
    </font>
    <font>
      <sz val="9"/>
      <color theme="1"/>
      <name val="Aptos Narrow"/>
      <family val="2"/>
      <scheme val="minor"/>
    </font>
    <font>
      <sz val="22"/>
      <color theme="0"/>
      <name val="Aptos Narrow"/>
      <family val="2"/>
      <scheme val="minor"/>
    </font>
    <font>
      <b/>
      <sz val="22"/>
      <color theme="0"/>
      <name val="Aptos Narrow"/>
      <family val="2"/>
      <scheme val="minor"/>
    </font>
    <font>
      <sz val="22"/>
      <name val="Aptos Narrow"/>
      <family val="2"/>
      <scheme val="minor"/>
    </font>
  </fonts>
  <fills count="8">
    <fill>
      <patternFill patternType="none"/>
    </fill>
    <fill>
      <patternFill patternType="gray125"/>
    </fill>
    <fill>
      <patternFill patternType="solid">
        <fgColor theme="9" tint="0.79998168889431442"/>
        <bgColor theme="9" tint="0.79998168889431442"/>
      </patternFill>
    </fill>
    <fill>
      <patternFill patternType="solid">
        <fgColor theme="4" tint="0.79998168889431442"/>
        <bgColor indexed="64"/>
      </patternFill>
    </fill>
    <fill>
      <patternFill patternType="solid">
        <fgColor theme="1"/>
        <bgColor indexed="64"/>
      </patternFill>
    </fill>
    <fill>
      <patternFill patternType="solid">
        <fgColor theme="3" tint="0.249977111117893"/>
        <bgColor indexed="64"/>
      </patternFill>
    </fill>
    <fill>
      <patternFill patternType="solid">
        <fgColor rgb="FFFF0000"/>
        <bgColor indexed="64"/>
      </patternFill>
    </fill>
    <fill>
      <patternFill patternType="solid">
        <fgColor theme="3" tint="0.499984740745262"/>
        <bgColor indexed="64"/>
      </patternFill>
    </fill>
  </fills>
  <borders count="46">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medium">
        <color theme="0"/>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style="medium">
        <color auto="1"/>
      </left>
      <right style="medium">
        <color auto="1"/>
      </right>
      <top style="medium">
        <color auto="1"/>
      </top>
      <bottom style="medium">
        <color auto="1"/>
      </bottom>
      <diagonal/>
    </border>
    <border>
      <left style="medium">
        <color theme="0"/>
      </left>
      <right/>
      <top style="medium">
        <color theme="0"/>
      </top>
      <bottom/>
      <diagonal/>
    </border>
    <border>
      <left/>
      <right style="medium">
        <color theme="0"/>
      </right>
      <top style="medium">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medium">
        <color theme="1"/>
      </left>
      <right style="medium">
        <color theme="1"/>
      </right>
      <top style="medium">
        <color theme="1"/>
      </top>
      <bottom style="medium">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thin">
        <color theme="1"/>
      </left>
      <right style="thin">
        <color theme="1"/>
      </right>
      <top style="thin">
        <color theme="1"/>
      </top>
      <bottom style="thin">
        <color theme="1"/>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style="thin">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xf numFmtId="0" fontId="6" fillId="0" borderId="0" applyNumberFormat="0" applyFill="0" applyBorder="0" applyAlignment="0" applyProtection="0"/>
  </cellStyleXfs>
  <cellXfs count="101">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0" borderId="1" xfId="0" applyBorder="1"/>
    <xf numFmtId="0" fontId="0" fillId="0" borderId="2" xfId="0" applyBorder="1"/>
    <xf numFmtId="0" fontId="0" fillId="0" borderId="3" xfId="0" applyBorder="1"/>
    <xf numFmtId="0" fontId="0" fillId="2" borderId="4" xfId="0" applyFill="1" applyBorder="1"/>
    <xf numFmtId="0" fontId="0" fillId="2" borderId="5" xfId="0" applyFill="1" applyBorder="1"/>
    <xf numFmtId="0" fontId="0" fillId="2" borderId="6" xfId="0" applyFill="1" applyBorder="1"/>
    <xf numFmtId="0" fontId="0" fillId="0" borderId="0" xfId="0" pivotButton="1"/>
    <xf numFmtId="0" fontId="0" fillId="0" borderId="0" xfId="0" applyAlignment="1">
      <alignment horizontal="left"/>
    </xf>
    <xf numFmtId="2" fontId="0" fillId="0" borderId="0" xfId="0" applyNumberFormat="1"/>
    <xf numFmtId="0" fontId="0" fillId="0" borderId="0" xfId="0" applyAlignment="1">
      <alignment horizontal="center" vertical="center"/>
    </xf>
    <xf numFmtId="49" fontId="0" fillId="0" borderId="0" xfId="0" applyNumberFormat="1"/>
    <xf numFmtId="0" fontId="2" fillId="0" borderId="0" xfId="0" applyFont="1"/>
    <xf numFmtId="49" fontId="0" fillId="2" borderId="2" xfId="0" applyNumberFormat="1" applyFill="1" applyBorder="1"/>
    <xf numFmtId="49" fontId="0" fillId="0" borderId="2" xfId="0" applyNumberFormat="1" applyBorder="1"/>
    <xf numFmtId="49" fontId="0" fillId="2" borderId="5" xfId="0" applyNumberFormat="1" applyFill="1" applyBorder="1"/>
    <xf numFmtId="18" fontId="0" fillId="0" borderId="0" xfId="0" applyNumberFormat="1"/>
    <xf numFmtId="0" fontId="3" fillId="4" borderId="7" xfId="0" applyFont="1" applyFill="1" applyBorder="1"/>
    <xf numFmtId="0" fontId="12" fillId="0" borderId="25" xfId="0" applyFont="1" applyBorder="1" applyAlignment="1">
      <alignment horizontal="center"/>
    </xf>
    <xf numFmtId="0" fontId="13" fillId="0" borderId="26" xfId="0" applyFont="1" applyBorder="1" applyAlignment="1">
      <alignment horizontal="center"/>
    </xf>
    <xf numFmtId="0" fontId="13" fillId="0" borderId="27" xfId="0" applyFont="1" applyBorder="1" applyAlignment="1">
      <alignment horizontal="center"/>
    </xf>
    <xf numFmtId="0" fontId="14" fillId="0" borderId="28" xfId="0" applyFont="1" applyBorder="1"/>
    <xf numFmtId="0" fontId="14" fillId="0" borderId="30" xfId="0" applyFont="1" applyBorder="1"/>
    <xf numFmtId="2" fontId="15" fillId="0" borderId="10" xfId="0" applyNumberFormat="1" applyFont="1" applyBorder="1"/>
    <xf numFmtId="2" fontId="15" fillId="0" borderId="29" xfId="0" applyNumberFormat="1" applyFont="1" applyBorder="1"/>
    <xf numFmtId="2" fontId="15" fillId="0" borderId="31" xfId="0" applyNumberFormat="1" applyFont="1" applyBorder="1"/>
    <xf numFmtId="2" fontId="15" fillId="0" borderId="32" xfId="0" applyNumberFormat="1" applyFont="1" applyBorder="1"/>
    <xf numFmtId="0" fontId="0" fillId="0" borderId="24" xfId="0" applyBorder="1"/>
    <xf numFmtId="0" fontId="0" fillId="0" borderId="24" xfId="0" pivotButton="1" applyBorder="1"/>
    <xf numFmtId="0" fontId="0" fillId="0" borderId="24" xfId="0" applyBorder="1" applyAlignment="1">
      <alignment horizontal="left"/>
    </xf>
    <xf numFmtId="0" fontId="0" fillId="0" borderId="24" xfId="0" applyBorder="1" applyAlignment="1">
      <alignment horizontal="left" indent="1"/>
    </xf>
    <xf numFmtId="0" fontId="0" fillId="0" borderId="24" xfId="0" applyBorder="1" applyAlignment="1">
      <alignment horizontal="left" indent="2"/>
    </xf>
    <xf numFmtId="0" fontId="1" fillId="3" borderId="17" xfId="0" applyFont="1" applyFill="1" applyBorder="1" applyAlignment="1">
      <alignment horizontal="center" vertical="center"/>
    </xf>
    <xf numFmtId="2" fontId="0" fillId="0" borderId="24" xfId="0" applyNumberFormat="1" applyBorder="1"/>
    <xf numFmtId="1" fontId="10" fillId="4" borderId="8" xfId="0" applyNumberFormat="1" applyFont="1" applyFill="1" applyBorder="1" applyAlignment="1">
      <alignment horizontal="center" vertical="center"/>
    </xf>
    <xf numFmtId="1" fontId="10" fillId="4" borderId="9" xfId="0" applyNumberFormat="1" applyFont="1" applyFill="1" applyBorder="1" applyAlignment="1">
      <alignment horizontal="center" vertical="center"/>
    </xf>
    <xf numFmtId="2" fontId="10" fillId="4" borderId="8" xfId="0" applyNumberFormat="1" applyFont="1" applyFill="1" applyBorder="1" applyAlignment="1">
      <alignment horizontal="center" vertical="center"/>
    </xf>
    <xf numFmtId="2" fontId="10" fillId="4" borderId="9" xfId="0" applyNumberFormat="1" applyFont="1" applyFill="1" applyBorder="1" applyAlignment="1">
      <alignment horizontal="center" vertical="center"/>
    </xf>
    <xf numFmtId="0" fontId="7" fillId="4" borderId="0" xfId="0" applyFont="1" applyFill="1" applyAlignment="1">
      <alignment horizontal="center" vertical="center"/>
    </xf>
    <xf numFmtId="0" fontId="0" fillId="0" borderId="0" xfId="0"/>
    <xf numFmtId="0" fontId="9" fillId="4" borderId="11" xfId="0" applyFont="1" applyFill="1" applyBorder="1" applyAlignment="1">
      <alignment horizontal="center" vertical="center"/>
    </xf>
    <xf numFmtId="0" fontId="9" fillId="4" borderId="12" xfId="0" applyFont="1" applyFill="1" applyBorder="1" applyAlignment="1">
      <alignment horizontal="center" vertical="center"/>
    </xf>
    <xf numFmtId="0" fontId="9" fillId="4" borderId="13" xfId="0" applyFont="1" applyFill="1" applyBorder="1" applyAlignment="1">
      <alignment horizontal="center" vertical="center"/>
    </xf>
    <xf numFmtId="0" fontId="9" fillId="4" borderId="14" xfId="0" applyFont="1" applyFill="1" applyBorder="1" applyAlignment="1">
      <alignment horizontal="center" vertical="center"/>
    </xf>
    <xf numFmtId="0" fontId="11" fillId="5" borderId="18" xfId="1" applyFont="1" applyFill="1" applyBorder="1" applyAlignment="1">
      <alignment horizontal="center" vertical="center"/>
    </xf>
    <xf numFmtId="0" fontId="11" fillId="5" borderId="19" xfId="1" applyFont="1" applyFill="1" applyBorder="1" applyAlignment="1">
      <alignment horizontal="center" vertical="center"/>
    </xf>
    <xf numFmtId="0" fontId="11" fillId="5" borderId="20" xfId="1" applyFont="1" applyFill="1" applyBorder="1" applyAlignment="1">
      <alignment horizontal="center" vertical="center"/>
    </xf>
    <xf numFmtId="0" fontId="11" fillId="5" borderId="21" xfId="1" applyFont="1" applyFill="1" applyBorder="1" applyAlignment="1">
      <alignment horizontal="center" vertical="center"/>
    </xf>
    <xf numFmtId="0" fontId="11" fillId="5" borderId="22" xfId="1" applyFont="1" applyFill="1" applyBorder="1" applyAlignment="1">
      <alignment horizontal="center" vertical="center"/>
    </xf>
    <xf numFmtId="0" fontId="11" fillId="5" borderId="23" xfId="1" applyFont="1" applyFill="1" applyBorder="1" applyAlignment="1">
      <alignment horizontal="center" vertical="center"/>
    </xf>
    <xf numFmtId="0" fontId="8" fillId="4" borderId="8" xfId="0" applyFont="1" applyFill="1" applyBorder="1" applyAlignment="1">
      <alignment horizontal="center" vertical="center"/>
    </xf>
    <xf numFmtId="0" fontId="8" fillId="4" borderId="9" xfId="0" applyFont="1" applyFill="1" applyBorder="1" applyAlignment="1">
      <alignment horizontal="center" vertical="center"/>
    </xf>
    <xf numFmtId="0" fontId="8" fillId="4" borderId="11" xfId="0" applyFont="1" applyFill="1" applyBorder="1" applyAlignment="1">
      <alignment horizontal="center" vertical="center"/>
    </xf>
    <xf numFmtId="0" fontId="8" fillId="4" borderId="12" xfId="0" applyFont="1" applyFill="1" applyBorder="1" applyAlignment="1">
      <alignment horizontal="center" vertical="center"/>
    </xf>
    <xf numFmtId="0" fontId="8" fillId="4" borderId="13" xfId="0" applyFont="1" applyFill="1" applyBorder="1" applyAlignment="1">
      <alignment horizontal="center" vertical="center"/>
    </xf>
    <xf numFmtId="0" fontId="8" fillId="4" borderId="14" xfId="0" applyFont="1" applyFill="1" applyBorder="1" applyAlignment="1">
      <alignment horizontal="center" vertical="center"/>
    </xf>
    <xf numFmtId="0" fontId="9" fillId="5" borderId="10" xfId="0" applyFont="1" applyFill="1" applyBorder="1" applyAlignment="1">
      <alignment horizontal="center" vertical="center"/>
    </xf>
    <xf numFmtId="0" fontId="0" fillId="0" borderId="10" xfId="0" applyBorder="1"/>
    <xf numFmtId="0" fontId="4" fillId="0" borderId="10" xfId="0" applyFont="1" applyBorder="1" applyAlignment="1">
      <alignment horizontal="center" vertical="center"/>
    </xf>
    <xf numFmtId="0" fontId="3" fillId="4" borderId="15" xfId="0" applyFont="1" applyFill="1" applyBorder="1"/>
    <xf numFmtId="0" fontId="3" fillId="4" borderId="16" xfId="0" applyFont="1" applyFill="1" applyBorder="1"/>
    <xf numFmtId="49" fontId="9" fillId="5" borderId="10" xfId="0" applyNumberFormat="1" applyFont="1" applyFill="1" applyBorder="1" applyAlignment="1">
      <alignment horizontal="center" vertical="center"/>
    </xf>
    <xf numFmtId="2" fontId="9" fillId="6" borderId="10" xfId="0" applyNumberFormat="1" applyFont="1" applyFill="1" applyBorder="1" applyAlignment="1">
      <alignment horizontal="center" vertical="center"/>
    </xf>
    <xf numFmtId="0" fontId="9" fillId="6" borderId="10" xfId="0" applyFont="1" applyFill="1" applyBorder="1" applyAlignment="1">
      <alignment horizontal="center" vertical="center"/>
    </xf>
    <xf numFmtId="0" fontId="1" fillId="3" borderId="18" xfId="0" applyFont="1" applyFill="1" applyBorder="1" applyAlignment="1">
      <alignment horizontal="center" vertical="center"/>
    </xf>
    <xf numFmtId="0" fontId="1" fillId="3" borderId="19" xfId="0" applyFont="1" applyFill="1" applyBorder="1" applyAlignment="1">
      <alignment horizontal="center" vertical="center"/>
    </xf>
    <xf numFmtId="0" fontId="0" fillId="0" borderId="20" xfId="0" applyBorder="1"/>
    <xf numFmtId="0" fontId="1" fillId="3" borderId="21" xfId="0" applyFont="1" applyFill="1" applyBorder="1" applyAlignment="1">
      <alignment horizontal="center" vertical="center"/>
    </xf>
    <xf numFmtId="0" fontId="1" fillId="3" borderId="22" xfId="0" applyFont="1" applyFill="1" applyBorder="1" applyAlignment="1">
      <alignment horizontal="center" vertical="center"/>
    </xf>
    <xf numFmtId="0" fontId="0" fillId="0" borderId="23" xfId="0" applyBorder="1"/>
    <xf numFmtId="0" fontId="1" fillId="3" borderId="20" xfId="0" applyFont="1" applyFill="1" applyBorder="1" applyAlignment="1">
      <alignment horizontal="center" vertical="center"/>
    </xf>
    <xf numFmtId="0" fontId="1" fillId="3" borderId="23" xfId="0" applyFont="1" applyFill="1" applyBorder="1" applyAlignment="1">
      <alignment horizontal="center" vertical="center"/>
    </xf>
    <xf numFmtId="0" fontId="0" fillId="0" borderId="19" xfId="0" applyBorder="1"/>
    <xf numFmtId="0" fontId="0" fillId="0" borderId="22" xfId="0" applyBorder="1"/>
    <xf numFmtId="0" fontId="1" fillId="3" borderId="0" xfId="0" applyFont="1" applyFill="1" applyAlignment="1">
      <alignment horizontal="center" vertical="center"/>
    </xf>
    <xf numFmtId="0" fontId="0" fillId="0" borderId="24" xfId="0" applyNumberFormat="1" applyBorder="1"/>
    <xf numFmtId="0" fontId="5" fillId="0" borderId="33" xfId="0" applyFont="1" applyBorder="1" applyAlignment="1">
      <alignment horizontal="left"/>
    </xf>
    <xf numFmtId="164" fontId="5" fillId="0" borderId="33" xfId="0" applyNumberFormat="1" applyFont="1" applyBorder="1"/>
    <xf numFmtId="0" fontId="18" fillId="0" borderId="33" xfId="0" applyFont="1" applyBorder="1" applyAlignment="1"/>
    <xf numFmtId="0" fontId="5" fillId="0" borderId="33" xfId="0" applyFont="1" applyBorder="1" applyAlignment="1"/>
    <xf numFmtId="0" fontId="5" fillId="0" borderId="33" xfId="0" applyFont="1" applyFill="1" applyBorder="1" applyAlignment="1"/>
    <xf numFmtId="0" fontId="17" fillId="7" borderId="34" xfId="0" applyFont="1" applyFill="1" applyBorder="1" applyAlignment="1">
      <alignment horizontal="center"/>
    </xf>
    <xf numFmtId="0" fontId="17" fillId="7" borderId="35" xfId="0" applyFont="1" applyFill="1" applyBorder="1" applyAlignment="1">
      <alignment horizontal="center"/>
    </xf>
    <xf numFmtId="0" fontId="16" fillId="7" borderId="35" xfId="0" applyFont="1" applyFill="1" applyBorder="1"/>
    <xf numFmtId="0" fontId="16" fillId="7" borderId="36" xfId="0" applyFont="1" applyFill="1" applyBorder="1"/>
    <xf numFmtId="0" fontId="18" fillId="0" borderId="37" xfId="0" applyFont="1" applyBorder="1" applyAlignment="1">
      <alignment wrapText="1"/>
    </xf>
    <xf numFmtId="164" fontId="5" fillId="0" borderId="38" xfId="0" applyNumberFormat="1" applyFont="1" applyBorder="1"/>
    <xf numFmtId="0" fontId="5" fillId="0" borderId="37" xfId="0" applyFont="1" applyBorder="1" applyAlignment="1"/>
    <xf numFmtId="0" fontId="5" fillId="0" borderId="37" xfId="0" applyFont="1" applyFill="1" applyBorder="1" applyAlignment="1"/>
    <xf numFmtId="0" fontId="5" fillId="0" borderId="39" xfId="0" applyFont="1" applyFill="1" applyBorder="1" applyAlignment="1"/>
    <xf numFmtId="0" fontId="5" fillId="0" borderId="40" xfId="0" applyFont="1" applyFill="1" applyBorder="1" applyAlignment="1"/>
    <xf numFmtId="0" fontId="5" fillId="0" borderId="40" xfId="0" applyFont="1" applyBorder="1" applyAlignment="1">
      <alignment horizontal="left"/>
    </xf>
    <xf numFmtId="164" fontId="5" fillId="0" borderId="40" xfId="0" applyNumberFormat="1" applyFont="1" applyBorder="1"/>
    <xf numFmtId="164" fontId="5" fillId="0" borderId="41" xfId="0" applyNumberFormat="1" applyFont="1" applyBorder="1"/>
    <xf numFmtId="0" fontId="1" fillId="3" borderId="42" xfId="0" applyFont="1" applyFill="1" applyBorder="1" applyAlignment="1">
      <alignment horizontal="center" vertical="center"/>
    </xf>
    <xf numFmtId="0" fontId="0" fillId="0" borderId="43" xfId="0" applyBorder="1" applyAlignment="1">
      <alignment horizontal="center" vertical="center"/>
    </xf>
    <xf numFmtId="0" fontId="0" fillId="0" borderId="44" xfId="0" applyBorder="1" applyAlignment="1">
      <alignment horizontal="center" vertical="center"/>
    </xf>
    <xf numFmtId="0" fontId="0" fillId="0" borderId="45" xfId="0" applyBorder="1" applyAlignment="1">
      <alignment horizontal="center" vertical="center"/>
    </xf>
  </cellXfs>
  <cellStyles count="2">
    <cellStyle name="Hyperlink" xfId="1" builtinId="8"/>
    <cellStyle name="Normal" xfId="0" builtinId="0"/>
  </cellStyles>
  <dxfs count="264">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font>
        <b val="0"/>
      </font>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ck">
          <color indexed="64"/>
        </left>
        <right style="thick">
          <color indexed="64"/>
        </right>
        <top style="thick">
          <color indexed="64"/>
        </top>
        <bottom style="thick">
          <color indexed="64"/>
        </bottom>
      </border>
    </dxf>
    <dxf>
      <border>
        <left style="thick">
          <color indexed="64"/>
        </left>
        <right style="thick">
          <color indexed="64"/>
        </right>
        <top style="thick">
          <color indexed="64"/>
        </top>
        <bottom style="thick">
          <color indexed="64"/>
        </bottom>
      </border>
    </dxf>
    <dxf>
      <border>
        <left style="thick">
          <color indexed="64"/>
        </left>
        <right style="thick">
          <color indexed="64"/>
        </right>
        <top style="thick">
          <color indexed="64"/>
        </top>
        <bottom style="thick">
          <color indexed="64"/>
        </bottom>
      </border>
    </dxf>
    <dxf>
      <border>
        <left style="thick">
          <color indexed="64"/>
        </left>
        <right style="thick">
          <color indexed="64"/>
        </right>
        <top style="thick">
          <color indexed="64"/>
        </top>
        <bottom style="thick">
          <color indexed="64"/>
        </bottom>
      </border>
    </dxf>
    <dxf>
      <border>
        <left style="thick">
          <color indexed="64"/>
        </left>
        <right style="thick">
          <color indexed="64"/>
        </right>
        <top style="thick">
          <color indexed="64"/>
        </top>
        <bottom style="thick">
          <color indexed="64"/>
        </bottom>
      </border>
    </dxf>
    <dxf>
      <font>
        <color theme="0"/>
      </font>
    </dxf>
    <dxf>
      <font>
        <color theme="0"/>
      </font>
    </dxf>
    <dxf>
      <fill>
        <patternFill>
          <bgColor theme="3" tint="0.499984740745262"/>
        </patternFill>
      </fill>
    </dxf>
    <dxf>
      <fill>
        <patternFill>
          <bgColor theme="3" tint="0.499984740745262"/>
        </patternFill>
      </fill>
    </dxf>
    <dxf>
      <fill>
        <patternFill patternType="solid">
          <bgColor rgb="FFFFFF00"/>
        </patternFill>
      </fill>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22"/>
      </font>
    </dxf>
    <dxf>
      <font>
        <sz val="22"/>
      </font>
    </dxf>
    <dxf>
      <font>
        <sz val="22"/>
      </font>
    </dxf>
    <dxf>
      <font>
        <sz val="22"/>
      </font>
    </dxf>
    <dxf>
      <font>
        <sz val="22"/>
      </font>
    </dxf>
    <dxf>
      <numFmt numFmtId="164" formatCode="0.0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border diagonalUp="0" diagonalDown="0">
        <left style="thin">
          <color theme="9" tint="0.39997558519241921"/>
        </left>
        <right/>
        <top style="thin">
          <color theme="9" tint="0.39997558519241921"/>
        </top>
        <bottom style="thin">
          <color theme="9" tint="0.39997558519241921"/>
        </bottom>
        <vertical/>
        <horizontal/>
      </border>
    </dxf>
    <dxf>
      <border outline="0">
        <bottom style="thin">
          <color theme="9" tint="0.39997558519241921"/>
        </bottom>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border diagonalUp="0" diagonalDown="0">
        <left style="thin">
          <color theme="9" tint="0.39997558519241921"/>
        </left>
        <right/>
        <top style="thin">
          <color theme="9" tint="0.39997558519241921"/>
        </top>
        <bottom style="thin">
          <color theme="9" tint="0.39997558519241921"/>
        </bottom>
        <vertical/>
        <horizontal/>
      </border>
    </dxf>
    <dxf>
      <numFmt numFmtId="30" formatCode="@"/>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border outline="0">
        <bottom style="thin">
          <color theme="9" tint="0.39997558519241921"/>
        </bottom>
      </border>
    </dxf>
    <dxf>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ill>
        <patternFill patternType="solid">
          <fgColor theme="9" tint="0.79998168889431442"/>
          <bgColor theme="9" tint="0.79998168889431442"/>
        </patternFill>
      </fill>
      <border diagonalUp="0" diagonalDown="0">
        <left style="thin">
          <color theme="9" tint="0.39997558519241921"/>
        </left>
        <right/>
        <top style="thin">
          <color theme="9" tint="0.39997558519241921"/>
        </top>
        <bottom style="thin">
          <color theme="9" tint="0.39997558519241921"/>
        </bottom>
        <vertical/>
        <horizontal/>
      </border>
    </dxf>
    <dxf>
      <fill>
        <patternFill patternType="solid">
          <fgColor theme="9" tint="0.79998168889431442"/>
          <bgColor theme="9" tint="0.79998168889431442"/>
        </patternFill>
      </fill>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font>
        <b val="0"/>
      </font>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s>
  <tableStyles count="0" defaultTableStyle="TableStyleMedium2" defaultPivotStyle="PivotStyleLight16"/>
  <colors>
    <mruColors>
      <color rgb="FF71131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4.xml"/><Relationship Id="rId21" Type="http://schemas.openxmlformats.org/officeDocument/2006/relationships/pivotCacheDefinition" Target="pivotCache/pivotCacheDefinition9.xml"/><Relationship Id="rId42" Type="http://schemas.openxmlformats.org/officeDocument/2006/relationships/customXml" Target="../customXml/item3.xml"/><Relationship Id="rId47" Type="http://schemas.openxmlformats.org/officeDocument/2006/relationships/customXml" Target="../customXml/item8.xml"/><Relationship Id="rId63" Type="http://schemas.openxmlformats.org/officeDocument/2006/relationships/customXml" Target="../customXml/item24.xml"/><Relationship Id="rId68" Type="http://schemas.openxmlformats.org/officeDocument/2006/relationships/customXml" Target="../customXml/item29.xml"/><Relationship Id="rId16" Type="http://schemas.openxmlformats.org/officeDocument/2006/relationships/pivotCacheDefinition" Target="pivotCache/pivotCacheDefinition4.xml"/><Relationship Id="rId11" Type="http://schemas.openxmlformats.org/officeDocument/2006/relationships/worksheet" Target="worksheets/sheet11.xml"/><Relationship Id="rId32" Type="http://schemas.openxmlformats.org/officeDocument/2006/relationships/theme" Target="theme/theme1.xml"/><Relationship Id="rId37" Type="http://schemas.openxmlformats.org/officeDocument/2006/relationships/powerPivotData" Target="model/item.data"/><Relationship Id="rId53" Type="http://schemas.openxmlformats.org/officeDocument/2006/relationships/customXml" Target="../customXml/item14.xml"/><Relationship Id="rId58" Type="http://schemas.openxmlformats.org/officeDocument/2006/relationships/customXml" Target="../customXml/item19.xml"/><Relationship Id="rId74" Type="http://schemas.openxmlformats.org/officeDocument/2006/relationships/customXml" Target="../customXml/item35.xml"/><Relationship Id="rId79" Type="http://schemas.openxmlformats.org/officeDocument/2006/relationships/customXml" Target="../customXml/item40.xml"/><Relationship Id="rId5" Type="http://schemas.openxmlformats.org/officeDocument/2006/relationships/worksheet" Target="worksheets/sheet5.xml"/><Relationship Id="rId61" Type="http://schemas.openxmlformats.org/officeDocument/2006/relationships/customXml" Target="../customXml/item22.xml"/><Relationship Id="rId82" Type="http://schemas.openxmlformats.org/officeDocument/2006/relationships/customXml" Target="../customXml/item43.xml"/><Relationship Id="rId19" Type="http://schemas.openxmlformats.org/officeDocument/2006/relationships/pivotCacheDefinition" Target="pivotCache/pivotCacheDefinition7.xml"/><Relationship Id="rId14" Type="http://schemas.openxmlformats.org/officeDocument/2006/relationships/pivotCacheDefinition" Target="pivotCache/pivotCacheDefinition2.xml"/><Relationship Id="rId22" Type="http://schemas.openxmlformats.org/officeDocument/2006/relationships/pivotCacheDefinition" Target="pivotCache/pivotCacheDefinition10.xml"/><Relationship Id="rId27" Type="http://schemas.openxmlformats.org/officeDocument/2006/relationships/pivotCacheDefinition" Target="pivotCache/pivotCacheDefinition15.xml"/><Relationship Id="rId30" Type="http://schemas.openxmlformats.org/officeDocument/2006/relationships/pivotCacheDefinition" Target="pivotCache/pivotCacheDefinition18.xml"/><Relationship Id="rId35" Type="http://schemas.openxmlformats.org/officeDocument/2006/relationships/sharedStrings" Target="sharedStrings.xml"/><Relationship Id="rId43" Type="http://schemas.openxmlformats.org/officeDocument/2006/relationships/customXml" Target="../customXml/item4.xml"/><Relationship Id="rId48" Type="http://schemas.openxmlformats.org/officeDocument/2006/relationships/customXml" Target="../customXml/item9.xml"/><Relationship Id="rId56" Type="http://schemas.openxmlformats.org/officeDocument/2006/relationships/customXml" Target="../customXml/item17.xml"/><Relationship Id="rId64" Type="http://schemas.openxmlformats.org/officeDocument/2006/relationships/customXml" Target="../customXml/item25.xml"/><Relationship Id="rId69" Type="http://schemas.openxmlformats.org/officeDocument/2006/relationships/customXml" Target="../customXml/item30.xml"/><Relationship Id="rId77" Type="http://schemas.openxmlformats.org/officeDocument/2006/relationships/customXml" Target="../customXml/item38.xml"/><Relationship Id="rId8" Type="http://schemas.openxmlformats.org/officeDocument/2006/relationships/worksheet" Target="worksheets/sheet8.xml"/><Relationship Id="rId51" Type="http://schemas.openxmlformats.org/officeDocument/2006/relationships/customXml" Target="../customXml/item12.xml"/><Relationship Id="rId72" Type="http://schemas.openxmlformats.org/officeDocument/2006/relationships/customXml" Target="../customXml/item33.xml"/><Relationship Id="rId80" Type="http://schemas.openxmlformats.org/officeDocument/2006/relationships/customXml" Target="../customXml/item4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openxmlformats.org/officeDocument/2006/relationships/pivotCacheDefinition" Target="pivotCache/pivotCacheDefinition13.xml"/><Relationship Id="rId33" Type="http://schemas.openxmlformats.org/officeDocument/2006/relationships/connections" Target="connections.xml"/><Relationship Id="rId38" Type="http://schemas.microsoft.com/office/2017/10/relationships/person" Target="persons/person.xml"/><Relationship Id="rId46" Type="http://schemas.openxmlformats.org/officeDocument/2006/relationships/customXml" Target="../customXml/item7.xml"/><Relationship Id="rId59" Type="http://schemas.openxmlformats.org/officeDocument/2006/relationships/customXml" Target="../customXml/item20.xml"/><Relationship Id="rId67" Type="http://schemas.openxmlformats.org/officeDocument/2006/relationships/customXml" Target="../customXml/item28.xml"/><Relationship Id="rId20" Type="http://schemas.openxmlformats.org/officeDocument/2006/relationships/pivotCacheDefinition" Target="pivotCache/pivotCacheDefinition8.xml"/><Relationship Id="rId41" Type="http://schemas.openxmlformats.org/officeDocument/2006/relationships/customXml" Target="../customXml/item2.xml"/><Relationship Id="rId54" Type="http://schemas.openxmlformats.org/officeDocument/2006/relationships/customXml" Target="../customXml/item15.xml"/><Relationship Id="rId62" Type="http://schemas.openxmlformats.org/officeDocument/2006/relationships/customXml" Target="../customXml/item23.xml"/><Relationship Id="rId70" Type="http://schemas.openxmlformats.org/officeDocument/2006/relationships/customXml" Target="../customXml/item31.xml"/><Relationship Id="rId75" Type="http://schemas.openxmlformats.org/officeDocument/2006/relationships/customXml" Target="../customXml/item36.xml"/><Relationship Id="rId83"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3.xml"/><Relationship Id="rId23" Type="http://schemas.openxmlformats.org/officeDocument/2006/relationships/pivotCacheDefinition" Target="pivotCache/pivotCacheDefinition11.xml"/><Relationship Id="rId28" Type="http://schemas.openxmlformats.org/officeDocument/2006/relationships/pivotCacheDefinition" Target="pivotCache/pivotCacheDefinition16.xml"/><Relationship Id="rId36" Type="http://schemas.openxmlformats.org/officeDocument/2006/relationships/sheetMetadata" Target="metadata.xml"/><Relationship Id="rId49" Type="http://schemas.openxmlformats.org/officeDocument/2006/relationships/customXml" Target="../customXml/item10.xml"/><Relationship Id="rId57" Type="http://schemas.openxmlformats.org/officeDocument/2006/relationships/customXml" Target="../customXml/item18.xml"/><Relationship Id="rId10" Type="http://schemas.openxmlformats.org/officeDocument/2006/relationships/worksheet" Target="worksheets/sheet10.xml"/><Relationship Id="rId31" Type="http://schemas.microsoft.com/office/2007/relationships/slicerCache" Target="slicerCaches/slicerCache1.xml"/><Relationship Id="rId44" Type="http://schemas.openxmlformats.org/officeDocument/2006/relationships/customXml" Target="../customXml/item5.xml"/><Relationship Id="rId52" Type="http://schemas.openxmlformats.org/officeDocument/2006/relationships/customXml" Target="../customXml/item13.xml"/><Relationship Id="rId60" Type="http://schemas.openxmlformats.org/officeDocument/2006/relationships/customXml" Target="../customXml/item21.xml"/><Relationship Id="rId65" Type="http://schemas.openxmlformats.org/officeDocument/2006/relationships/customXml" Target="../customXml/item26.xml"/><Relationship Id="rId73" Type="http://schemas.openxmlformats.org/officeDocument/2006/relationships/customXml" Target="../customXml/item34.xml"/><Relationship Id="rId78" Type="http://schemas.openxmlformats.org/officeDocument/2006/relationships/customXml" Target="../customXml/item39.xml"/><Relationship Id="rId81" Type="http://schemas.openxmlformats.org/officeDocument/2006/relationships/customXml" Target="../customXml/item4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39" Type="http://schemas.openxmlformats.org/officeDocument/2006/relationships/calcChain" Target="calcChain.xml"/><Relationship Id="rId34" Type="http://schemas.openxmlformats.org/officeDocument/2006/relationships/styles" Target="styles.xml"/><Relationship Id="rId50" Type="http://schemas.openxmlformats.org/officeDocument/2006/relationships/customXml" Target="../customXml/item11.xml"/><Relationship Id="rId55" Type="http://schemas.openxmlformats.org/officeDocument/2006/relationships/customXml" Target="../customXml/item16.xml"/><Relationship Id="rId76" Type="http://schemas.openxmlformats.org/officeDocument/2006/relationships/customXml" Target="../customXml/item37.xml"/><Relationship Id="rId7" Type="http://schemas.openxmlformats.org/officeDocument/2006/relationships/worksheet" Target="worksheets/sheet7.xml"/><Relationship Id="rId71" Type="http://schemas.openxmlformats.org/officeDocument/2006/relationships/customXml" Target="../customXml/item32.xml"/><Relationship Id="rId2" Type="http://schemas.openxmlformats.org/officeDocument/2006/relationships/worksheet" Target="worksheets/sheet2.xml"/><Relationship Id="rId29" Type="http://schemas.openxmlformats.org/officeDocument/2006/relationships/pivotCacheDefinition" Target="pivotCache/pivotCacheDefinition17.xml"/><Relationship Id="rId24" Type="http://schemas.openxmlformats.org/officeDocument/2006/relationships/pivotCacheDefinition" Target="pivotCache/pivotCacheDefinition12.xml"/><Relationship Id="rId40" Type="http://schemas.openxmlformats.org/officeDocument/2006/relationships/customXml" Target="../customXml/item1.xml"/><Relationship Id="rId45" Type="http://schemas.openxmlformats.org/officeDocument/2006/relationships/customXml" Target="../customXml/item6.xml"/><Relationship Id="rId66" Type="http://schemas.openxmlformats.org/officeDocument/2006/relationships/customXml" Target="../customXml/item2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[Crossfit Data Project.xlsm]Athlete Performance Statistics!PivotTable11</c:name>
    <c:fmtId val="3"/>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2000"/>
              <a:t>Top 10 Athletes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42000"/>
                  <a:satMod val="103000"/>
                  <a:lumMod val="102000"/>
                  <a:tint val="94000"/>
                </a:schemeClr>
              </a:gs>
              <a:gs pos="50000">
                <a:schemeClr val="accent1">
                  <a:shade val="42000"/>
                  <a:satMod val="110000"/>
                  <a:lumMod val="100000"/>
                  <a:shade val="100000"/>
                </a:schemeClr>
              </a:gs>
              <a:gs pos="100000">
                <a:schemeClr val="accent1">
                  <a:shade val="42000"/>
                  <a:lumMod val="99000"/>
                  <a:satMod val="120000"/>
                  <a:shade val="78000"/>
                </a:schemeClr>
              </a:gs>
            </a:gsLst>
            <a:lin ang="5400000" scaled="0"/>
          </a:gradFill>
          <a:ln>
            <a:noFill/>
          </a:ln>
          <a:effectLst/>
        </c:spPr>
      </c:pivotFmt>
      <c:pivotFmt>
        <c:idx val="5"/>
        <c:spPr>
          <a:gradFill rotWithShape="1">
            <a:gsLst>
              <a:gs pos="0">
                <a:schemeClr val="accent1">
                  <a:shade val="55000"/>
                  <a:satMod val="103000"/>
                  <a:lumMod val="102000"/>
                  <a:tint val="94000"/>
                </a:schemeClr>
              </a:gs>
              <a:gs pos="50000">
                <a:schemeClr val="accent1">
                  <a:shade val="55000"/>
                  <a:satMod val="110000"/>
                  <a:lumMod val="100000"/>
                  <a:shade val="100000"/>
                </a:schemeClr>
              </a:gs>
              <a:gs pos="100000">
                <a:schemeClr val="accent1">
                  <a:shade val="55000"/>
                  <a:lumMod val="99000"/>
                  <a:satMod val="120000"/>
                  <a:shade val="78000"/>
                </a:schemeClr>
              </a:gs>
            </a:gsLst>
            <a:lin ang="5400000" scaled="0"/>
          </a:gradFill>
          <a:ln>
            <a:noFill/>
          </a:ln>
          <a:effectLst/>
        </c:spPr>
      </c:pivotFmt>
      <c:pivotFmt>
        <c:idx val="6"/>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c:spPr>
      </c:pivotFmt>
      <c:pivotFmt>
        <c:idx val="7"/>
        <c:spPr>
          <a:gradFill rotWithShape="1">
            <a:gsLst>
              <a:gs pos="0">
                <a:schemeClr val="accent1">
                  <a:shade val="80000"/>
                  <a:satMod val="103000"/>
                  <a:lumMod val="102000"/>
                  <a:tint val="94000"/>
                </a:schemeClr>
              </a:gs>
              <a:gs pos="50000">
                <a:schemeClr val="accent1">
                  <a:shade val="80000"/>
                  <a:satMod val="110000"/>
                  <a:lumMod val="100000"/>
                  <a:shade val="100000"/>
                </a:schemeClr>
              </a:gs>
              <a:gs pos="100000">
                <a:schemeClr val="accent1">
                  <a:shade val="80000"/>
                  <a:lumMod val="99000"/>
                  <a:satMod val="120000"/>
                  <a:shade val="78000"/>
                </a:schemeClr>
              </a:gs>
            </a:gsLst>
            <a:lin ang="5400000" scaled="0"/>
          </a:gradFill>
          <a:ln>
            <a:noFill/>
          </a:ln>
          <a:effectLst/>
        </c:spPr>
      </c:pivotFmt>
      <c:pivotFmt>
        <c:idx val="8"/>
        <c:spPr>
          <a:gradFill rotWithShape="1">
            <a:gsLst>
              <a:gs pos="0">
                <a:schemeClr val="accent1">
                  <a:shade val="93000"/>
                  <a:satMod val="103000"/>
                  <a:lumMod val="102000"/>
                  <a:tint val="94000"/>
                </a:schemeClr>
              </a:gs>
              <a:gs pos="50000">
                <a:schemeClr val="accent1">
                  <a:shade val="93000"/>
                  <a:satMod val="110000"/>
                  <a:lumMod val="100000"/>
                  <a:shade val="100000"/>
                </a:schemeClr>
              </a:gs>
              <a:gs pos="100000">
                <a:schemeClr val="accent1">
                  <a:shade val="93000"/>
                  <a:lumMod val="99000"/>
                  <a:satMod val="120000"/>
                  <a:shade val="78000"/>
                </a:schemeClr>
              </a:gs>
            </a:gsLst>
            <a:lin ang="5400000" scaled="0"/>
          </a:gradFill>
          <a:ln>
            <a:noFill/>
          </a:ln>
          <a:effectLst/>
        </c:spPr>
      </c:pivotFmt>
      <c:pivotFmt>
        <c:idx val="9"/>
        <c:spPr>
          <a:gradFill rotWithShape="1">
            <a:gsLst>
              <a:gs pos="0">
                <a:schemeClr val="accent1">
                  <a:tint val="94000"/>
                  <a:satMod val="103000"/>
                  <a:lumMod val="102000"/>
                  <a:tint val="94000"/>
                </a:schemeClr>
              </a:gs>
              <a:gs pos="50000">
                <a:schemeClr val="accent1">
                  <a:tint val="94000"/>
                  <a:satMod val="110000"/>
                  <a:lumMod val="100000"/>
                  <a:shade val="100000"/>
                </a:schemeClr>
              </a:gs>
              <a:gs pos="100000">
                <a:schemeClr val="accent1">
                  <a:tint val="94000"/>
                  <a:lumMod val="99000"/>
                  <a:satMod val="120000"/>
                  <a:shade val="78000"/>
                </a:schemeClr>
              </a:gs>
            </a:gsLst>
            <a:lin ang="5400000" scaled="0"/>
          </a:gradFill>
          <a:ln>
            <a:noFill/>
          </a:ln>
          <a:effectLst/>
        </c:spPr>
      </c:pivotFmt>
      <c:pivotFmt>
        <c:idx val="10"/>
        <c:spPr>
          <a:gradFill rotWithShape="1">
            <a:gsLst>
              <a:gs pos="0">
                <a:schemeClr val="accent1">
                  <a:tint val="81000"/>
                  <a:satMod val="103000"/>
                  <a:lumMod val="102000"/>
                  <a:tint val="94000"/>
                </a:schemeClr>
              </a:gs>
              <a:gs pos="50000">
                <a:schemeClr val="accent1">
                  <a:tint val="81000"/>
                  <a:satMod val="110000"/>
                  <a:lumMod val="100000"/>
                  <a:shade val="100000"/>
                </a:schemeClr>
              </a:gs>
              <a:gs pos="100000">
                <a:schemeClr val="accent1">
                  <a:tint val="81000"/>
                  <a:lumMod val="99000"/>
                  <a:satMod val="120000"/>
                  <a:shade val="78000"/>
                </a:schemeClr>
              </a:gs>
            </a:gsLst>
            <a:lin ang="5400000" scaled="0"/>
          </a:gradFill>
          <a:ln>
            <a:noFill/>
          </a:ln>
          <a:effectLst/>
        </c:spPr>
      </c:pivotFmt>
      <c:pivotFmt>
        <c:idx val="11"/>
        <c:spPr>
          <a:gradFill rotWithShape="1">
            <a:gsLst>
              <a:gs pos="0">
                <a:schemeClr val="accent1">
                  <a:tint val="69000"/>
                  <a:satMod val="103000"/>
                  <a:lumMod val="102000"/>
                  <a:tint val="94000"/>
                </a:schemeClr>
              </a:gs>
              <a:gs pos="50000">
                <a:schemeClr val="accent1">
                  <a:tint val="69000"/>
                  <a:satMod val="110000"/>
                  <a:lumMod val="100000"/>
                  <a:shade val="100000"/>
                </a:schemeClr>
              </a:gs>
              <a:gs pos="100000">
                <a:schemeClr val="accent1">
                  <a:tint val="69000"/>
                  <a:lumMod val="99000"/>
                  <a:satMod val="120000"/>
                  <a:shade val="78000"/>
                </a:schemeClr>
              </a:gs>
            </a:gsLst>
            <a:lin ang="5400000" scaled="0"/>
          </a:gradFill>
          <a:ln>
            <a:noFill/>
          </a:ln>
          <a:effectLst/>
        </c:spPr>
      </c:pivotFmt>
      <c:pivotFmt>
        <c:idx val="12"/>
        <c:spPr>
          <a:gradFill rotWithShape="1">
            <a:gsLst>
              <a:gs pos="0">
                <a:schemeClr val="accent1">
                  <a:tint val="56000"/>
                  <a:satMod val="103000"/>
                  <a:lumMod val="102000"/>
                  <a:tint val="94000"/>
                </a:schemeClr>
              </a:gs>
              <a:gs pos="50000">
                <a:schemeClr val="accent1">
                  <a:tint val="56000"/>
                  <a:satMod val="110000"/>
                  <a:lumMod val="100000"/>
                  <a:shade val="100000"/>
                </a:schemeClr>
              </a:gs>
              <a:gs pos="100000">
                <a:schemeClr val="accent1">
                  <a:tint val="56000"/>
                  <a:lumMod val="99000"/>
                  <a:satMod val="120000"/>
                  <a:shade val="78000"/>
                </a:schemeClr>
              </a:gs>
            </a:gsLst>
            <a:lin ang="5400000" scaled="0"/>
          </a:gradFill>
          <a:ln>
            <a:noFill/>
          </a:ln>
          <a:effectLst/>
        </c:spPr>
      </c:pivotFmt>
      <c:pivotFmt>
        <c:idx val="13"/>
        <c:spPr>
          <a:gradFill rotWithShape="1">
            <a:gsLst>
              <a:gs pos="0">
                <a:schemeClr val="accent1">
                  <a:tint val="43000"/>
                  <a:satMod val="103000"/>
                  <a:lumMod val="102000"/>
                  <a:tint val="94000"/>
                </a:schemeClr>
              </a:gs>
              <a:gs pos="50000">
                <a:schemeClr val="accent1">
                  <a:tint val="43000"/>
                  <a:satMod val="110000"/>
                  <a:lumMod val="100000"/>
                  <a:shade val="100000"/>
                </a:schemeClr>
              </a:gs>
              <a:gs pos="100000">
                <a:schemeClr val="accent1">
                  <a:tint val="43000"/>
                  <a:lumMod val="99000"/>
                  <a:satMod val="120000"/>
                  <a:shade val="78000"/>
                </a:schemeClr>
              </a:gs>
            </a:gsLst>
            <a:lin ang="5400000" scaled="0"/>
          </a:gradFill>
          <a:ln>
            <a:noFill/>
          </a:ln>
          <a:effectLst/>
        </c:spPr>
      </c:pivotFmt>
    </c:pivotFmts>
    <c:plotArea>
      <c:layout>
        <c:manualLayout>
          <c:layoutTarget val="inner"/>
          <c:xMode val="edge"/>
          <c:yMode val="edge"/>
          <c:x val="9.2674559608399112E-2"/>
          <c:y val="5.8324851089497094E-2"/>
          <c:w val="0.86175350031100417"/>
          <c:h val="0.81166233766233775"/>
        </c:manualLayout>
      </c:layout>
      <c:barChart>
        <c:barDir val="col"/>
        <c:grouping val="clustered"/>
        <c:varyColors val="1"/>
        <c:ser>
          <c:idx val="0"/>
          <c:order val="0"/>
          <c:tx>
            <c:strRef>
              <c:f>'Athlete Performance Statistics'!$B$8</c:f>
              <c:strCache>
                <c:ptCount val="1"/>
                <c:pt idx="0">
                  <c:v>Total</c:v>
                </c:pt>
              </c:strCache>
            </c:strRef>
          </c:tx>
          <c:invertIfNegative val="0"/>
          <c:dPt>
            <c:idx val="0"/>
            <c:invertIfNegative val="0"/>
            <c:bubble3D val="0"/>
            <c:spPr>
              <a:gradFill rotWithShape="1">
                <a:gsLst>
                  <a:gs pos="0">
                    <a:schemeClr val="accent1">
                      <a:shade val="42000"/>
                      <a:satMod val="103000"/>
                      <a:lumMod val="102000"/>
                      <a:tint val="94000"/>
                    </a:schemeClr>
                  </a:gs>
                  <a:gs pos="50000">
                    <a:schemeClr val="accent1">
                      <a:shade val="42000"/>
                      <a:satMod val="110000"/>
                      <a:lumMod val="100000"/>
                      <a:shade val="100000"/>
                    </a:schemeClr>
                  </a:gs>
                  <a:gs pos="100000">
                    <a:schemeClr val="accent1">
                      <a:shade val="42000"/>
                      <a:lumMod val="99000"/>
                      <a:satMod val="120000"/>
                      <a:shade val="78000"/>
                    </a:schemeClr>
                  </a:gs>
                </a:gsLst>
                <a:lin ang="5400000" scaled="0"/>
              </a:gradFill>
              <a:ln>
                <a:noFill/>
              </a:ln>
              <a:effectLst/>
            </c:spPr>
            <c:extLst>
              <c:ext xmlns:c16="http://schemas.microsoft.com/office/drawing/2014/chart" uri="{C3380CC4-5D6E-409C-BE32-E72D297353CC}">
                <c16:uniqueId val="{00000001-D550-452C-980F-8BDAAB23D17C}"/>
              </c:ext>
            </c:extLst>
          </c:dPt>
          <c:dPt>
            <c:idx val="1"/>
            <c:invertIfNegative val="0"/>
            <c:bubble3D val="0"/>
            <c:spPr>
              <a:gradFill rotWithShape="1">
                <a:gsLst>
                  <a:gs pos="0">
                    <a:schemeClr val="accent1">
                      <a:shade val="93000"/>
                      <a:satMod val="103000"/>
                      <a:lumMod val="102000"/>
                      <a:tint val="94000"/>
                    </a:schemeClr>
                  </a:gs>
                  <a:gs pos="50000">
                    <a:schemeClr val="accent1">
                      <a:shade val="93000"/>
                      <a:satMod val="110000"/>
                      <a:lumMod val="100000"/>
                      <a:shade val="100000"/>
                    </a:schemeClr>
                  </a:gs>
                  <a:gs pos="100000">
                    <a:schemeClr val="accent1">
                      <a:shade val="93000"/>
                      <a:lumMod val="99000"/>
                      <a:satMod val="120000"/>
                      <a:shade val="78000"/>
                    </a:schemeClr>
                  </a:gs>
                </a:gsLst>
                <a:lin ang="5400000" scaled="0"/>
              </a:gradFill>
              <a:ln>
                <a:noFill/>
              </a:ln>
              <a:effectLst/>
            </c:spPr>
            <c:extLst>
              <c:ext xmlns:c16="http://schemas.microsoft.com/office/drawing/2014/chart" uri="{C3380CC4-5D6E-409C-BE32-E72D297353CC}">
                <c16:uniqueId val="{00000003-D550-452C-980F-8BDAAB23D17C}"/>
              </c:ext>
            </c:extLst>
          </c:dPt>
          <c:dPt>
            <c:idx val="2"/>
            <c:invertIfNegative val="0"/>
            <c:bubble3D val="0"/>
            <c:spPr>
              <a:gradFill rotWithShape="1">
                <a:gsLst>
                  <a:gs pos="0">
                    <a:schemeClr val="accent1">
                      <a:tint val="94000"/>
                      <a:satMod val="103000"/>
                      <a:lumMod val="102000"/>
                      <a:tint val="94000"/>
                    </a:schemeClr>
                  </a:gs>
                  <a:gs pos="50000">
                    <a:schemeClr val="accent1">
                      <a:tint val="94000"/>
                      <a:satMod val="110000"/>
                      <a:lumMod val="100000"/>
                      <a:shade val="100000"/>
                    </a:schemeClr>
                  </a:gs>
                  <a:gs pos="100000">
                    <a:schemeClr val="accent1">
                      <a:tint val="94000"/>
                      <a:lumMod val="99000"/>
                      <a:satMod val="120000"/>
                      <a:shade val="78000"/>
                    </a:schemeClr>
                  </a:gs>
                </a:gsLst>
                <a:lin ang="5400000" scaled="0"/>
              </a:gradFill>
              <a:ln>
                <a:noFill/>
              </a:ln>
              <a:effectLst/>
            </c:spPr>
            <c:extLst>
              <c:ext xmlns:c16="http://schemas.microsoft.com/office/drawing/2014/chart" uri="{C3380CC4-5D6E-409C-BE32-E72D297353CC}">
                <c16:uniqueId val="{00000005-D550-452C-980F-8BDAAB23D17C}"/>
              </c:ext>
            </c:extLst>
          </c:dPt>
          <c:dPt>
            <c:idx val="3"/>
            <c:invertIfNegative val="0"/>
            <c:bubble3D val="0"/>
            <c:spPr>
              <a:gradFill rotWithShape="1">
                <a:gsLst>
                  <a:gs pos="0">
                    <a:schemeClr val="accent1">
                      <a:tint val="69000"/>
                      <a:satMod val="103000"/>
                      <a:lumMod val="102000"/>
                      <a:tint val="94000"/>
                    </a:schemeClr>
                  </a:gs>
                  <a:gs pos="50000">
                    <a:schemeClr val="accent1">
                      <a:tint val="69000"/>
                      <a:satMod val="110000"/>
                      <a:lumMod val="100000"/>
                      <a:shade val="100000"/>
                    </a:schemeClr>
                  </a:gs>
                  <a:gs pos="100000">
                    <a:schemeClr val="accent1">
                      <a:tint val="69000"/>
                      <a:lumMod val="99000"/>
                      <a:satMod val="120000"/>
                      <a:shade val="78000"/>
                    </a:schemeClr>
                  </a:gs>
                </a:gsLst>
                <a:lin ang="5400000" scaled="0"/>
              </a:gradFill>
              <a:ln>
                <a:noFill/>
              </a:ln>
              <a:effectLst/>
            </c:spPr>
            <c:extLst>
              <c:ext xmlns:c16="http://schemas.microsoft.com/office/drawing/2014/chart" uri="{C3380CC4-5D6E-409C-BE32-E72D297353CC}">
                <c16:uniqueId val="{00000007-D550-452C-980F-8BDAAB23D17C}"/>
              </c:ext>
            </c:extLst>
          </c:dPt>
          <c:dPt>
            <c:idx val="4"/>
            <c:invertIfNegative val="0"/>
            <c:bubble3D val="0"/>
            <c:spPr>
              <a:gradFill rotWithShape="1">
                <a:gsLst>
                  <a:gs pos="0">
                    <a:schemeClr val="accent1">
                      <a:shade val="93000"/>
                      <a:satMod val="103000"/>
                      <a:lumMod val="102000"/>
                      <a:tint val="94000"/>
                    </a:schemeClr>
                  </a:gs>
                  <a:gs pos="50000">
                    <a:schemeClr val="accent1">
                      <a:shade val="93000"/>
                      <a:satMod val="110000"/>
                      <a:lumMod val="100000"/>
                      <a:shade val="100000"/>
                    </a:schemeClr>
                  </a:gs>
                  <a:gs pos="100000">
                    <a:schemeClr val="accent1">
                      <a:shade val="93000"/>
                      <a:lumMod val="99000"/>
                      <a:satMod val="120000"/>
                      <a:shade val="78000"/>
                    </a:schemeClr>
                  </a:gs>
                </a:gsLst>
                <a:lin ang="5400000" scaled="0"/>
              </a:gradFill>
              <a:ln>
                <a:noFill/>
              </a:ln>
              <a:effectLst/>
            </c:spPr>
            <c:extLst>
              <c:ext xmlns:c16="http://schemas.microsoft.com/office/drawing/2014/chart" uri="{C3380CC4-5D6E-409C-BE32-E72D297353CC}">
                <c16:uniqueId val="{00000009-D550-452C-980F-8BDAAB23D17C}"/>
              </c:ext>
            </c:extLst>
          </c:dPt>
          <c:dPt>
            <c:idx val="5"/>
            <c:invertIfNegative val="0"/>
            <c:bubble3D val="0"/>
            <c:spPr>
              <a:gradFill rotWithShape="1">
                <a:gsLst>
                  <a:gs pos="0">
                    <a:schemeClr val="accent1">
                      <a:tint val="94000"/>
                      <a:satMod val="103000"/>
                      <a:lumMod val="102000"/>
                      <a:tint val="94000"/>
                    </a:schemeClr>
                  </a:gs>
                  <a:gs pos="50000">
                    <a:schemeClr val="accent1">
                      <a:tint val="94000"/>
                      <a:satMod val="110000"/>
                      <a:lumMod val="100000"/>
                      <a:shade val="100000"/>
                    </a:schemeClr>
                  </a:gs>
                  <a:gs pos="100000">
                    <a:schemeClr val="accent1">
                      <a:tint val="94000"/>
                      <a:lumMod val="99000"/>
                      <a:satMod val="120000"/>
                      <a:shade val="78000"/>
                    </a:schemeClr>
                  </a:gs>
                </a:gsLst>
                <a:lin ang="5400000" scaled="0"/>
              </a:gradFill>
              <a:ln>
                <a:noFill/>
              </a:ln>
              <a:effectLst/>
            </c:spPr>
            <c:extLst>
              <c:ext xmlns:c16="http://schemas.microsoft.com/office/drawing/2014/chart" uri="{C3380CC4-5D6E-409C-BE32-E72D297353CC}">
                <c16:uniqueId val="{0000000B-D550-452C-980F-8BDAAB23D17C}"/>
              </c:ext>
            </c:extLst>
          </c:dPt>
          <c:dPt>
            <c:idx val="6"/>
            <c:invertIfNegative val="0"/>
            <c:bubble3D val="0"/>
            <c:spPr>
              <a:gradFill rotWithShape="1">
                <a:gsLst>
                  <a:gs pos="0">
                    <a:schemeClr val="accent1">
                      <a:tint val="81000"/>
                      <a:satMod val="103000"/>
                      <a:lumMod val="102000"/>
                      <a:tint val="94000"/>
                    </a:schemeClr>
                  </a:gs>
                  <a:gs pos="50000">
                    <a:schemeClr val="accent1">
                      <a:tint val="81000"/>
                      <a:satMod val="110000"/>
                      <a:lumMod val="100000"/>
                      <a:shade val="100000"/>
                    </a:schemeClr>
                  </a:gs>
                  <a:gs pos="100000">
                    <a:schemeClr val="accent1">
                      <a:tint val="81000"/>
                      <a:lumMod val="99000"/>
                      <a:satMod val="120000"/>
                      <a:shade val="78000"/>
                    </a:schemeClr>
                  </a:gs>
                </a:gsLst>
                <a:lin ang="5400000" scaled="0"/>
              </a:gradFill>
              <a:ln>
                <a:noFill/>
              </a:ln>
              <a:effectLst/>
            </c:spPr>
            <c:extLst>
              <c:ext xmlns:c16="http://schemas.microsoft.com/office/drawing/2014/chart" uri="{C3380CC4-5D6E-409C-BE32-E72D297353CC}">
                <c16:uniqueId val="{0000000D-D550-452C-980F-8BDAAB23D17C}"/>
              </c:ext>
            </c:extLst>
          </c:dPt>
          <c:dPt>
            <c:idx val="7"/>
            <c:invertIfNegative val="0"/>
            <c:bubble3D val="0"/>
            <c:spPr>
              <a:gradFill rotWithShape="1">
                <a:gsLst>
                  <a:gs pos="0">
                    <a:schemeClr val="accent1">
                      <a:tint val="69000"/>
                      <a:satMod val="103000"/>
                      <a:lumMod val="102000"/>
                      <a:tint val="94000"/>
                    </a:schemeClr>
                  </a:gs>
                  <a:gs pos="50000">
                    <a:schemeClr val="accent1">
                      <a:tint val="69000"/>
                      <a:satMod val="110000"/>
                      <a:lumMod val="100000"/>
                      <a:shade val="100000"/>
                    </a:schemeClr>
                  </a:gs>
                  <a:gs pos="100000">
                    <a:schemeClr val="accent1">
                      <a:tint val="69000"/>
                      <a:lumMod val="99000"/>
                      <a:satMod val="120000"/>
                      <a:shade val="78000"/>
                    </a:schemeClr>
                  </a:gs>
                </a:gsLst>
                <a:lin ang="5400000" scaled="0"/>
              </a:gradFill>
              <a:ln>
                <a:noFill/>
              </a:ln>
              <a:effectLst/>
            </c:spPr>
            <c:extLst>
              <c:ext xmlns:c16="http://schemas.microsoft.com/office/drawing/2014/chart" uri="{C3380CC4-5D6E-409C-BE32-E72D297353CC}">
                <c16:uniqueId val="{0000000F-D550-452C-980F-8BDAAB23D17C}"/>
              </c:ext>
            </c:extLst>
          </c:dPt>
          <c:dPt>
            <c:idx val="8"/>
            <c:invertIfNegative val="0"/>
            <c:bubble3D val="0"/>
            <c:spPr>
              <a:gradFill rotWithShape="1">
                <a:gsLst>
                  <a:gs pos="0">
                    <a:schemeClr val="accent1">
                      <a:tint val="56000"/>
                      <a:satMod val="103000"/>
                      <a:lumMod val="102000"/>
                      <a:tint val="94000"/>
                    </a:schemeClr>
                  </a:gs>
                  <a:gs pos="50000">
                    <a:schemeClr val="accent1">
                      <a:tint val="56000"/>
                      <a:satMod val="110000"/>
                      <a:lumMod val="100000"/>
                      <a:shade val="100000"/>
                    </a:schemeClr>
                  </a:gs>
                  <a:gs pos="100000">
                    <a:schemeClr val="accent1">
                      <a:tint val="56000"/>
                      <a:lumMod val="99000"/>
                      <a:satMod val="120000"/>
                      <a:shade val="78000"/>
                    </a:schemeClr>
                  </a:gs>
                </a:gsLst>
                <a:lin ang="5400000" scaled="0"/>
              </a:gradFill>
              <a:ln>
                <a:noFill/>
              </a:ln>
              <a:effectLst/>
            </c:spPr>
            <c:extLst>
              <c:ext xmlns:c16="http://schemas.microsoft.com/office/drawing/2014/chart" uri="{C3380CC4-5D6E-409C-BE32-E72D297353CC}">
                <c16:uniqueId val="{00000011-D550-452C-980F-8BDAAB23D17C}"/>
              </c:ext>
            </c:extLst>
          </c:dPt>
          <c:dPt>
            <c:idx val="9"/>
            <c:invertIfNegative val="0"/>
            <c:bubble3D val="0"/>
            <c:spPr>
              <a:gradFill rotWithShape="1">
                <a:gsLst>
                  <a:gs pos="0">
                    <a:schemeClr val="accent1">
                      <a:tint val="43000"/>
                      <a:satMod val="103000"/>
                      <a:lumMod val="102000"/>
                      <a:tint val="94000"/>
                    </a:schemeClr>
                  </a:gs>
                  <a:gs pos="50000">
                    <a:schemeClr val="accent1">
                      <a:tint val="43000"/>
                      <a:satMod val="110000"/>
                      <a:lumMod val="100000"/>
                      <a:shade val="100000"/>
                    </a:schemeClr>
                  </a:gs>
                  <a:gs pos="100000">
                    <a:schemeClr val="accent1">
                      <a:tint val="43000"/>
                      <a:lumMod val="99000"/>
                      <a:satMod val="120000"/>
                      <a:shade val="78000"/>
                    </a:schemeClr>
                  </a:gs>
                </a:gsLst>
                <a:lin ang="5400000" scaled="0"/>
              </a:gradFill>
              <a:ln>
                <a:noFill/>
              </a:ln>
              <a:effectLst/>
            </c:spPr>
            <c:extLst>
              <c:ext xmlns:c16="http://schemas.microsoft.com/office/drawing/2014/chart" uri="{C3380CC4-5D6E-409C-BE32-E72D297353CC}">
                <c16:uniqueId val="{00000013-D550-452C-980F-8BDAAB23D17C}"/>
              </c:ext>
            </c:extLst>
          </c:dPt>
          <c:cat>
            <c:strRef>
              <c:f>'Athlete Performance Statistics'!$A$9:$A$19</c:f>
              <c:strCache>
                <c:ptCount val="10"/>
                <c:pt idx="0">
                  <c:v>Tia-Clair Toomey</c:v>
                </c:pt>
                <c:pt idx="1">
                  <c:v>Kristin Holte</c:v>
                </c:pt>
                <c:pt idx="2">
                  <c:v>Jamie Greene</c:v>
                </c:pt>
                <c:pt idx="3">
                  <c:v>Katrin Tanja Davidsdottir</c:v>
                </c:pt>
                <c:pt idx="4">
                  <c:v>Karissa Pearce</c:v>
                </c:pt>
                <c:pt idx="5">
                  <c:v>Haley Adams</c:v>
                </c:pt>
                <c:pt idx="6">
                  <c:v>Amanda Barnhart</c:v>
                </c:pt>
                <c:pt idx="7">
                  <c:v>Bethany Shadburne</c:v>
                </c:pt>
                <c:pt idx="8">
                  <c:v>Anna Fragkou</c:v>
                </c:pt>
                <c:pt idx="9">
                  <c:v>Thuridur Erla Helgadottir</c:v>
                </c:pt>
              </c:strCache>
            </c:strRef>
          </c:cat>
          <c:val>
            <c:numRef>
              <c:f>'Athlete Performance Statistics'!$B$9:$B$19</c:f>
              <c:numCache>
                <c:formatCode>General</c:formatCode>
                <c:ptCount val="10"/>
                <c:pt idx="0">
                  <c:v>1071</c:v>
                </c:pt>
                <c:pt idx="1">
                  <c:v>876</c:v>
                </c:pt>
                <c:pt idx="2">
                  <c:v>851</c:v>
                </c:pt>
                <c:pt idx="3">
                  <c:v>784</c:v>
                </c:pt>
                <c:pt idx="4">
                  <c:v>714</c:v>
                </c:pt>
                <c:pt idx="5">
                  <c:v>711</c:v>
                </c:pt>
                <c:pt idx="6">
                  <c:v>706</c:v>
                </c:pt>
                <c:pt idx="7">
                  <c:v>659</c:v>
                </c:pt>
                <c:pt idx="8">
                  <c:v>640</c:v>
                </c:pt>
                <c:pt idx="9">
                  <c:v>611</c:v>
                </c:pt>
              </c:numCache>
            </c:numRef>
          </c:val>
          <c:extLst>
            <c:ext xmlns:c16="http://schemas.microsoft.com/office/drawing/2014/chart" uri="{C3380CC4-5D6E-409C-BE32-E72D297353CC}">
              <c16:uniqueId val="{00000001-2B92-490D-B57D-BC64233B3141}"/>
            </c:ext>
          </c:extLst>
        </c:ser>
        <c:dLbls>
          <c:showLegendKey val="0"/>
          <c:showVal val="0"/>
          <c:showCatName val="0"/>
          <c:showSerName val="0"/>
          <c:showPercent val="0"/>
          <c:showBubbleSize val="0"/>
        </c:dLbls>
        <c:gapWidth val="100"/>
        <c:overlap val="-24"/>
        <c:axId val="1328226448"/>
        <c:axId val="1179196703"/>
      </c:barChart>
      <c:catAx>
        <c:axId val="132822644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79196703"/>
        <c:crosses val="autoZero"/>
        <c:auto val="1"/>
        <c:lblAlgn val="ctr"/>
        <c:lblOffset val="100"/>
        <c:noMultiLvlLbl val="0"/>
      </c:catAx>
      <c:valAx>
        <c:axId val="1179196703"/>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Overall Score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3282264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[Crossfit Data Project.xlsm]Country &amp; Gym Statistics!PivotTable8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t>Top</a:t>
            </a:r>
            <a:r>
              <a:rPr lang="en-US" sz="2000" b="1" baseline="0"/>
              <a:t> 10 Countries</a:t>
            </a:r>
            <a:endParaRPr lang="en-US" sz="20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noFill/>
          </a:ln>
          <a:effectLst/>
        </c:spPr>
      </c:pivotFmt>
      <c:pivotFmt>
        <c:idx val="4"/>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noFill/>
          </a:ln>
          <a:effectLst/>
        </c:spPr>
      </c:pivotFmt>
      <c:pivotFmt>
        <c:idx val="5"/>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noFill/>
          </a:ln>
          <a:effectLst/>
        </c:spPr>
      </c:pivotFmt>
      <c:pivotFmt>
        <c:idx val="6"/>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noFill/>
          </a:ln>
          <a:effectLst/>
        </c:spPr>
      </c:pivotFmt>
      <c:pivotFmt>
        <c:idx val="7"/>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noFill/>
          </a:ln>
          <a:effectLst/>
        </c:spPr>
      </c:pivotFmt>
      <c:pivotFmt>
        <c:idx val="8"/>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noFill/>
          </a:ln>
          <a:effectLst/>
        </c:spPr>
      </c:pivotFmt>
      <c:pivotFmt>
        <c:idx val="9"/>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noFill/>
          </a:ln>
          <a:effectLst/>
        </c:spPr>
      </c:pivotFmt>
      <c:pivotFmt>
        <c:idx val="10"/>
        <c:spPr>
          <a:solidFill>
            <a:schemeClr val="accent1"/>
          </a:solidFill>
          <a:ln>
            <a:noFill/>
          </a:ln>
          <a:effectLst/>
        </c:spPr>
      </c:pivotFmt>
      <c:pivotFmt>
        <c:idx val="11"/>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noFill/>
          </a:ln>
          <a:effectLst/>
        </c:spPr>
      </c:pivotFmt>
      <c:pivotFmt>
        <c:idx val="12"/>
        <c:spPr>
          <a:solidFill>
            <a:schemeClr val="accent1"/>
          </a:solidFill>
          <a:ln>
            <a:noFill/>
          </a:ln>
          <a:effectLst/>
        </c:spPr>
      </c:pivotFmt>
    </c:pivotFmts>
    <c:plotArea>
      <c:layout/>
      <c:barChart>
        <c:barDir val="col"/>
        <c:grouping val="clustered"/>
        <c:varyColors val="0"/>
        <c:ser>
          <c:idx val="0"/>
          <c:order val="0"/>
          <c:tx>
            <c:strRef>
              <c:f>'Country &amp; Gym Statistics'!$I$8</c:f>
              <c:strCache>
                <c:ptCount val="1"/>
                <c:pt idx="0">
                  <c:v>Total</c:v>
                </c:pt>
              </c:strCache>
            </c:strRef>
          </c:tx>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noFill/>
            </a:ln>
            <a:effectLst/>
          </c:spPr>
          <c:invertIfNegative val="0"/>
          <c:dPt>
            <c:idx val="0"/>
            <c:invertIfNegative val="0"/>
            <c:bubble3D val="0"/>
            <c:extLst>
              <c:ext xmlns:c16="http://schemas.microsoft.com/office/drawing/2014/chart" uri="{C3380CC4-5D6E-409C-BE32-E72D297353CC}">
                <c16:uniqueId val="{00000001-6F99-44FE-AB79-5F8AF4DF8DB7}"/>
              </c:ext>
            </c:extLst>
          </c:dPt>
          <c:dPt>
            <c:idx val="1"/>
            <c:invertIfNegative val="0"/>
            <c:bubble3D val="0"/>
            <c:extLst>
              <c:ext xmlns:c16="http://schemas.microsoft.com/office/drawing/2014/chart" uri="{C3380CC4-5D6E-409C-BE32-E72D297353CC}">
                <c16:uniqueId val="{00000003-6F99-44FE-AB79-5F8AF4DF8DB7}"/>
              </c:ext>
            </c:extLst>
          </c:dPt>
          <c:dPt>
            <c:idx val="2"/>
            <c:invertIfNegative val="0"/>
            <c:bubble3D val="0"/>
            <c:extLst>
              <c:ext xmlns:c16="http://schemas.microsoft.com/office/drawing/2014/chart" uri="{C3380CC4-5D6E-409C-BE32-E72D297353CC}">
                <c16:uniqueId val="{00000005-6F99-44FE-AB79-5F8AF4DF8DB7}"/>
              </c:ext>
            </c:extLst>
          </c:dPt>
          <c:dPt>
            <c:idx val="3"/>
            <c:invertIfNegative val="0"/>
            <c:bubble3D val="0"/>
            <c:extLst>
              <c:ext xmlns:c16="http://schemas.microsoft.com/office/drawing/2014/chart" uri="{C3380CC4-5D6E-409C-BE32-E72D297353CC}">
                <c16:uniqueId val="{00000007-6F99-44FE-AB79-5F8AF4DF8DB7}"/>
              </c:ext>
            </c:extLst>
          </c:dPt>
          <c:dPt>
            <c:idx val="4"/>
            <c:invertIfNegative val="0"/>
            <c:bubble3D val="0"/>
            <c:extLst>
              <c:ext xmlns:c16="http://schemas.microsoft.com/office/drawing/2014/chart" uri="{C3380CC4-5D6E-409C-BE32-E72D297353CC}">
                <c16:uniqueId val="{00000009-6F99-44FE-AB79-5F8AF4DF8DB7}"/>
              </c:ext>
            </c:extLst>
          </c:dPt>
          <c:dPt>
            <c:idx val="5"/>
            <c:invertIfNegative val="0"/>
            <c:bubble3D val="0"/>
            <c:extLst>
              <c:ext xmlns:c16="http://schemas.microsoft.com/office/drawing/2014/chart" uri="{C3380CC4-5D6E-409C-BE32-E72D297353CC}">
                <c16:uniqueId val="{0000000B-6F99-44FE-AB79-5F8AF4DF8DB7}"/>
              </c:ext>
            </c:extLst>
          </c:dPt>
          <c:dPt>
            <c:idx val="6"/>
            <c:invertIfNegative val="0"/>
            <c:bubble3D val="0"/>
            <c:extLst>
              <c:ext xmlns:c16="http://schemas.microsoft.com/office/drawing/2014/chart" uri="{C3380CC4-5D6E-409C-BE32-E72D297353CC}">
                <c16:uniqueId val="{0000000D-6F99-44FE-AB79-5F8AF4DF8DB7}"/>
              </c:ext>
            </c:extLst>
          </c:dPt>
          <c:dPt>
            <c:idx val="7"/>
            <c:invertIfNegative val="0"/>
            <c:bubble3D val="0"/>
            <c:extLst>
              <c:ext xmlns:c16="http://schemas.microsoft.com/office/drawing/2014/chart" uri="{C3380CC4-5D6E-409C-BE32-E72D297353CC}">
                <c16:uniqueId val="{0000000F-6F99-44FE-AB79-5F8AF4DF8DB7}"/>
              </c:ext>
            </c:extLst>
          </c:dPt>
          <c:dPt>
            <c:idx val="8"/>
            <c:invertIfNegative val="0"/>
            <c:bubble3D val="0"/>
            <c:extLst>
              <c:ext xmlns:c16="http://schemas.microsoft.com/office/drawing/2014/chart" uri="{C3380CC4-5D6E-409C-BE32-E72D297353CC}">
                <c16:uniqueId val="{00000011-6F99-44FE-AB79-5F8AF4DF8DB7}"/>
              </c:ext>
            </c:extLst>
          </c:dPt>
          <c:dPt>
            <c:idx val="9"/>
            <c:invertIfNegative val="0"/>
            <c:bubble3D val="0"/>
            <c:extLst>
              <c:ext xmlns:c16="http://schemas.microsoft.com/office/drawing/2014/chart" uri="{C3380CC4-5D6E-409C-BE32-E72D297353CC}">
                <c16:uniqueId val="{00000013-6F99-44FE-AB79-5F8AF4DF8DB7}"/>
              </c:ext>
            </c:extLst>
          </c:dPt>
          <c:cat>
            <c:strRef>
              <c:f>'Country &amp; Gym Statistics'!$H$9:$H$19</c:f>
              <c:strCache>
                <c:ptCount val="10"/>
                <c:pt idx="0">
                  <c:v>New Zealand</c:v>
                </c:pt>
                <c:pt idx="1">
                  <c:v>Greece</c:v>
                </c:pt>
                <c:pt idx="2">
                  <c:v>Norway</c:v>
                </c:pt>
                <c:pt idx="3">
                  <c:v>Iceland</c:v>
                </c:pt>
                <c:pt idx="4">
                  <c:v>Australia</c:v>
                </c:pt>
                <c:pt idx="5">
                  <c:v>Italy</c:v>
                </c:pt>
                <c:pt idx="6">
                  <c:v>Hungary</c:v>
                </c:pt>
                <c:pt idx="7">
                  <c:v>Canada</c:v>
                </c:pt>
                <c:pt idx="8">
                  <c:v>United Kingdom</c:v>
                </c:pt>
                <c:pt idx="9">
                  <c:v>United States</c:v>
                </c:pt>
              </c:strCache>
            </c:strRef>
          </c:cat>
          <c:val>
            <c:numRef>
              <c:f>'Country &amp; Gym Statistics'!$I$9:$I$19</c:f>
              <c:numCache>
                <c:formatCode>0.00</c:formatCode>
                <c:ptCount val="10"/>
                <c:pt idx="0">
                  <c:v>851</c:v>
                </c:pt>
                <c:pt idx="1">
                  <c:v>640</c:v>
                </c:pt>
                <c:pt idx="2">
                  <c:v>476.5</c:v>
                </c:pt>
                <c:pt idx="3">
                  <c:v>436.8</c:v>
                </c:pt>
                <c:pt idx="4">
                  <c:v>385.5</c:v>
                </c:pt>
                <c:pt idx="5">
                  <c:v>365</c:v>
                </c:pt>
                <c:pt idx="6">
                  <c:v>356</c:v>
                </c:pt>
                <c:pt idx="7">
                  <c:v>336.66666666666669</c:v>
                </c:pt>
                <c:pt idx="8">
                  <c:v>318</c:v>
                </c:pt>
                <c:pt idx="9">
                  <c:v>269.85714285714283</c:v>
                </c:pt>
              </c:numCache>
            </c:numRef>
          </c:val>
          <c:extLst>
            <c:ext xmlns:c16="http://schemas.microsoft.com/office/drawing/2014/chart" uri="{C3380CC4-5D6E-409C-BE32-E72D297353CC}">
              <c16:uniqueId val="{00000000-DEC2-4064-8C94-6E26A82D0D12}"/>
            </c:ext>
          </c:extLst>
        </c:ser>
        <c:dLbls>
          <c:showLegendKey val="0"/>
          <c:showVal val="0"/>
          <c:showCatName val="0"/>
          <c:showSerName val="0"/>
          <c:showPercent val="0"/>
          <c:showBubbleSize val="0"/>
        </c:dLbls>
        <c:gapWidth val="219"/>
        <c:overlap val="-27"/>
        <c:axId val="1109729535"/>
        <c:axId val="1109727135"/>
      </c:barChart>
      <c:catAx>
        <c:axId val="1109729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9727135"/>
        <c:crosses val="autoZero"/>
        <c:auto val="1"/>
        <c:lblAlgn val="ctr"/>
        <c:lblOffset val="100"/>
        <c:noMultiLvlLbl val="0"/>
      </c:catAx>
      <c:valAx>
        <c:axId val="11097271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a:t>
                </a:r>
                <a:r>
                  <a:rPr lang="en-US" baseline="0"/>
                  <a:t> Overall Score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9729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[Crossfit Data Project.xlsm]Athlete Performance Statistics!PivotTable4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t>Status</a:t>
            </a:r>
            <a:r>
              <a:rPr lang="en-US" sz="2000" b="1" baseline="0"/>
              <a:t> of Athletes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pivotFmt>
      <c:pivotFmt>
        <c:idx val="4"/>
        <c:spPr>
          <a:solidFill>
            <a:srgbClr val="FF0000"/>
          </a:solidFill>
          <a:ln>
            <a:noFill/>
          </a:ln>
          <a:effectLst/>
        </c:spPr>
      </c:pivotFmt>
      <c:pivotFmt>
        <c:idx val="5"/>
        <c:spPr>
          <a:solidFill>
            <a:srgbClr val="FF0000"/>
          </a:solidFill>
          <a:ln>
            <a:noFill/>
          </a:ln>
          <a:effectLst/>
        </c:spPr>
      </c:pivotFmt>
    </c:pivotFmts>
    <c:plotArea>
      <c:layout/>
      <c:barChart>
        <c:barDir val="col"/>
        <c:grouping val="clustered"/>
        <c:varyColors val="1"/>
        <c:ser>
          <c:idx val="0"/>
          <c:order val="0"/>
          <c:tx>
            <c:strRef>
              <c:f>'Athlete Performance Statistics'!$I$8</c:f>
              <c:strCache>
                <c:ptCount val="1"/>
                <c:pt idx="0">
                  <c:v>Total</c:v>
                </c:pt>
              </c:strCache>
            </c:strRef>
          </c:tx>
          <c:spPr>
            <a:solidFill>
              <a:srgbClr val="FF0000"/>
            </a:solidFill>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1-1BCA-47DA-917F-B6E857FE88F2}"/>
              </c:ext>
            </c:extLst>
          </c:dPt>
          <c:dPt>
            <c:idx val="1"/>
            <c:invertIfNegative val="0"/>
            <c:bubble3D val="0"/>
            <c:spPr>
              <a:solidFill>
                <a:srgbClr val="FF0000"/>
              </a:solidFill>
              <a:ln>
                <a:noFill/>
              </a:ln>
              <a:effectLst/>
            </c:spPr>
            <c:extLst>
              <c:ext xmlns:c16="http://schemas.microsoft.com/office/drawing/2014/chart" uri="{C3380CC4-5D6E-409C-BE32-E72D297353CC}">
                <c16:uniqueId val="{00000003-1BCA-47DA-917F-B6E857FE88F2}"/>
              </c:ext>
            </c:extLst>
          </c:dPt>
          <c:dPt>
            <c:idx val="2"/>
            <c:invertIfNegative val="0"/>
            <c:bubble3D val="0"/>
            <c:spPr>
              <a:solidFill>
                <a:srgbClr val="FF0000"/>
              </a:solidFill>
              <a:ln>
                <a:noFill/>
              </a:ln>
              <a:effectLst/>
            </c:spPr>
            <c:extLst>
              <c:ext xmlns:c16="http://schemas.microsoft.com/office/drawing/2014/chart" uri="{C3380CC4-5D6E-409C-BE32-E72D297353CC}">
                <c16:uniqueId val="{00000005-1BCA-47DA-917F-B6E857FE88F2}"/>
              </c:ext>
            </c:extLst>
          </c:dPt>
          <c:cat>
            <c:strRef>
              <c:f>'Athlete Performance Statistics'!$H$9:$H$12</c:f>
              <c:strCache>
                <c:ptCount val="3"/>
                <c:pt idx="0">
                  <c:v>ACT</c:v>
                </c:pt>
                <c:pt idx="1">
                  <c:v>WD</c:v>
                </c:pt>
                <c:pt idx="2">
                  <c:v>CUT</c:v>
                </c:pt>
              </c:strCache>
            </c:strRef>
          </c:cat>
          <c:val>
            <c:numRef>
              <c:f>'Athlete Performance Statistics'!$I$9:$I$12</c:f>
              <c:numCache>
                <c:formatCode>General</c:formatCode>
                <c:ptCount val="3"/>
                <c:pt idx="0">
                  <c:v>10</c:v>
                </c:pt>
                <c:pt idx="1">
                  <c:v>1</c:v>
                </c:pt>
                <c:pt idx="2">
                  <c:v>120</c:v>
                </c:pt>
              </c:numCache>
            </c:numRef>
          </c:val>
          <c:extLst>
            <c:ext xmlns:c16="http://schemas.microsoft.com/office/drawing/2014/chart" uri="{C3380CC4-5D6E-409C-BE32-E72D297353CC}">
              <c16:uniqueId val="{00000000-CD3E-4207-9F48-F0ACC0176CE4}"/>
            </c:ext>
          </c:extLst>
        </c:ser>
        <c:dLbls>
          <c:showLegendKey val="0"/>
          <c:showVal val="0"/>
          <c:showCatName val="0"/>
          <c:showSerName val="0"/>
          <c:showPercent val="0"/>
          <c:showBubbleSize val="0"/>
        </c:dLbls>
        <c:gapWidth val="219"/>
        <c:overlap val="-27"/>
        <c:axId val="1332288480"/>
        <c:axId val="1332286560"/>
      </c:barChart>
      <c:catAx>
        <c:axId val="1332288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2286560"/>
        <c:crosses val="autoZero"/>
        <c:auto val="1"/>
        <c:lblAlgn val="ctr"/>
        <c:lblOffset val="100"/>
        <c:noMultiLvlLbl val="0"/>
      </c:catAx>
      <c:valAx>
        <c:axId val="1332286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2288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[Crossfit Data Project.xlsm]Country &amp; Gym Statistics!PivotTable10</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t>Top</a:t>
            </a:r>
            <a:r>
              <a:rPr lang="en-US" sz="2000" b="1" baseline="0"/>
              <a:t> 10 Gyms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a:effectLst/>
        </c:spPr>
      </c:pivotFmt>
      <c:pivotFmt>
        <c:idx val="6"/>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a:effectLst/>
        </c:spPr>
      </c:pivotFmt>
      <c:pivotFmt>
        <c:idx val="7"/>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a:effectLst/>
        </c:spPr>
      </c:pivotFmt>
      <c:pivotFmt>
        <c:idx val="11"/>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a:effectLst/>
        </c:spPr>
      </c:pivotFmt>
      <c:pivotFmt>
        <c:idx val="12"/>
        <c:spPr>
          <a:solidFill>
            <a:schemeClr val="accent1"/>
          </a:solidFill>
          <a:ln>
            <a:noFill/>
          </a:ln>
          <a:effectLst/>
        </c:spPr>
      </c:pivotFmt>
    </c:pivotFmts>
    <c:plotArea>
      <c:layout/>
      <c:barChart>
        <c:barDir val="col"/>
        <c:grouping val="clustered"/>
        <c:varyColors val="0"/>
        <c:ser>
          <c:idx val="0"/>
          <c:order val="0"/>
          <c:tx>
            <c:strRef>
              <c:f>'Country &amp; Gym Statistics'!$O$8</c:f>
              <c:strCache>
                <c:ptCount val="1"/>
                <c:pt idx="0">
                  <c:v>Total</c:v>
                </c:pt>
              </c:strCache>
            </c:strRef>
          </c:tx>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a:effectLst/>
          </c:spPr>
          <c:invertIfNegative val="0"/>
          <c:dPt>
            <c:idx val="0"/>
            <c:invertIfNegative val="0"/>
            <c:bubble3D val="0"/>
            <c:extLst>
              <c:ext xmlns:c16="http://schemas.microsoft.com/office/drawing/2014/chart" uri="{C3380CC4-5D6E-409C-BE32-E72D297353CC}">
                <c16:uniqueId val="{00000001-C552-45FC-B7A2-E5E7209A8905}"/>
              </c:ext>
            </c:extLst>
          </c:dPt>
          <c:dPt>
            <c:idx val="1"/>
            <c:invertIfNegative val="0"/>
            <c:bubble3D val="0"/>
            <c:extLst>
              <c:ext xmlns:c16="http://schemas.microsoft.com/office/drawing/2014/chart" uri="{C3380CC4-5D6E-409C-BE32-E72D297353CC}">
                <c16:uniqueId val="{00000003-C552-45FC-B7A2-E5E7209A8905}"/>
              </c:ext>
            </c:extLst>
          </c:dPt>
          <c:dPt>
            <c:idx val="2"/>
            <c:invertIfNegative val="0"/>
            <c:bubble3D val="0"/>
            <c:extLst>
              <c:ext xmlns:c16="http://schemas.microsoft.com/office/drawing/2014/chart" uri="{C3380CC4-5D6E-409C-BE32-E72D297353CC}">
                <c16:uniqueId val="{00000005-C552-45FC-B7A2-E5E7209A8905}"/>
              </c:ext>
            </c:extLst>
          </c:dPt>
          <c:dPt>
            <c:idx val="3"/>
            <c:invertIfNegative val="0"/>
            <c:bubble3D val="0"/>
            <c:extLst>
              <c:ext xmlns:c16="http://schemas.microsoft.com/office/drawing/2014/chart" uri="{C3380CC4-5D6E-409C-BE32-E72D297353CC}">
                <c16:uniqueId val="{00000007-C552-45FC-B7A2-E5E7209A8905}"/>
              </c:ext>
            </c:extLst>
          </c:dPt>
          <c:dPt>
            <c:idx val="4"/>
            <c:invertIfNegative val="0"/>
            <c:bubble3D val="0"/>
            <c:extLst>
              <c:ext xmlns:c16="http://schemas.microsoft.com/office/drawing/2014/chart" uri="{C3380CC4-5D6E-409C-BE32-E72D297353CC}">
                <c16:uniqueId val="{00000009-C552-45FC-B7A2-E5E7209A8905}"/>
              </c:ext>
            </c:extLst>
          </c:dPt>
          <c:dPt>
            <c:idx val="5"/>
            <c:invertIfNegative val="0"/>
            <c:bubble3D val="0"/>
            <c:extLst>
              <c:ext xmlns:c16="http://schemas.microsoft.com/office/drawing/2014/chart" uri="{C3380CC4-5D6E-409C-BE32-E72D297353CC}">
                <c16:uniqueId val="{0000000B-C552-45FC-B7A2-E5E7209A8905}"/>
              </c:ext>
            </c:extLst>
          </c:dPt>
          <c:dPt>
            <c:idx val="6"/>
            <c:invertIfNegative val="0"/>
            <c:bubble3D val="0"/>
            <c:extLst>
              <c:ext xmlns:c16="http://schemas.microsoft.com/office/drawing/2014/chart" uri="{C3380CC4-5D6E-409C-BE32-E72D297353CC}">
                <c16:uniqueId val="{0000000D-C552-45FC-B7A2-E5E7209A8905}"/>
              </c:ext>
            </c:extLst>
          </c:dPt>
          <c:dPt>
            <c:idx val="7"/>
            <c:invertIfNegative val="0"/>
            <c:bubble3D val="0"/>
            <c:extLst>
              <c:ext xmlns:c16="http://schemas.microsoft.com/office/drawing/2014/chart" uri="{C3380CC4-5D6E-409C-BE32-E72D297353CC}">
                <c16:uniqueId val="{0000000F-C552-45FC-B7A2-E5E7209A8905}"/>
              </c:ext>
            </c:extLst>
          </c:dPt>
          <c:dPt>
            <c:idx val="8"/>
            <c:invertIfNegative val="0"/>
            <c:bubble3D val="0"/>
            <c:extLst>
              <c:ext xmlns:c16="http://schemas.microsoft.com/office/drawing/2014/chart" uri="{C3380CC4-5D6E-409C-BE32-E72D297353CC}">
                <c16:uniqueId val="{00000011-C552-45FC-B7A2-E5E7209A8905}"/>
              </c:ext>
            </c:extLst>
          </c:dPt>
          <c:dPt>
            <c:idx val="9"/>
            <c:invertIfNegative val="0"/>
            <c:bubble3D val="0"/>
            <c:extLst>
              <c:ext xmlns:c16="http://schemas.microsoft.com/office/drawing/2014/chart" uri="{C3380CC4-5D6E-409C-BE32-E72D297353CC}">
                <c16:uniqueId val="{00000013-C552-45FC-B7A2-E5E7209A8905}"/>
              </c:ext>
            </c:extLst>
          </c:dPt>
          <c:cat>
            <c:strRef>
              <c:f>'Country &amp; Gym Statistics'!$N$9:$N$19</c:f>
              <c:strCache>
                <c:ptCount val="10"/>
                <c:pt idx="0">
                  <c:v>CrossFit Mayhem</c:v>
                </c:pt>
                <c:pt idx="1">
                  <c:v>CrossFit Oslo</c:v>
                </c:pt>
                <c:pt idx="2">
                  <c:v>CrossFit Yas</c:v>
                </c:pt>
                <c:pt idx="3">
                  <c:v>CrossFit New England</c:v>
                </c:pt>
                <c:pt idx="4">
                  <c:v>CrossFit Spot</c:v>
                </c:pt>
                <c:pt idx="5">
                  <c:v>Centerville CrossFit</c:v>
                </c:pt>
                <c:pt idx="6">
                  <c:v>Streamline CrossFit</c:v>
                </c:pt>
                <c:pt idx="7">
                  <c:v>CrossFit Kallithea</c:v>
                </c:pt>
                <c:pt idx="8">
                  <c:v>CrossFit Zug</c:v>
                </c:pt>
                <c:pt idx="9">
                  <c:v>CrossFit Envy</c:v>
                </c:pt>
              </c:strCache>
            </c:strRef>
          </c:cat>
          <c:val>
            <c:numRef>
              <c:f>'Country &amp; Gym Statistics'!$O$9:$O$19</c:f>
              <c:numCache>
                <c:formatCode>General</c:formatCode>
                <c:ptCount val="10"/>
                <c:pt idx="0">
                  <c:v>891</c:v>
                </c:pt>
                <c:pt idx="1">
                  <c:v>876</c:v>
                </c:pt>
                <c:pt idx="2">
                  <c:v>851</c:v>
                </c:pt>
                <c:pt idx="3">
                  <c:v>784</c:v>
                </c:pt>
                <c:pt idx="4">
                  <c:v>714</c:v>
                </c:pt>
                <c:pt idx="5">
                  <c:v>706</c:v>
                </c:pt>
                <c:pt idx="6">
                  <c:v>659</c:v>
                </c:pt>
                <c:pt idx="7">
                  <c:v>640</c:v>
                </c:pt>
                <c:pt idx="8">
                  <c:v>611</c:v>
                </c:pt>
                <c:pt idx="9">
                  <c:v>376</c:v>
                </c:pt>
              </c:numCache>
            </c:numRef>
          </c:val>
          <c:extLst>
            <c:ext xmlns:c16="http://schemas.microsoft.com/office/drawing/2014/chart" uri="{C3380CC4-5D6E-409C-BE32-E72D297353CC}">
              <c16:uniqueId val="{00000000-A6CD-43CB-82C2-52FE679528AE}"/>
            </c:ext>
          </c:extLst>
        </c:ser>
        <c:dLbls>
          <c:showLegendKey val="0"/>
          <c:showVal val="0"/>
          <c:showCatName val="0"/>
          <c:showSerName val="0"/>
          <c:showPercent val="0"/>
          <c:showBubbleSize val="0"/>
        </c:dLbls>
        <c:gapWidth val="219"/>
        <c:overlap val="-27"/>
        <c:axId val="112693872"/>
        <c:axId val="112695312"/>
      </c:barChart>
      <c:catAx>
        <c:axId val="112693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695312"/>
        <c:crosses val="autoZero"/>
        <c:auto val="1"/>
        <c:lblAlgn val="ctr"/>
        <c:lblOffset val="100"/>
        <c:noMultiLvlLbl val="0"/>
      </c:catAx>
      <c:valAx>
        <c:axId val="112695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a:t>
                </a:r>
                <a:r>
                  <a:rPr lang="en-US" baseline="0"/>
                  <a:t> Overall Score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693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image" Target="../media/image2.emf"/><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0</xdr:col>
      <xdr:colOff>6350</xdr:colOff>
      <xdr:row>0</xdr:row>
      <xdr:rowOff>6350</xdr:rowOff>
    </xdr:from>
    <xdr:to>
      <xdr:col>1</xdr:col>
      <xdr:colOff>82550</xdr:colOff>
      <xdr:row>4</xdr:row>
      <xdr:rowOff>12615</xdr:rowOff>
    </xdr:to>
    <xdr:pic>
      <xdr:nvPicPr>
        <xdr:cNvPr id="4" name="Picture 3" descr="2019 CrossFit Games - Wikipedia">
          <a:extLst>
            <a:ext uri="{FF2B5EF4-FFF2-40B4-BE49-F238E27FC236}">
              <a16:creationId xmlns:a16="http://schemas.microsoft.com/office/drawing/2014/main" id="{DC507835-81E0-41D6-8900-07DC513DF0A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50" y="6350"/>
          <a:ext cx="793750" cy="7428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419100</xdr:colOff>
      <xdr:row>0</xdr:row>
      <xdr:rowOff>0</xdr:rowOff>
    </xdr:from>
    <xdr:to>
      <xdr:col>12</xdr:col>
      <xdr:colOff>25400</xdr:colOff>
      <xdr:row>4</xdr:row>
      <xdr:rowOff>6265</xdr:rowOff>
    </xdr:to>
    <xdr:pic>
      <xdr:nvPicPr>
        <xdr:cNvPr id="5" name="Picture 4" descr="2019 CrossFit Games - Wikipedia">
          <a:extLst>
            <a:ext uri="{FF2B5EF4-FFF2-40B4-BE49-F238E27FC236}">
              <a16:creationId xmlns:a16="http://schemas.microsoft.com/office/drawing/2014/main" id="{222AD09E-04CB-4F84-B8F0-F805C98EDF4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979150" y="0"/>
          <a:ext cx="793750" cy="7428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6350</xdr:colOff>
      <xdr:row>0</xdr:row>
      <xdr:rowOff>6350</xdr:rowOff>
    </xdr:from>
    <xdr:to>
      <xdr:col>1</xdr:col>
      <xdr:colOff>132052</xdr:colOff>
      <xdr:row>4</xdr:row>
      <xdr:rowOff>4677</xdr:rowOff>
    </xdr:to>
    <xdr:pic>
      <xdr:nvPicPr>
        <xdr:cNvPr id="2" name="Picture 1" descr="2019 CrossFit Games - Wikipedia">
          <a:extLst>
            <a:ext uri="{FF2B5EF4-FFF2-40B4-BE49-F238E27FC236}">
              <a16:creationId xmlns:a16="http://schemas.microsoft.com/office/drawing/2014/main" id="{B27CDFBA-C44A-4BEF-A65F-398869362B4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50" y="6350"/>
          <a:ext cx="793750" cy="7428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729675</xdr:colOff>
      <xdr:row>0</xdr:row>
      <xdr:rowOff>0</xdr:rowOff>
    </xdr:from>
    <xdr:to>
      <xdr:col>21</xdr:col>
      <xdr:colOff>722158</xdr:colOff>
      <xdr:row>4</xdr:row>
      <xdr:rowOff>2706</xdr:rowOff>
    </xdr:to>
    <xdr:pic>
      <xdr:nvPicPr>
        <xdr:cNvPr id="3" name="Picture 2" descr="2019 CrossFit Games - Wikipedia">
          <a:extLst>
            <a:ext uri="{FF2B5EF4-FFF2-40B4-BE49-F238E27FC236}">
              <a16:creationId xmlns:a16="http://schemas.microsoft.com/office/drawing/2014/main" id="{052F124A-3DAD-4361-889F-38E565DD077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227224" y="0"/>
          <a:ext cx="789345" cy="749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4</xdr:row>
      <xdr:rowOff>90839</xdr:rowOff>
    </xdr:from>
    <xdr:to>
      <xdr:col>7</xdr:col>
      <xdr:colOff>0</xdr:colOff>
      <xdr:row>30</xdr:row>
      <xdr:rowOff>73270</xdr:rowOff>
    </xdr:to>
    <xdr:graphicFrame macro="">
      <xdr:nvGraphicFramePr>
        <xdr:cNvPr id="4" name="Top 10 Athletes ">
          <a:extLst>
            <a:ext uri="{FF2B5EF4-FFF2-40B4-BE49-F238E27FC236}">
              <a16:creationId xmlns:a16="http://schemas.microsoft.com/office/drawing/2014/main" id="{D5581017-E214-4E5B-B734-B120508E41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4</xdr:row>
      <xdr:rowOff>110827</xdr:rowOff>
    </xdr:from>
    <xdr:to>
      <xdr:col>1</xdr:col>
      <xdr:colOff>885605</xdr:colOff>
      <xdr:row>30</xdr:row>
      <xdr:rowOff>89122</xdr:rowOff>
    </xdr:to>
    <mc:AlternateContent xmlns:mc="http://schemas.openxmlformats.org/markup-compatibility/2006">
      <mc:Choice xmlns:a14="http://schemas.microsoft.com/office/drawing/2010/main" Requires="a14">
        <xdr:graphicFrame macro="">
          <xdr:nvGraphicFramePr>
            <xdr:cNvPr id="5" name="division">
              <a:extLst>
                <a:ext uri="{FF2B5EF4-FFF2-40B4-BE49-F238E27FC236}">
                  <a16:creationId xmlns:a16="http://schemas.microsoft.com/office/drawing/2014/main" id="{36FE794C-8485-A467-CA95-8267C332F7BE}"/>
                </a:ext>
              </a:extLst>
            </xdr:cNvPr>
            <xdr:cNvGraphicFramePr/>
          </xdr:nvGraphicFramePr>
          <xdr:xfrm>
            <a:off x="0" y="0"/>
            <a:ext cx="0" cy="0"/>
          </xdr:xfrm>
          <a:graphic>
            <a:graphicData uri="http://schemas.microsoft.com/office/drawing/2010/slicer">
              <sle:slicer xmlns:sle="http://schemas.microsoft.com/office/drawing/2010/slicer" name="division"/>
            </a:graphicData>
          </a:graphic>
        </xdr:graphicFrame>
      </mc:Choice>
      <mc:Fallback>
        <xdr:sp macro="" textlink="">
          <xdr:nvSpPr>
            <xdr:cNvPr id="0" name=""/>
            <xdr:cNvSpPr>
              <a:spLocks noTextEdit="1"/>
            </xdr:cNvSpPr>
          </xdr:nvSpPr>
          <xdr:spPr>
            <a:xfrm>
              <a:off x="0" y="836541"/>
              <a:ext cx="1554623" cy="48995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0</xdr:colOff>
      <xdr:row>4</xdr:row>
      <xdr:rowOff>73270</xdr:rowOff>
    </xdr:from>
    <xdr:to>
      <xdr:col>22</xdr:col>
      <xdr:colOff>0</xdr:colOff>
      <xdr:row>30</xdr:row>
      <xdr:rowOff>73270</xdr:rowOff>
    </xdr:to>
    <xdr:graphicFrame macro="">
      <xdr:nvGraphicFramePr>
        <xdr:cNvPr id="6" name="Top 10 Countries">
          <a:extLst>
            <a:ext uri="{FF2B5EF4-FFF2-40B4-BE49-F238E27FC236}">
              <a16:creationId xmlns:a16="http://schemas.microsoft.com/office/drawing/2014/main" id="{9E9F5943-CB77-40D0-AE5A-68D7F9BE0E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717</xdr:colOff>
      <xdr:row>30</xdr:row>
      <xdr:rowOff>169333</xdr:rowOff>
    </xdr:from>
    <xdr:to>
      <xdr:col>12</xdr:col>
      <xdr:colOff>717</xdr:colOff>
      <xdr:row>44</xdr:row>
      <xdr:rowOff>1</xdr:rowOff>
    </xdr:to>
    <xdr:graphicFrame macro="">
      <xdr:nvGraphicFramePr>
        <xdr:cNvPr id="8" name="Chart 7">
          <a:extLst>
            <a:ext uri="{FF2B5EF4-FFF2-40B4-BE49-F238E27FC236}">
              <a16:creationId xmlns:a16="http://schemas.microsoft.com/office/drawing/2014/main" id="{68A4061A-0A86-4D3B-92DC-AFF906FE3A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30</xdr:row>
      <xdr:rowOff>169334</xdr:rowOff>
    </xdr:from>
    <xdr:to>
      <xdr:col>22</xdr:col>
      <xdr:colOff>0</xdr:colOff>
      <xdr:row>44</xdr:row>
      <xdr:rowOff>1</xdr:rowOff>
    </xdr:to>
    <xdr:graphicFrame macro="">
      <xdr:nvGraphicFramePr>
        <xdr:cNvPr id="9" name="Chart 8">
          <a:extLst>
            <a:ext uri="{FF2B5EF4-FFF2-40B4-BE49-F238E27FC236}">
              <a16:creationId xmlns:a16="http://schemas.microsoft.com/office/drawing/2014/main" id="{5133AF7D-74E9-4B8F-8D41-2F115765D9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8</xdr:col>
      <xdr:colOff>0</xdr:colOff>
      <xdr:row>4</xdr:row>
      <xdr:rowOff>90839</xdr:rowOff>
    </xdr:from>
    <xdr:to>
      <xdr:col>12</xdr:col>
      <xdr:colOff>717</xdr:colOff>
      <xdr:row>30</xdr:row>
      <xdr:rowOff>73270</xdr:rowOff>
    </xdr:to>
    <xdr:pic>
      <xdr:nvPicPr>
        <xdr:cNvPr id="11" name="Picture 10">
          <a:extLst>
            <a:ext uri="{FF2B5EF4-FFF2-40B4-BE49-F238E27FC236}">
              <a16:creationId xmlns:a16="http://schemas.microsoft.com/office/drawing/2014/main" id="{B2B46CE3-DCBE-AE29-B6E1-838469A86F2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313333" y="848383"/>
          <a:ext cx="3643612" cy="4928747"/>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Craig" refreshedDate="45440.603392939818" createdVersion="8" refreshedVersion="8" minRefreshableVersion="3" recordCount="4213" xr:uid="{77354B26-1BC9-4C79-A752-F49632B218E9}">
  <cacheSource type="worksheet">
    <worksheetSource name="scores8"/>
  </cacheSource>
  <cacheFields count="12">
    <cacheField name="competitorid" numFmtId="0">
      <sharedItems containsSemiMixedTypes="0" containsString="0" containsNumber="1" containsInteger="1" minValue="1690" maxValue="1697328" count="394">
        <n v="153604"/>
        <n v="2725"/>
        <n v="81616"/>
        <n v="34796"/>
        <n v="16080"/>
        <n v="199938"/>
        <n v="660204"/>
        <n v="698182"/>
        <n v="310970"/>
        <n v="35627"/>
        <n v="153625"/>
        <n v="1690"/>
        <n v="74320"/>
        <n v="123764"/>
        <n v="469626"/>
        <n v="158264"/>
        <n v="24309"/>
        <n v="286691"/>
        <n v="86089"/>
        <n v="230757"/>
        <n v="702092"/>
        <n v="111592"/>
        <n v="107101"/>
        <n v="134617"/>
        <n v="180541"/>
        <n v="461734"/>
        <n v="23655"/>
        <n v="43761"/>
        <n v="120333"/>
        <n v="682551"/>
        <n v="472642"/>
        <n v="329279"/>
        <n v="469656"/>
        <n v="2766"/>
        <n v="327636"/>
        <n v="8690"/>
        <n v="173837"/>
        <n v="28040"/>
        <n v="501728"/>
        <n v="542883"/>
        <n v="8325"/>
        <n v="250172"/>
        <n v="432338"/>
        <n v="487949"/>
        <n v="106655"/>
        <n v="244353"/>
        <n v="842919"/>
        <n v="511473"/>
        <n v="686308"/>
        <n v="478414"/>
        <n v="468290"/>
        <n v="677889"/>
        <n v="221436"/>
        <n v="155471"/>
        <n v="286311"/>
        <n v="1325298"/>
        <n v="351417"/>
        <n v="1697328"/>
        <n v="119313"/>
        <n v="514502"/>
        <n v="231921"/>
        <n v="196667"/>
        <n v="160128"/>
        <n v="858387"/>
        <n v="849478"/>
        <n v="315266"/>
        <n v="270266"/>
        <n v="423302"/>
        <n v="1692338"/>
        <n v="275390"/>
        <n v="470906"/>
        <n v="667464"/>
        <n v="1076087"/>
        <n v="1178252"/>
        <n v="844066"/>
        <n v="105253"/>
        <n v="703126"/>
        <n v="683220"/>
        <n v="213806"/>
        <n v="1523179"/>
        <n v="233855"/>
        <n v="256607"/>
        <n v="93473"/>
        <n v="191624"/>
        <n v="308712"/>
        <n v="434258"/>
        <n v="345700"/>
        <n v="247005"/>
        <n v="1721"/>
        <n v="755342"/>
        <n v="733576"/>
        <n v="658408"/>
        <n v="326958"/>
        <n v="179080"/>
        <n v="9839"/>
        <n v="595818"/>
        <n v="1402559"/>
        <n v="34025"/>
        <n v="297397"/>
        <n v="571999"/>
        <n v="458360"/>
        <n v="907105"/>
        <n v="675164"/>
        <n v="25613"/>
        <n v="495051"/>
        <n v="337194"/>
        <n v="20698"/>
        <n v="278578"/>
        <n v="227027"/>
        <n v="32083"/>
        <n v="916290"/>
        <n v="683301"/>
        <n v="523439"/>
        <n v="639107"/>
        <n v="915210"/>
        <n v="1129621"/>
        <n v="921544"/>
        <n v="722854"/>
        <n v="781908"/>
        <n v="352604"/>
        <n v="327773"/>
        <n v="848265"/>
        <n v="235246"/>
        <n v="644351"/>
        <n v="54259"/>
        <n v="296529"/>
        <n v="1523543"/>
        <n v="544958"/>
        <n v="1223806"/>
        <n v="574502"/>
        <n v="851037"/>
        <n v="555634"/>
        <n v="1306552"/>
        <n v="1122311"/>
        <n v="457993"/>
        <n v="253911"/>
        <n v="425160"/>
        <n v="199533"/>
        <n v="96918"/>
        <n v="464588"/>
        <n v="1095623"/>
        <n v="839047"/>
        <n v="18543"/>
        <n v="1382942"/>
        <n v="163097"/>
        <n v="120480"/>
        <n v="264512"/>
        <n v="55121"/>
        <n v="305891"/>
        <n v="671666"/>
        <n v="174547"/>
        <n v="592472"/>
        <n v="252900"/>
        <n v="19501"/>
        <n v="349097"/>
        <n v="18588"/>
        <n v="239148"/>
        <n v="37537"/>
        <n v="591912"/>
        <n v="168305"/>
        <n v="103389"/>
        <n v="2536"/>
        <n v="484380"/>
        <n v="8859"/>
        <n v="239442"/>
        <n v="698210"/>
        <n v="21556"/>
        <n v="115892"/>
        <n v="252691"/>
        <n v="93497"/>
        <n v="670000"/>
        <n v="245403"/>
        <n v="2088"/>
        <n v="477709"/>
        <n v="531598"/>
        <n v="887297"/>
        <n v="106129"/>
        <n v="330326"/>
        <n v="43198"/>
        <n v="390443"/>
        <n v="635438"/>
        <n v="796219"/>
        <n v="96750"/>
        <n v="9759"/>
        <n v="279929"/>
        <n v="505225"/>
        <n v="667707"/>
        <n v="238208"/>
        <n v="248235"/>
        <n v="103617"/>
        <n v="299053"/>
        <n v="258629"/>
        <n v="452187"/>
        <n v="871307"/>
        <n v="527011"/>
        <n v="151555"/>
        <n v="238026"/>
        <n v="350442"/>
        <n v="115239"/>
        <n v="242149"/>
        <n v="39517"/>
        <n v="120277"/>
        <n v="120247"/>
        <n v="215510"/>
        <n v="120265"/>
        <n v="1299203"/>
        <n v="235110"/>
        <n v="855131"/>
        <n v="485089"/>
        <n v="244718"/>
        <n v="1055578"/>
        <n v="359849"/>
        <n v="331478"/>
        <n v="477570"/>
        <n v="227678"/>
        <n v="728984"/>
        <n v="156732"/>
        <n v="695821"/>
        <n v="468509"/>
        <n v="517771"/>
        <n v="764556"/>
        <n v="683305"/>
        <n v="295501"/>
        <n v="1119795"/>
        <n v="978472"/>
        <n v="663979"/>
        <n v="498697"/>
        <n v="1351483"/>
        <n v="922058"/>
        <n v="953791"/>
        <n v="1217058"/>
        <n v="899345"/>
        <n v="297753"/>
        <n v="661734"/>
        <n v="106380"/>
        <n v="1237131"/>
        <n v="451905"/>
        <n v="737357"/>
        <n v="456619"/>
        <n v="685943"/>
        <n v="239902"/>
        <n v="239210"/>
        <n v="534577"/>
        <n v="101929"/>
        <n v="1280595"/>
        <n v="56664"/>
        <n v="444527"/>
        <n v="1192351"/>
        <n v="345836"/>
        <n v="1203632"/>
        <n v="893571"/>
        <n v="586509"/>
        <n v="1037933"/>
        <n v="1111705"/>
        <n v="687711"/>
        <n v="382954"/>
        <n v="106999"/>
        <n v="1169213"/>
        <n v="246355"/>
        <n v="671201"/>
        <n v="1131171"/>
        <n v="419506"/>
        <n v="768482"/>
        <n v="1521380"/>
        <n v="488881"/>
        <n v="277184"/>
        <n v="683201"/>
        <n v="280553"/>
        <n v="975294"/>
        <n v="1176528"/>
        <n v="1218177"/>
        <n v="1243131"/>
        <n v="1521928"/>
        <n v="661943"/>
        <n v="889971"/>
        <n v="5312"/>
        <n v="4895"/>
        <n v="125959"/>
        <n v="164390"/>
        <n v="255163"/>
        <n v="112137"/>
        <n v="59012"/>
        <n v="100797"/>
        <n v="1433136"/>
        <n v="25569"/>
        <n v="9440"/>
        <n v="16973"/>
        <n v="8015"/>
        <n v="313257"/>
        <n v="235218"/>
        <n v="290001"/>
        <n v="527325"/>
        <n v="51083"/>
        <n v="26745"/>
        <n v="121354"/>
        <n v="532455"/>
        <n v="318213"/>
        <n v="252855"/>
        <n v="278759"/>
        <n v="29109"/>
        <n v="8743"/>
        <n v="167005"/>
        <n v="171764"/>
        <n v="168610"/>
        <n v="86878"/>
        <n v="259327"/>
        <n v="107129"/>
        <n v="421299"/>
        <n v="226482"/>
        <n v="434123"/>
        <n v="256330"/>
        <n v="172716"/>
        <n v="650145"/>
        <n v="15182"/>
        <n v="12348"/>
        <n v="631875"/>
        <n v="116627"/>
        <n v="26902"/>
        <n v="95809"/>
        <n v="112592"/>
        <n v="17714"/>
        <n v="76101"/>
        <n v="278581"/>
        <n v="110150"/>
        <n v="13342"/>
        <n v="9184"/>
        <n v="244482"/>
        <n v="21214"/>
        <n v="413700"/>
        <n v="294840"/>
        <n v="178647"/>
        <n v="8770"/>
        <n v="8618"/>
        <n v="50423"/>
        <n v="586578"/>
        <n v="721301"/>
        <n v="297488"/>
        <n v="33259"/>
        <n v="153858"/>
        <n v="825700"/>
        <n v="519096"/>
        <n v="121517"/>
        <n v="50856"/>
        <n v="109071"/>
        <n v="241233"/>
        <n v="710834"/>
        <n v="42565"/>
        <n v="109033"/>
        <n v="213252"/>
        <n v="729204"/>
        <n v="321495"/>
        <n v="505635"/>
        <n v="80344"/>
        <n v="195717"/>
        <n v="55291"/>
        <n v="111119"/>
        <n v="38826"/>
        <n v="123429"/>
        <n v="53380"/>
        <n v="12819"/>
        <n v="59899"/>
        <n v="299915"/>
        <n v="56292"/>
        <n v="221046"/>
        <n v="13983"/>
        <n v="19241"/>
        <n v="27530"/>
        <n v="29279"/>
        <n v="215328"/>
        <n v="24334"/>
        <n v="261786"/>
        <n v="100338"/>
        <n v="13813"/>
        <n v="1900"/>
        <n v="750230"/>
        <n v="24918"/>
        <n v="283002"/>
        <n v="536200"/>
        <n v="18975"/>
        <n v="57724"/>
        <n v="464020"/>
        <n v="661916"/>
        <n v="256405"/>
        <n v="522158"/>
        <n v="150577"/>
        <n v="330392"/>
        <n v="145039"/>
        <n v="819703"/>
        <n v="243666"/>
        <n v="198927"/>
        <n v="312883"/>
        <n v="32842"/>
        <n v="702085"/>
        <n v="62910"/>
      </sharedItems>
    </cacheField>
    <cacheField name="ordinal" numFmtId="0">
      <sharedItems containsSemiMixedTypes="0" containsString="0" containsNumber="1" containsInteger="1" minValue="1" maxValue="12" count="12">
        <n v="1"/>
        <n v="2"/>
        <n v="3"/>
        <n v="4"/>
        <n v="5"/>
        <n v="6"/>
        <n v="7"/>
        <n v="8"/>
        <n v="9"/>
        <n v="10"/>
        <n v="11"/>
        <n v="12"/>
      </sharedItems>
    </cacheField>
    <cacheField name="breakdown" numFmtId="0">
      <sharedItems containsBlank="1"/>
    </cacheField>
    <cacheField name="lane" numFmtId="0">
      <sharedItems containsSemiMixedTypes="0" containsString="0" containsNumber="1" containsInteger="1" minValue="0" maxValue="68"/>
    </cacheField>
    <cacheField name="rank" numFmtId="0">
      <sharedItems containsBlank="1" containsMixedTypes="1" containsNumber="1" containsInteger="1" minValue="1" maxValue="138"/>
    </cacheField>
    <cacheField name="heat" numFmtId="0">
      <sharedItems containsSemiMixedTypes="0" containsString="0" containsNumber="1" containsInteger="1" minValue="0" maxValue="3"/>
    </cacheField>
    <cacheField name="points" numFmtId="0">
      <sharedItems containsSemiMixedTypes="0" containsString="0" containsNumber="1" containsInteger="1" minValue="-63" maxValue="100"/>
    </cacheField>
    <cacheField name="scoredisplay" numFmtId="0">
      <sharedItems containsBlank="1" containsMixedTypes="1" containsNumber="1" minValue="1.0104166666666803E-3" maxValue="3.125E-2"/>
    </cacheField>
    <cacheField name="time" numFmtId="0">
      <sharedItems containsBlank="1" containsMixedTypes="1" containsNumber="1" minValue="0" maxValue="695"/>
    </cacheField>
    <cacheField name="displayime" numFmtId="0">
      <sharedItems containsString="0" containsBlank="1" containsNumber="1" minValue="0" maxValue="695"/>
    </cacheField>
    <cacheField name="workoutrank" numFmtId="0">
      <sharedItems containsMixedTypes="1" containsNumber="1" containsInteger="1" minValue="1" maxValue="133"/>
    </cacheField>
    <cacheField name="Number of Records"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Craig" refreshedDate="45440.601940277775" backgroundQuery="1" createdVersion="8" refreshedVersion="8" minRefreshableVersion="3" recordCount="0" supportSubquery="1" supportAdvancedDrill="1" xr:uid="{816408E5-052A-4A4D-A51A-5618C7900439}">
  <cacheSource type="external" connectionId="6"/>
  <cacheFields count="6">
    <cacheField name="[Athletes_Combined].[division].[division]" caption="division" numFmtId="0" hierarchy="20" level="1">
      <sharedItems count="14">
        <s v="Men"/>
        <s v="Men (35-39)"/>
        <s v="Men (40-44)"/>
        <s v="Men (45-49)"/>
        <s v="Men (50-54)"/>
        <s v="Men (55-59)"/>
        <s v="Men (60+)"/>
        <s v="Women"/>
        <s v="Women (35-39)"/>
        <s v="Women (40-44)"/>
        <s v="Women (45-49)"/>
        <s v="Women (50-54)"/>
        <s v="Women (55-59)"/>
        <s v="Women (60+)"/>
      </sharedItems>
      <extLst>
        <ext xmlns:x15="http://schemas.microsoft.com/office/spreadsheetml/2010/11/main" uri="{4F2E5C28-24EA-4eb8-9CBF-B6C8F9C3D259}">
          <x15:cachedUniqueNames>
            <x15:cachedUniqueName index="0" name="[Athletes_Combined].[division].&amp;[Men]"/>
            <x15:cachedUniqueName index="1" name="[Athletes_Combined].[division].&amp;[Men (35-39)]"/>
            <x15:cachedUniqueName index="2" name="[Athletes_Combined].[division].&amp;[Men (40-44)]"/>
            <x15:cachedUniqueName index="3" name="[Athletes_Combined].[division].&amp;[Men (45-49)]"/>
            <x15:cachedUniqueName index="4" name="[Athletes_Combined].[division].&amp;[Men (50-54)]"/>
            <x15:cachedUniqueName index="5" name="[Athletes_Combined].[division].&amp;[Men (55-59)]"/>
            <x15:cachedUniqueName index="6" name="[Athletes_Combined].[division].&amp;[Men (60+)]"/>
            <x15:cachedUniqueName index="7" name="[Athletes_Combined].[division].&amp;[Women]"/>
            <x15:cachedUniqueName index="8" name="[Athletes_Combined].[division].&amp;[Women (35-39)]"/>
            <x15:cachedUniqueName index="9" name="[Athletes_Combined].[division].&amp;[Women (40-44)]"/>
            <x15:cachedUniqueName index="10" name="[Athletes_Combined].[division].&amp;[Women (45-49)]"/>
            <x15:cachedUniqueName index="11" name="[Athletes_Combined].[division].&amp;[Women (50-54)]"/>
            <x15:cachedUniqueName index="12" name="[Athletes_Combined].[division].&amp;[Women (55-59)]"/>
            <x15:cachedUniqueName index="13" name="[Athletes_Combined].[division].&amp;[Women (60+)]"/>
          </x15:cachedUniqueNames>
        </ext>
      </extLst>
    </cacheField>
    <cacheField name="[Measures].[Average of height]" caption="Average of height" numFmtId="0" hierarchy="44" level="32767"/>
    <cacheField name="[Measures].[Max of height]" caption="Max of height" numFmtId="0" hierarchy="60" level="32767"/>
    <cacheField name="[Measures].[Min of height]" caption="Min of height" numFmtId="0" hierarchy="61" level="32767"/>
    <cacheField name="[Measures].[Median of height]" caption="Median of height" numFmtId="0" hierarchy="37" level="32767"/>
    <cacheField name="[Measures].[StdDev of height]" caption="StdDev of height" numFmtId="0" hierarchy="62" level="32767"/>
  </cacheFields>
  <cacheHierarchies count="83">
    <cacheHierarchy uniqueName="[Athletes_Combined].[height]" caption="height" attribute="1" defaultMemberUniqueName="[Athletes_Combined].[height].[All]" allUniqueName="[Athletes_Combined].[height].[All]" dimensionUniqueName="[Athletes_Combined]" displayFolder="" count="0" memberValueDatatype="5" unbalanced="0"/>
    <cacheHierarchy uniqueName="[Athletes_Combined].[affiliateid]" caption="affiliateid" attribute="1" defaultMemberUniqueName="[Athletes_Combined].[affiliateid].[All]" allUniqueName="[Athletes_Combined].[affiliateid].[All]" dimensionUniqueName="[Athletes_Combined]" displayFolder="" count="0" memberValueDatatype="20" unbalanced="0"/>
    <cacheHierarchy uniqueName="[Athletes_Combined].[countryoforiginname]" caption="countryoforiginname" attribute="1" defaultMemberUniqueName="[Athletes_Combined].[countryoforiginname].[All]" allUniqueName="[Athletes_Combined].[countryoforiginname].[All]" dimensionUniqueName="[Athletes_Combined]" displayFolder="" count="0" memberValueDatatype="130" unbalanced="0"/>
    <cacheHierarchy uniqueName="[Athletes_Combined].[weight]" caption="weight" attribute="1" defaultMemberUniqueName="[Athletes_Combined].[weight].[All]" allUniqueName="[Athletes_Combined].[weight].[All]" dimensionUniqueName="[Athletes_Combined]" displayFolder="" count="0" memberValueDatatype="5" unbalanced="0"/>
    <cacheHierarchy uniqueName="[Athletes_Combined].[affiliatename]" caption="affiliatename" attribute="1" defaultMemberUniqueName="[Athletes_Combined].[affiliatename].[All]" allUniqueName="[Athletes_Combined].[affiliatename].[All]" dimensionUniqueName="[Athletes_Combined]" displayFolder="" count="0" memberValueDatatype="130" unbalanced="0"/>
    <cacheHierarchy uniqueName="[Athletes_Combined].[affliatename]" caption="affliatename" attribute="1" defaultMemberUniqueName="[Athletes_Combined].[affliatename].[All]" allUniqueName="[Athletes_Combined].[affliatename].[All]" dimensionUniqueName="[Athletes_Combined]" displayFolder="" count="0" memberValueDatatype="130" unbalanced="0"/>
    <cacheHierarchy uniqueName="[Athletes_Combined].[status]" caption="status" attribute="1" defaultMemberUniqueName="[Athletes_Combined].[status].[All]" allUniqueName="[Athletes_Combined].[status].[All]" dimensionUniqueName="[Athletes_Combined]" displayFolder="" count="0" memberValueDatatype="130" unbalanced="0"/>
    <cacheHierarchy uniqueName="[Athletes_Combined].[Athletestatus]" caption="Athletestatus" attribute="1" defaultMemberUniqueName="[Athletes_Combined].[Athletestatus].[All]" allUniqueName="[Athletes_Combined].[Athletestatus].[All]" dimensionUniqueName="[Athletes_Combined]" displayFolder="" count="0" memberValueDatatype="130" unbalanced="0"/>
    <cacheHierarchy uniqueName="[Athletes_Combined].[bibid]" caption="bibid" attribute="1" defaultMemberUniqueName="[Athletes_Combined].[bibid].[All]" allUniqueName="[Athletes_Combined].[bibid].[All]" dimensionUniqueName="[Athletes_Combined]" displayFolder="" count="0" memberValueDatatype="130" unbalanced="0"/>
    <cacheHierarchy uniqueName="[Athletes_Combined].[profilepics3key]" caption="profilepics3key" attribute="1" defaultMemberUniqueName="[Athletes_Combined].[profilepics3key].[All]" allUniqueName="[Athletes_Combined].[profilepics3key].[All]" dimensionUniqueName="[Athletes_Combined]" displayFolder="" count="0" memberValueDatatype="130" unbalanced="0"/>
    <cacheHierarchy uniqueName="[Athletes_Combined].[competitorid]" caption="competitorid" attribute="1" defaultMemberUniqueName="[Athletes_Combined].[competitorid].[All]" allUniqueName="[Athletes_Combined].[competitorid].[All]" dimensionUniqueName="[Athletes_Combined]" displayFolder="" count="0" memberValueDatatype="20" unbalanced="0"/>
    <cacheHierarchy uniqueName="[Athletes_Combined].[firstname]" caption="firstname" attribute="1" defaultMemberUniqueName="[Athletes_Combined].[firstname].[All]" allUniqueName="[Athletes_Combined].[firstname].[All]" dimensionUniqueName="[Athletes_Combined]" displayFolder="" count="0" memberValueDatatype="130" unbalanced="0"/>
    <cacheHierarchy uniqueName="[Athletes_Combined].[gender]" caption="gender" attribute="1" defaultMemberUniqueName="[Athletes_Combined].[gender].[All]" allUniqueName="[Athletes_Combined].[gender].[All]" dimensionUniqueName="[Athletes_Combined]" displayFolder="" count="0" memberValueDatatype="130" unbalanced="0"/>
    <cacheHierarchy uniqueName="[Athletes_Combined].[age]" caption="age" attribute="1" defaultMemberUniqueName="[Athletes_Combined].[age].[All]" allUniqueName="[Athletes_Combined].[age].[All]" dimensionUniqueName="[Athletes_Combined]" displayFolder="" count="0" memberValueDatatype="20" unbalanced="0"/>
    <cacheHierarchy uniqueName="[Athletes_Combined].[lastname]" caption="lastname" attribute="1" defaultMemberUniqueName="[Athletes_Combined].[lastname].[All]" allUniqueName="[Athletes_Combined].[lastname].[All]" dimensionUniqueName="[Athletes_Combined]" displayFolder="" count="0" memberValueDatatype="130" unbalanced="0"/>
    <cacheHierarchy uniqueName="[Athletes_Combined].[countryoforigincode]" caption="countryoforigincode" attribute="1" defaultMemberUniqueName="[Athletes_Combined].[countryoforigincode].[All]" allUniqueName="[Athletes_Combined].[countryoforigincode].[All]" dimensionUniqueName="[Athletes_Combined]" displayFolder="" count="0" memberValueDatatype="130" unbalanced="0"/>
    <cacheHierarchy uniqueName="[Athletes_Combined].[competitorname]" caption="competitorname" attribute="1" defaultMemberUniqueName="[Athletes_Combined].[competitorname].[All]" allUniqueName="[Athletes_Combined].[competitorname].[All]" dimensionUniqueName="[Athletes_Combined]" displayFolder="" count="0" memberValueDatatype="130" unbalanced="0"/>
    <cacheHierarchy uniqueName="[Athletes_Combined].[Column1]" caption="Column1" attribute="1" defaultMemberUniqueName="[Athletes_Combined].[Column1].[All]" allUniqueName="[Athletes_Combined].[Column1].[All]" dimensionUniqueName="[Athletes_Combined]" displayFolder="" count="0" memberValueDatatype="130" unbalanced="0"/>
    <cacheHierarchy uniqueName="[Athletes_Combined].[overallrank]" caption="overallrank" attribute="1" defaultMemberUniqueName="[Athletes_Combined].[overallrank].[All]" allUniqueName="[Athletes_Combined].[overallrank].[All]" dimensionUniqueName="[Athletes_Combined]" displayFolder="" count="0" memberValueDatatype="20" unbalanced="0"/>
    <cacheHierarchy uniqueName="[Athletes_Combined].[overallscore]" caption="overallscore" attribute="1" defaultMemberUniqueName="[Athletes_Combined].[overallscore].[All]" allUniqueName="[Athletes_Combined].[overallscore].[All]" dimensionUniqueName="[Athletes_Combined]" displayFolder="" count="0" memberValueDatatype="20" unbalanced="0"/>
    <cacheHierarchy uniqueName="[Athletes_Combined].[division]" caption="division" attribute="1" defaultMemberUniqueName="[Athletes_Combined].[division].[All]" allUniqueName="[Athletes_Combined].[division].[All]" dimensionUniqueName="[Athletes_Combined]" displayFolder="" count="2" memberValueDatatype="130" unbalanced="0">
      <fieldsUsage count="2">
        <fieldUsage x="-1"/>
        <fieldUsage x="0"/>
      </fieldsUsage>
    </cacheHierarchy>
    <cacheHierarchy uniqueName="[Athletes_Combined].[Number of Records]" caption="Number of Records" attribute="1" defaultMemberUniqueName="[Athletes_Combined].[Number of Records].[All]" allUniqueName="[Athletes_Combined].[Number of Records].[All]" dimensionUniqueName="[Athletes_Combined]" displayFolder="" count="0" memberValueDatatype="20" unbalanced="0"/>
    <cacheHierarchy uniqueName="[scores].[ordinal]" caption="ordinal" attribute="1" defaultMemberUniqueName="[scores].[ordinal].[All]" allUniqueName="[scores].[ordinal].[All]" dimensionUniqueName="[scores]" displayFolder="" count="0" memberValueDatatype="20" unbalanced="0"/>
    <cacheHierarchy uniqueName="[scores].[breakdown]" caption="breakdown" attribute="1" defaultMemberUniqueName="[scores].[breakdown].[All]" allUniqueName="[scores].[breakdown].[All]" dimensionUniqueName="[scores]" displayFolder="" count="0" memberValueDatatype="130" unbalanced="0"/>
    <cacheHierarchy uniqueName="[scores].[lane]" caption="lane" attribute="1" defaultMemberUniqueName="[scores].[lane].[All]" allUniqueName="[scores].[lane].[All]" dimensionUniqueName="[scores]" displayFolder="" count="0" memberValueDatatype="20" unbalanced="0"/>
    <cacheHierarchy uniqueName="[scores].[rank]" caption="rank" attribute="1" defaultMemberUniqueName="[scores].[rank].[All]" allUniqueName="[scores].[rank].[All]" dimensionUniqueName="[scores]" displayFolder="" count="0" memberValueDatatype="130" unbalanced="0"/>
    <cacheHierarchy uniqueName="[scores].[heat]" caption="heat" attribute="1" defaultMemberUniqueName="[scores].[heat].[All]" allUniqueName="[scores].[heat].[All]" dimensionUniqueName="[scores]" displayFolder="" count="0" memberValueDatatype="20" unbalanced="0"/>
    <cacheHierarchy uniqueName="[scores].[points]" caption="points" attribute="1" defaultMemberUniqueName="[scores].[points].[All]" allUniqueName="[scores].[points].[All]" dimensionUniqueName="[scores]" displayFolder="" count="0" memberValueDatatype="20" unbalanced="0"/>
    <cacheHierarchy uniqueName="[scores].[scoredisplay]" caption="scoredisplay" attribute="1" defaultMemberUniqueName="[scores].[scoredisplay].[All]" allUniqueName="[scores].[scoredisplay].[All]" dimensionUniqueName="[scores]" displayFolder="" count="0" memberValueDatatype="130" unbalanced="0"/>
    <cacheHierarchy uniqueName="[scores].[time]" caption="time" attribute="1" defaultMemberUniqueName="[scores].[time].[All]" allUniqueName="[scores].[time].[All]" dimensionUniqueName="[scores]" displayFolder="" count="0" memberValueDatatype="130" unbalanced="0"/>
    <cacheHierarchy uniqueName="[scores].[displaytime]" caption="displaytime" attribute="1" defaultMemberUniqueName="[scores].[displaytime].[All]" allUniqueName="[scores].[displaytime].[All]" dimensionUniqueName="[scores]" displayFolder="" count="0" memberValueDatatype="5" unbalanced="0"/>
    <cacheHierarchy uniqueName="[scores].[workoutrank]" caption="workoutrank" attribute="1" defaultMemberUniqueName="[scores].[workoutrank].[All]" allUniqueName="[scores].[workoutrank].[All]" dimensionUniqueName="[scores]" displayFolder="" count="0" memberValueDatatype="130" unbalanced="0"/>
    <cacheHierarchy uniqueName="[scores].[competitorid]" caption="competitorid" attribute="1" defaultMemberUniqueName="[scores].[competitorid].[All]" allUniqueName="[scores].[competitorid].[All]" dimensionUniqueName="[scores]" displayFolder="" count="0" memberValueDatatype="20" unbalanced="0"/>
    <cacheHierarchy uniqueName="[scores].[Number of Records]" caption="Number of Records" attribute="1" defaultMemberUniqueName="[scores].[Number of Records].[All]" allUniqueName="[scores].[Number of Records].[All]" dimensionUniqueName="[scores]" displayFolder="" count="0" memberValueDatatype="20" unbalanced="0"/>
    <cacheHierarchy uniqueName="[Measures].[Median_age]" caption="Median_age" measure="1" displayFolder="" measureGroup="scores" count="0"/>
    <cacheHierarchy uniqueName="[Measures].[Median_overallscore]" caption="Median_overallscore" measure="1" displayFolder="" measureGroup="scores" count="0"/>
    <cacheHierarchy uniqueName="[Measures].[Median of weight]" caption="Median of weight" measure="1" displayFolder="" measureGroup="scores" count="0"/>
    <cacheHierarchy uniqueName="[Measures].[Median of height]" caption="Median of height" measure="1" displayFolder="" measureGroup="scores" count="0" oneField="1">
      <fieldsUsage count="1">
        <fieldUsage x="4"/>
      </fieldsUsage>
    </cacheHierarchy>
    <cacheHierarchy uniqueName="[Measures].[__XL_Count scores]" caption="__XL_Count scores" measure="1" displayFolder="" measureGroup="scores" count="0" hidden="1"/>
    <cacheHierarchy uniqueName="[Measures].[__XL_Count Athletes_Combined]" caption="__XL_Count Athletes_Combined" measure="1" displayFolder="" measureGroup="Athletes_Combined" count="0" hidden="1"/>
    <cacheHierarchy uniqueName="[Measures].[__No measures defined]" caption="__No measures defined" measure="1" displayFolder="" count="0" hidden="1"/>
    <cacheHierarchy uniqueName="[Measures].[Count of workoutrank]" caption="Count of workoutrank" measure="1" displayFolder="" measureGroup="scores" count="0" hidden="1">
      <extLst>
        <ext xmlns:x15="http://schemas.microsoft.com/office/spreadsheetml/2010/11/main" uri="{B97F6D7D-B522-45F9-BDA1-12C45D357490}">
          <x15:cacheHierarchy aggregatedColumn="31"/>
        </ext>
      </extLst>
    </cacheHierarchy>
    <cacheHierarchy uniqueName="[Measures].[Count of division]" caption="Count of division" measure="1" displayFolder="" measureGroup="Athletes_Combined" count="0" hidden="1">
      <extLst>
        <ext xmlns:x15="http://schemas.microsoft.com/office/spreadsheetml/2010/11/main" uri="{B97F6D7D-B522-45F9-BDA1-12C45D357490}">
          <x15:cacheHierarchy aggregatedColumn="20"/>
        </ext>
      </extLst>
    </cacheHierarchy>
    <cacheHierarchy uniqueName="[Measures].[Sum of height]" caption="Sum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Average of height]" caption="Average of height" measure="1" displayFolder="" measureGroup="Athletes_Combined"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age]" caption="Sum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age]" caption="Average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um of weight]" caption="Sum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um of overallscore]" caption="Sum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in of overallscore]" caption="Min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Average of overallscore]" caption="Average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overallscore]" caption="Max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StdDev of overallscore]" caption="StdDev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age]" caption="Max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Min of age]" caption="Min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tdDev of age]" caption="StdDev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weight]" caption="Average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weight]" caption="Max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in of weight]" caption="Min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tdDev of weight]" caption="StdDev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height]" caption="Max of height" measure="1" displayFolder="" measureGroup="Athletes_Combined" count="0" oneField="1" hidden="1">
      <fieldsUsage count="1">
        <fieldUsage x="2"/>
      </fieldsUsage>
      <extLst>
        <ext xmlns:x15="http://schemas.microsoft.com/office/spreadsheetml/2010/11/main" uri="{B97F6D7D-B522-45F9-BDA1-12C45D357490}">
          <x15:cacheHierarchy aggregatedColumn="0"/>
        </ext>
      </extLst>
    </cacheHierarchy>
    <cacheHierarchy uniqueName="[Measures].[Min of height]" caption="Min of height" measure="1" displayFolder="" measureGroup="Athletes_Combined" count="0" oneField="1" hidden="1">
      <fieldsUsage count="1">
        <fieldUsage x="3"/>
      </fieldsUsage>
      <extLst>
        <ext xmlns:x15="http://schemas.microsoft.com/office/spreadsheetml/2010/11/main" uri="{B97F6D7D-B522-45F9-BDA1-12C45D357490}">
          <x15:cacheHierarchy aggregatedColumn="0"/>
        </ext>
      </extLst>
    </cacheHierarchy>
    <cacheHierarchy uniqueName="[Measures].[StdDev of height]" caption="StdDev of height" measure="1" displayFolder="" measureGroup="Athletes_Combined" count="0" oneField="1" hidden="1">
      <fieldsUsage count="1">
        <fieldUsage x="5"/>
      </fieldsUsage>
      <extLst>
        <ext xmlns:x15="http://schemas.microsoft.com/office/spreadsheetml/2010/11/main" uri="{B97F6D7D-B522-45F9-BDA1-12C45D357490}">
          <x15:cacheHierarchy aggregatedColumn="0"/>
        </ext>
      </extLst>
    </cacheHierarchy>
    <cacheHierarchy uniqueName="[Measures].[Count of countryoforiginname]" caption="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Distinct Count of countryoforiginname]" caption="Distinct 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Count of overallrank]" caption="Count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Sum of competitorid]" caption="Sum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competitorid]" caption="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Distinct Count of competitorid]" caption="Distinct 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Athletes_Combined" count="0" hidden="1">
      <extLst>
        <ext xmlns:x15="http://schemas.microsoft.com/office/spreadsheetml/2010/11/main" uri="{B97F6D7D-B522-45F9-BDA1-12C45D357490}">
          <x15:cacheHierarchy aggregatedColumn="12"/>
        </ext>
      </extLst>
    </cacheHierarchy>
    <cacheHierarchy uniqueName="[Measures].[Max of overallrank]" caption="Max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Average of overallrank]" caption="Average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Count of scoredisplay]" caption="Count of scoredisplay" measure="1" displayFolder="" measureGroup="scores" count="0" hidden="1">
      <extLst>
        <ext xmlns:x15="http://schemas.microsoft.com/office/spreadsheetml/2010/11/main" uri="{B97F6D7D-B522-45F9-BDA1-12C45D357490}">
          <x15:cacheHierarchy aggregatedColumn="28"/>
        </ext>
      </extLst>
    </cacheHierarchy>
    <cacheHierarchy uniqueName="[Measures].[Count of time]" caption="Count of time" measure="1" displayFolder="" measureGroup="scores" count="0" hidden="1">
      <extLst>
        <ext xmlns:x15="http://schemas.microsoft.com/office/spreadsheetml/2010/11/main" uri="{B97F6D7D-B522-45F9-BDA1-12C45D357490}">
          <x15:cacheHierarchy aggregatedColumn="29"/>
        </ext>
      </extLst>
    </cacheHierarchy>
    <cacheHierarchy uniqueName="[Measures].[Count of status]" caption="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Distinct Count of status]" caption="Distinct 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Count of Athletestatus]" caption="Count of Athletestatus" measure="1" displayFolder="" measureGroup="Athletes_Combined" count="0" hidden="1">
      <extLst>
        <ext xmlns:x15="http://schemas.microsoft.com/office/spreadsheetml/2010/11/main" uri="{B97F6D7D-B522-45F9-BDA1-12C45D357490}">
          <x15:cacheHierarchy aggregatedColumn="7"/>
        </ext>
      </extLst>
    </cacheHierarchy>
    <cacheHierarchy uniqueName="[Measures].[Sum of displaytime]" caption="Sum of displaytime" measure="1" displayFolder="" measureGroup="scores" count="0" hidden="1">
      <extLst>
        <ext xmlns:x15="http://schemas.microsoft.com/office/spreadsheetml/2010/11/main" uri="{B97F6D7D-B522-45F9-BDA1-12C45D357490}">
          <x15:cacheHierarchy aggregatedColumn="30"/>
        </ext>
      </extLst>
    </cacheHierarchy>
    <cacheHierarchy uniqueName="[Measures].[Average of displaytime]" caption="Average of displaytime" measure="1" displayFolder="" measureGroup="scores" count="0" hidden="1">
      <extLst>
        <ext xmlns:x15="http://schemas.microsoft.com/office/spreadsheetml/2010/11/main" uri="{B97F6D7D-B522-45F9-BDA1-12C45D357490}">
          <x15:cacheHierarchy aggregatedColumn="30"/>
        </ext>
      </extLst>
    </cacheHierarchy>
    <cacheHierarchy uniqueName="[Measures].[Max of displaytime]" caption="Max of displaytime" measure="1" displayFolder="" measureGroup="scores" count="0" hidden="1">
      <extLst>
        <ext xmlns:x15="http://schemas.microsoft.com/office/spreadsheetml/2010/11/main" uri="{B97F6D7D-B522-45F9-BDA1-12C45D357490}">
          <x15:cacheHierarchy aggregatedColumn="30"/>
        </ext>
      </extLst>
    </cacheHierarchy>
    <cacheHierarchy uniqueName="[Measures].[Min of displaytime]" caption="Min of displaytime" measure="1" displayFolder="" measureGroup="scores" count="0" hidden="1">
      <extLst>
        <ext xmlns:x15="http://schemas.microsoft.com/office/spreadsheetml/2010/11/main" uri="{B97F6D7D-B522-45F9-BDA1-12C45D357490}">
          <x15:cacheHierarchy aggregatedColumn="30"/>
        </ext>
      </extLst>
    </cacheHierarchy>
    <cacheHierarchy uniqueName="[Measures].[Count of affiliatename]" caption="Count of affiliatename" measure="1" displayFolder="" measureGroup="Athletes_Combined" count="0" hidden="1">
      <extLst>
        <ext xmlns:x15="http://schemas.microsoft.com/office/spreadsheetml/2010/11/main" uri="{B97F6D7D-B522-45F9-BDA1-12C45D357490}">
          <x15:cacheHierarchy aggregatedColumn="4"/>
        </ext>
      </extLst>
    </cacheHierarchy>
    <cacheHierarchy uniqueName="[Measures].[Distinct Count of affiliatename]" caption="Distinct Count of affiliatename" measure="1" displayFolder="" measureGroup="Athletes_Combined" count="0" hidden="1">
      <extLst>
        <ext xmlns:x15="http://schemas.microsoft.com/office/spreadsheetml/2010/11/main" uri="{B97F6D7D-B522-45F9-BDA1-12C45D357490}">
          <x15:cacheHierarchy aggregatedColumn="4"/>
        </ext>
      </extLst>
    </cacheHierarchy>
  </cacheHierarchies>
  <kpis count="0"/>
  <dimensions count="3">
    <dimension name="Athletes_Combined" uniqueName="[Athletes_Combined]" caption="Athletes_Combined"/>
    <dimension measure="1" name="Measures" uniqueName="[Measures]" caption="Measures"/>
    <dimension name="scores" uniqueName="[scores]" caption="scores"/>
  </dimensions>
  <measureGroups count="2">
    <measureGroup name="Athletes_Combined" caption="Athletes_Combined"/>
    <measureGroup name="scores" caption="scor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Craig" refreshedDate="45440.60193877315" backgroundQuery="1" createdVersion="8" refreshedVersion="8" minRefreshableVersion="3" recordCount="0" supportSubquery="1" supportAdvancedDrill="1" xr:uid="{E37008E7-8C3A-4B03-BBC3-CC8FC499FF90}">
  <cacheSource type="external" connectionId="6"/>
  <cacheFields count="6">
    <cacheField name="[Athletes_Combined].[division].[division]" caption="division" numFmtId="0" hierarchy="20" level="1">
      <sharedItems count="14">
        <s v="Men"/>
        <s v="Men (35-39)"/>
        <s v="Men (40-44)"/>
        <s v="Men (45-49)"/>
        <s v="Men (50-54)"/>
        <s v="Men (55-59)"/>
        <s v="Men (60+)"/>
        <s v="Women"/>
        <s v="Women (35-39)"/>
        <s v="Women (40-44)"/>
        <s v="Women (45-49)"/>
        <s v="Women (50-54)"/>
        <s v="Women (55-59)"/>
        <s v="Women (60+)"/>
      </sharedItems>
      <extLst>
        <ext xmlns:x15="http://schemas.microsoft.com/office/spreadsheetml/2010/11/main" uri="{4F2E5C28-24EA-4eb8-9CBF-B6C8F9C3D259}">
          <x15:cachedUniqueNames>
            <x15:cachedUniqueName index="0" name="[Athletes_Combined].[division].&amp;[Men]"/>
            <x15:cachedUniqueName index="1" name="[Athletes_Combined].[division].&amp;[Men (35-39)]"/>
            <x15:cachedUniqueName index="2" name="[Athletes_Combined].[division].&amp;[Men (40-44)]"/>
            <x15:cachedUniqueName index="3" name="[Athletes_Combined].[division].&amp;[Men (45-49)]"/>
            <x15:cachedUniqueName index="4" name="[Athletes_Combined].[division].&amp;[Men (50-54)]"/>
            <x15:cachedUniqueName index="5" name="[Athletes_Combined].[division].&amp;[Men (55-59)]"/>
            <x15:cachedUniqueName index="6" name="[Athletes_Combined].[division].&amp;[Men (60+)]"/>
            <x15:cachedUniqueName index="7" name="[Athletes_Combined].[division].&amp;[Women]"/>
            <x15:cachedUniqueName index="8" name="[Athletes_Combined].[division].&amp;[Women (35-39)]"/>
            <x15:cachedUniqueName index="9" name="[Athletes_Combined].[division].&amp;[Women (40-44)]"/>
            <x15:cachedUniqueName index="10" name="[Athletes_Combined].[division].&amp;[Women (45-49)]"/>
            <x15:cachedUniqueName index="11" name="[Athletes_Combined].[division].&amp;[Women (50-54)]"/>
            <x15:cachedUniqueName index="12" name="[Athletes_Combined].[division].&amp;[Women (55-59)]"/>
            <x15:cachedUniqueName index="13" name="[Athletes_Combined].[division].&amp;[Women (60+)]"/>
          </x15:cachedUniqueNames>
        </ext>
      </extLst>
    </cacheField>
    <cacheField name="[Measures].[Average of weight]" caption="Average of weight" numFmtId="0" hierarchy="56" level="32767"/>
    <cacheField name="[Measures].[Max of weight]" caption="Max of weight" numFmtId="0" hierarchy="57" level="32767"/>
    <cacheField name="[Measures].[Min of weight]" caption="Min of weight" numFmtId="0" hierarchy="58" level="32767"/>
    <cacheField name="[Measures].[StdDev of weight]" caption="StdDev of weight" numFmtId="0" hierarchy="59" level="32767"/>
    <cacheField name="[Measures].[Median of weight]" caption="Median of weight" numFmtId="0" hierarchy="36" level="32767"/>
  </cacheFields>
  <cacheHierarchies count="83">
    <cacheHierarchy uniqueName="[Athletes_Combined].[height]" caption="height" attribute="1" defaultMemberUniqueName="[Athletes_Combined].[height].[All]" allUniqueName="[Athletes_Combined].[height].[All]" dimensionUniqueName="[Athletes_Combined]" displayFolder="" count="0" memberValueDatatype="5" unbalanced="0"/>
    <cacheHierarchy uniqueName="[Athletes_Combined].[affiliateid]" caption="affiliateid" attribute="1" defaultMemberUniqueName="[Athletes_Combined].[affiliateid].[All]" allUniqueName="[Athletes_Combined].[affiliateid].[All]" dimensionUniqueName="[Athletes_Combined]" displayFolder="" count="0" memberValueDatatype="20" unbalanced="0"/>
    <cacheHierarchy uniqueName="[Athletes_Combined].[countryoforiginname]" caption="countryoforiginname" attribute="1" defaultMemberUniqueName="[Athletes_Combined].[countryoforiginname].[All]" allUniqueName="[Athletes_Combined].[countryoforiginname].[All]" dimensionUniqueName="[Athletes_Combined]" displayFolder="" count="0" memberValueDatatype="130" unbalanced="0"/>
    <cacheHierarchy uniqueName="[Athletes_Combined].[weight]" caption="weight" attribute="1" defaultMemberUniqueName="[Athletes_Combined].[weight].[All]" allUniqueName="[Athletes_Combined].[weight].[All]" dimensionUniqueName="[Athletes_Combined]" displayFolder="" count="0" memberValueDatatype="5" unbalanced="0"/>
    <cacheHierarchy uniqueName="[Athletes_Combined].[affiliatename]" caption="affiliatename" attribute="1" defaultMemberUniqueName="[Athletes_Combined].[affiliatename].[All]" allUniqueName="[Athletes_Combined].[affiliatename].[All]" dimensionUniqueName="[Athletes_Combined]" displayFolder="" count="0" memberValueDatatype="130" unbalanced="0"/>
    <cacheHierarchy uniqueName="[Athletes_Combined].[affliatename]" caption="affliatename" attribute="1" defaultMemberUniqueName="[Athletes_Combined].[affliatename].[All]" allUniqueName="[Athletes_Combined].[affliatename].[All]" dimensionUniqueName="[Athletes_Combined]" displayFolder="" count="0" memberValueDatatype="130" unbalanced="0"/>
    <cacheHierarchy uniqueName="[Athletes_Combined].[status]" caption="status" attribute="1" defaultMemberUniqueName="[Athletes_Combined].[status].[All]" allUniqueName="[Athletes_Combined].[status].[All]" dimensionUniqueName="[Athletes_Combined]" displayFolder="" count="0" memberValueDatatype="130" unbalanced="0"/>
    <cacheHierarchy uniqueName="[Athletes_Combined].[Athletestatus]" caption="Athletestatus" attribute="1" defaultMemberUniqueName="[Athletes_Combined].[Athletestatus].[All]" allUniqueName="[Athletes_Combined].[Athletestatus].[All]" dimensionUniqueName="[Athletes_Combined]" displayFolder="" count="0" memberValueDatatype="130" unbalanced="0"/>
    <cacheHierarchy uniqueName="[Athletes_Combined].[bibid]" caption="bibid" attribute="1" defaultMemberUniqueName="[Athletes_Combined].[bibid].[All]" allUniqueName="[Athletes_Combined].[bibid].[All]" dimensionUniqueName="[Athletes_Combined]" displayFolder="" count="0" memberValueDatatype="130" unbalanced="0"/>
    <cacheHierarchy uniqueName="[Athletes_Combined].[profilepics3key]" caption="profilepics3key" attribute="1" defaultMemberUniqueName="[Athletes_Combined].[profilepics3key].[All]" allUniqueName="[Athletes_Combined].[profilepics3key].[All]" dimensionUniqueName="[Athletes_Combined]" displayFolder="" count="0" memberValueDatatype="130" unbalanced="0"/>
    <cacheHierarchy uniqueName="[Athletes_Combined].[competitorid]" caption="competitorid" attribute="1" defaultMemberUniqueName="[Athletes_Combined].[competitorid].[All]" allUniqueName="[Athletes_Combined].[competitorid].[All]" dimensionUniqueName="[Athletes_Combined]" displayFolder="" count="0" memberValueDatatype="20" unbalanced="0"/>
    <cacheHierarchy uniqueName="[Athletes_Combined].[firstname]" caption="firstname" attribute="1" defaultMemberUniqueName="[Athletes_Combined].[firstname].[All]" allUniqueName="[Athletes_Combined].[firstname].[All]" dimensionUniqueName="[Athletes_Combined]" displayFolder="" count="0" memberValueDatatype="130" unbalanced="0"/>
    <cacheHierarchy uniqueName="[Athletes_Combined].[gender]" caption="gender" attribute="1" defaultMemberUniqueName="[Athletes_Combined].[gender].[All]" allUniqueName="[Athletes_Combined].[gender].[All]" dimensionUniqueName="[Athletes_Combined]" displayFolder="" count="0" memberValueDatatype="130" unbalanced="0"/>
    <cacheHierarchy uniqueName="[Athletes_Combined].[age]" caption="age" attribute="1" defaultMemberUniqueName="[Athletes_Combined].[age].[All]" allUniqueName="[Athletes_Combined].[age].[All]" dimensionUniqueName="[Athletes_Combined]" displayFolder="" count="0" memberValueDatatype="20" unbalanced="0"/>
    <cacheHierarchy uniqueName="[Athletes_Combined].[lastname]" caption="lastname" attribute="1" defaultMemberUniqueName="[Athletes_Combined].[lastname].[All]" allUniqueName="[Athletes_Combined].[lastname].[All]" dimensionUniqueName="[Athletes_Combined]" displayFolder="" count="0" memberValueDatatype="130" unbalanced="0"/>
    <cacheHierarchy uniqueName="[Athletes_Combined].[countryoforigincode]" caption="countryoforigincode" attribute="1" defaultMemberUniqueName="[Athletes_Combined].[countryoforigincode].[All]" allUniqueName="[Athletes_Combined].[countryoforigincode].[All]" dimensionUniqueName="[Athletes_Combined]" displayFolder="" count="0" memberValueDatatype="130" unbalanced="0"/>
    <cacheHierarchy uniqueName="[Athletes_Combined].[competitorname]" caption="competitorname" attribute="1" defaultMemberUniqueName="[Athletes_Combined].[competitorname].[All]" allUniqueName="[Athletes_Combined].[competitorname].[All]" dimensionUniqueName="[Athletes_Combined]" displayFolder="" count="0" memberValueDatatype="130" unbalanced="0"/>
    <cacheHierarchy uniqueName="[Athletes_Combined].[Column1]" caption="Column1" attribute="1" defaultMemberUniqueName="[Athletes_Combined].[Column1].[All]" allUniqueName="[Athletes_Combined].[Column1].[All]" dimensionUniqueName="[Athletes_Combined]" displayFolder="" count="0" memberValueDatatype="130" unbalanced="0"/>
    <cacheHierarchy uniqueName="[Athletes_Combined].[overallrank]" caption="overallrank" attribute="1" defaultMemberUniqueName="[Athletes_Combined].[overallrank].[All]" allUniqueName="[Athletes_Combined].[overallrank].[All]" dimensionUniqueName="[Athletes_Combined]" displayFolder="" count="0" memberValueDatatype="20" unbalanced="0"/>
    <cacheHierarchy uniqueName="[Athletes_Combined].[overallscore]" caption="overallscore" attribute="1" defaultMemberUniqueName="[Athletes_Combined].[overallscore].[All]" allUniqueName="[Athletes_Combined].[overallscore].[All]" dimensionUniqueName="[Athletes_Combined]" displayFolder="" count="0" memberValueDatatype="20" unbalanced="0"/>
    <cacheHierarchy uniqueName="[Athletes_Combined].[division]" caption="division" attribute="1" defaultMemberUniqueName="[Athletes_Combined].[division].[All]" allUniqueName="[Athletes_Combined].[division].[All]" dimensionUniqueName="[Athletes_Combined]" displayFolder="" count="2" memberValueDatatype="130" unbalanced="0">
      <fieldsUsage count="2">
        <fieldUsage x="-1"/>
        <fieldUsage x="0"/>
      </fieldsUsage>
    </cacheHierarchy>
    <cacheHierarchy uniqueName="[Athletes_Combined].[Number of Records]" caption="Number of Records" attribute="1" defaultMemberUniqueName="[Athletes_Combined].[Number of Records].[All]" allUniqueName="[Athletes_Combined].[Number of Records].[All]" dimensionUniqueName="[Athletes_Combined]" displayFolder="" count="0" memberValueDatatype="20" unbalanced="0"/>
    <cacheHierarchy uniqueName="[scores].[ordinal]" caption="ordinal" attribute="1" defaultMemberUniqueName="[scores].[ordinal].[All]" allUniqueName="[scores].[ordinal].[All]" dimensionUniqueName="[scores]" displayFolder="" count="0" memberValueDatatype="20" unbalanced="0"/>
    <cacheHierarchy uniqueName="[scores].[breakdown]" caption="breakdown" attribute="1" defaultMemberUniqueName="[scores].[breakdown].[All]" allUniqueName="[scores].[breakdown].[All]" dimensionUniqueName="[scores]" displayFolder="" count="0" memberValueDatatype="130" unbalanced="0"/>
    <cacheHierarchy uniqueName="[scores].[lane]" caption="lane" attribute="1" defaultMemberUniqueName="[scores].[lane].[All]" allUniqueName="[scores].[lane].[All]" dimensionUniqueName="[scores]" displayFolder="" count="0" memberValueDatatype="20" unbalanced="0"/>
    <cacheHierarchy uniqueName="[scores].[rank]" caption="rank" attribute="1" defaultMemberUniqueName="[scores].[rank].[All]" allUniqueName="[scores].[rank].[All]" dimensionUniqueName="[scores]" displayFolder="" count="0" memberValueDatatype="130" unbalanced="0"/>
    <cacheHierarchy uniqueName="[scores].[heat]" caption="heat" attribute="1" defaultMemberUniqueName="[scores].[heat].[All]" allUniqueName="[scores].[heat].[All]" dimensionUniqueName="[scores]" displayFolder="" count="0" memberValueDatatype="20" unbalanced="0"/>
    <cacheHierarchy uniqueName="[scores].[points]" caption="points" attribute="1" defaultMemberUniqueName="[scores].[points].[All]" allUniqueName="[scores].[points].[All]" dimensionUniqueName="[scores]" displayFolder="" count="0" memberValueDatatype="20" unbalanced="0"/>
    <cacheHierarchy uniqueName="[scores].[scoredisplay]" caption="scoredisplay" attribute="1" defaultMemberUniqueName="[scores].[scoredisplay].[All]" allUniqueName="[scores].[scoredisplay].[All]" dimensionUniqueName="[scores]" displayFolder="" count="0" memberValueDatatype="130" unbalanced="0"/>
    <cacheHierarchy uniqueName="[scores].[time]" caption="time" attribute="1" defaultMemberUniqueName="[scores].[time].[All]" allUniqueName="[scores].[time].[All]" dimensionUniqueName="[scores]" displayFolder="" count="0" memberValueDatatype="130" unbalanced="0"/>
    <cacheHierarchy uniqueName="[scores].[displaytime]" caption="displaytime" attribute="1" defaultMemberUniqueName="[scores].[displaytime].[All]" allUniqueName="[scores].[displaytime].[All]" dimensionUniqueName="[scores]" displayFolder="" count="0" memberValueDatatype="5" unbalanced="0"/>
    <cacheHierarchy uniqueName="[scores].[workoutrank]" caption="workoutrank" attribute="1" defaultMemberUniqueName="[scores].[workoutrank].[All]" allUniqueName="[scores].[workoutrank].[All]" dimensionUniqueName="[scores]" displayFolder="" count="0" memberValueDatatype="130" unbalanced="0"/>
    <cacheHierarchy uniqueName="[scores].[competitorid]" caption="competitorid" attribute="1" defaultMemberUniqueName="[scores].[competitorid].[All]" allUniqueName="[scores].[competitorid].[All]" dimensionUniqueName="[scores]" displayFolder="" count="0" memberValueDatatype="20" unbalanced="0"/>
    <cacheHierarchy uniqueName="[scores].[Number of Records]" caption="Number of Records" attribute="1" defaultMemberUniqueName="[scores].[Number of Records].[All]" allUniqueName="[scores].[Number of Records].[All]" dimensionUniqueName="[scores]" displayFolder="" count="0" memberValueDatatype="20" unbalanced="0"/>
    <cacheHierarchy uniqueName="[Measures].[Median_age]" caption="Median_age" measure="1" displayFolder="" measureGroup="scores" count="0"/>
    <cacheHierarchy uniqueName="[Measures].[Median_overallscore]" caption="Median_overallscore" measure="1" displayFolder="" measureGroup="scores" count="0"/>
    <cacheHierarchy uniqueName="[Measures].[Median of weight]" caption="Median of weight" measure="1" displayFolder="" measureGroup="scores" count="0" oneField="1">
      <fieldsUsage count="1">
        <fieldUsage x="5"/>
      </fieldsUsage>
    </cacheHierarchy>
    <cacheHierarchy uniqueName="[Measures].[Median of height]" caption="Median of height" measure="1" displayFolder="" measureGroup="scores" count="0"/>
    <cacheHierarchy uniqueName="[Measures].[__XL_Count scores]" caption="__XL_Count scores" measure="1" displayFolder="" measureGroup="scores" count="0" hidden="1"/>
    <cacheHierarchy uniqueName="[Measures].[__XL_Count Athletes_Combined]" caption="__XL_Count Athletes_Combined" measure="1" displayFolder="" measureGroup="Athletes_Combined" count="0" hidden="1"/>
    <cacheHierarchy uniqueName="[Measures].[__No measures defined]" caption="__No measures defined" measure="1" displayFolder="" count="0" hidden="1"/>
    <cacheHierarchy uniqueName="[Measures].[Count of workoutrank]" caption="Count of workoutrank" measure="1" displayFolder="" measureGroup="scores" count="0" hidden="1">
      <extLst>
        <ext xmlns:x15="http://schemas.microsoft.com/office/spreadsheetml/2010/11/main" uri="{B97F6D7D-B522-45F9-BDA1-12C45D357490}">
          <x15:cacheHierarchy aggregatedColumn="31"/>
        </ext>
      </extLst>
    </cacheHierarchy>
    <cacheHierarchy uniqueName="[Measures].[Count of division]" caption="Count of division" measure="1" displayFolder="" measureGroup="Athletes_Combined" count="0" hidden="1">
      <extLst>
        <ext xmlns:x15="http://schemas.microsoft.com/office/spreadsheetml/2010/11/main" uri="{B97F6D7D-B522-45F9-BDA1-12C45D357490}">
          <x15:cacheHierarchy aggregatedColumn="20"/>
        </ext>
      </extLst>
    </cacheHierarchy>
    <cacheHierarchy uniqueName="[Measures].[Sum of height]" caption="Sum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Average of height]" caption="Average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age]" caption="Average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um of weight]" caption="Sum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um of overallscore]" caption="Sum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in of overallscore]" caption="Min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Average of overallscore]" caption="Average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overallscore]" caption="Max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StdDev of overallscore]" caption="StdDev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age]" caption="Max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Min of age]" caption="Min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tdDev of age]" caption="StdDev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weight]" caption="Average of weight" measure="1" displayFolder="" measureGroup="Athletes_Combined" count="0" oneField="1" hidden="1">
      <fieldsUsage count="1">
        <fieldUsage x="1"/>
      </fieldsUsage>
      <extLst>
        <ext xmlns:x15="http://schemas.microsoft.com/office/spreadsheetml/2010/11/main" uri="{B97F6D7D-B522-45F9-BDA1-12C45D357490}">
          <x15:cacheHierarchy aggregatedColumn="3"/>
        </ext>
      </extLst>
    </cacheHierarchy>
    <cacheHierarchy uniqueName="[Measures].[Max of weight]" caption="Max of weight" measure="1" displayFolder="" measureGroup="Athletes_Combined" count="0" oneField="1" hidden="1">
      <fieldsUsage count="1">
        <fieldUsage x="2"/>
      </fieldsUsage>
      <extLst>
        <ext xmlns:x15="http://schemas.microsoft.com/office/spreadsheetml/2010/11/main" uri="{B97F6D7D-B522-45F9-BDA1-12C45D357490}">
          <x15:cacheHierarchy aggregatedColumn="3"/>
        </ext>
      </extLst>
    </cacheHierarchy>
    <cacheHierarchy uniqueName="[Measures].[Min of weight]" caption="Min of weight" measure="1" displayFolder="" measureGroup="Athletes_Combined" count="0" oneField="1" hidden="1">
      <fieldsUsage count="1">
        <fieldUsage x="3"/>
      </fieldsUsage>
      <extLst>
        <ext xmlns:x15="http://schemas.microsoft.com/office/spreadsheetml/2010/11/main" uri="{B97F6D7D-B522-45F9-BDA1-12C45D357490}">
          <x15:cacheHierarchy aggregatedColumn="3"/>
        </ext>
      </extLst>
    </cacheHierarchy>
    <cacheHierarchy uniqueName="[Measures].[StdDev of weight]" caption="StdDev of weight" measure="1" displayFolder="" measureGroup="Athletes_Combined" count="0" oneField="1" hidden="1">
      <fieldsUsage count="1">
        <fieldUsage x="4"/>
      </fieldsUsage>
      <extLst>
        <ext xmlns:x15="http://schemas.microsoft.com/office/spreadsheetml/2010/11/main" uri="{B97F6D7D-B522-45F9-BDA1-12C45D357490}">
          <x15:cacheHierarchy aggregatedColumn="3"/>
        </ext>
      </extLst>
    </cacheHierarchy>
    <cacheHierarchy uniqueName="[Measures].[Max of height]" caption="Max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Min of height]" caption="Min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tdDev of height]" caption="StdDev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Count of countryoforiginname]" caption="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Distinct Count of countryoforiginname]" caption="Distinct 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Count of overallrank]" caption="Count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Sum of competitorid]" caption="Sum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competitorid]" caption="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Distinct Count of competitorid]" caption="Distinct 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Athletes_Combined" count="0" hidden="1">
      <extLst>
        <ext xmlns:x15="http://schemas.microsoft.com/office/spreadsheetml/2010/11/main" uri="{B97F6D7D-B522-45F9-BDA1-12C45D357490}">
          <x15:cacheHierarchy aggregatedColumn="12"/>
        </ext>
      </extLst>
    </cacheHierarchy>
    <cacheHierarchy uniqueName="[Measures].[Max of overallrank]" caption="Max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Average of overallrank]" caption="Average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Count of scoredisplay]" caption="Count of scoredisplay" measure="1" displayFolder="" measureGroup="scores" count="0" hidden="1">
      <extLst>
        <ext xmlns:x15="http://schemas.microsoft.com/office/spreadsheetml/2010/11/main" uri="{B97F6D7D-B522-45F9-BDA1-12C45D357490}">
          <x15:cacheHierarchy aggregatedColumn="28"/>
        </ext>
      </extLst>
    </cacheHierarchy>
    <cacheHierarchy uniqueName="[Measures].[Count of time]" caption="Count of time" measure="1" displayFolder="" measureGroup="scores" count="0" hidden="1">
      <extLst>
        <ext xmlns:x15="http://schemas.microsoft.com/office/spreadsheetml/2010/11/main" uri="{B97F6D7D-B522-45F9-BDA1-12C45D357490}">
          <x15:cacheHierarchy aggregatedColumn="29"/>
        </ext>
      </extLst>
    </cacheHierarchy>
    <cacheHierarchy uniqueName="[Measures].[Count of status]" caption="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Distinct Count of status]" caption="Distinct 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Count of Athletestatus]" caption="Count of Athletestatus" measure="1" displayFolder="" measureGroup="Athletes_Combined" count="0" hidden="1">
      <extLst>
        <ext xmlns:x15="http://schemas.microsoft.com/office/spreadsheetml/2010/11/main" uri="{B97F6D7D-B522-45F9-BDA1-12C45D357490}">
          <x15:cacheHierarchy aggregatedColumn="7"/>
        </ext>
      </extLst>
    </cacheHierarchy>
    <cacheHierarchy uniqueName="[Measures].[Sum of displaytime]" caption="Sum of displaytime" measure="1" displayFolder="" measureGroup="scores" count="0" hidden="1">
      <extLst>
        <ext xmlns:x15="http://schemas.microsoft.com/office/spreadsheetml/2010/11/main" uri="{B97F6D7D-B522-45F9-BDA1-12C45D357490}">
          <x15:cacheHierarchy aggregatedColumn="30"/>
        </ext>
      </extLst>
    </cacheHierarchy>
    <cacheHierarchy uniqueName="[Measures].[Average of displaytime]" caption="Average of displaytime" measure="1" displayFolder="" measureGroup="scores" count="0" hidden="1">
      <extLst>
        <ext xmlns:x15="http://schemas.microsoft.com/office/spreadsheetml/2010/11/main" uri="{B97F6D7D-B522-45F9-BDA1-12C45D357490}">
          <x15:cacheHierarchy aggregatedColumn="30"/>
        </ext>
      </extLst>
    </cacheHierarchy>
    <cacheHierarchy uniqueName="[Measures].[Max of displaytime]" caption="Max of displaytime" measure="1" displayFolder="" measureGroup="scores" count="0" hidden="1">
      <extLst>
        <ext xmlns:x15="http://schemas.microsoft.com/office/spreadsheetml/2010/11/main" uri="{B97F6D7D-B522-45F9-BDA1-12C45D357490}">
          <x15:cacheHierarchy aggregatedColumn="30"/>
        </ext>
      </extLst>
    </cacheHierarchy>
    <cacheHierarchy uniqueName="[Measures].[Min of displaytime]" caption="Min of displaytime" measure="1" displayFolder="" measureGroup="scores" count="0" hidden="1">
      <extLst>
        <ext xmlns:x15="http://schemas.microsoft.com/office/spreadsheetml/2010/11/main" uri="{B97F6D7D-B522-45F9-BDA1-12C45D357490}">
          <x15:cacheHierarchy aggregatedColumn="30"/>
        </ext>
      </extLst>
    </cacheHierarchy>
    <cacheHierarchy uniqueName="[Measures].[Count of affiliatename]" caption="Count of affiliatename" measure="1" displayFolder="" measureGroup="Athletes_Combined" count="0" hidden="1">
      <extLst>
        <ext xmlns:x15="http://schemas.microsoft.com/office/spreadsheetml/2010/11/main" uri="{B97F6D7D-B522-45F9-BDA1-12C45D357490}">
          <x15:cacheHierarchy aggregatedColumn="4"/>
        </ext>
      </extLst>
    </cacheHierarchy>
    <cacheHierarchy uniqueName="[Measures].[Distinct Count of affiliatename]" caption="Distinct Count of affiliatename" measure="1" displayFolder="" measureGroup="Athletes_Combined" count="0" hidden="1">
      <extLst>
        <ext xmlns:x15="http://schemas.microsoft.com/office/spreadsheetml/2010/11/main" uri="{B97F6D7D-B522-45F9-BDA1-12C45D357490}">
          <x15:cacheHierarchy aggregatedColumn="4"/>
        </ext>
      </extLst>
    </cacheHierarchy>
  </cacheHierarchies>
  <kpis count="0"/>
  <dimensions count="3">
    <dimension name="Athletes_Combined" uniqueName="[Athletes_Combined]" caption="Athletes_Combined"/>
    <dimension measure="1" name="Measures" uniqueName="[Measures]" caption="Measures"/>
    <dimension name="scores" uniqueName="[scores]" caption="scores"/>
  </dimensions>
  <measureGroups count="2">
    <measureGroup name="Athletes_Combined" caption="Athletes_Combined"/>
    <measureGroup name="scores" caption="scor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Craig" refreshedDate="45440.601937037034" backgroundQuery="1" createdVersion="8" refreshedVersion="8" minRefreshableVersion="3" recordCount="0" supportSubquery="1" supportAdvancedDrill="1" xr:uid="{C75C134F-22FC-4EF6-9732-576000ABDBE8}">
  <cacheSource type="external" connectionId="6"/>
  <cacheFields count="6">
    <cacheField name="[Athletes_Combined].[division].[division]" caption="division" numFmtId="0" hierarchy="20" level="1">
      <sharedItems count="14">
        <s v="Men"/>
        <s v="Men (35-39)"/>
        <s v="Men (40-44)"/>
        <s v="Men (45-49)"/>
        <s v="Men (50-54)"/>
        <s v="Men (55-59)"/>
        <s v="Men (60+)"/>
        <s v="Women"/>
        <s v="Women (35-39)"/>
        <s v="Women (40-44)"/>
        <s v="Women (45-49)"/>
        <s v="Women (50-54)"/>
        <s v="Women (55-59)"/>
        <s v="Women (60+)"/>
      </sharedItems>
      <extLst>
        <ext xmlns:x15="http://schemas.microsoft.com/office/spreadsheetml/2010/11/main" uri="{4F2E5C28-24EA-4eb8-9CBF-B6C8F9C3D259}">
          <x15:cachedUniqueNames>
            <x15:cachedUniqueName index="0" name="[Athletes_Combined].[division].&amp;[Men]"/>
            <x15:cachedUniqueName index="1" name="[Athletes_Combined].[division].&amp;[Men (35-39)]"/>
            <x15:cachedUniqueName index="2" name="[Athletes_Combined].[division].&amp;[Men (40-44)]"/>
            <x15:cachedUniqueName index="3" name="[Athletes_Combined].[division].&amp;[Men (45-49)]"/>
            <x15:cachedUniqueName index="4" name="[Athletes_Combined].[division].&amp;[Men (50-54)]"/>
            <x15:cachedUniqueName index="5" name="[Athletes_Combined].[division].&amp;[Men (55-59)]"/>
            <x15:cachedUniqueName index="6" name="[Athletes_Combined].[division].&amp;[Men (60+)]"/>
            <x15:cachedUniqueName index="7" name="[Athletes_Combined].[division].&amp;[Women]"/>
            <x15:cachedUniqueName index="8" name="[Athletes_Combined].[division].&amp;[Women (35-39)]"/>
            <x15:cachedUniqueName index="9" name="[Athletes_Combined].[division].&amp;[Women (40-44)]"/>
            <x15:cachedUniqueName index="10" name="[Athletes_Combined].[division].&amp;[Women (45-49)]"/>
            <x15:cachedUniqueName index="11" name="[Athletes_Combined].[division].&amp;[Women (50-54)]"/>
            <x15:cachedUniqueName index="12" name="[Athletes_Combined].[division].&amp;[Women (55-59)]"/>
            <x15:cachedUniqueName index="13" name="[Athletes_Combined].[division].&amp;[Women (60+)]"/>
          </x15:cachedUniqueNames>
        </ext>
      </extLst>
    </cacheField>
    <cacheField name="[Measures].[Average of age]" caption="Average of age" numFmtId="0" hierarchy="46" level="32767"/>
    <cacheField name="[Measures].[Max of age]" caption="Max of age" numFmtId="0" hierarchy="53" level="32767"/>
    <cacheField name="[Measures].[Min of age]" caption="Min of age" numFmtId="0" hierarchy="54" level="32767"/>
    <cacheField name="[Measures].[Median_age]" caption="Median_age" numFmtId="0" hierarchy="34" level="32767"/>
    <cacheField name="[Measures].[StdDev of age]" caption="StdDev of age" numFmtId="0" hierarchy="55" level="32767"/>
  </cacheFields>
  <cacheHierarchies count="83">
    <cacheHierarchy uniqueName="[Athletes_Combined].[height]" caption="height" attribute="1" defaultMemberUniqueName="[Athletes_Combined].[height].[All]" allUniqueName="[Athletes_Combined].[height].[All]" dimensionUniqueName="[Athletes_Combined]" displayFolder="" count="0" memberValueDatatype="5" unbalanced="0"/>
    <cacheHierarchy uniqueName="[Athletes_Combined].[affiliateid]" caption="affiliateid" attribute="1" defaultMemberUniqueName="[Athletes_Combined].[affiliateid].[All]" allUniqueName="[Athletes_Combined].[affiliateid].[All]" dimensionUniqueName="[Athletes_Combined]" displayFolder="" count="0" memberValueDatatype="20" unbalanced="0"/>
    <cacheHierarchy uniqueName="[Athletes_Combined].[countryoforiginname]" caption="countryoforiginname" attribute="1" defaultMemberUniqueName="[Athletes_Combined].[countryoforiginname].[All]" allUniqueName="[Athletes_Combined].[countryoforiginname].[All]" dimensionUniqueName="[Athletes_Combined]" displayFolder="" count="0" memberValueDatatype="130" unbalanced="0"/>
    <cacheHierarchy uniqueName="[Athletes_Combined].[weight]" caption="weight" attribute="1" defaultMemberUniqueName="[Athletes_Combined].[weight].[All]" allUniqueName="[Athletes_Combined].[weight].[All]" dimensionUniqueName="[Athletes_Combined]" displayFolder="" count="0" memberValueDatatype="5" unbalanced="0"/>
    <cacheHierarchy uniqueName="[Athletes_Combined].[affiliatename]" caption="affiliatename" attribute="1" defaultMemberUniqueName="[Athletes_Combined].[affiliatename].[All]" allUniqueName="[Athletes_Combined].[affiliatename].[All]" dimensionUniqueName="[Athletes_Combined]" displayFolder="" count="0" memberValueDatatype="130" unbalanced="0"/>
    <cacheHierarchy uniqueName="[Athletes_Combined].[affliatename]" caption="affliatename" attribute="1" defaultMemberUniqueName="[Athletes_Combined].[affliatename].[All]" allUniqueName="[Athletes_Combined].[affliatename].[All]" dimensionUniqueName="[Athletes_Combined]" displayFolder="" count="0" memberValueDatatype="130" unbalanced="0"/>
    <cacheHierarchy uniqueName="[Athletes_Combined].[status]" caption="status" attribute="1" defaultMemberUniqueName="[Athletes_Combined].[status].[All]" allUniqueName="[Athletes_Combined].[status].[All]" dimensionUniqueName="[Athletes_Combined]" displayFolder="" count="0" memberValueDatatype="130" unbalanced="0"/>
    <cacheHierarchy uniqueName="[Athletes_Combined].[Athletestatus]" caption="Athletestatus" attribute="1" defaultMemberUniqueName="[Athletes_Combined].[Athletestatus].[All]" allUniqueName="[Athletes_Combined].[Athletestatus].[All]" dimensionUniqueName="[Athletes_Combined]" displayFolder="" count="0" memberValueDatatype="130" unbalanced="0"/>
    <cacheHierarchy uniqueName="[Athletes_Combined].[bibid]" caption="bibid" attribute="1" defaultMemberUniqueName="[Athletes_Combined].[bibid].[All]" allUniqueName="[Athletes_Combined].[bibid].[All]" dimensionUniqueName="[Athletes_Combined]" displayFolder="" count="0" memberValueDatatype="130" unbalanced="0"/>
    <cacheHierarchy uniqueName="[Athletes_Combined].[profilepics3key]" caption="profilepics3key" attribute="1" defaultMemberUniqueName="[Athletes_Combined].[profilepics3key].[All]" allUniqueName="[Athletes_Combined].[profilepics3key].[All]" dimensionUniqueName="[Athletes_Combined]" displayFolder="" count="0" memberValueDatatype="130" unbalanced="0"/>
    <cacheHierarchy uniqueName="[Athletes_Combined].[competitorid]" caption="competitorid" attribute="1" defaultMemberUniqueName="[Athletes_Combined].[competitorid].[All]" allUniqueName="[Athletes_Combined].[competitorid].[All]" dimensionUniqueName="[Athletes_Combined]" displayFolder="" count="0" memberValueDatatype="20" unbalanced="0"/>
    <cacheHierarchy uniqueName="[Athletes_Combined].[firstname]" caption="firstname" attribute="1" defaultMemberUniqueName="[Athletes_Combined].[firstname].[All]" allUniqueName="[Athletes_Combined].[firstname].[All]" dimensionUniqueName="[Athletes_Combined]" displayFolder="" count="0" memberValueDatatype="130" unbalanced="0"/>
    <cacheHierarchy uniqueName="[Athletes_Combined].[gender]" caption="gender" attribute="1" defaultMemberUniqueName="[Athletes_Combined].[gender].[All]" allUniqueName="[Athletes_Combined].[gender].[All]" dimensionUniqueName="[Athletes_Combined]" displayFolder="" count="0" memberValueDatatype="130" unbalanced="0"/>
    <cacheHierarchy uniqueName="[Athletes_Combined].[age]" caption="age" attribute="1" defaultMemberUniqueName="[Athletes_Combined].[age].[All]" allUniqueName="[Athletes_Combined].[age].[All]" dimensionUniqueName="[Athletes_Combined]" displayFolder="" count="0" memberValueDatatype="20" unbalanced="0"/>
    <cacheHierarchy uniqueName="[Athletes_Combined].[lastname]" caption="lastname" attribute="1" defaultMemberUniqueName="[Athletes_Combined].[lastname].[All]" allUniqueName="[Athletes_Combined].[lastname].[All]" dimensionUniqueName="[Athletes_Combined]" displayFolder="" count="0" memberValueDatatype="130" unbalanced="0"/>
    <cacheHierarchy uniqueName="[Athletes_Combined].[countryoforigincode]" caption="countryoforigincode" attribute="1" defaultMemberUniqueName="[Athletes_Combined].[countryoforigincode].[All]" allUniqueName="[Athletes_Combined].[countryoforigincode].[All]" dimensionUniqueName="[Athletes_Combined]" displayFolder="" count="0" memberValueDatatype="130" unbalanced="0"/>
    <cacheHierarchy uniqueName="[Athletes_Combined].[competitorname]" caption="competitorname" attribute="1" defaultMemberUniqueName="[Athletes_Combined].[competitorname].[All]" allUniqueName="[Athletes_Combined].[competitorname].[All]" dimensionUniqueName="[Athletes_Combined]" displayFolder="" count="0" memberValueDatatype="130" unbalanced="0"/>
    <cacheHierarchy uniqueName="[Athletes_Combined].[Column1]" caption="Column1" attribute="1" defaultMemberUniqueName="[Athletes_Combined].[Column1].[All]" allUniqueName="[Athletes_Combined].[Column1].[All]" dimensionUniqueName="[Athletes_Combined]" displayFolder="" count="0" memberValueDatatype="130" unbalanced="0"/>
    <cacheHierarchy uniqueName="[Athletes_Combined].[overallrank]" caption="overallrank" attribute="1" defaultMemberUniqueName="[Athletes_Combined].[overallrank].[All]" allUniqueName="[Athletes_Combined].[overallrank].[All]" dimensionUniqueName="[Athletes_Combined]" displayFolder="" count="0" memberValueDatatype="20" unbalanced="0"/>
    <cacheHierarchy uniqueName="[Athletes_Combined].[overallscore]" caption="overallscore" attribute="1" defaultMemberUniqueName="[Athletes_Combined].[overallscore].[All]" allUniqueName="[Athletes_Combined].[overallscore].[All]" dimensionUniqueName="[Athletes_Combined]" displayFolder="" count="0" memberValueDatatype="20" unbalanced="0"/>
    <cacheHierarchy uniqueName="[Athletes_Combined].[division]" caption="division" attribute="1" defaultMemberUniqueName="[Athletes_Combined].[division].[All]" allUniqueName="[Athletes_Combined].[division].[All]" dimensionUniqueName="[Athletes_Combined]" displayFolder="" count="2" memberValueDatatype="130" unbalanced="0">
      <fieldsUsage count="2">
        <fieldUsage x="-1"/>
        <fieldUsage x="0"/>
      </fieldsUsage>
    </cacheHierarchy>
    <cacheHierarchy uniqueName="[Athletes_Combined].[Number of Records]" caption="Number of Records" attribute="1" defaultMemberUniqueName="[Athletes_Combined].[Number of Records].[All]" allUniqueName="[Athletes_Combined].[Number of Records].[All]" dimensionUniqueName="[Athletes_Combined]" displayFolder="" count="0" memberValueDatatype="20" unbalanced="0"/>
    <cacheHierarchy uniqueName="[scores].[ordinal]" caption="ordinal" attribute="1" defaultMemberUniqueName="[scores].[ordinal].[All]" allUniqueName="[scores].[ordinal].[All]" dimensionUniqueName="[scores]" displayFolder="" count="0" memberValueDatatype="20" unbalanced="0"/>
    <cacheHierarchy uniqueName="[scores].[breakdown]" caption="breakdown" attribute="1" defaultMemberUniqueName="[scores].[breakdown].[All]" allUniqueName="[scores].[breakdown].[All]" dimensionUniqueName="[scores]" displayFolder="" count="0" memberValueDatatype="130" unbalanced="0"/>
    <cacheHierarchy uniqueName="[scores].[lane]" caption="lane" attribute="1" defaultMemberUniqueName="[scores].[lane].[All]" allUniqueName="[scores].[lane].[All]" dimensionUniqueName="[scores]" displayFolder="" count="0" memberValueDatatype="20" unbalanced="0"/>
    <cacheHierarchy uniqueName="[scores].[rank]" caption="rank" attribute="1" defaultMemberUniqueName="[scores].[rank].[All]" allUniqueName="[scores].[rank].[All]" dimensionUniqueName="[scores]" displayFolder="" count="0" memberValueDatatype="130" unbalanced="0"/>
    <cacheHierarchy uniqueName="[scores].[heat]" caption="heat" attribute="1" defaultMemberUniqueName="[scores].[heat].[All]" allUniqueName="[scores].[heat].[All]" dimensionUniqueName="[scores]" displayFolder="" count="0" memberValueDatatype="20" unbalanced="0"/>
    <cacheHierarchy uniqueName="[scores].[points]" caption="points" attribute="1" defaultMemberUniqueName="[scores].[points].[All]" allUniqueName="[scores].[points].[All]" dimensionUniqueName="[scores]" displayFolder="" count="0" memberValueDatatype="20" unbalanced="0"/>
    <cacheHierarchy uniqueName="[scores].[scoredisplay]" caption="scoredisplay" attribute="1" defaultMemberUniqueName="[scores].[scoredisplay].[All]" allUniqueName="[scores].[scoredisplay].[All]" dimensionUniqueName="[scores]" displayFolder="" count="0" memberValueDatatype="130" unbalanced="0"/>
    <cacheHierarchy uniqueName="[scores].[time]" caption="time" attribute="1" defaultMemberUniqueName="[scores].[time].[All]" allUniqueName="[scores].[time].[All]" dimensionUniqueName="[scores]" displayFolder="" count="0" memberValueDatatype="130" unbalanced="0"/>
    <cacheHierarchy uniqueName="[scores].[displaytime]" caption="displaytime" attribute="1" defaultMemberUniqueName="[scores].[displaytime].[All]" allUniqueName="[scores].[displaytime].[All]" dimensionUniqueName="[scores]" displayFolder="" count="0" memberValueDatatype="5" unbalanced="0"/>
    <cacheHierarchy uniqueName="[scores].[workoutrank]" caption="workoutrank" attribute="1" defaultMemberUniqueName="[scores].[workoutrank].[All]" allUniqueName="[scores].[workoutrank].[All]" dimensionUniqueName="[scores]" displayFolder="" count="0" memberValueDatatype="130" unbalanced="0"/>
    <cacheHierarchy uniqueName="[scores].[competitorid]" caption="competitorid" attribute="1" defaultMemberUniqueName="[scores].[competitorid].[All]" allUniqueName="[scores].[competitorid].[All]" dimensionUniqueName="[scores]" displayFolder="" count="0" memberValueDatatype="20" unbalanced="0"/>
    <cacheHierarchy uniqueName="[scores].[Number of Records]" caption="Number of Records" attribute="1" defaultMemberUniqueName="[scores].[Number of Records].[All]" allUniqueName="[scores].[Number of Records].[All]" dimensionUniqueName="[scores]" displayFolder="" count="0" memberValueDatatype="20" unbalanced="0"/>
    <cacheHierarchy uniqueName="[Measures].[Median_age]" caption="Median_age" measure="1" displayFolder="" measureGroup="scores" count="0" oneField="1">
      <fieldsUsage count="1">
        <fieldUsage x="4"/>
      </fieldsUsage>
    </cacheHierarchy>
    <cacheHierarchy uniqueName="[Measures].[Median_overallscore]" caption="Median_overallscore" measure="1" displayFolder="" measureGroup="scores" count="0"/>
    <cacheHierarchy uniqueName="[Measures].[Median of weight]" caption="Median of weight" measure="1" displayFolder="" measureGroup="scores" count="0"/>
    <cacheHierarchy uniqueName="[Measures].[Median of height]" caption="Median of height" measure="1" displayFolder="" measureGroup="scores" count="0"/>
    <cacheHierarchy uniqueName="[Measures].[__XL_Count scores]" caption="__XL_Count scores" measure="1" displayFolder="" measureGroup="scores" count="0" hidden="1"/>
    <cacheHierarchy uniqueName="[Measures].[__XL_Count Athletes_Combined]" caption="__XL_Count Athletes_Combined" measure="1" displayFolder="" measureGroup="Athletes_Combined" count="0" hidden="1"/>
    <cacheHierarchy uniqueName="[Measures].[__No measures defined]" caption="__No measures defined" measure="1" displayFolder="" count="0" hidden="1"/>
    <cacheHierarchy uniqueName="[Measures].[Count of workoutrank]" caption="Count of workoutrank" measure="1" displayFolder="" measureGroup="scores" count="0" hidden="1">
      <extLst>
        <ext xmlns:x15="http://schemas.microsoft.com/office/spreadsheetml/2010/11/main" uri="{B97F6D7D-B522-45F9-BDA1-12C45D357490}">
          <x15:cacheHierarchy aggregatedColumn="31"/>
        </ext>
      </extLst>
    </cacheHierarchy>
    <cacheHierarchy uniqueName="[Measures].[Count of division]" caption="Count of division" measure="1" displayFolder="" measureGroup="Athletes_Combined" count="0" hidden="1">
      <extLst>
        <ext xmlns:x15="http://schemas.microsoft.com/office/spreadsheetml/2010/11/main" uri="{B97F6D7D-B522-45F9-BDA1-12C45D357490}">
          <x15:cacheHierarchy aggregatedColumn="20"/>
        </ext>
      </extLst>
    </cacheHierarchy>
    <cacheHierarchy uniqueName="[Measures].[Sum of height]" caption="Sum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Average of height]" caption="Average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age]" caption="Average of age" measure="1" displayFolder="" measureGroup="Athletes_Combined"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weight]" caption="Sum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um of overallscore]" caption="Sum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in of overallscore]" caption="Min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Average of overallscore]" caption="Average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overallscore]" caption="Max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StdDev of overallscore]" caption="StdDev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age]" caption="Max of age" measure="1" displayFolder="" measureGroup="Athletes_Combined" count="0" oneField="1" hidden="1">
      <fieldsUsage count="1">
        <fieldUsage x="2"/>
      </fieldsUsage>
      <extLst>
        <ext xmlns:x15="http://schemas.microsoft.com/office/spreadsheetml/2010/11/main" uri="{B97F6D7D-B522-45F9-BDA1-12C45D357490}">
          <x15:cacheHierarchy aggregatedColumn="13"/>
        </ext>
      </extLst>
    </cacheHierarchy>
    <cacheHierarchy uniqueName="[Measures].[Min of age]" caption="Min of age" measure="1" displayFolder="" measureGroup="Athletes_Combined" count="0" oneField="1" hidden="1">
      <fieldsUsage count="1">
        <fieldUsage x="3"/>
      </fieldsUsage>
      <extLst>
        <ext xmlns:x15="http://schemas.microsoft.com/office/spreadsheetml/2010/11/main" uri="{B97F6D7D-B522-45F9-BDA1-12C45D357490}">
          <x15:cacheHierarchy aggregatedColumn="13"/>
        </ext>
      </extLst>
    </cacheHierarchy>
    <cacheHierarchy uniqueName="[Measures].[StdDev of age]" caption="StdDev of age" measure="1" displayFolder="" measureGroup="Athletes_Combined" count="0" oneField="1" hidden="1">
      <fieldsUsage count="1">
        <fieldUsage x="5"/>
      </fieldsUsage>
      <extLst>
        <ext xmlns:x15="http://schemas.microsoft.com/office/spreadsheetml/2010/11/main" uri="{B97F6D7D-B522-45F9-BDA1-12C45D357490}">
          <x15:cacheHierarchy aggregatedColumn="13"/>
        </ext>
      </extLst>
    </cacheHierarchy>
    <cacheHierarchy uniqueName="[Measures].[Average of weight]" caption="Average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weight]" caption="Max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in of weight]" caption="Min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tdDev of weight]" caption="StdDev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height]" caption="Max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Min of height]" caption="Min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tdDev of height]" caption="StdDev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Count of countryoforiginname]" caption="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Distinct Count of countryoforiginname]" caption="Distinct 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Count of overallrank]" caption="Count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Sum of competitorid]" caption="Sum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competitorid]" caption="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Distinct Count of competitorid]" caption="Distinct 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Athletes_Combined" count="0" hidden="1">
      <extLst>
        <ext xmlns:x15="http://schemas.microsoft.com/office/spreadsheetml/2010/11/main" uri="{B97F6D7D-B522-45F9-BDA1-12C45D357490}">
          <x15:cacheHierarchy aggregatedColumn="12"/>
        </ext>
      </extLst>
    </cacheHierarchy>
    <cacheHierarchy uniqueName="[Measures].[Max of overallrank]" caption="Max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Average of overallrank]" caption="Average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Count of scoredisplay]" caption="Count of scoredisplay" measure="1" displayFolder="" measureGroup="scores" count="0" hidden="1">
      <extLst>
        <ext xmlns:x15="http://schemas.microsoft.com/office/spreadsheetml/2010/11/main" uri="{B97F6D7D-B522-45F9-BDA1-12C45D357490}">
          <x15:cacheHierarchy aggregatedColumn="28"/>
        </ext>
      </extLst>
    </cacheHierarchy>
    <cacheHierarchy uniqueName="[Measures].[Count of time]" caption="Count of time" measure="1" displayFolder="" measureGroup="scores" count="0" hidden="1">
      <extLst>
        <ext xmlns:x15="http://schemas.microsoft.com/office/spreadsheetml/2010/11/main" uri="{B97F6D7D-B522-45F9-BDA1-12C45D357490}">
          <x15:cacheHierarchy aggregatedColumn="29"/>
        </ext>
      </extLst>
    </cacheHierarchy>
    <cacheHierarchy uniqueName="[Measures].[Count of status]" caption="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Distinct Count of status]" caption="Distinct 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Count of Athletestatus]" caption="Count of Athletestatus" measure="1" displayFolder="" measureGroup="Athletes_Combined" count="0" hidden="1">
      <extLst>
        <ext xmlns:x15="http://schemas.microsoft.com/office/spreadsheetml/2010/11/main" uri="{B97F6D7D-B522-45F9-BDA1-12C45D357490}">
          <x15:cacheHierarchy aggregatedColumn="7"/>
        </ext>
      </extLst>
    </cacheHierarchy>
    <cacheHierarchy uniqueName="[Measures].[Sum of displaytime]" caption="Sum of displaytime" measure="1" displayFolder="" measureGroup="scores" count="0" hidden="1">
      <extLst>
        <ext xmlns:x15="http://schemas.microsoft.com/office/spreadsheetml/2010/11/main" uri="{B97F6D7D-B522-45F9-BDA1-12C45D357490}">
          <x15:cacheHierarchy aggregatedColumn="30"/>
        </ext>
      </extLst>
    </cacheHierarchy>
    <cacheHierarchy uniqueName="[Measures].[Average of displaytime]" caption="Average of displaytime" measure="1" displayFolder="" measureGroup="scores" count="0" hidden="1">
      <extLst>
        <ext xmlns:x15="http://schemas.microsoft.com/office/spreadsheetml/2010/11/main" uri="{B97F6D7D-B522-45F9-BDA1-12C45D357490}">
          <x15:cacheHierarchy aggregatedColumn="30"/>
        </ext>
      </extLst>
    </cacheHierarchy>
    <cacheHierarchy uniqueName="[Measures].[Max of displaytime]" caption="Max of displaytime" measure="1" displayFolder="" measureGroup="scores" count="0" hidden="1">
      <extLst>
        <ext xmlns:x15="http://schemas.microsoft.com/office/spreadsheetml/2010/11/main" uri="{B97F6D7D-B522-45F9-BDA1-12C45D357490}">
          <x15:cacheHierarchy aggregatedColumn="30"/>
        </ext>
      </extLst>
    </cacheHierarchy>
    <cacheHierarchy uniqueName="[Measures].[Min of displaytime]" caption="Min of displaytime" measure="1" displayFolder="" measureGroup="scores" count="0" hidden="1">
      <extLst>
        <ext xmlns:x15="http://schemas.microsoft.com/office/spreadsheetml/2010/11/main" uri="{B97F6D7D-B522-45F9-BDA1-12C45D357490}">
          <x15:cacheHierarchy aggregatedColumn="30"/>
        </ext>
      </extLst>
    </cacheHierarchy>
    <cacheHierarchy uniqueName="[Measures].[Count of affiliatename]" caption="Count of affiliatename" measure="1" displayFolder="" measureGroup="Athletes_Combined" count="0" hidden="1">
      <extLst>
        <ext xmlns:x15="http://schemas.microsoft.com/office/spreadsheetml/2010/11/main" uri="{B97F6D7D-B522-45F9-BDA1-12C45D357490}">
          <x15:cacheHierarchy aggregatedColumn="4"/>
        </ext>
      </extLst>
    </cacheHierarchy>
    <cacheHierarchy uniqueName="[Measures].[Distinct Count of affiliatename]" caption="Distinct Count of affiliatename" measure="1" displayFolder="" measureGroup="Athletes_Combined" count="0" hidden="1">
      <extLst>
        <ext xmlns:x15="http://schemas.microsoft.com/office/spreadsheetml/2010/11/main" uri="{B97F6D7D-B522-45F9-BDA1-12C45D357490}">
          <x15:cacheHierarchy aggregatedColumn="4"/>
        </ext>
      </extLst>
    </cacheHierarchy>
  </cacheHierarchies>
  <kpis count="0"/>
  <dimensions count="3">
    <dimension name="Athletes_Combined" uniqueName="[Athletes_Combined]" caption="Athletes_Combined"/>
    <dimension measure="1" name="Measures" uniqueName="[Measures]" caption="Measures"/>
    <dimension name="scores" uniqueName="[scores]" caption="scores"/>
  </dimensions>
  <measureGroups count="2">
    <measureGroup name="Athletes_Combined" caption="Athletes_Combined"/>
    <measureGroup name="scores" caption="scor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Craig" refreshedDate="45440.601935648148" backgroundQuery="1" createdVersion="8" refreshedVersion="8" minRefreshableVersion="3" recordCount="0" supportSubquery="1" supportAdvancedDrill="1" xr:uid="{6BDB6E1C-DF62-4A86-9198-528F6F073C41}">
  <cacheSource type="external" connectionId="6"/>
  <cacheFields count="7">
    <cacheField name="[Athletes_Combined].[division].[division]" caption="division" numFmtId="0" hierarchy="20" level="1">
      <sharedItems count="14">
        <s v="Men"/>
        <s v="Men (35-39)"/>
        <s v="Men (40-44)"/>
        <s v="Men (45-49)"/>
        <s v="Men (50-54)"/>
        <s v="Men (55-59)"/>
        <s v="Men (60+)"/>
        <s v="Women"/>
        <s v="Women (35-39)"/>
        <s v="Women (40-44)"/>
        <s v="Women (45-49)"/>
        <s v="Women (50-54)"/>
        <s v="Women (55-59)"/>
        <s v="Women (60+)"/>
      </sharedItems>
      <extLst>
        <ext xmlns:x15="http://schemas.microsoft.com/office/spreadsheetml/2010/11/main" uri="{4F2E5C28-24EA-4eb8-9CBF-B6C8F9C3D259}">
          <x15:cachedUniqueNames>
            <x15:cachedUniqueName index="0" name="[Athletes_Combined].[division].&amp;[Men]"/>
            <x15:cachedUniqueName index="1" name="[Athletes_Combined].[division].&amp;[Men (35-39)]"/>
            <x15:cachedUniqueName index="2" name="[Athletes_Combined].[division].&amp;[Men (40-44)]"/>
            <x15:cachedUniqueName index="3" name="[Athletes_Combined].[division].&amp;[Men (45-49)]"/>
            <x15:cachedUniqueName index="4" name="[Athletes_Combined].[division].&amp;[Men (50-54)]"/>
            <x15:cachedUniqueName index="5" name="[Athletes_Combined].[division].&amp;[Men (55-59)]"/>
            <x15:cachedUniqueName index="6" name="[Athletes_Combined].[division].&amp;[Men (60+)]"/>
            <x15:cachedUniqueName index="7" name="[Athletes_Combined].[division].&amp;[Women]"/>
            <x15:cachedUniqueName index="8" name="[Athletes_Combined].[division].&amp;[Women (35-39)]"/>
            <x15:cachedUniqueName index="9" name="[Athletes_Combined].[division].&amp;[Women (40-44)]"/>
            <x15:cachedUniqueName index="10" name="[Athletes_Combined].[division].&amp;[Women (45-49)]"/>
            <x15:cachedUniqueName index="11" name="[Athletes_Combined].[division].&amp;[Women (50-54)]"/>
            <x15:cachedUniqueName index="12" name="[Athletes_Combined].[division].&amp;[Women (55-59)]"/>
            <x15:cachedUniqueName index="13" name="[Athletes_Combined].[division].&amp;[Women (60+)]"/>
          </x15:cachedUniqueNames>
        </ext>
      </extLst>
    </cacheField>
    <cacheField name="[Measures].[Min of overallscore]" caption="Min of overallscore" numFmtId="0" hierarchy="49" level="32767"/>
    <cacheField name="[Measures].[Average of overallscore]" caption="Average of overallscore" numFmtId="0" hierarchy="50" level="32767"/>
    <cacheField name="[Measures].[Max of overallscore]" caption="Max of overallscore" numFmtId="0" hierarchy="51" level="32767"/>
    <cacheField name="[Measures].[StdDev of overallscore]" caption="StdDev of overallscore" numFmtId="0" hierarchy="52" level="32767"/>
    <cacheField name="[Measures].[Median_overallscore]" caption="Median_overallscore" numFmtId="0" hierarchy="35" level="32767"/>
    <cacheField name="[Athletes_Combined].[overallscore].[overallscore]" caption="overallscore" numFmtId="0" hierarchy="19" level="1">
      <sharedItems containsSemiMixedTypes="0" containsNonDate="0" containsString="0"/>
    </cacheField>
  </cacheFields>
  <cacheHierarchies count="83">
    <cacheHierarchy uniqueName="[Athletes_Combined].[height]" caption="height" attribute="1" defaultMemberUniqueName="[Athletes_Combined].[height].[All]" allUniqueName="[Athletes_Combined].[height].[All]" dimensionUniqueName="[Athletes_Combined]" displayFolder="" count="0" memberValueDatatype="5" unbalanced="0"/>
    <cacheHierarchy uniqueName="[Athletes_Combined].[affiliateid]" caption="affiliateid" attribute="1" defaultMemberUniqueName="[Athletes_Combined].[affiliateid].[All]" allUniqueName="[Athletes_Combined].[affiliateid].[All]" dimensionUniqueName="[Athletes_Combined]" displayFolder="" count="0" memberValueDatatype="20" unbalanced="0"/>
    <cacheHierarchy uniqueName="[Athletes_Combined].[countryoforiginname]" caption="countryoforiginname" attribute="1" defaultMemberUniqueName="[Athletes_Combined].[countryoforiginname].[All]" allUniqueName="[Athletes_Combined].[countryoforiginname].[All]" dimensionUniqueName="[Athletes_Combined]" displayFolder="" count="0" memberValueDatatype="130" unbalanced="0"/>
    <cacheHierarchy uniqueName="[Athletes_Combined].[weight]" caption="weight" attribute="1" defaultMemberUniqueName="[Athletes_Combined].[weight].[All]" allUniqueName="[Athletes_Combined].[weight].[All]" dimensionUniqueName="[Athletes_Combined]" displayFolder="" count="0" memberValueDatatype="5" unbalanced="0"/>
    <cacheHierarchy uniqueName="[Athletes_Combined].[affiliatename]" caption="affiliatename" attribute="1" defaultMemberUniqueName="[Athletes_Combined].[affiliatename].[All]" allUniqueName="[Athletes_Combined].[affiliatename].[All]" dimensionUniqueName="[Athletes_Combined]" displayFolder="" count="0" memberValueDatatype="130" unbalanced="0"/>
    <cacheHierarchy uniqueName="[Athletes_Combined].[affliatename]" caption="affliatename" attribute="1" defaultMemberUniqueName="[Athletes_Combined].[affliatename].[All]" allUniqueName="[Athletes_Combined].[affliatename].[All]" dimensionUniqueName="[Athletes_Combined]" displayFolder="" count="0" memberValueDatatype="130" unbalanced="0"/>
    <cacheHierarchy uniqueName="[Athletes_Combined].[status]" caption="status" attribute="1" defaultMemberUniqueName="[Athletes_Combined].[status].[All]" allUniqueName="[Athletes_Combined].[status].[All]" dimensionUniqueName="[Athletes_Combined]" displayFolder="" count="0" memberValueDatatype="130" unbalanced="0"/>
    <cacheHierarchy uniqueName="[Athletes_Combined].[Athletestatus]" caption="Athletestatus" attribute="1" defaultMemberUniqueName="[Athletes_Combined].[Athletestatus].[All]" allUniqueName="[Athletes_Combined].[Athletestatus].[All]" dimensionUniqueName="[Athletes_Combined]" displayFolder="" count="0" memberValueDatatype="130" unbalanced="0"/>
    <cacheHierarchy uniqueName="[Athletes_Combined].[bibid]" caption="bibid" attribute="1" defaultMemberUniqueName="[Athletes_Combined].[bibid].[All]" allUniqueName="[Athletes_Combined].[bibid].[All]" dimensionUniqueName="[Athletes_Combined]" displayFolder="" count="0" memberValueDatatype="130" unbalanced="0"/>
    <cacheHierarchy uniqueName="[Athletes_Combined].[profilepics3key]" caption="profilepics3key" attribute="1" defaultMemberUniqueName="[Athletes_Combined].[profilepics3key].[All]" allUniqueName="[Athletes_Combined].[profilepics3key].[All]" dimensionUniqueName="[Athletes_Combined]" displayFolder="" count="0" memberValueDatatype="130" unbalanced="0"/>
    <cacheHierarchy uniqueName="[Athletes_Combined].[competitorid]" caption="competitorid" attribute="1" defaultMemberUniqueName="[Athletes_Combined].[competitorid].[All]" allUniqueName="[Athletes_Combined].[competitorid].[All]" dimensionUniqueName="[Athletes_Combined]" displayFolder="" count="0" memberValueDatatype="20" unbalanced="0"/>
    <cacheHierarchy uniqueName="[Athletes_Combined].[firstname]" caption="firstname" attribute="1" defaultMemberUniqueName="[Athletes_Combined].[firstname].[All]" allUniqueName="[Athletes_Combined].[firstname].[All]" dimensionUniqueName="[Athletes_Combined]" displayFolder="" count="0" memberValueDatatype="130" unbalanced="0"/>
    <cacheHierarchy uniqueName="[Athletes_Combined].[gender]" caption="gender" attribute="1" defaultMemberUniqueName="[Athletes_Combined].[gender].[All]" allUniqueName="[Athletes_Combined].[gender].[All]" dimensionUniqueName="[Athletes_Combined]" displayFolder="" count="0" memberValueDatatype="130" unbalanced="0"/>
    <cacheHierarchy uniqueName="[Athletes_Combined].[age]" caption="age" attribute="1" defaultMemberUniqueName="[Athletes_Combined].[age].[All]" allUniqueName="[Athletes_Combined].[age].[All]" dimensionUniqueName="[Athletes_Combined]" displayFolder="" count="0" memberValueDatatype="20" unbalanced="0"/>
    <cacheHierarchy uniqueName="[Athletes_Combined].[lastname]" caption="lastname" attribute="1" defaultMemberUniqueName="[Athletes_Combined].[lastname].[All]" allUniqueName="[Athletes_Combined].[lastname].[All]" dimensionUniqueName="[Athletes_Combined]" displayFolder="" count="0" memberValueDatatype="130" unbalanced="0"/>
    <cacheHierarchy uniqueName="[Athletes_Combined].[countryoforigincode]" caption="countryoforigincode" attribute="1" defaultMemberUniqueName="[Athletes_Combined].[countryoforigincode].[All]" allUniqueName="[Athletes_Combined].[countryoforigincode].[All]" dimensionUniqueName="[Athletes_Combined]" displayFolder="" count="0" memberValueDatatype="130" unbalanced="0"/>
    <cacheHierarchy uniqueName="[Athletes_Combined].[competitorname]" caption="competitorname" attribute="1" defaultMemberUniqueName="[Athletes_Combined].[competitorname].[All]" allUniqueName="[Athletes_Combined].[competitorname].[All]" dimensionUniqueName="[Athletes_Combined]" displayFolder="" count="0" memberValueDatatype="130" unbalanced="0"/>
    <cacheHierarchy uniqueName="[Athletes_Combined].[Column1]" caption="Column1" attribute="1" defaultMemberUniqueName="[Athletes_Combined].[Column1].[All]" allUniqueName="[Athletes_Combined].[Column1].[All]" dimensionUniqueName="[Athletes_Combined]" displayFolder="" count="0" memberValueDatatype="130" unbalanced="0"/>
    <cacheHierarchy uniqueName="[Athletes_Combined].[overallrank]" caption="overallrank" attribute="1" defaultMemberUniqueName="[Athletes_Combined].[overallrank].[All]" allUniqueName="[Athletes_Combined].[overallrank].[All]" dimensionUniqueName="[Athletes_Combined]" displayFolder="" count="0" memberValueDatatype="20" unbalanced="0"/>
    <cacheHierarchy uniqueName="[Athletes_Combined].[overallscore]" caption="overallscore" attribute="1" defaultMemberUniqueName="[Athletes_Combined].[overallscore].[All]" allUniqueName="[Athletes_Combined].[overallscore].[All]" dimensionUniqueName="[Athletes_Combined]" displayFolder="" count="2" memberValueDatatype="20" unbalanced="0">
      <fieldsUsage count="2">
        <fieldUsage x="-1"/>
        <fieldUsage x="6"/>
      </fieldsUsage>
    </cacheHierarchy>
    <cacheHierarchy uniqueName="[Athletes_Combined].[division]" caption="division" attribute="1" defaultMemberUniqueName="[Athletes_Combined].[division].[All]" allUniqueName="[Athletes_Combined].[division].[All]" dimensionUniqueName="[Athletes_Combined]" displayFolder="" count="2" memberValueDatatype="130" unbalanced="0">
      <fieldsUsage count="2">
        <fieldUsage x="-1"/>
        <fieldUsage x="0"/>
      </fieldsUsage>
    </cacheHierarchy>
    <cacheHierarchy uniqueName="[Athletes_Combined].[Number of Records]" caption="Number of Records" attribute="1" defaultMemberUniqueName="[Athletes_Combined].[Number of Records].[All]" allUniqueName="[Athletes_Combined].[Number of Records].[All]" dimensionUniqueName="[Athletes_Combined]" displayFolder="" count="0" memberValueDatatype="20" unbalanced="0"/>
    <cacheHierarchy uniqueName="[scores].[ordinal]" caption="ordinal" attribute="1" defaultMemberUniqueName="[scores].[ordinal].[All]" allUniqueName="[scores].[ordinal].[All]" dimensionUniqueName="[scores]" displayFolder="" count="0" memberValueDatatype="20" unbalanced="0"/>
    <cacheHierarchy uniqueName="[scores].[breakdown]" caption="breakdown" attribute="1" defaultMemberUniqueName="[scores].[breakdown].[All]" allUniqueName="[scores].[breakdown].[All]" dimensionUniqueName="[scores]" displayFolder="" count="0" memberValueDatatype="130" unbalanced="0"/>
    <cacheHierarchy uniqueName="[scores].[lane]" caption="lane" attribute="1" defaultMemberUniqueName="[scores].[lane].[All]" allUniqueName="[scores].[lane].[All]" dimensionUniqueName="[scores]" displayFolder="" count="0" memberValueDatatype="20" unbalanced="0"/>
    <cacheHierarchy uniqueName="[scores].[rank]" caption="rank" attribute="1" defaultMemberUniqueName="[scores].[rank].[All]" allUniqueName="[scores].[rank].[All]" dimensionUniqueName="[scores]" displayFolder="" count="0" memberValueDatatype="130" unbalanced="0"/>
    <cacheHierarchy uniqueName="[scores].[heat]" caption="heat" attribute="1" defaultMemberUniqueName="[scores].[heat].[All]" allUniqueName="[scores].[heat].[All]" dimensionUniqueName="[scores]" displayFolder="" count="0" memberValueDatatype="20" unbalanced="0"/>
    <cacheHierarchy uniqueName="[scores].[points]" caption="points" attribute="1" defaultMemberUniqueName="[scores].[points].[All]" allUniqueName="[scores].[points].[All]" dimensionUniqueName="[scores]" displayFolder="" count="0" memberValueDatatype="20" unbalanced="0"/>
    <cacheHierarchy uniqueName="[scores].[scoredisplay]" caption="scoredisplay" attribute="1" defaultMemberUniqueName="[scores].[scoredisplay].[All]" allUniqueName="[scores].[scoredisplay].[All]" dimensionUniqueName="[scores]" displayFolder="" count="0" memberValueDatatype="130" unbalanced="0"/>
    <cacheHierarchy uniqueName="[scores].[time]" caption="time" attribute="1" defaultMemberUniqueName="[scores].[time].[All]" allUniqueName="[scores].[time].[All]" dimensionUniqueName="[scores]" displayFolder="" count="0" memberValueDatatype="130" unbalanced="0"/>
    <cacheHierarchy uniqueName="[scores].[displaytime]" caption="displaytime" attribute="1" defaultMemberUniqueName="[scores].[displaytime].[All]" allUniqueName="[scores].[displaytime].[All]" dimensionUniqueName="[scores]" displayFolder="" count="0" memberValueDatatype="5" unbalanced="0"/>
    <cacheHierarchy uniqueName="[scores].[workoutrank]" caption="workoutrank" attribute="1" defaultMemberUniqueName="[scores].[workoutrank].[All]" allUniqueName="[scores].[workoutrank].[All]" dimensionUniqueName="[scores]" displayFolder="" count="0" memberValueDatatype="130" unbalanced="0"/>
    <cacheHierarchy uniqueName="[scores].[competitorid]" caption="competitorid" attribute="1" defaultMemberUniqueName="[scores].[competitorid].[All]" allUniqueName="[scores].[competitorid].[All]" dimensionUniqueName="[scores]" displayFolder="" count="0" memberValueDatatype="20" unbalanced="0"/>
    <cacheHierarchy uniqueName="[scores].[Number of Records]" caption="Number of Records" attribute="1" defaultMemberUniqueName="[scores].[Number of Records].[All]" allUniqueName="[scores].[Number of Records].[All]" dimensionUniqueName="[scores]" displayFolder="" count="0" memberValueDatatype="20" unbalanced="0"/>
    <cacheHierarchy uniqueName="[Measures].[Median_age]" caption="Median_age" measure="1" displayFolder="" measureGroup="scores" count="0"/>
    <cacheHierarchy uniqueName="[Measures].[Median_overallscore]" caption="Median_overallscore" measure="1" displayFolder="" measureGroup="scores" count="0" oneField="1">
      <fieldsUsage count="1">
        <fieldUsage x="5"/>
      </fieldsUsage>
    </cacheHierarchy>
    <cacheHierarchy uniqueName="[Measures].[Median of weight]" caption="Median of weight" measure="1" displayFolder="" measureGroup="scores" count="0"/>
    <cacheHierarchy uniqueName="[Measures].[Median of height]" caption="Median of height" measure="1" displayFolder="" measureGroup="scores" count="0"/>
    <cacheHierarchy uniqueName="[Measures].[__XL_Count scores]" caption="__XL_Count scores" measure="1" displayFolder="" measureGroup="scores" count="0" hidden="1"/>
    <cacheHierarchy uniqueName="[Measures].[__XL_Count Athletes_Combined]" caption="__XL_Count Athletes_Combined" measure="1" displayFolder="" measureGroup="Athletes_Combined" count="0" hidden="1"/>
    <cacheHierarchy uniqueName="[Measures].[__No measures defined]" caption="__No measures defined" measure="1" displayFolder="" count="0" hidden="1"/>
    <cacheHierarchy uniqueName="[Measures].[Count of workoutrank]" caption="Count of workoutrank" measure="1" displayFolder="" measureGroup="scores" count="0" hidden="1">
      <extLst>
        <ext xmlns:x15="http://schemas.microsoft.com/office/spreadsheetml/2010/11/main" uri="{B97F6D7D-B522-45F9-BDA1-12C45D357490}">
          <x15:cacheHierarchy aggregatedColumn="31"/>
        </ext>
      </extLst>
    </cacheHierarchy>
    <cacheHierarchy uniqueName="[Measures].[Count of division]" caption="Count of division" measure="1" displayFolder="" measureGroup="Athletes_Combined" count="0" hidden="1">
      <extLst>
        <ext xmlns:x15="http://schemas.microsoft.com/office/spreadsheetml/2010/11/main" uri="{B97F6D7D-B522-45F9-BDA1-12C45D357490}">
          <x15:cacheHierarchy aggregatedColumn="20"/>
        </ext>
      </extLst>
    </cacheHierarchy>
    <cacheHierarchy uniqueName="[Measures].[Sum of height]" caption="Sum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Average of height]" caption="Average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age]" caption="Average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um of weight]" caption="Sum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um of overallscore]" caption="Sum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in of overallscore]" caption="Min of overallscore" measure="1" displayFolder="" measureGroup="Athletes_Combined" count="0" oneField="1" hidden="1">
      <fieldsUsage count="1">
        <fieldUsage x="1"/>
      </fieldsUsage>
      <extLst>
        <ext xmlns:x15="http://schemas.microsoft.com/office/spreadsheetml/2010/11/main" uri="{B97F6D7D-B522-45F9-BDA1-12C45D357490}">
          <x15:cacheHierarchy aggregatedColumn="19"/>
        </ext>
      </extLst>
    </cacheHierarchy>
    <cacheHierarchy uniqueName="[Measures].[Average of overallscore]" caption="Average of overallscore" measure="1" displayFolder="" measureGroup="Athletes_Combined" count="0" oneField="1" hidden="1">
      <fieldsUsage count="1">
        <fieldUsage x="2"/>
      </fieldsUsage>
      <extLst>
        <ext xmlns:x15="http://schemas.microsoft.com/office/spreadsheetml/2010/11/main" uri="{B97F6D7D-B522-45F9-BDA1-12C45D357490}">
          <x15:cacheHierarchy aggregatedColumn="19"/>
        </ext>
      </extLst>
    </cacheHierarchy>
    <cacheHierarchy uniqueName="[Measures].[Max of overallscore]" caption="Max of overallscore" measure="1" displayFolder="" measureGroup="Athletes_Combined" count="0" oneField="1" hidden="1">
      <fieldsUsage count="1">
        <fieldUsage x="3"/>
      </fieldsUsage>
      <extLst>
        <ext xmlns:x15="http://schemas.microsoft.com/office/spreadsheetml/2010/11/main" uri="{B97F6D7D-B522-45F9-BDA1-12C45D357490}">
          <x15:cacheHierarchy aggregatedColumn="19"/>
        </ext>
      </extLst>
    </cacheHierarchy>
    <cacheHierarchy uniqueName="[Measures].[StdDev of overallscore]" caption="StdDev of overallscore" measure="1" displayFolder="" measureGroup="Athletes_Combined" count="0" oneField="1" hidden="1">
      <fieldsUsage count="1">
        <fieldUsage x="4"/>
      </fieldsUsage>
      <extLst>
        <ext xmlns:x15="http://schemas.microsoft.com/office/spreadsheetml/2010/11/main" uri="{B97F6D7D-B522-45F9-BDA1-12C45D357490}">
          <x15:cacheHierarchy aggregatedColumn="19"/>
        </ext>
      </extLst>
    </cacheHierarchy>
    <cacheHierarchy uniqueName="[Measures].[Max of age]" caption="Max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Min of age]" caption="Min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tdDev of age]" caption="StdDev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weight]" caption="Average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weight]" caption="Max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in of weight]" caption="Min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tdDev of weight]" caption="StdDev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height]" caption="Max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Min of height]" caption="Min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tdDev of height]" caption="StdDev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Count of countryoforiginname]" caption="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Distinct Count of countryoforiginname]" caption="Distinct 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Count of overallrank]" caption="Count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Sum of competitorid]" caption="Sum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competitorid]" caption="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Distinct Count of competitorid]" caption="Distinct 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Athletes_Combined" count="0" hidden="1">
      <extLst>
        <ext xmlns:x15="http://schemas.microsoft.com/office/spreadsheetml/2010/11/main" uri="{B97F6D7D-B522-45F9-BDA1-12C45D357490}">
          <x15:cacheHierarchy aggregatedColumn="12"/>
        </ext>
      </extLst>
    </cacheHierarchy>
    <cacheHierarchy uniqueName="[Measures].[Max of overallrank]" caption="Max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Average of overallrank]" caption="Average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Count of scoredisplay]" caption="Count of scoredisplay" measure="1" displayFolder="" measureGroup="scores" count="0" hidden="1">
      <extLst>
        <ext xmlns:x15="http://schemas.microsoft.com/office/spreadsheetml/2010/11/main" uri="{B97F6D7D-B522-45F9-BDA1-12C45D357490}">
          <x15:cacheHierarchy aggregatedColumn="28"/>
        </ext>
      </extLst>
    </cacheHierarchy>
    <cacheHierarchy uniqueName="[Measures].[Count of time]" caption="Count of time" measure="1" displayFolder="" measureGroup="scores" count="0" hidden="1">
      <extLst>
        <ext xmlns:x15="http://schemas.microsoft.com/office/spreadsheetml/2010/11/main" uri="{B97F6D7D-B522-45F9-BDA1-12C45D357490}">
          <x15:cacheHierarchy aggregatedColumn="29"/>
        </ext>
      </extLst>
    </cacheHierarchy>
    <cacheHierarchy uniqueName="[Measures].[Count of status]" caption="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Distinct Count of status]" caption="Distinct 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Count of Athletestatus]" caption="Count of Athletestatus" measure="1" displayFolder="" measureGroup="Athletes_Combined" count="0" hidden="1">
      <extLst>
        <ext xmlns:x15="http://schemas.microsoft.com/office/spreadsheetml/2010/11/main" uri="{B97F6D7D-B522-45F9-BDA1-12C45D357490}">
          <x15:cacheHierarchy aggregatedColumn="7"/>
        </ext>
      </extLst>
    </cacheHierarchy>
    <cacheHierarchy uniqueName="[Measures].[Sum of displaytime]" caption="Sum of displaytime" measure="1" displayFolder="" measureGroup="scores" count="0" hidden="1">
      <extLst>
        <ext xmlns:x15="http://schemas.microsoft.com/office/spreadsheetml/2010/11/main" uri="{B97F6D7D-B522-45F9-BDA1-12C45D357490}">
          <x15:cacheHierarchy aggregatedColumn="30"/>
        </ext>
      </extLst>
    </cacheHierarchy>
    <cacheHierarchy uniqueName="[Measures].[Average of displaytime]" caption="Average of displaytime" measure="1" displayFolder="" measureGroup="scores" count="0" hidden="1">
      <extLst>
        <ext xmlns:x15="http://schemas.microsoft.com/office/spreadsheetml/2010/11/main" uri="{B97F6D7D-B522-45F9-BDA1-12C45D357490}">
          <x15:cacheHierarchy aggregatedColumn="30"/>
        </ext>
      </extLst>
    </cacheHierarchy>
    <cacheHierarchy uniqueName="[Measures].[Max of displaytime]" caption="Max of displaytime" measure="1" displayFolder="" measureGroup="scores" count="0" hidden="1">
      <extLst>
        <ext xmlns:x15="http://schemas.microsoft.com/office/spreadsheetml/2010/11/main" uri="{B97F6D7D-B522-45F9-BDA1-12C45D357490}">
          <x15:cacheHierarchy aggregatedColumn="30"/>
        </ext>
      </extLst>
    </cacheHierarchy>
    <cacheHierarchy uniqueName="[Measures].[Min of displaytime]" caption="Min of displaytime" measure="1" displayFolder="" measureGroup="scores" count="0" hidden="1">
      <extLst>
        <ext xmlns:x15="http://schemas.microsoft.com/office/spreadsheetml/2010/11/main" uri="{B97F6D7D-B522-45F9-BDA1-12C45D357490}">
          <x15:cacheHierarchy aggregatedColumn="30"/>
        </ext>
      </extLst>
    </cacheHierarchy>
    <cacheHierarchy uniqueName="[Measures].[Count of affiliatename]" caption="Count of affiliatename" measure="1" displayFolder="" measureGroup="Athletes_Combined" count="0" hidden="1">
      <extLst>
        <ext xmlns:x15="http://schemas.microsoft.com/office/spreadsheetml/2010/11/main" uri="{B97F6D7D-B522-45F9-BDA1-12C45D357490}">
          <x15:cacheHierarchy aggregatedColumn="4"/>
        </ext>
      </extLst>
    </cacheHierarchy>
    <cacheHierarchy uniqueName="[Measures].[Distinct Count of affiliatename]" caption="Distinct Count of affiliatename" measure="1" displayFolder="" measureGroup="Athletes_Combined" count="0" hidden="1">
      <extLst>
        <ext xmlns:x15="http://schemas.microsoft.com/office/spreadsheetml/2010/11/main" uri="{B97F6D7D-B522-45F9-BDA1-12C45D357490}">
          <x15:cacheHierarchy aggregatedColumn="4"/>
        </ext>
      </extLst>
    </cacheHierarchy>
  </cacheHierarchies>
  <kpis count="0"/>
  <dimensions count="3">
    <dimension name="Athletes_Combined" uniqueName="[Athletes_Combined]" caption="Athletes_Combined"/>
    <dimension measure="1" name="Measures" uniqueName="[Measures]" caption="Measures"/>
    <dimension name="scores" uniqueName="[scores]" caption="scores"/>
  </dimensions>
  <measureGroups count="2">
    <measureGroup name="Athletes_Combined" caption="Athletes_Combined"/>
    <measureGroup name="scores" caption="scor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Craig" refreshedDate="45440.601924074072" backgroundQuery="1" createdVersion="8" refreshedVersion="8" minRefreshableVersion="3" recordCount="0" supportSubquery="1" supportAdvancedDrill="1" xr:uid="{E32F79A5-9CE1-41D6-A238-CC52EA79531B}">
  <cacheSource type="external" connectionId="6"/>
  <cacheFields count="5">
    <cacheField name="[Athletes_Combined].[division].[division]" caption="division" numFmtId="0" hierarchy="20" level="1">
      <sharedItems count="11">
        <s v="Women"/>
        <s v="Men"/>
        <s v="Women (35-39)"/>
        <s v="Women (50-54)"/>
        <s v="Women (45-49)"/>
        <s v="Men (40-44)"/>
        <s v="Men (45-49)"/>
        <s v="Women (40-44)"/>
        <s v="Women (55-59)"/>
        <s v="Men (35-39)"/>
        <s v="Women (60+)"/>
      </sharedItems>
      <extLst>
        <ext xmlns:x15="http://schemas.microsoft.com/office/spreadsheetml/2010/11/main" uri="{4F2E5C28-24EA-4eb8-9CBF-B6C8F9C3D259}">
          <x15:cachedUniqueNames>
            <x15:cachedUniqueName index="0" name="[Athletes_Combined].[division].&amp;[Women]"/>
            <x15:cachedUniqueName index="1" name="[Athletes_Combined].[division].&amp;[Men]"/>
            <x15:cachedUniqueName index="2" name="[Athletes_Combined].[division].&amp;[Women (35-39)]"/>
            <x15:cachedUniqueName index="3" name="[Athletes_Combined].[division].&amp;[Women (50-54)]"/>
            <x15:cachedUniqueName index="4" name="[Athletes_Combined].[division].&amp;[Women (45-49)]"/>
            <x15:cachedUniqueName index="5" name="[Athletes_Combined].[division].&amp;[Men (40-44)]"/>
            <x15:cachedUniqueName index="6" name="[Athletes_Combined].[division].&amp;[Men (45-49)]"/>
            <x15:cachedUniqueName index="7" name="[Athletes_Combined].[division].&amp;[Women (40-44)]"/>
            <x15:cachedUniqueName index="8" name="[Athletes_Combined].[division].&amp;[Women (55-59)]"/>
            <x15:cachedUniqueName index="9" name="[Athletes_Combined].[division].&amp;[Men (35-39)]"/>
            <x15:cachedUniqueName index="10" name="[Athletes_Combined].[division].&amp;[Women (60+)]"/>
          </x15:cachedUniqueNames>
        </ext>
      </extLst>
    </cacheField>
    <cacheField name="[Athletes_Combined].[gender].[gender]" caption="gender" numFmtId="0" hierarchy="12" level="1">
      <sharedItems count="3">
        <s v="F"/>
        <s v="M"/>
        <s v="X"/>
      </sharedItems>
      <extLst>
        <ext xmlns:x15="http://schemas.microsoft.com/office/spreadsheetml/2010/11/main" uri="{4F2E5C28-24EA-4eb8-9CBF-B6C8F9C3D259}">
          <x15:cachedUniqueNames>
            <x15:cachedUniqueName index="0" name="[Athletes_Combined].[gender].&amp;[F]"/>
            <x15:cachedUniqueName index="1" name="[Athletes_Combined].[gender].&amp;[M]"/>
            <x15:cachedUniqueName index="2" name="[Athletes_Combined].[gender].&amp;[X]"/>
          </x15:cachedUniqueNames>
        </ext>
      </extLst>
    </cacheField>
    <cacheField name="[Athletes_Combined].[competitorname].[competitorname]" caption="competitorname" numFmtId="0" hierarchy="16" level="1">
      <sharedItems count="30">
        <s v="Amanda Barnhart"/>
        <s v="Anna Fragkou"/>
        <s v="Bethany Shadburne"/>
        <s v="Haley Adams"/>
        <s v="Jamie Greene"/>
        <s v="Karissa Pearce"/>
        <s v="Katrin Tanja Davidsdottir"/>
        <s v="Kristin Holte"/>
        <s v="Thuridur Erla Helgadottir"/>
        <s v="Tia-Clair Toomey"/>
        <s v="Adrian Mundwiler"/>
        <s v="BjÃ¶rgvin Karl GuÃ°mundsson"/>
        <s v="Jacob Heppner"/>
        <s v="James Newbury"/>
        <s v="Mathew Fraser"/>
        <s v="Matt Mcleod"/>
        <s v="Noah Ohlsen"/>
        <s v="Saxon Panchik"/>
        <s v="Scott Panchik"/>
        <s v="Will Moorad"/>
        <s v="Anna Tobias"/>
        <s v="Jana Slyder"/>
        <s v="Janet Black"/>
        <s v="Jason Grubb"/>
        <s v="Joel Hughes"/>
        <s v="Joey Kimdon"/>
        <s v="Justin Lasala"/>
        <s v="Laurie Meschishnick"/>
        <s v="Nicholas Urankar"/>
        <s v="Susan Clarke"/>
      </sharedItems>
      <extLst>
        <ext xmlns:x15="http://schemas.microsoft.com/office/spreadsheetml/2010/11/main" uri="{4F2E5C28-24EA-4eb8-9CBF-B6C8F9C3D259}">
          <x15:cachedUniqueNames>
            <x15:cachedUniqueName index="0" name="[Athletes_Combined].[competitorname].&amp;[Amanda Barnhart]"/>
            <x15:cachedUniqueName index="1" name="[Athletes_Combined].[competitorname].&amp;[Anna Fragkou]"/>
            <x15:cachedUniqueName index="2" name="[Athletes_Combined].[competitorname].&amp;[Bethany Shadburne]"/>
            <x15:cachedUniqueName index="3" name="[Athletes_Combined].[competitorname].&amp;[Haley Adams]"/>
            <x15:cachedUniqueName index="4" name="[Athletes_Combined].[competitorname].&amp;[Jamie Greene]"/>
            <x15:cachedUniqueName index="5" name="[Athletes_Combined].[competitorname].&amp;[Karissa Pearce]"/>
            <x15:cachedUniqueName index="6" name="[Athletes_Combined].[competitorname].&amp;[Katrin Tanja Davidsdottir]"/>
            <x15:cachedUniqueName index="7" name="[Athletes_Combined].[competitorname].&amp;[Kristin Holte]"/>
            <x15:cachedUniqueName index="8" name="[Athletes_Combined].[competitorname].&amp;[Thuridur Erla Helgadottir]"/>
            <x15:cachedUniqueName index="9" name="[Athletes_Combined].[competitorname].&amp;[Tia-Clair Toomey]"/>
            <x15:cachedUniqueName index="10" name="[Athletes_Combined].[competitorname].&amp;[Adrian Mundwiler]"/>
            <x15:cachedUniqueName index="11" name="[Athletes_Combined].[competitorname].&amp;[BjÃ¶rgvin Karl GuÃ°mundsson]"/>
            <x15:cachedUniqueName index="12" name="[Athletes_Combined].[competitorname].&amp;[Jacob Heppner]"/>
            <x15:cachedUniqueName index="13" name="[Athletes_Combined].[competitorname].&amp;[James Newbury]"/>
            <x15:cachedUniqueName index="14" name="[Athletes_Combined].[competitorname].&amp;[Mathew Fraser]"/>
            <x15:cachedUniqueName index="15" name="[Athletes_Combined].[competitorname].&amp;[Matt Mcleod]"/>
            <x15:cachedUniqueName index="16" name="[Athletes_Combined].[competitorname].&amp;[Noah Ohlsen]"/>
            <x15:cachedUniqueName index="17" name="[Athletes_Combined].[competitorname].&amp;[Saxon Panchik]"/>
            <x15:cachedUniqueName index="18" name="[Athletes_Combined].[competitorname].&amp;[Scott Panchik]"/>
            <x15:cachedUniqueName index="19" name="[Athletes_Combined].[competitorname].&amp;[Will Moorad]"/>
            <x15:cachedUniqueName index="20" name="[Athletes_Combined].[competitorname].&amp;[Anna Tobias]"/>
            <x15:cachedUniqueName index="21" name="[Athletes_Combined].[competitorname].&amp;[Jana Slyder]"/>
            <x15:cachedUniqueName index="22" name="[Athletes_Combined].[competitorname].&amp;[Janet Black]"/>
            <x15:cachedUniqueName index="23" name="[Athletes_Combined].[competitorname].&amp;[Jason Grubb]"/>
            <x15:cachedUniqueName index="24" name="[Athletes_Combined].[competitorname].&amp;[Joel Hughes]"/>
            <x15:cachedUniqueName index="25" name="[Athletes_Combined].[competitorname].&amp;[Joey Kimdon]"/>
            <x15:cachedUniqueName index="26" name="[Athletes_Combined].[competitorname].&amp;[Justin Lasala]"/>
            <x15:cachedUniqueName index="27" name="[Athletes_Combined].[competitorname].&amp;[Laurie Meschishnick]"/>
            <x15:cachedUniqueName index="28" name="[Athletes_Combined].[competitorname].&amp;[Nicholas Urankar]"/>
            <x15:cachedUniqueName index="29" name="[Athletes_Combined].[competitorname].&amp;[Susan Clarke]"/>
          </x15:cachedUniqueNames>
        </ext>
      </extLst>
    </cacheField>
    <cacheField name="[Measures].[Average of overallrank]" caption="Average of overallrank" numFmtId="0" hierarchy="71" level="32767"/>
    <cacheField name="[Measures].[Average of overallscore]" caption="Average of overallscore" numFmtId="0" hierarchy="50" level="32767"/>
  </cacheFields>
  <cacheHierarchies count="83">
    <cacheHierarchy uniqueName="[Athletes_Combined].[height]" caption="height" attribute="1" defaultMemberUniqueName="[Athletes_Combined].[height].[All]" allUniqueName="[Athletes_Combined].[height].[All]" dimensionUniqueName="[Athletes_Combined]" displayFolder="" count="0" memberValueDatatype="5" unbalanced="0"/>
    <cacheHierarchy uniqueName="[Athletes_Combined].[affiliateid]" caption="affiliateid" attribute="1" defaultMemberUniqueName="[Athletes_Combined].[affiliateid].[All]" allUniqueName="[Athletes_Combined].[affiliateid].[All]" dimensionUniqueName="[Athletes_Combined]" displayFolder="" count="0" memberValueDatatype="20" unbalanced="0"/>
    <cacheHierarchy uniqueName="[Athletes_Combined].[countryoforiginname]" caption="countryoforiginname" attribute="1" defaultMemberUniqueName="[Athletes_Combined].[countryoforiginname].[All]" allUniqueName="[Athletes_Combined].[countryoforiginname].[All]" dimensionUniqueName="[Athletes_Combined]" displayFolder="" count="0" memberValueDatatype="130" unbalanced="0"/>
    <cacheHierarchy uniqueName="[Athletes_Combined].[weight]" caption="weight" attribute="1" defaultMemberUniqueName="[Athletes_Combined].[weight].[All]" allUniqueName="[Athletes_Combined].[weight].[All]" dimensionUniqueName="[Athletes_Combined]" displayFolder="" count="0" memberValueDatatype="5" unbalanced="0"/>
    <cacheHierarchy uniqueName="[Athletes_Combined].[affiliatename]" caption="affiliatename" attribute="1" defaultMemberUniqueName="[Athletes_Combined].[affiliatename].[All]" allUniqueName="[Athletes_Combined].[affiliatename].[All]" dimensionUniqueName="[Athletes_Combined]" displayFolder="" count="0" memberValueDatatype="130" unbalanced="0"/>
    <cacheHierarchy uniqueName="[Athletes_Combined].[affliatename]" caption="affliatename" attribute="1" defaultMemberUniqueName="[Athletes_Combined].[affliatename].[All]" allUniqueName="[Athletes_Combined].[affliatename].[All]" dimensionUniqueName="[Athletes_Combined]" displayFolder="" count="0" memberValueDatatype="130" unbalanced="0"/>
    <cacheHierarchy uniqueName="[Athletes_Combined].[status]" caption="status" attribute="1" defaultMemberUniqueName="[Athletes_Combined].[status].[All]" allUniqueName="[Athletes_Combined].[status].[All]" dimensionUniqueName="[Athletes_Combined]" displayFolder="" count="0" memberValueDatatype="130" unbalanced="0"/>
    <cacheHierarchy uniqueName="[Athletes_Combined].[Athletestatus]" caption="Athletestatus" attribute="1" defaultMemberUniqueName="[Athletes_Combined].[Athletestatus].[All]" allUniqueName="[Athletes_Combined].[Athletestatus].[All]" dimensionUniqueName="[Athletes_Combined]" displayFolder="" count="0" memberValueDatatype="130" unbalanced="0"/>
    <cacheHierarchy uniqueName="[Athletes_Combined].[bibid]" caption="bibid" attribute="1" defaultMemberUniqueName="[Athletes_Combined].[bibid].[All]" allUniqueName="[Athletes_Combined].[bibid].[All]" dimensionUniqueName="[Athletes_Combined]" displayFolder="" count="0" memberValueDatatype="130" unbalanced="0"/>
    <cacheHierarchy uniqueName="[Athletes_Combined].[profilepics3key]" caption="profilepics3key" attribute="1" defaultMemberUniqueName="[Athletes_Combined].[profilepics3key].[All]" allUniqueName="[Athletes_Combined].[profilepics3key].[All]" dimensionUniqueName="[Athletes_Combined]" displayFolder="" count="0" memberValueDatatype="130" unbalanced="0"/>
    <cacheHierarchy uniqueName="[Athletes_Combined].[competitorid]" caption="competitorid" attribute="1" defaultMemberUniqueName="[Athletes_Combined].[competitorid].[All]" allUniqueName="[Athletes_Combined].[competitorid].[All]" dimensionUniqueName="[Athletes_Combined]" displayFolder="" count="0" memberValueDatatype="20" unbalanced="0"/>
    <cacheHierarchy uniqueName="[Athletes_Combined].[firstname]" caption="firstname" attribute="1" defaultMemberUniqueName="[Athletes_Combined].[firstname].[All]" allUniqueName="[Athletes_Combined].[firstname].[All]" dimensionUniqueName="[Athletes_Combined]" displayFolder="" count="0" memberValueDatatype="130" unbalanced="0"/>
    <cacheHierarchy uniqueName="[Athletes_Combined].[gender]" caption="gender" attribute="1" defaultMemberUniqueName="[Athletes_Combined].[gender].[All]" allUniqueName="[Athletes_Combined].[gender].[All]" dimensionUniqueName="[Athletes_Combined]" displayFolder="" count="2" memberValueDatatype="130" unbalanced="0">
      <fieldsUsage count="2">
        <fieldUsage x="-1"/>
        <fieldUsage x="1"/>
      </fieldsUsage>
    </cacheHierarchy>
    <cacheHierarchy uniqueName="[Athletes_Combined].[age]" caption="age" attribute="1" defaultMemberUniqueName="[Athletes_Combined].[age].[All]" allUniqueName="[Athletes_Combined].[age].[All]" dimensionUniqueName="[Athletes_Combined]" displayFolder="" count="0" memberValueDatatype="20" unbalanced="0"/>
    <cacheHierarchy uniqueName="[Athletes_Combined].[lastname]" caption="lastname" attribute="1" defaultMemberUniqueName="[Athletes_Combined].[lastname].[All]" allUniqueName="[Athletes_Combined].[lastname].[All]" dimensionUniqueName="[Athletes_Combined]" displayFolder="" count="0" memberValueDatatype="130" unbalanced="0"/>
    <cacheHierarchy uniqueName="[Athletes_Combined].[countryoforigincode]" caption="countryoforigincode" attribute="1" defaultMemberUniqueName="[Athletes_Combined].[countryoforigincode].[All]" allUniqueName="[Athletes_Combined].[countryoforigincode].[All]" dimensionUniqueName="[Athletes_Combined]" displayFolder="" count="0" memberValueDatatype="130" unbalanced="0"/>
    <cacheHierarchy uniqueName="[Athletes_Combined].[competitorname]" caption="competitorname" attribute="1" defaultMemberUniqueName="[Athletes_Combined].[competitorname].[All]" allUniqueName="[Athletes_Combined].[competitorname].[All]" dimensionUniqueName="[Athletes_Combined]" displayFolder="" count="2" memberValueDatatype="130" unbalanced="0">
      <fieldsUsage count="2">
        <fieldUsage x="-1"/>
        <fieldUsage x="2"/>
      </fieldsUsage>
    </cacheHierarchy>
    <cacheHierarchy uniqueName="[Athletes_Combined].[Column1]" caption="Column1" attribute="1" defaultMemberUniqueName="[Athletes_Combined].[Column1].[All]" allUniqueName="[Athletes_Combined].[Column1].[All]" dimensionUniqueName="[Athletes_Combined]" displayFolder="" count="0" memberValueDatatype="130" unbalanced="0"/>
    <cacheHierarchy uniqueName="[Athletes_Combined].[overallrank]" caption="overallrank" attribute="1" defaultMemberUniqueName="[Athletes_Combined].[overallrank].[All]" allUniqueName="[Athletes_Combined].[overallrank].[All]" dimensionUniqueName="[Athletes_Combined]" displayFolder="" count="0" memberValueDatatype="20" unbalanced="0"/>
    <cacheHierarchy uniqueName="[Athletes_Combined].[overallscore]" caption="overallscore" attribute="1" defaultMemberUniqueName="[Athletes_Combined].[overallscore].[All]" allUniqueName="[Athletes_Combined].[overallscore].[All]" dimensionUniqueName="[Athletes_Combined]" displayFolder="" count="0" memberValueDatatype="20" unbalanced="0"/>
    <cacheHierarchy uniqueName="[Athletes_Combined].[division]" caption="division" attribute="1" defaultMemberUniqueName="[Athletes_Combined].[division].[All]" allUniqueName="[Athletes_Combined].[division].[All]" dimensionUniqueName="[Athletes_Combined]" displayFolder="" count="2" memberValueDatatype="130" unbalanced="0">
      <fieldsUsage count="2">
        <fieldUsage x="-1"/>
        <fieldUsage x="0"/>
      </fieldsUsage>
    </cacheHierarchy>
    <cacheHierarchy uniqueName="[Athletes_Combined].[Number of Records]" caption="Number of Records" attribute="1" defaultMemberUniqueName="[Athletes_Combined].[Number of Records].[All]" allUniqueName="[Athletes_Combined].[Number of Records].[All]" dimensionUniqueName="[Athletes_Combined]" displayFolder="" count="0" memberValueDatatype="20" unbalanced="0"/>
    <cacheHierarchy uniqueName="[scores].[ordinal]" caption="ordinal" attribute="1" defaultMemberUniqueName="[scores].[ordinal].[All]" allUniqueName="[scores].[ordinal].[All]" dimensionUniqueName="[scores]" displayFolder="" count="0" memberValueDatatype="20" unbalanced="0"/>
    <cacheHierarchy uniqueName="[scores].[breakdown]" caption="breakdown" attribute="1" defaultMemberUniqueName="[scores].[breakdown].[All]" allUniqueName="[scores].[breakdown].[All]" dimensionUniqueName="[scores]" displayFolder="" count="0" memberValueDatatype="130" unbalanced="0"/>
    <cacheHierarchy uniqueName="[scores].[lane]" caption="lane" attribute="1" defaultMemberUniqueName="[scores].[lane].[All]" allUniqueName="[scores].[lane].[All]" dimensionUniqueName="[scores]" displayFolder="" count="0" memberValueDatatype="20" unbalanced="0"/>
    <cacheHierarchy uniqueName="[scores].[rank]" caption="rank" attribute="1" defaultMemberUniqueName="[scores].[rank].[All]" allUniqueName="[scores].[rank].[All]" dimensionUniqueName="[scores]" displayFolder="" count="0" memberValueDatatype="130" unbalanced="0"/>
    <cacheHierarchy uniqueName="[scores].[heat]" caption="heat" attribute="1" defaultMemberUniqueName="[scores].[heat].[All]" allUniqueName="[scores].[heat].[All]" dimensionUniqueName="[scores]" displayFolder="" count="0" memberValueDatatype="20" unbalanced="0"/>
    <cacheHierarchy uniqueName="[scores].[points]" caption="points" attribute="1" defaultMemberUniqueName="[scores].[points].[All]" allUniqueName="[scores].[points].[All]" dimensionUniqueName="[scores]" displayFolder="" count="0" memberValueDatatype="20" unbalanced="0"/>
    <cacheHierarchy uniqueName="[scores].[scoredisplay]" caption="scoredisplay" attribute="1" defaultMemberUniqueName="[scores].[scoredisplay].[All]" allUniqueName="[scores].[scoredisplay].[All]" dimensionUniqueName="[scores]" displayFolder="" count="0" memberValueDatatype="130" unbalanced="0"/>
    <cacheHierarchy uniqueName="[scores].[time]" caption="time" attribute="1" defaultMemberUniqueName="[scores].[time].[All]" allUniqueName="[scores].[time].[All]" dimensionUniqueName="[scores]" displayFolder="" count="0" memberValueDatatype="130" unbalanced="0"/>
    <cacheHierarchy uniqueName="[scores].[displaytime]" caption="displaytime" attribute="1" defaultMemberUniqueName="[scores].[displaytime].[All]" allUniqueName="[scores].[displaytime].[All]" dimensionUniqueName="[scores]" displayFolder="" count="0" memberValueDatatype="5" unbalanced="0"/>
    <cacheHierarchy uniqueName="[scores].[workoutrank]" caption="workoutrank" attribute="1" defaultMemberUniqueName="[scores].[workoutrank].[All]" allUniqueName="[scores].[workoutrank].[All]" dimensionUniqueName="[scores]" displayFolder="" count="0" memberValueDatatype="130" unbalanced="0"/>
    <cacheHierarchy uniqueName="[scores].[competitorid]" caption="competitorid" attribute="1" defaultMemberUniqueName="[scores].[competitorid].[All]" allUniqueName="[scores].[competitorid].[All]" dimensionUniqueName="[scores]" displayFolder="" count="0" memberValueDatatype="20" unbalanced="0"/>
    <cacheHierarchy uniqueName="[scores].[Number of Records]" caption="Number of Records" attribute="1" defaultMemberUniqueName="[scores].[Number of Records].[All]" allUniqueName="[scores].[Number of Records].[All]" dimensionUniqueName="[scores]" displayFolder="" count="0" memberValueDatatype="20" unbalanced="0"/>
    <cacheHierarchy uniqueName="[Measures].[Median_age]" caption="Median_age" measure="1" displayFolder="" measureGroup="scores" count="0"/>
    <cacheHierarchy uniqueName="[Measures].[Median_overallscore]" caption="Median_overallscore" measure="1" displayFolder="" measureGroup="scores" count="0"/>
    <cacheHierarchy uniqueName="[Measures].[Median of weight]" caption="Median of weight" measure="1" displayFolder="" measureGroup="scores" count="0"/>
    <cacheHierarchy uniqueName="[Measures].[Median of height]" caption="Median of height" measure="1" displayFolder="" measureGroup="scores" count="0"/>
    <cacheHierarchy uniqueName="[Measures].[__XL_Count scores]" caption="__XL_Count scores" measure="1" displayFolder="" measureGroup="scores" count="0" hidden="1"/>
    <cacheHierarchy uniqueName="[Measures].[__XL_Count Athletes_Combined]" caption="__XL_Count Athletes_Combined" measure="1" displayFolder="" measureGroup="Athletes_Combined" count="0" hidden="1"/>
    <cacheHierarchy uniqueName="[Measures].[__No measures defined]" caption="__No measures defined" measure="1" displayFolder="" count="0" hidden="1"/>
    <cacheHierarchy uniqueName="[Measures].[Count of workoutrank]" caption="Count of workoutrank" measure="1" displayFolder="" measureGroup="scores" count="0" hidden="1">
      <extLst>
        <ext xmlns:x15="http://schemas.microsoft.com/office/spreadsheetml/2010/11/main" uri="{B97F6D7D-B522-45F9-BDA1-12C45D357490}">
          <x15:cacheHierarchy aggregatedColumn="31"/>
        </ext>
      </extLst>
    </cacheHierarchy>
    <cacheHierarchy uniqueName="[Measures].[Count of division]" caption="Count of division" measure="1" displayFolder="" measureGroup="Athletes_Combined" count="0" hidden="1">
      <extLst>
        <ext xmlns:x15="http://schemas.microsoft.com/office/spreadsheetml/2010/11/main" uri="{B97F6D7D-B522-45F9-BDA1-12C45D357490}">
          <x15:cacheHierarchy aggregatedColumn="20"/>
        </ext>
      </extLst>
    </cacheHierarchy>
    <cacheHierarchy uniqueName="[Measures].[Sum of height]" caption="Sum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Average of height]" caption="Average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age]" caption="Average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um of weight]" caption="Sum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um of overallscore]" caption="Sum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in of overallscore]" caption="Min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Average of overallscore]" caption="Average of overallscore" measure="1" displayFolder="" measureGroup="Athletes_Combined" count="0" oneField="1" hidden="1">
      <fieldsUsage count="1">
        <fieldUsage x="4"/>
      </fieldsUsage>
      <extLst>
        <ext xmlns:x15="http://schemas.microsoft.com/office/spreadsheetml/2010/11/main" uri="{B97F6D7D-B522-45F9-BDA1-12C45D357490}">
          <x15:cacheHierarchy aggregatedColumn="19"/>
        </ext>
      </extLst>
    </cacheHierarchy>
    <cacheHierarchy uniqueName="[Measures].[Max of overallscore]" caption="Max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StdDev of overallscore]" caption="StdDev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age]" caption="Max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Min of age]" caption="Min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tdDev of age]" caption="StdDev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weight]" caption="Average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weight]" caption="Max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in of weight]" caption="Min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tdDev of weight]" caption="StdDev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height]" caption="Max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Min of height]" caption="Min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tdDev of height]" caption="StdDev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Count of countryoforiginname]" caption="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Distinct Count of countryoforiginname]" caption="Distinct 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Count of overallrank]" caption="Count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Sum of competitorid]" caption="Sum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competitorid]" caption="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Distinct Count of competitorid]" caption="Distinct 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Athletes_Combined" count="0" hidden="1">
      <extLst>
        <ext xmlns:x15="http://schemas.microsoft.com/office/spreadsheetml/2010/11/main" uri="{B97F6D7D-B522-45F9-BDA1-12C45D357490}">
          <x15:cacheHierarchy aggregatedColumn="12"/>
        </ext>
      </extLst>
    </cacheHierarchy>
    <cacheHierarchy uniqueName="[Measures].[Max of overallrank]" caption="Max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Average of overallrank]" caption="Average of overallrank" measure="1" displayFolder="" measureGroup="Athletes_Combined" count="0" oneField="1" hidden="1">
      <fieldsUsage count="1">
        <fieldUsage x="3"/>
      </fieldsUsage>
      <extLst>
        <ext xmlns:x15="http://schemas.microsoft.com/office/spreadsheetml/2010/11/main" uri="{B97F6D7D-B522-45F9-BDA1-12C45D357490}">
          <x15:cacheHierarchy aggregatedColumn="18"/>
        </ext>
      </extLst>
    </cacheHierarchy>
    <cacheHierarchy uniqueName="[Measures].[Count of scoredisplay]" caption="Count of scoredisplay" measure="1" displayFolder="" measureGroup="scores" count="0" hidden="1">
      <extLst>
        <ext xmlns:x15="http://schemas.microsoft.com/office/spreadsheetml/2010/11/main" uri="{B97F6D7D-B522-45F9-BDA1-12C45D357490}">
          <x15:cacheHierarchy aggregatedColumn="28"/>
        </ext>
      </extLst>
    </cacheHierarchy>
    <cacheHierarchy uniqueName="[Measures].[Count of time]" caption="Count of time" measure="1" displayFolder="" measureGroup="scores" count="0" hidden="1">
      <extLst>
        <ext xmlns:x15="http://schemas.microsoft.com/office/spreadsheetml/2010/11/main" uri="{B97F6D7D-B522-45F9-BDA1-12C45D357490}">
          <x15:cacheHierarchy aggregatedColumn="29"/>
        </ext>
      </extLst>
    </cacheHierarchy>
    <cacheHierarchy uniqueName="[Measures].[Count of status]" caption="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Distinct Count of status]" caption="Distinct 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Count of Athletestatus]" caption="Count of Athletestatus" measure="1" displayFolder="" measureGroup="Athletes_Combined" count="0" hidden="1">
      <extLst>
        <ext xmlns:x15="http://schemas.microsoft.com/office/spreadsheetml/2010/11/main" uri="{B97F6D7D-B522-45F9-BDA1-12C45D357490}">
          <x15:cacheHierarchy aggregatedColumn="7"/>
        </ext>
      </extLst>
    </cacheHierarchy>
    <cacheHierarchy uniqueName="[Measures].[Sum of displaytime]" caption="Sum of displaytime" measure="1" displayFolder="" measureGroup="scores" count="0" hidden="1">
      <extLst>
        <ext xmlns:x15="http://schemas.microsoft.com/office/spreadsheetml/2010/11/main" uri="{B97F6D7D-B522-45F9-BDA1-12C45D357490}">
          <x15:cacheHierarchy aggregatedColumn="30"/>
        </ext>
      </extLst>
    </cacheHierarchy>
    <cacheHierarchy uniqueName="[Measures].[Average of displaytime]" caption="Average of displaytime" measure="1" displayFolder="" measureGroup="scores" count="0" hidden="1">
      <extLst>
        <ext xmlns:x15="http://schemas.microsoft.com/office/spreadsheetml/2010/11/main" uri="{B97F6D7D-B522-45F9-BDA1-12C45D357490}">
          <x15:cacheHierarchy aggregatedColumn="30"/>
        </ext>
      </extLst>
    </cacheHierarchy>
    <cacheHierarchy uniqueName="[Measures].[Max of displaytime]" caption="Max of displaytime" measure="1" displayFolder="" measureGroup="scores" count="0" hidden="1">
      <extLst>
        <ext xmlns:x15="http://schemas.microsoft.com/office/spreadsheetml/2010/11/main" uri="{B97F6D7D-B522-45F9-BDA1-12C45D357490}">
          <x15:cacheHierarchy aggregatedColumn="30"/>
        </ext>
      </extLst>
    </cacheHierarchy>
    <cacheHierarchy uniqueName="[Measures].[Min of displaytime]" caption="Min of displaytime" measure="1" displayFolder="" measureGroup="scores" count="0" hidden="1">
      <extLst>
        <ext xmlns:x15="http://schemas.microsoft.com/office/spreadsheetml/2010/11/main" uri="{B97F6D7D-B522-45F9-BDA1-12C45D357490}">
          <x15:cacheHierarchy aggregatedColumn="30"/>
        </ext>
      </extLst>
    </cacheHierarchy>
    <cacheHierarchy uniqueName="[Measures].[Count of affiliatename]" caption="Count of affiliatename" measure="1" displayFolder="" measureGroup="Athletes_Combined" count="0" hidden="1">
      <extLst>
        <ext xmlns:x15="http://schemas.microsoft.com/office/spreadsheetml/2010/11/main" uri="{B97F6D7D-B522-45F9-BDA1-12C45D357490}">
          <x15:cacheHierarchy aggregatedColumn="4"/>
        </ext>
      </extLst>
    </cacheHierarchy>
    <cacheHierarchy uniqueName="[Measures].[Distinct Count of affiliatename]" caption="Distinct Count of affiliatename" measure="1" displayFolder="" measureGroup="Athletes_Combined" count="0" hidden="1">
      <extLst>
        <ext xmlns:x15="http://schemas.microsoft.com/office/spreadsheetml/2010/11/main" uri="{B97F6D7D-B522-45F9-BDA1-12C45D357490}">
          <x15:cacheHierarchy aggregatedColumn="4"/>
        </ext>
      </extLst>
    </cacheHierarchy>
  </cacheHierarchies>
  <kpis count="0"/>
  <dimensions count="3">
    <dimension name="Athletes_Combined" uniqueName="[Athletes_Combined]" caption="Athletes_Combined"/>
    <dimension measure="1" name="Measures" uniqueName="[Measures]" caption="Measures"/>
    <dimension name="scores" uniqueName="[scores]" caption="scores"/>
  </dimensions>
  <measureGroups count="2">
    <measureGroup name="Athletes_Combined" caption="Athletes_Combined"/>
    <measureGroup name="scores" caption="scor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Craig" refreshedDate="45440.601920601854" backgroundQuery="1" createdVersion="8" refreshedVersion="8" minRefreshableVersion="3" recordCount="0" supportSubquery="1" supportAdvancedDrill="1" xr:uid="{DDC72793-B7FB-4D2B-9D5F-7CD06135C605}">
  <cacheSource type="external" connectionId="6"/>
  <cacheFields count="2">
    <cacheField name="[Athletes_Combined].[Athletestatus].[Athletestatus]" caption="Athletestatus" numFmtId="0" hierarchy="7" level="1">
      <sharedItems count="394">
        <s v="ÄorÄ‘e ÄuriÄ‡ - CUT"/>
        <s v="Achilleas Pantazis - CUT"/>
        <s v="Adrian Mundwiler - ACT"/>
        <s v="Agustin Richelme - CUT"/>
        <s v="Aida Koepplinger - ACT"/>
        <s v="Akiko Kamitani - CUT"/>
        <s v="Alaa Hannora - CUT"/>
        <s v="Alban Dubois - CUT"/>
        <s v="Aleks KoÅ¡tomaj - CUT"/>
        <s v="Aleksandar Ilin - CUT"/>
        <s v="Alessandra Pichelli - CUT"/>
        <s v="Alessia Joy WÃ¤lchli - CUT"/>
        <s v="Alethea Boon - ACT"/>
        <s v="Alex Vigneault - CUT"/>
        <s v="Alexander Anasagasti - CUT"/>
        <s v="Alexandre Jolivet - ACT"/>
        <s v="Alexia Fineman - ACT"/>
        <s v="Alexis Rufus - ACT"/>
        <s v="Alice Mille - CUT"/>
        <s v="Allen Duarte - ACT"/>
        <s v="Alvaro Lopez - CUT"/>
        <s v="Amal Alshahrani - CUT"/>
        <s v="Amanda Barnhart - ACT"/>
        <s v="Amin Attallah - CUT"/>
        <s v="Amira Ayob - CUT"/>
        <s v="Anastasiya Ganina - CUT"/>
        <s v="Anastassia Psenitsnaja - CUT"/>
        <s v="Andre Alipate - CUT"/>
        <s v="Andrea Rodriguez - CUT"/>
        <s v="Andy Andrews - CUT"/>
        <s v="Anna Fragkou - ACT"/>
        <s v="Anna Tobias - ACT"/>
        <s v="Annie Thorisdottir - CUT"/>
        <s v="Ant Haynes - CUT"/>
        <s v="April Watkins - ACT"/>
        <s v="Arminas Balevicius - CUT"/>
        <s v="Arturocesar Mora - CUT"/>
        <s v="Aslam Al Shukaili - WD"/>
        <s v="Ates Boran - CUT"/>
        <s v="Augustin Vilicnik - CUT"/>
        <s v="Ava Zalman - CUT"/>
        <s v="Aya Fouad - CUT"/>
        <s v="Bartek Lipka - CUT"/>
        <s v="Bayden Brown - CUT"/>
        <s v="Belinda Halcrow - ACT"/>
        <s v="Ben Smith - CUT"/>
        <s v="Bernard Luzi - ACT"/>
        <s v="Bethany Shadburne - ACT"/>
        <s v="Bilal Tariq - CUT"/>
        <s v="BjÃ¶rgvin Karl GuÃ°mundsson - ACT"/>
        <s v="Bob Jennings - ACT"/>
        <s v="Bob Ruano - ACT"/>
        <s v="Brenda Castro - CUT"/>
        <s v="Brent Fikowski - CUT"/>
        <s v="Brian Campbell - ACT"/>
        <s v="Bronislaw Olenkowicz - CUT"/>
        <s v="Brooke Haas - CUT"/>
        <s v="Brooke Wells - CUT"/>
        <s v="Bruce Thomas - WD"/>
        <s v="Bruce Young - ACT"/>
        <s v="Bryan HernÃ¡ndez - CUT"/>
        <s v="Caine Hayes - ACT"/>
        <s v="Camilla Salomonsson Hellman - CUT"/>
        <s v="Carl Giuffre - ACT"/>
        <s v="Carleen Mathews - ACT"/>
        <s v="Carmen Bosmans - CUT"/>
        <s v="Carol Colling-Romero - CUT"/>
        <s v="Carol Lynn Thistle - ACT"/>
        <s v="Carol-Ann Reason-Thibault - CUT"/>
        <s v="Carole Castellani - CUT"/>
        <s v="Carolyne Prevost - CUT"/>
        <s v="Carrie Beamer - CUT"/>
        <s v="Casper Gammelmark - CUT"/>
        <s v="Chad Augustin - ACT"/>
        <s v="Chaker Alouni - CUT"/>
        <s v="Chandler Smith - CUT"/>
        <s v="Chanelle Munroe - CUT"/>
        <s v="Charles Russo - ACT"/>
        <s v="Cheryl Brost - ACT"/>
        <s v="Cheryl Nasso - CUT"/>
        <s v="Chris Anderson - ACT"/>
        <s v="Chris Nelson - ACT"/>
        <s v="Christine Long - ACT"/>
        <s v="Christoph Koerner - CUT"/>
        <s v="Cingiwe Ciegy Seru - CUT"/>
        <s v="Citra Ramaniya - CUT"/>
        <s v="Clint Paddock - ACT"/>
        <s v="Cole Sager - CUT"/>
        <s v="Colleen Fotsch - CUT"/>
        <s v="Connor Duddy - CUT"/>
        <s v="Connor Nellans - CUT"/>
        <s v="Corrin Lemieux - ACT"/>
        <s v="Courtney Haley - CUT"/>
        <s v="Cricel Castillo - CUT"/>
        <s v="Dan Brannagan - ACT"/>
        <s v="Dani Speegle - CUT"/>
        <s v="Danielle Brandon - CUT"/>
        <s v="Danielle Shanine - CUT"/>
        <s v="Darwin Perez - CUT"/>
        <s v="Daryl Borg - CUT"/>
        <s v="David Hardie - ACT"/>
        <s v="David Hippensteel - ACT"/>
        <s v="David Levey - ACT"/>
        <s v="David Morley - CUT"/>
        <s v="David Santa Cruz Borgstrand - ACT"/>
        <s v="David Stroupek - CUT"/>
        <s v="Dean Linder-Leighton - CUT"/>
        <s v="Deanna Posey - ACT"/>
        <s v="Debbie Downing - ACT"/>
        <s v="Debby Cook - WD"/>
        <s v="Deborah Schedue - ACT"/>
        <s v="Delice Adonis - CUT"/>
        <s v="Dema Al Zebdieh - CUT"/>
        <s v="Diana Flynn - ACT"/>
        <s v="Diego Kemper - CUT"/>
        <s v="Dillon Mahadeo - CUT"/>
        <s v="Dina Swift - CUT"/>
        <s v="Edem Ahiaku - CUT"/>
        <s v="Edmund Tan - CUT"/>
        <s v="Elena Kulik - WD"/>
        <s v="Elizabeth Cole - ACT"/>
        <s v="Elliot Simmonds - CUT"/>
        <s v="Emilia Leppanen - CUT"/>
        <s v="Emily Rolfe - CUT"/>
        <s v="Emma McQuaid - CUT"/>
        <s v="Emma Tall - CUT"/>
        <s v="Enric Closa - CUT"/>
        <s v="Eric Carmody - CUT"/>
        <s v="Erik Toth - CUT"/>
        <s v="Erin Vandendriessche - CUT"/>
        <s v="Eusebio Aldano - CUT"/>
        <s v="Feeroozeh Saghafi - CUT"/>
        <s v="Fernanda Saavedra - CUT"/>
        <s v="Francoise Mahier - ACT"/>
        <s v="Franky Wood - CUT"/>
        <s v="Frederik Aegidius - CUT"/>
        <s v="GÃ¡bor TÃ¶rÃ¶k - CUT"/>
        <s v="Gabriela Miga?a - CUT"/>
        <s v="Gabriela Perez - CUT"/>
        <s v="Ganna Almazova - CUT"/>
        <s v="George Sterner - CUT"/>
        <s v="Giulio Silvino - ACT"/>
        <s v="Gord MacKinnon - ACT"/>
        <s v="Gregg Geerdes - ACT"/>
        <s v="Guilherme Malheiros - CUT"/>
        <s v="Hajer Jamal - CUT"/>
        <s v="Haley Adams - ACT"/>
        <s v="Hamzeh Tarefi - CUT"/>
        <s v="Hanna Karlsson - CUT"/>
        <s v="Heath Moody - ACT"/>
        <s v="Heidi Choi - CUT"/>
        <s v="Heskeith Flavien - CUT"/>
        <s v="Hilmar Hardarson - ACT"/>
        <s v="Hope Cicero - ACT"/>
        <s v="Hunter McIntyre - CUT"/>
        <s v="Hussain Saeedi - CUT"/>
        <s v="Hylie Thompson - ACT"/>
        <s v="Ian Wee - CUT"/>
        <s v="J. Rodrigo Agreda - CUT"/>
        <s v="Jacky Schmitt - CUT"/>
        <s v="Jacob Heppner - ACT"/>
        <s v="Jacqueline DahlstrÃ¸m - CUT"/>
        <s v="James Newbury - ACT"/>
        <s v="Jamie Greene - ACT"/>
        <s v="Jana Slyder - ACT"/>
        <s v="Janet Black - ACT"/>
        <s v="Jason Carroll - CUT"/>
        <s v="Jason Grubb - ACT"/>
        <s v="Jason Smith - CUT"/>
        <s v="Jean-Claude Jardim - CUT"/>
        <s v="Jean-Simon Roy-Lemaire - CUT"/>
        <s v="Jeffrey Adler - CUT"/>
        <s v="Jenn Ryan - ACT"/>
        <s v="Jenna Larson - ACT"/>
        <s v="Jennifer Dieter - ACT"/>
        <s v="Jeremy Mghenyi - CUT"/>
        <s v="Jessica Borg Ghigo - CUT"/>
        <s v="Jessica Clevenvik - WD"/>
        <s v="Jessica Sanki - CUT"/>
        <s v="JiMoo Son - CUT"/>
        <s v="JoÃ£o Ferreira - CUT"/>
        <s v="Jody Hendrix - ACT"/>
        <s v="Joe Ames - ACT"/>
        <s v="Joel Hughes - ACT"/>
        <s v="Joey Kimdon - ACT"/>
        <s v="John-Paul Hethcock - CUT"/>
        <s v="Jolaine Undershute - ACT"/>
        <s v="Jolene Quirke - ACT"/>
        <s v="Jonne Koski - CUT"/>
        <s v="Jordan Troyan - ACT"/>
        <s v="Josh Miller - CUT"/>
        <s v="Joshua Wichtrup - CUT"/>
        <s v="Jovaldo Miranda - CUT"/>
        <s v="Joyanne Cooper - ACT"/>
        <s v="Judith Tynan - ACT"/>
        <s v="Julie Holt - ACT"/>
        <s v="Julie HougÃ¥rd - WD"/>
        <s v="Justin Hernandez - CUT"/>
        <s v="Justin Lasala - ACT"/>
        <s v="Karen McCadam - WD"/>
        <s v="Karim El Hlimi - CUT"/>
        <s v="Karin FreyovÃ¡ - CUT"/>
        <s v="Karissa Pearce - ACT"/>
        <s v="Katelin Van Zyl - CUT"/>
        <s v="Katie Trombetta - CUT"/>
        <s v="Katlego Kgwadi - CUT"/>
        <s v="Katrin Tanja Davidsdottir - ACT"/>
        <s v="Keith Nhan - CUT"/>
        <s v="Kelly Friel - ACT"/>
        <s v="Ken Wellner - ACT"/>
        <s v="Kenneth Idler - ACT"/>
        <s v="Keshini Vitharana - CUT"/>
        <s v="Kevin Koester - ACT"/>
        <s v="Kevin Longmeier - ACT"/>
        <s v="Khalid Alhamadi - CUT"/>
        <s v="Khalid Aljarallah - CUT"/>
        <s v="Kila Kilaverave - CUT"/>
        <s v="Kim Mullins - ACT"/>
        <s v="Kira Oliver - CUT"/>
        <s v="Kobe Khy - CUT"/>
        <s v="Krista Kraskura - CUT"/>
        <s v="Kristen Lim - CUT"/>
        <s v="Kristin Holte - ACT"/>
        <s v="Ksenija Kecman - CUT"/>
        <s v="Kurt Stein - ACT"/>
        <s v="Kyle Kasperbauer - WD"/>
        <s v="Landy Pui Boon Eng - CUT"/>
        <s v="Lara Erlank - CUT"/>
        <s v="Laura Gonzalez-Marin - CUT"/>
        <s v="Laura Horvath - CUT"/>
        <s v="Laurie Meschishnick - ACT"/>
        <s v="Lefteris Theofanidis - CUT"/>
        <s v="Leonardo Wernersbach Lima - ACT"/>
        <s v="Leonie Henrich - CUT"/>
        <s v="Linda Elstun - ACT"/>
        <s v="Lindsay Vaughan - CUT"/>
        <s v="Lisa Eble - CUT"/>
        <s v="Logan Collins - CUT"/>
        <s v="Luaneth Alveo - CUT"/>
        <s v="Lukas Esslinger - CUT"/>
        <s v="Lukas HÃ¶gberg - CUT"/>
        <s v="Luke Fiso - CUT"/>
        <s v="Lyndsay Murray - CUT"/>
        <s v="Lynne Knapman - ACT"/>
        <s v="Madeline Sturt - CUT"/>
        <s v="Mahendra Arditirta - CUT"/>
        <s v="Mahmood Shalan - CUT"/>
        <s v="Majid Al Sharaf - CUT"/>
        <s v="Marco Almeida - CUT"/>
        <s v="Maria Camila Quintero - CUT"/>
        <s v="Marian Khoury - CUT"/>
        <s v="MariaNive Clark - CUT"/>
        <s v="Maricruz Prieto - ACT"/>
        <s v="Marion Valkenburg - ACT"/>
        <s v="Marisol Umana - CUT"/>
        <s v="Mark Ziolkowski - WD"/>
        <s v="Marlon Azurdia - CUT"/>
        <s v="Martha Berrocal - CUT"/>
        <s v="Mary Beth Prodromides - WD"/>
        <s v="Marzougui Mootez - CUT"/>
        <s v="Mathew Fraser - ACT"/>
        <s v="Matt Mcleod - ACT"/>
        <s v="Mattheaus Otero - CUT"/>
        <s v="McKenzie Flinchum - CUT"/>
        <s v="Meg Reardon - CUT"/>
        <s v="Mekenzie Riley - CUT"/>
        <s v="Melanie Yip Woon Sun - CUT"/>
        <s v="Melina Rodriguez - CUT"/>
        <s v="Melissa Wistrom - ACT"/>
        <s v="Michael Brown - ACT"/>
        <s v="Michael Laverriere - ACT"/>
        <s v="Michael Smith - CUT"/>
        <s v="Michelle Merand - CUT"/>
        <s v="Michelle Suozzi - ACT"/>
        <s v="Mihkel Keldoja - CUT"/>
        <s v="Mike Abgarian - ACT"/>
        <s v="Mike Rando - ACT"/>
        <s v="Miriam Torra Sola - CUT"/>
        <s v="Mishka Murad - CUT"/>
        <s v="Mody Traore - CUT"/>
        <s v="Mohamed Elomda - CUT"/>
        <s v="Moustafa Awada - CUT"/>
        <s v="Mustafa El-Lari - CUT"/>
        <s v="Neyran Guneli - CUT"/>
        <s v="Nicholas Urankar - ACT"/>
        <s v="Nick Bloch - CUT"/>
        <s v="Nicolay Billaudel - CUT"/>
        <s v="Nicole Abbott - ACT"/>
        <s v="Nicole Pettel - CUT"/>
        <s v="Nikita Yundov - CUT"/>
        <s v="Nina Juna - CUT"/>
        <s v="Noah Ohlsen - ACT"/>
        <s v="Nuno Costa - ACT"/>
        <s v="Oana Catalina Chelmus - CUT"/>
        <s v="OddrÃºn Eik Gylfadottir - CUT"/>
        <s v="Oleksandr Shkoliarenko - CUT"/>
        <s v="Omar Martinez - CUT"/>
        <s v="Pack Santos - CUT"/>
        <s v="Paige Semenza - CUT"/>
        <s v="Pasent Medhat - CUT"/>
        <s v="Patricia McGill - ACT"/>
        <s v="Patricia Trujillo - CUT"/>
        <s v="Patrick Murray - ACT"/>
        <s v="Patrick Vellner - CUT"/>
        <s v="Paul McCrary - ACT"/>
        <s v="Paul Perna - ACT"/>
        <s v="Pauline Sciascia - ACT"/>
        <s v="Payam Saljoughian - CUT"/>
        <s v="Piero Gorichon - CUT"/>
        <s v="Rachel Garibay - CUT"/>
        <s v="RagnheiÃ°ur Sara Sigmundsdottir - CUT"/>
        <s v="Ralitza Koterlitzova - CUT"/>
        <s v="Rebecca Voigt Miller - ACT"/>
        <s v="Renata Pimentel - CUT"/>
        <s v="Richard Paul Castillo - CUT"/>
        <s v="Richard Vint - ACT"/>
        <s v="Richy Jordan - CUT"/>
        <s v="Rob Bernet - ACT"/>
        <s v="Robbie Perovich - ACT"/>
        <s v="Robert Berisha - CUT"/>
        <s v="Rodrigo BeltrÃ¡n - CUT"/>
        <s v="Ryan Joe Hamby - ACT"/>
        <s v="Ryan Sowder - CUT"/>
        <s v="Sabrina Caron - CUT"/>
        <s v="Sam Lubben - CUT"/>
        <s v="Samantha Briggs - CUT"/>
        <s v="Sami Salampur - CUT"/>
        <s v="Samuel Cournoyer - CUT"/>
        <s v="Samuel Kwant - CUT"/>
        <s v="Sanaa Mandar - CUT"/>
        <s v="Sanjana Sivasalapathi - CUT"/>
        <s v="Santiago Comba - CUT"/>
        <s v="Sara Alicia Fernandez Costas - CUT"/>
        <s v="Sara Pinto - CUT"/>
        <s v="Saxon Panchik - ACT"/>
        <s v="Scott Panchik - ACT"/>
        <s v="Sean Sweeney - CUT"/>
        <s v="Sebastian Rodriguez - CUT"/>
        <s v="Semma Burba - ACT"/>
        <s v="Severin Irimia - CUT"/>
        <s v="Shahad Budebs - CUT"/>
        <s v="Sheena Miller - CUT"/>
        <s v="Sheerly Bueno Reyes - CUT"/>
        <s v="Shingo Moromasa - CUT"/>
        <s v="SigurÃ°ur Ãžrastarson - ACT"/>
        <s v="Simon MÃ¤ntylÃ¤ - CUT"/>
        <s v="Simona Quintana - CUT"/>
        <s v="Sion Brinn - CUT"/>
        <s v="Sofia Bermeo - CUT"/>
        <s v="Sona Karaskova - CUT"/>
        <s v="Stavri Stavrev - CUT"/>
        <s v="Stefan Helgi Einarsson - ACT"/>
        <s v="Stefano Migliorini - CUT"/>
        <s v="Stephanie Brennan - ACT"/>
        <s v="Stephanie Roy - CUT"/>
        <s v="Streat Hoerner - CUT"/>
        <s v="Stuart Swanson - ACT"/>
        <s v="Sue Lawson - ACT"/>
        <s v="Sue Velott - ACT"/>
        <s v="Susan Clarke - ACT"/>
        <s v="Susana Rodrigues Etto - ACT"/>
        <s v="Tamara TrumbetaÅ¡ - CUT"/>
        <s v="Tamara Zulim - CUT"/>
        <s v="Tatiana Diakou - CUT"/>
        <s v="Taylor Streid - CUT"/>
        <s v="Thelma Christoforou - CUT"/>
        <s v="Thuridur Erla Helgadottir - ACT"/>
        <s v="Tia Vesser - ACT"/>
        <s v="Tia-Clair Toomey - ACT"/>
        <s v="Tim Paulson - CUT"/>
        <s v="Tom de Nolf - ACT"/>
        <s v="Tony Kurz - ACT"/>
        <s v="Tracy O'Connell - ACT"/>
        <s v="Trang Nguyen - CUT"/>
        <s v="Travis Mayer - CUT"/>
        <s v="Tsai-Jui Hung - CUT"/>
        <s v="Uldis Upenieks - CUT"/>
        <s v="Ursula Fasel - ACT"/>
        <s v="Uyi Nosa Osawe - CUT"/>
        <s v="Vanessa Wagner - CUT"/>
        <s v="Vedharth Thappa - CUT"/>
        <s v="Vera Valdez - CUT"/>
        <s v="Vernon Neal - CUT"/>
        <s v="Vic McQuaide - ACT"/>
        <s v="Victoria Frascolla - CUT"/>
        <s v="Vilija Teel - CUT"/>
        <s v="Vincent Lopez - ACT"/>
        <s v="Will Moorad - ACT"/>
        <s v="Will Powell - ACT"/>
        <s v="William Sanchez - CUT"/>
        <s v="Willy Georges - CUT"/>
        <s v="Yuval Regev - CUT"/>
        <s v="Zachery Buntin - CUT"/>
        <s v="Zaida Amade - CUT"/>
      </sharedItems>
      <extLst>
        <ext xmlns:x15="http://schemas.microsoft.com/office/spreadsheetml/2010/11/main" uri="{4F2E5C28-24EA-4eb8-9CBF-B6C8F9C3D259}">
          <x15:cachedUniqueNames>
            <x15:cachedUniqueName index="0" name="[Athletes_Combined].[Athletestatus].&amp;[ÄorÄ‘e ÄuriÄ‡ - CUT]"/>
            <x15:cachedUniqueName index="1" name="[Athletes_Combined].[Athletestatus].&amp;[Achilleas Pantazis - CUT]"/>
            <x15:cachedUniqueName index="2" name="[Athletes_Combined].[Athletestatus].&amp;[Adrian Mundwiler - ACT]"/>
            <x15:cachedUniqueName index="3" name="[Athletes_Combined].[Athletestatus].&amp;[Agustin Richelme - CUT]"/>
            <x15:cachedUniqueName index="4" name="[Athletes_Combined].[Athletestatus].&amp;[Aida Koepplinger - ACT]"/>
            <x15:cachedUniqueName index="5" name="[Athletes_Combined].[Athletestatus].&amp;[Akiko Kamitani - CUT]"/>
            <x15:cachedUniqueName index="6" name="[Athletes_Combined].[Athletestatus].&amp;[Alaa Hannora - CUT]"/>
            <x15:cachedUniqueName index="7" name="[Athletes_Combined].[Athletestatus].&amp;[Alban Dubois - CUT]"/>
            <x15:cachedUniqueName index="8" name="[Athletes_Combined].[Athletestatus].&amp;[Aleks KoÅ¡tomaj - CUT]"/>
            <x15:cachedUniqueName index="9" name="[Athletes_Combined].[Athletestatus].&amp;[Aleksandar Ilin - CUT]"/>
            <x15:cachedUniqueName index="10" name="[Athletes_Combined].[Athletestatus].&amp;[Alessandra Pichelli - CUT]"/>
            <x15:cachedUniqueName index="11" name="[Athletes_Combined].[Athletestatus].&amp;[Alessia Joy WÃ¤lchli - CUT]"/>
            <x15:cachedUniqueName index="12" name="[Athletes_Combined].[Athletestatus].&amp;[Alethea Boon - ACT]"/>
            <x15:cachedUniqueName index="13" name="[Athletes_Combined].[Athletestatus].&amp;[Alex Vigneault - CUT]"/>
            <x15:cachedUniqueName index="14" name="[Athletes_Combined].[Athletestatus].&amp;[Alexander Anasagasti - CUT]"/>
            <x15:cachedUniqueName index="15" name="[Athletes_Combined].[Athletestatus].&amp;[Alexandre Jolivet - ACT]"/>
            <x15:cachedUniqueName index="16" name="[Athletes_Combined].[Athletestatus].&amp;[Alexia Fineman - ACT]"/>
            <x15:cachedUniqueName index="17" name="[Athletes_Combined].[Athletestatus].&amp;[Alexis Rufus - ACT]"/>
            <x15:cachedUniqueName index="18" name="[Athletes_Combined].[Athletestatus].&amp;[Alice Mille - CUT]"/>
            <x15:cachedUniqueName index="19" name="[Athletes_Combined].[Athletestatus].&amp;[Allen Duarte - ACT]"/>
            <x15:cachedUniqueName index="20" name="[Athletes_Combined].[Athletestatus].&amp;[Alvaro Lopez - CUT]"/>
            <x15:cachedUniqueName index="21" name="[Athletes_Combined].[Athletestatus].&amp;[Amal Alshahrani - CUT]"/>
            <x15:cachedUniqueName index="22" name="[Athletes_Combined].[Athletestatus].&amp;[Amanda Barnhart - ACT]"/>
            <x15:cachedUniqueName index="23" name="[Athletes_Combined].[Athletestatus].&amp;[Amin Attallah - CUT]"/>
            <x15:cachedUniqueName index="24" name="[Athletes_Combined].[Athletestatus].&amp;[Amira Ayob - CUT]"/>
            <x15:cachedUniqueName index="25" name="[Athletes_Combined].[Athletestatus].&amp;[Anastasiya Ganina - CUT]"/>
            <x15:cachedUniqueName index="26" name="[Athletes_Combined].[Athletestatus].&amp;[Anastassia Psenitsnaja - CUT]"/>
            <x15:cachedUniqueName index="27" name="[Athletes_Combined].[Athletestatus].&amp;[Andre Alipate - CUT]"/>
            <x15:cachedUniqueName index="28" name="[Athletes_Combined].[Athletestatus].&amp;[Andrea Rodriguez - CUT]"/>
            <x15:cachedUniqueName index="29" name="[Athletes_Combined].[Athletestatus].&amp;[Andy Andrews - CUT]"/>
            <x15:cachedUniqueName index="30" name="[Athletes_Combined].[Athletestatus].&amp;[Anna Fragkou - ACT]"/>
            <x15:cachedUniqueName index="31" name="[Athletes_Combined].[Athletestatus].&amp;[Anna Tobias - ACT]"/>
            <x15:cachedUniqueName index="32" name="[Athletes_Combined].[Athletestatus].&amp;[Annie Thorisdottir - CUT]"/>
            <x15:cachedUniqueName index="33" name="[Athletes_Combined].[Athletestatus].&amp;[Ant Haynes - CUT]"/>
            <x15:cachedUniqueName index="34" name="[Athletes_Combined].[Athletestatus].&amp;[April Watkins - ACT]"/>
            <x15:cachedUniqueName index="35" name="[Athletes_Combined].[Athletestatus].&amp;[Arminas Balevicius - CUT]"/>
            <x15:cachedUniqueName index="36" name="[Athletes_Combined].[Athletestatus].&amp;[Arturocesar Mora - CUT]"/>
            <x15:cachedUniqueName index="37" name="[Athletes_Combined].[Athletestatus].&amp;[Aslam Al Shukaili - WD]"/>
            <x15:cachedUniqueName index="38" name="[Athletes_Combined].[Athletestatus].&amp;[Ates Boran - CUT]"/>
            <x15:cachedUniqueName index="39" name="[Athletes_Combined].[Athletestatus].&amp;[Augustin Vilicnik - CUT]"/>
            <x15:cachedUniqueName index="40" name="[Athletes_Combined].[Athletestatus].&amp;[Ava Zalman - CUT]"/>
            <x15:cachedUniqueName index="41" name="[Athletes_Combined].[Athletestatus].&amp;[Aya Fouad - CUT]"/>
            <x15:cachedUniqueName index="42" name="[Athletes_Combined].[Athletestatus].&amp;[Bartek Lipka - CUT]"/>
            <x15:cachedUniqueName index="43" name="[Athletes_Combined].[Athletestatus].&amp;[Bayden Brown - CUT]"/>
            <x15:cachedUniqueName index="44" name="[Athletes_Combined].[Athletestatus].&amp;[Belinda Halcrow - ACT]"/>
            <x15:cachedUniqueName index="45" name="[Athletes_Combined].[Athletestatus].&amp;[Ben Smith - CUT]"/>
            <x15:cachedUniqueName index="46" name="[Athletes_Combined].[Athletestatus].&amp;[Bernard Luzi - ACT]"/>
            <x15:cachedUniqueName index="47" name="[Athletes_Combined].[Athletestatus].&amp;[Bethany Shadburne - ACT]"/>
            <x15:cachedUniqueName index="48" name="[Athletes_Combined].[Athletestatus].&amp;[Bilal Tariq - CUT]"/>
            <x15:cachedUniqueName index="49" name="[Athletes_Combined].[Athletestatus].&amp;[BjÃ¶rgvin Karl GuÃ°mundsson - ACT]"/>
            <x15:cachedUniqueName index="50" name="[Athletes_Combined].[Athletestatus].&amp;[Bob Jennings - ACT]"/>
            <x15:cachedUniqueName index="51" name="[Athletes_Combined].[Athletestatus].&amp;[Bob Ruano - ACT]"/>
            <x15:cachedUniqueName index="52" name="[Athletes_Combined].[Athletestatus].&amp;[Brenda Castro - CUT]"/>
            <x15:cachedUniqueName index="53" name="[Athletes_Combined].[Athletestatus].&amp;[Brent Fikowski - CUT]"/>
            <x15:cachedUniqueName index="54" name="[Athletes_Combined].[Athletestatus].&amp;[Brian Campbell - ACT]"/>
            <x15:cachedUniqueName index="55" name="[Athletes_Combined].[Athletestatus].&amp;[Bronislaw Olenkowicz - CUT]"/>
            <x15:cachedUniqueName index="56" name="[Athletes_Combined].[Athletestatus].&amp;[Brooke Haas - CUT]"/>
            <x15:cachedUniqueName index="57" name="[Athletes_Combined].[Athletestatus].&amp;[Brooke Wells - CUT]"/>
            <x15:cachedUniqueName index="58" name="[Athletes_Combined].[Athletestatus].&amp;[Bruce Thomas - WD]"/>
            <x15:cachedUniqueName index="59" name="[Athletes_Combined].[Athletestatus].&amp;[Bruce Young - ACT]"/>
            <x15:cachedUniqueName index="60" name="[Athletes_Combined].[Athletestatus].&amp;[Bryan HernÃ¡ndez - CUT]"/>
            <x15:cachedUniqueName index="61" name="[Athletes_Combined].[Athletestatus].&amp;[Caine Hayes - ACT]"/>
            <x15:cachedUniqueName index="62" name="[Athletes_Combined].[Athletestatus].&amp;[Camilla Salomonsson Hellman - CUT]"/>
            <x15:cachedUniqueName index="63" name="[Athletes_Combined].[Athletestatus].&amp;[Carl Giuffre - ACT]"/>
            <x15:cachedUniqueName index="64" name="[Athletes_Combined].[Athletestatus].&amp;[Carleen Mathews - ACT]"/>
            <x15:cachedUniqueName index="65" name="[Athletes_Combined].[Athletestatus].&amp;[Carmen Bosmans - CUT]"/>
            <x15:cachedUniqueName index="66" name="[Athletes_Combined].[Athletestatus].&amp;[Carol Colling-Romero - CUT]"/>
            <x15:cachedUniqueName index="67" name="[Athletes_Combined].[Athletestatus].&amp;[Carol Lynn Thistle - ACT]"/>
            <x15:cachedUniqueName index="68" name="[Athletes_Combined].[Athletestatus].&amp;[Carol-Ann Reason-Thibault - CUT]"/>
            <x15:cachedUniqueName index="69" name="[Athletes_Combined].[Athletestatus].&amp;[Carole Castellani - CUT]"/>
            <x15:cachedUniqueName index="70" name="[Athletes_Combined].[Athletestatus].&amp;[Carolyne Prevost - CUT]"/>
            <x15:cachedUniqueName index="71" name="[Athletes_Combined].[Athletestatus].&amp;[Carrie Beamer - CUT]"/>
            <x15:cachedUniqueName index="72" name="[Athletes_Combined].[Athletestatus].&amp;[Casper Gammelmark - CUT]"/>
            <x15:cachedUniqueName index="73" name="[Athletes_Combined].[Athletestatus].&amp;[Chad Augustin - ACT]"/>
            <x15:cachedUniqueName index="74" name="[Athletes_Combined].[Athletestatus].&amp;[Chaker Alouni - CUT]"/>
            <x15:cachedUniqueName index="75" name="[Athletes_Combined].[Athletestatus].&amp;[Chandler Smith - CUT]"/>
            <x15:cachedUniqueName index="76" name="[Athletes_Combined].[Athletestatus].&amp;[Chanelle Munroe - CUT]"/>
            <x15:cachedUniqueName index="77" name="[Athletes_Combined].[Athletestatus].&amp;[Charles Russo - ACT]"/>
            <x15:cachedUniqueName index="78" name="[Athletes_Combined].[Athletestatus].&amp;[Cheryl Brost - ACT]"/>
            <x15:cachedUniqueName index="79" name="[Athletes_Combined].[Athletestatus].&amp;[Cheryl Nasso - CUT]"/>
            <x15:cachedUniqueName index="80" name="[Athletes_Combined].[Athletestatus].&amp;[Chris Anderson - ACT]"/>
            <x15:cachedUniqueName index="81" name="[Athletes_Combined].[Athletestatus].&amp;[Chris Nelson - ACT]"/>
            <x15:cachedUniqueName index="82" name="[Athletes_Combined].[Athletestatus].&amp;[Christine Long - ACT]"/>
            <x15:cachedUniqueName index="83" name="[Athletes_Combined].[Athletestatus].&amp;[Christoph Koerner - CUT]"/>
            <x15:cachedUniqueName index="84" name="[Athletes_Combined].[Athletestatus].&amp;[Cingiwe Ciegy Seru - CUT]"/>
            <x15:cachedUniqueName index="85" name="[Athletes_Combined].[Athletestatus].&amp;[Citra Ramaniya - CUT]"/>
            <x15:cachedUniqueName index="86" name="[Athletes_Combined].[Athletestatus].&amp;[Clint Paddock - ACT]"/>
            <x15:cachedUniqueName index="87" name="[Athletes_Combined].[Athletestatus].&amp;[Cole Sager - CUT]"/>
            <x15:cachedUniqueName index="88" name="[Athletes_Combined].[Athletestatus].&amp;[Colleen Fotsch - CUT]"/>
            <x15:cachedUniqueName index="89" name="[Athletes_Combined].[Athletestatus].&amp;[Connor Duddy - CUT]"/>
            <x15:cachedUniqueName index="90" name="[Athletes_Combined].[Athletestatus].&amp;[Connor Nellans - CUT]"/>
            <x15:cachedUniqueName index="91" name="[Athletes_Combined].[Athletestatus].&amp;[Corrin Lemieux - ACT]"/>
            <x15:cachedUniqueName index="92" name="[Athletes_Combined].[Athletestatus].&amp;[Courtney Haley - CUT]"/>
            <x15:cachedUniqueName index="93" name="[Athletes_Combined].[Athletestatus].&amp;[Cricel Castillo - CUT]"/>
            <x15:cachedUniqueName index="94" name="[Athletes_Combined].[Athletestatus].&amp;[Dan Brannagan - ACT]"/>
            <x15:cachedUniqueName index="95" name="[Athletes_Combined].[Athletestatus].&amp;[Dani Speegle - CUT]"/>
            <x15:cachedUniqueName index="96" name="[Athletes_Combined].[Athletestatus].&amp;[Danielle Brandon - CUT]"/>
            <x15:cachedUniqueName index="97" name="[Athletes_Combined].[Athletestatus].&amp;[Danielle Shanine - CUT]"/>
            <x15:cachedUniqueName index="98" name="[Athletes_Combined].[Athletestatus].&amp;[Darwin Perez - CUT]"/>
            <x15:cachedUniqueName index="99" name="[Athletes_Combined].[Athletestatus].&amp;[Daryl Borg - CUT]"/>
            <x15:cachedUniqueName index="100" name="[Athletes_Combined].[Athletestatus].&amp;[David Hardie - ACT]"/>
            <x15:cachedUniqueName index="101" name="[Athletes_Combined].[Athletestatus].&amp;[David Hippensteel - ACT]"/>
            <x15:cachedUniqueName index="102" name="[Athletes_Combined].[Athletestatus].&amp;[David Levey - ACT]"/>
            <x15:cachedUniqueName index="103" name="[Athletes_Combined].[Athletestatus].&amp;[David Morley - CUT]"/>
            <x15:cachedUniqueName index="104" name="[Athletes_Combined].[Athletestatus].&amp;[David Santa Cruz Borgstrand - ACT]"/>
            <x15:cachedUniqueName index="105" name="[Athletes_Combined].[Athletestatus].&amp;[David Stroupek - CUT]"/>
            <x15:cachedUniqueName index="106" name="[Athletes_Combined].[Athletestatus].&amp;[Dean Linder-Leighton - CUT]"/>
            <x15:cachedUniqueName index="107" name="[Athletes_Combined].[Athletestatus].&amp;[Deanna Posey - ACT]"/>
            <x15:cachedUniqueName index="108" name="[Athletes_Combined].[Athletestatus].&amp;[Debbie Downing - ACT]"/>
            <x15:cachedUniqueName index="109" name="[Athletes_Combined].[Athletestatus].&amp;[Debby Cook - WD]"/>
            <x15:cachedUniqueName index="110" name="[Athletes_Combined].[Athletestatus].&amp;[Deborah Schedue - ACT]"/>
            <x15:cachedUniqueName index="111" name="[Athletes_Combined].[Athletestatus].&amp;[Delice Adonis - CUT]"/>
            <x15:cachedUniqueName index="112" name="[Athletes_Combined].[Athletestatus].&amp;[Dema Al Zebdieh - CUT]"/>
            <x15:cachedUniqueName index="113" name="[Athletes_Combined].[Athletestatus].&amp;[Diana Flynn - ACT]"/>
            <x15:cachedUniqueName index="114" name="[Athletes_Combined].[Athletestatus].&amp;[Diego Kemper - CUT]"/>
            <x15:cachedUniqueName index="115" name="[Athletes_Combined].[Athletestatus].&amp;[Dillon Mahadeo - CUT]"/>
            <x15:cachedUniqueName index="116" name="[Athletes_Combined].[Athletestatus].&amp;[Dina Swift - CUT]"/>
            <x15:cachedUniqueName index="117" name="[Athletes_Combined].[Athletestatus].&amp;[Edem Ahiaku - CUT]"/>
            <x15:cachedUniqueName index="118" name="[Athletes_Combined].[Athletestatus].&amp;[Edmund Tan - CUT]"/>
            <x15:cachedUniqueName index="119" name="[Athletes_Combined].[Athletestatus].&amp;[Elena Kulik - WD]"/>
            <x15:cachedUniqueName index="120" name="[Athletes_Combined].[Athletestatus].&amp;[Elizabeth Cole - ACT]"/>
            <x15:cachedUniqueName index="121" name="[Athletes_Combined].[Athletestatus].&amp;[Elliot Simmonds - CUT]"/>
            <x15:cachedUniqueName index="122" name="[Athletes_Combined].[Athletestatus].&amp;[Emilia Leppanen - CUT]"/>
            <x15:cachedUniqueName index="123" name="[Athletes_Combined].[Athletestatus].&amp;[Emily Rolfe - CUT]"/>
            <x15:cachedUniqueName index="124" name="[Athletes_Combined].[Athletestatus].&amp;[Emma McQuaid - CUT]"/>
            <x15:cachedUniqueName index="125" name="[Athletes_Combined].[Athletestatus].&amp;[Emma Tall - CUT]"/>
            <x15:cachedUniqueName index="126" name="[Athletes_Combined].[Athletestatus].&amp;[Enric Closa - CUT]"/>
            <x15:cachedUniqueName index="127" name="[Athletes_Combined].[Athletestatus].&amp;[Eric Carmody - CUT]"/>
            <x15:cachedUniqueName index="128" name="[Athletes_Combined].[Athletestatus].&amp;[Erik Toth - CUT]"/>
            <x15:cachedUniqueName index="129" name="[Athletes_Combined].[Athletestatus].&amp;[Erin Vandendriessche - CUT]"/>
            <x15:cachedUniqueName index="130" name="[Athletes_Combined].[Athletestatus].&amp;[Eusebio Aldano - CUT]"/>
            <x15:cachedUniqueName index="131" name="[Athletes_Combined].[Athletestatus].&amp;[Feeroozeh Saghafi - CUT]"/>
            <x15:cachedUniqueName index="132" name="[Athletes_Combined].[Athletestatus].&amp;[Fernanda Saavedra - CUT]"/>
            <x15:cachedUniqueName index="133" name="[Athletes_Combined].[Athletestatus].&amp;[Francoise Mahier - ACT]"/>
            <x15:cachedUniqueName index="134" name="[Athletes_Combined].[Athletestatus].&amp;[Franky Wood - CUT]"/>
            <x15:cachedUniqueName index="135" name="[Athletes_Combined].[Athletestatus].&amp;[Frederik Aegidius - CUT]"/>
            <x15:cachedUniqueName index="136" name="[Athletes_Combined].[Athletestatus].&amp;[GÃ¡bor TÃ¶rÃ¶k - CUT]"/>
            <x15:cachedUniqueName index="137" name="[Athletes_Combined].[Athletestatus].&amp;[Gabriela Miga?a - CUT]"/>
            <x15:cachedUniqueName index="138" name="[Athletes_Combined].[Athletestatus].&amp;[Gabriela Perez - CUT]"/>
            <x15:cachedUniqueName index="139" name="[Athletes_Combined].[Athletestatus].&amp;[Ganna Almazova - CUT]"/>
            <x15:cachedUniqueName index="140" name="[Athletes_Combined].[Athletestatus].&amp;[George Sterner - CUT]"/>
            <x15:cachedUniqueName index="141" name="[Athletes_Combined].[Athletestatus].&amp;[Giulio Silvino - ACT]"/>
            <x15:cachedUniqueName index="142" name="[Athletes_Combined].[Athletestatus].&amp;[Gord MacKinnon - ACT]"/>
            <x15:cachedUniqueName index="143" name="[Athletes_Combined].[Athletestatus].&amp;[Gregg Geerdes - ACT]"/>
            <x15:cachedUniqueName index="144" name="[Athletes_Combined].[Athletestatus].&amp;[Guilherme Malheiros - CUT]"/>
            <x15:cachedUniqueName index="145" name="[Athletes_Combined].[Athletestatus].&amp;[Hajer Jamal - CUT]"/>
            <x15:cachedUniqueName index="146" name="[Athletes_Combined].[Athletestatus].&amp;[Haley Adams - ACT]"/>
            <x15:cachedUniqueName index="147" name="[Athletes_Combined].[Athletestatus].&amp;[Hamzeh Tarefi - CUT]"/>
            <x15:cachedUniqueName index="148" name="[Athletes_Combined].[Athletestatus].&amp;[Hanna Karlsson - CUT]"/>
            <x15:cachedUniqueName index="149" name="[Athletes_Combined].[Athletestatus].&amp;[Heath Moody - ACT]"/>
            <x15:cachedUniqueName index="150" name="[Athletes_Combined].[Athletestatus].&amp;[Heidi Choi - CUT]"/>
            <x15:cachedUniqueName index="151" name="[Athletes_Combined].[Athletestatus].&amp;[Heskeith Flavien - CUT]"/>
            <x15:cachedUniqueName index="152" name="[Athletes_Combined].[Athletestatus].&amp;[Hilmar Hardarson - ACT]"/>
            <x15:cachedUniqueName index="153" name="[Athletes_Combined].[Athletestatus].&amp;[Hope Cicero - ACT]"/>
            <x15:cachedUniqueName index="154" name="[Athletes_Combined].[Athletestatus].&amp;[Hunter McIntyre - CUT]"/>
            <x15:cachedUniqueName index="155" name="[Athletes_Combined].[Athletestatus].&amp;[Hussain Saeedi - CUT]"/>
            <x15:cachedUniqueName index="156" name="[Athletes_Combined].[Athletestatus].&amp;[Hylie Thompson - ACT]"/>
            <x15:cachedUniqueName index="157" name="[Athletes_Combined].[Athletestatus].&amp;[Ian Wee - CUT]"/>
            <x15:cachedUniqueName index="158" name="[Athletes_Combined].[Athletestatus].&amp;[J. Rodrigo Agreda - CUT]"/>
            <x15:cachedUniqueName index="159" name="[Athletes_Combined].[Athletestatus].&amp;[Jacky Schmitt - CUT]"/>
            <x15:cachedUniqueName index="160" name="[Athletes_Combined].[Athletestatus].&amp;[Jacob Heppner - ACT]"/>
            <x15:cachedUniqueName index="161" name="[Athletes_Combined].[Athletestatus].&amp;[Jacqueline DahlstrÃ¸m - CUT]"/>
            <x15:cachedUniqueName index="162" name="[Athletes_Combined].[Athletestatus].&amp;[James Newbury - ACT]"/>
            <x15:cachedUniqueName index="163" name="[Athletes_Combined].[Athletestatus].&amp;[Jamie Greene - ACT]"/>
            <x15:cachedUniqueName index="164" name="[Athletes_Combined].[Athletestatus].&amp;[Jana Slyder - ACT]"/>
            <x15:cachedUniqueName index="165" name="[Athletes_Combined].[Athletestatus].&amp;[Janet Black - ACT]"/>
            <x15:cachedUniqueName index="166" name="[Athletes_Combined].[Athletestatus].&amp;[Jason Carroll - CUT]"/>
            <x15:cachedUniqueName index="167" name="[Athletes_Combined].[Athletestatus].&amp;[Jason Grubb - ACT]"/>
            <x15:cachedUniqueName index="168" name="[Athletes_Combined].[Athletestatus].&amp;[Jason Smith - CUT]"/>
            <x15:cachedUniqueName index="169" name="[Athletes_Combined].[Athletestatus].&amp;[Jean-Claude Jardim - CUT]"/>
            <x15:cachedUniqueName index="170" name="[Athletes_Combined].[Athletestatus].&amp;[Jean-Simon Roy-Lemaire - CUT]"/>
            <x15:cachedUniqueName index="171" name="[Athletes_Combined].[Athletestatus].&amp;[Jeffrey Adler - CUT]"/>
            <x15:cachedUniqueName index="172" name="[Athletes_Combined].[Athletestatus].&amp;[Jenn Ryan - ACT]"/>
            <x15:cachedUniqueName index="173" name="[Athletes_Combined].[Athletestatus].&amp;[Jenna Larson - ACT]"/>
            <x15:cachedUniqueName index="174" name="[Athletes_Combined].[Athletestatus].&amp;[Jennifer Dieter - ACT]"/>
            <x15:cachedUniqueName index="175" name="[Athletes_Combined].[Athletestatus].&amp;[Jeremy Mghenyi - CUT]"/>
            <x15:cachedUniqueName index="176" name="[Athletes_Combined].[Athletestatus].&amp;[Jessica Borg Ghigo - CUT]"/>
            <x15:cachedUniqueName index="177" name="[Athletes_Combined].[Athletestatus].&amp;[Jessica Clevenvik - WD]"/>
            <x15:cachedUniqueName index="178" name="[Athletes_Combined].[Athletestatus].&amp;[Jessica Sanki - CUT]"/>
            <x15:cachedUniqueName index="179" name="[Athletes_Combined].[Athletestatus].&amp;[JiMoo Son - CUT]"/>
            <x15:cachedUniqueName index="180" name="[Athletes_Combined].[Athletestatus].&amp;[JoÃ£o Ferreira - CUT]"/>
            <x15:cachedUniqueName index="181" name="[Athletes_Combined].[Athletestatus].&amp;[Jody Hendrix - ACT]"/>
            <x15:cachedUniqueName index="182" name="[Athletes_Combined].[Athletestatus].&amp;[Joe Ames - ACT]"/>
            <x15:cachedUniqueName index="183" name="[Athletes_Combined].[Athletestatus].&amp;[Joel Hughes - ACT]"/>
            <x15:cachedUniqueName index="184" name="[Athletes_Combined].[Athletestatus].&amp;[Joey Kimdon - ACT]"/>
            <x15:cachedUniqueName index="185" name="[Athletes_Combined].[Athletestatus].&amp;[John-Paul Hethcock - CUT]"/>
            <x15:cachedUniqueName index="186" name="[Athletes_Combined].[Athletestatus].&amp;[Jolaine Undershute - ACT]"/>
            <x15:cachedUniqueName index="187" name="[Athletes_Combined].[Athletestatus].&amp;[Jolene Quirke - ACT]"/>
            <x15:cachedUniqueName index="188" name="[Athletes_Combined].[Athletestatus].&amp;[Jonne Koski - CUT]"/>
            <x15:cachedUniqueName index="189" name="[Athletes_Combined].[Athletestatus].&amp;[Jordan Troyan - ACT]"/>
            <x15:cachedUniqueName index="190" name="[Athletes_Combined].[Athletestatus].&amp;[Josh Miller - CUT]"/>
            <x15:cachedUniqueName index="191" name="[Athletes_Combined].[Athletestatus].&amp;[Joshua Wichtrup - CUT]"/>
            <x15:cachedUniqueName index="192" name="[Athletes_Combined].[Athletestatus].&amp;[Jovaldo Miranda - CUT]"/>
            <x15:cachedUniqueName index="193" name="[Athletes_Combined].[Athletestatus].&amp;[Joyanne Cooper - ACT]"/>
            <x15:cachedUniqueName index="194" name="[Athletes_Combined].[Athletestatus].&amp;[Judith Tynan - ACT]"/>
            <x15:cachedUniqueName index="195" name="[Athletes_Combined].[Athletestatus].&amp;[Julie Holt - ACT]"/>
            <x15:cachedUniqueName index="196" name="[Athletes_Combined].[Athletestatus].&amp;[Julie HougÃ¥rd - WD]"/>
            <x15:cachedUniqueName index="197" name="[Athletes_Combined].[Athletestatus].&amp;[Justin Hernandez - CUT]"/>
            <x15:cachedUniqueName index="198" name="[Athletes_Combined].[Athletestatus].&amp;[Justin Lasala - ACT]"/>
            <x15:cachedUniqueName index="199" name="[Athletes_Combined].[Athletestatus].&amp;[Karen McCadam - WD]"/>
            <x15:cachedUniqueName index="200" name="[Athletes_Combined].[Athletestatus].&amp;[Karim El Hlimi - CUT]"/>
            <x15:cachedUniqueName index="201" name="[Athletes_Combined].[Athletestatus].&amp;[Karin FreyovÃ¡ - CUT]"/>
            <x15:cachedUniqueName index="202" name="[Athletes_Combined].[Athletestatus].&amp;[Karissa Pearce - ACT]"/>
            <x15:cachedUniqueName index="203" name="[Athletes_Combined].[Athletestatus].&amp;[Katelin Van Zyl - CUT]"/>
            <x15:cachedUniqueName index="204" name="[Athletes_Combined].[Athletestatus].&amp;[Katie Trombetta - CUT]"/>
            <x15:cachedUniqueName index="205" name="[Athletes_Combined].[Athletestatus].&amp;[Katlego Kgwadi - CUT]"/>
            <x15:cachedUniqueName index="206" name="[Athletes_Combined].[Athletestatus].&amp;[Katrin Tanja Davidsdottir - ACT]"/>
            <x15:cachedUniqueName index="207" name="[Athletes_Combined].[Athletestatus].&amp;[Keith Nhan - CUT]"/>
            <x15:cachedUniqueName index="208" name="[Athletes_Combined].[Athletestatus].&amp;[Kelly Friel - ACT]"/>
            <x15:cachedUniqueName index="209" name="[Athletes_Combined].[Athletestatus].&amp;[Ken Wellner - ACT]"/>
            <x15:cachedUniqueName index="210" name="[Athletes_Combined].[Athletestatus].&amp;[Kenneth Idler - ACT]"/>
            <x15:cachedUniqueName index="211" name="[Athletes_Combined].[Athletestatus].&amp;[Keshini Vitharana - CUT]"/>
            <x15:cachedUniqueName index="212" name="[Athletes_Combined].[Athletestatus].&amp;[Kevin Koester - ACT]"/>
            <x15:cachedUniqueName index="213" name="[Athletes_Combined].[Athletestatus].&amp;[Kevin Longmeier - ACT]"/>
            <x15:cachedUniqueName index="214" name="[Athletes_Combined].[Athletestatus].&amp;[Khalid Alhamadi - CUT]"/>
            <x15:cachedUniqueName index="215" name="[Athletes_Combined].[Athletestatus].&amp;[Khalid Aljarallah - CUT]"/>
            <x15:cachedUniqueName index="216" name="[Athletes_Combined].[Athletestatus].&amp;[Kila Kilaverave - CUT]"/>
            <x15:cachedUniqueName index="217" name="[Athletes_Combined].[Athletestatus].&amp;[Kim Mullins - ACT]"/>
            <x15:cachedUniqueName index="218" name="[Athletes_Combined].[Athletestatus].&amp;[Kira Oliver - CUT]"/>
            <x15:cachedUniqueName index="219" name="[Athletes_Combined].[Athletestatus].&amp;[Kobe Khy - CUT]"/>
            <x15:cachedUniqueName index="220" name="[Athletes_Combined].[Athletestatus].&amp;[Krista Kraskura - CUT]"/>
            <x15:cachedUniqueName index="221" name="[Athletes_Combined].[Athletestatus].&amp;[Kristen Lim - CUT]"/>
            <x15:cachedUniqueName index="222" name="[Athletes_Combined].[Athletestatus].&amp;[Kristin Holte - ACT]"/>
            <x15:cachedUniqueName index="223" name="[Athletes_Combined].[Athletestatus].&amp;[Ksenija Kecman - CUT]"/>
            <x15:cachedUniqueName index="224" name="[Athletes_Combined].[Athletestatus].&amp;[Kurt Stein - ACT]"/>
            <x15:cachedUniqueName index="225" name="[Athletes_Combined].[Athletestatus].&amp;[Kyle Kasperbauer - WD]"/>
            <x15:cachedUniqueName index="226" name="[Athletes_Combined].[Athletestatus].&amp;[Landy Pui Boon Eng - CUT]"/>
            <x15:cachedUniqueName index="227" name="[Athletes_Combined].[Athletestatus].&amp;[Lara Erlank - CUT]"/>
            <x15:cachedUniqueName index="228" name="[Athletes_Combined].[Athletestatus].&amp;[Laura Gonzalez-Marin - CUT]"/>
            <x15:cachedUniqueName index="229" name="[Athletes_Combined].[Athletestatus].&amp;[Laura Horvath - CUT]"/>
            <x15:cachedUniqueName index="230" name="[Athletes_Combined].[Athletestatus].&amp;[Laurie Meschishnick - ACT]"/>
            <x15:cachedUniqueName index="231" name="[Athletes_Combined].[Athletestatus].&amp;[Lefteris Theofanidis - CUT]"/>
            <x15:cachedUniqueName index="232" name="[Athletes_Combined].[Athletestatus].&amp;[Leonardo Wernersbach Lima - ACT]"/>
            <x15:cachedUniqueName index="233" name="[Athletes_Combined].[Athletestatus].&amp;[Leonie Henrich - CUT]"/>
            <x15:cachedUniqueName index="234" name="[Athletes_Combined].[Athletestatus].&amp;[Linda Elstun - ACT]"/>
            <x15:cachedUniqueName index="235" name="[Athletes_Combined].[Athletestatus].&amp;[Lindsay Vaughan - CUT]"/>
            <x15:cachedUniqueName index="236" name="[Athletes_Combined].[Athletestatus].&amp;[Lisa Eble - CUT]"/>
            <x15:cachedUniqueName index="237" name="[Athletes_Combined].[Athletestatus].&amp;[Logan Collins - CUT]"/>
            <x15:cachedUniqueName index="238" name="[Athletes_Combined].[Athletestatus].&amp;[Luaneth Alveo - CUT]"/>
            <x15:cachedUniqueName index="239" name="[Athletes_Combined].[Athletestatus].&amp;[Lukas Esslinger - CUT]"/>
            <x15:cachedUniqueName index="240" name="[Athletes_Combined].[Athletestatus].&amp;[Lukas HÃ¶gberg - CUT]"/>
            <x15:cachedUniqueName index="241" name="[Athletes_Combined].[Athletestatus].&amp;[Luke Fiso - CUT]"/>
            <x15:cachedUniqueName index="242" name="[Athletes_Combined].[Athletestatus].&amp;[Lyndsay Murray - CUT]"/>
            <x15:cachedUniqueName index="243" name="[Athletes_Combined].[Athletestatus].&amp;[Lynne Knapman - ACT]"/>
            <x15:cachedUniqueName index="244" name="[Athletes_Combined].[Athletestatus].&amp;[Madeline Sturt - CUT]"/>
            <x15:cachedUniqueName index="245" name="[Athletes_Combined].[Athletestatus].&amp;[Mahendra Arditirta - CUT]"/>
            <x15:cachedUniqueName index="246" name="[Athletes_Combined].[Athletestatus].&amp;[Mahmood Shalan - CUT]"/>
            <x15:cachedUniqueName index="247" name="[Athletes_Combined].[Athletestatus].&amp;[Majid Al Sharaf - CUT]"/>
            <x15:cachedUniqueName index="248" name="[Athletes_Combined].[Athletestatus].&amp;[Marco Almeida - CUT]"/>
            <x15:cachedUniqueName index="249" name="[Athletes_Combined].[Athletestatus].&amp;[Maria Camila Quintero - CUT]"/>
            <x15:cachedUniqueName index="250" name="[Athletes_Combined].[Athletestatus].&amp;[Marian Khoury - CUT]"/>
            <x15:cachedUniqueName index="251" name="[Athletes_Combined].[Athletestatus].&amp;[MariaNive Clark - CUT]"/>
            <x15:cachedUniqueName index="252" name="[Athletes_Combined].[Athletestatus].&amp;[Maricruz Prieto - ACT]"/>
            <x15:cachedUniqueName index="253" name="[Athletes_Combined].[Athletestatus].&amp;[Marion Valkenburg - ACT]"/>
            <x15:cachedUniqueName index="254" name="[Athletes_Combined].[Athletestatus].&amp;[Marisol Umana - CUT]"/>
            <x15:cachedUniqueName index="255" name="[Athletes_Combined].[Athletestatus].&amp;[Mark Ziolkowski - WD]"/>
            <x15:cachedUniqueName index="256" name="[Athletes_Combined].[Athletestatus].&amp;[Marlon Azurdia - CUT]"/>
            <x15:cachedUniqueName index="257" name="[Athletes_Combined].[Athletestatus].&amp;[Martha Berrocal - CUT]"/>
            <x15:cachedUniqueName index="258" name="[Athletes_Combined].[Athletestatus].&amp;[Mary Beth Prodromides - WD]"/>
            <x15:cachedUniqueName index="259" name="[Athletes_Combined].[Athletestatus].&amp;[Marzougui Mootez - CUT]"/>
            <x15:cachedUniqueName index="260" name="[Athletes_Combined].[Athletestatus].&amp;[Mathew Fraser - ACT]"/>
            <x15:cachedUniqueName index="261" name="[Athletes_Combined].[Athletestatus].&amp;[Matt Mcleod - ACT]"/>
            <x15:cachedUniqueName index="262" name="[Athletes_Combined].[Athletestatus].&amp;[Mattheaus Otero - CUT]"/>
            <x15:cachedUniqueName index="263" name="[Athletes_Combined].[Athletestatus].&amp;[McKenzie Flinchum - CUT]"/>
            <x15:cachedUniqueName index="264" name="[Athletes_Combined].[Athletestatus].&amp;[Meg Reardon - CUT]"/>
            <x15:cachedUniqueName index="265" name="[Athletes_Combined].[Athletestatus].&amp;[Mekenzie Riley - CUT]"/>
            <x15:cachedUniqueName index="266" name="[Athletes_Combined].[Athletestatus].&amp;[Melanie Yip Woon Sun - CUT]"/>
            <x15:cachedUniqueName index="267" name="[Athletes_Combined].[Athletestatus].&amp;[Melina Rodriguez - CUT]"/>
            <x15:cachedUniqueName index="268" name="[Athletes_Combined].[Athletestatus].&amp;[Melissa Wistrom - ACT]"/>
            <x15:cachedUniqueName index="269" name="[Athletes_Combined].[Athletestatus].&amp;[Michael Brown - ACT]"/>
            <x15:cachedUniqueName index="270" name="[Athletes_Combined].[Athletestatus].&amp;[Michael Laverriere - ACT]"/>
            <x15:cachedUniqueName index="271" name="[Athletes_Combined].[Athletestatus].&amp;[Michael Smith - CUT]"/>
            <x15:cachedUniqueName index="272" name="[Athletes_Combined].[Athletestatus].&amp;[Michelle Merand - CUT]"/>
            <x15:cachedUniqueName index="273" name="[Athletes_Combined].[Athletestatus].&amp;[Michelle Suozzi - ACT]"/>
            <x15:cachedUniqueName index="274" name="[Athletes_Combined].[Athletestatus].&amp;[Mihkel Keldoja - CUT]"/>
            <x15:cachedUniqueName index="275" name="[Athletes_Combined].[Athletestatus].&amp;[Mike Abgarian - ACT]"/>
            <x15:cachedUniqueName index="276" name="[Athletes_Combined].[Athletestatus].&amp;[Mike Rando - ACT]"/>
            <x15:cachedUniqueName index="277" name="[Athletes_Combined].[Athletestatus].&amp;[Miriam Torra Sola - CUT]"/>
            <x15:cachedUniqueName index="278" name="[Athletes_Combined].[Athletestatus].&amp;[Mishka Murad - CUT]"/>
            <x15:cachedUniqueName index="279" name="[Athletes_Combined].[Athletestatus].&amp;[Mody Traore - CUT]"/>
            <x15:cachedUniqueName index="280" name="[Athletes_Combined].[Athletestatus].&amp;[Mohamed Elomda - CUT]"/>
            <x15:cachedUniqueName index="281" name="[Athletes_Combined].[Athletestatus].&amp;[Moustafa Awada - CUT]"/>
            <x15:cachedUniqueName index="282" name="[Athletes_Combined].[Athletestatus].&amp;[Mustafa El-Lari - CUT]"/>
            <x15:cachedUniqueName index="283" name="[Athletes_Combined].[Athletestatus].&amp;[Neyran Guneli - CUT]"/>
            <x15:cachedUniqueName index="284" name="[Athletes_Combined].[Athletestatus].&amp;[Nicholas Urankar - ACT]"/>
            <x15:cachedUniqueName index="285" name="[Athletes_Combined].[Athletestatus].&amp;[Nick Bloch - CUT]"/>
            <x15:cachedUniqueName index="286" name="[Athletes_Combined].[Athletestatus].&amp;[Nicolay Billaudel - CUT]"/>
            <x15:cachedUniqueName index="287" name="[Athletes_Combined].[Athletestatus].&amp;[Nicole Abbott - ACT]"/>
            <x15:cachedUniqueName index="288" name="[Athletes_Combined].[Athletestatus].&amp;[Nicole Pettel - CUT]"/>
            <x15:cachedUniqueName index="289" name="[Athletes_Combined].[Athletestatus].&amp;[Nikita Yundov - CUT]"/>
            <x15:cachedUniqueName index="290" name="[Athletes_Combined].[Athletestatus].&amp;[Nina Juna - CUT]"/>
            <x15:cachedUniqueName index="291" name="[Athletes_Combined].[Athletestatus].&amp;[Noah Ohlsen - ACT]"/>
            <x15:cachedUniqueName index="292" name="[Athletes_Combined].[Athletestatus].&amp;[Nuno Costa - ACT]"/>
            <x15:cachedUniqueName index="293" name="[Athletes_Combined].[Athletestatus].&amp;[Oana Catalina Chelmus - CUT]"/>
            <x15:cachedUniqueName index="294" name="[Athletes_Combined].[Athletestatus].&amp;[OddrÃºn Eik Gylfadottir - CUT]"/>
            <x15:cachedUniqueName index="295" name="[Athletes_Combined].[Athletestatus].&amp;[Oleksandr Shkoliarenko - CUT]"/>
            <x15:cachedUniqueName index="296" name="[Athletes_Combined].[Athletestatus].&amp;[Omar Martinez - CUT]"/>
            <x15:cachedUniqueName index="297" name="[Athletes_Combined].[Athletestatus].&amp;[Pack Santos - CUT]"/>
            <x15:cachedUniqueName index="298" name="[Athletes_Combined].[Athletestatus].&amp;[Paige Semenza - CUT]"/>
            <x15:cachedUniqueName index="299" name="[Athletes_Combined].[Athletestatus].&amp;[Pasent Medhat - CUT]"/>
            <x15:cachedUniqueName index="300" name="[Athletes_Combined].[Athletestatus].&amp;[Patricia McGill - ACT]"/>
            <x15:cachedUniqueName index="301" name="[Athletes_Combined].[Athletestatus].&amp;[Patricia Trujillo - CUT]"/>
            <x15:cachedUniqueName index="302" name="[Athletes_Combined].[Athletestatus].&amp;[Patrick Murray - ACT]"/>
            <x15:cachedUniqueName index="303" name="[Athletes_Combined].[Athletestatus].&amp;[Patrick Vellner - CUT]"/>
            <x15:cachedUniqueName index="304" name="[Athletes_Combined].[Athletestatus].&amp;[Paul McCrary - ACT]"/>
            <x15:cachedUniqueName index="305" name="[Athletes_Combined].[Athletestatus].&amp;[Paul Perna - ACT]"/>
            <x15:cachedUniqueName index="306" name="[Athletes_Combined].[Athletestatus].&amp;[Pauline Sciascia - ACT]"/>
            <x15:cachedUniqueName index="307" name="[Athletes_Combined].[Athletestatus].&amp;[Payam Saljoughian - CUT]"/>
            <x15:cachedUniqueName index="308" name="[Athletes_Combined].[Athletestatus].&amp;[Piero Gorichon - CUT]"/>
            <x15:cachedUniqueName index="309" name="[Athletes_Combined].[Athletestatus].&amp;[Rachel Garibay - CUT]"/>
            <x15:cachedUniqueName index="310" name="[Athletes_Combined].[Athletestatus].&amp;[RagnheiÃ°ur Sara Sigmundsdottir - CUT]"/>
            <x15:cachedUniqueName index="311" name="[Athletes_Combined].[Athletestatus].&amp;[Ralitza Koterlitzova - CUT]"/>
            <x15:cachedUniqueName index="312" name="[Athletes_Combined].[Athletestatus].&amp;[Rebecca Voigt Miller - ACT]"/>
            <x15:cachedUniqueName index="313" name="[Athletes_Combined].[Athletestatus].&amp;[Renata Pimentel - CUT]"/>
            <x15:cachedUniqueName index="314" name="[Athletes_Combined].[Athletestatus].&amp;[Richard Paul Castillo - CUT]"/>
            <x15:cachedUniqueName index="315" name="[Athletes_Combined].[Athletestatus].&amp;[Richard Vint - ACT]"/>
            <x15:cachedUniqueName index="316" name="[Athletes_Combined].[Athletestatus].&amp;[Richy Jordan - CUT]"/>
            <x15:cachedUniqueName index="317" name="[Athletes_Combined].[Athletestatus].&amp;[Rob Bernet - ACT]"/>
            <x15:cachedUniqueName index="318" name="[Athletes_Combined].[Athletestatus].&amp;[Robbie Perovich - ACT]"/>
            <x15:cachedUniqueName index="319" name="[Athletes_Combined].[Athletestatus].&amp;[Robert Berisha - CUT]"/>
            <x15:cachedUniqueName index="320" name="[Athletes_Combined].[Athletestatus].&amp;[Rodrigo BeltrÃ¡n - CUT]"/>
            <x15:cachedUniqueName index="321" name="[Athletes_Combined].[Athletestatus].&amp;[Ryan Joe Hamby - ACT]"/>
            <x15:cachedUniqueName index="322" name="[Athletes_Combined].[Athletestatus].&amp;[Ryan Sowder - CUT]"/>
            <x15:cachedUniqueName index="323" name="[Athletes_Combined].[Athletestatus].&amp;[Sabrina Caron - CUT]"/>
            <x15:cachedUniqueName index="324" name="[Athletes_Combined].[Athletestatus].&amp;[Sam Lubben - CUT]"/>
            <x15:cachedUniqueName index="325" name="[Athletes_Combined].[Athletestatus].&amp;[Samantha Briggs - CUT]"/>
            <x15:cachedUniqueName index="326" name="[Athletes_Combined].[Athletestatus].&amp;[Sami Salampur - CUT]"/>
            <x15:cachedUniqueName index="327" name="[Athletes_Combined].[Athletestatus].&amp;[Samuel Cournoyer - CUT]"/>
            <x15:cachedUniqueName index="328" name="[Athletes_Combined].[Athletestatus].&amp;[Samuel Kwant - CUT]"/>
            <x15:cachedUniqueName index="329" name="[Athletes_Combined].[Athletestatus].&amp;[Sanaa Mandar - CUT]"/>
            <x15:cachedUniqueName index="330" name="[Athletes_Combined].[Athletestatus].&amp;[Sanjana Sivasalapathi - CUT]"/>
            <x15:cachedUniqueName index="331" name="[Athletes_Combined].[Athletestatus].&amp;[Santiago Comba - CUT]"/>
            <x15:cachedUniqueName index="332" name="[Athletes_Combined].[Athletestatus].&amp;[Sara Alicia Fernandez Costas - CUT]"/>
            <x15:cachedUniqueName index="333" name="[Athletes_Combined].[Athletestatus].&amp;[Sara Pinto - CUT]"/>
            <x15:cachedUniqueName index="334" name="[Athletes_Combined].[Athletestatus].&amp;[Saxon Panchik - ACT]"/>
            <x15:cachedUniqueName index="335" name="[Athletes_Combined].[Athletestatus].&amp;[Scott Panchik - ACT]"/>
            <x15:cachedUniqueName index="336" name="[Athletes_Combined].[Athletestatus].&amp;[Sean Sweeney - CUT]"/>
            <x15:cachedUniqueName index="337" name="[Athletes_Combined].[Athletestatus].&amp;[Sebastian Rodriguez - CUT]"/>
            <x15:cachedUniqueName index="338" name="[Athletes_Combined].[Athletestatus].&amp;[Semma Burba - ACT]"/>
            <x15:cachedUniqueName index="339" name="[Athletes_Combined].[Athletestatus].&amp;[Severin Irimia - CUT]"/>
            <x15:cachedUniqueName index="340" name="[Athletes_Combined].[Athletestatus].&amp;[Shahad Budebs - CUT]"/>
            <x15:cachedUniqueName index="341" name="[Athletes_Combined].[Athletestatus].&amp;[Sheena Miller - CUT]"/>
            <x15:cachedUniqueName index="342" name="[Athletes_Combined].[Athletestatus].&amp;[Sheerly Bueno Reyes - CUT]"/>
            <x15:cachedUniqueName index="343" name="[Athletes_Combined].[Athletestatus].&amp;[Shingo Moromasa - CUT]"/>
            <x15:cachedUniqueName index="344" name="[Athletes_Combined].[Athletestatus].&amp;[SigurÃ°ur Ãžrastarson - ACT]"/>
            <x15:cachedUniqueName index="345" name="[Athletes_Combined].[Athletestatus].&amp;[Simon MÃ¤ntylÃ¤ - CUT]"/>
            <x15:cachedUniqueName index="346" name="[Athletes_Combined].[Athletestatus].&amp;[Simona Quintana - CUT]"/>
            <x15:cachedUniqueName index="347" name="[Athletes_Combined].[Athletestatus].&amp;[Sion Brinn - CUT]"/>
            <x15:cachedUniqueName index="348" name="[Athletes_Combined].[Athletestatus].&amp;[Sofia Bermeo - CUT]"/>
            <x15:cachedUniqueName index="349" name="[Athletes_Combined].[Athletestatus].&amp;[Sona Karaskova - CUT]"/>
            <x15:cachedUniqueName index="350" name="[Athletes_Combined].[Athletestatus].&amp;[Stavri Stavrev - CUT]"/>
            <x15:cachedUniqueName index="351" name="[Athletes_Combined].[Athletestatus].&amp;[Stefan Helgi Einarsson - ACT]"/>
            <x15:cachedUniqueName index="352" name="[Athletes_Combined].[Athletestatus].&amp;[Stefano Migliorini - CUT]"/>
            <x15:cachedUniqueName index="353" name="[Athletes_Combined].[Athletestatus].&amp;[Stephanie Brennan - ACT]"/>
            <x15:cachedUniqueName index="354" name="[Athletes_Combined].[Athletestatus].&amp;[Stephanie Roy - CUT]"/>
            <x15:cachedUniqueName index="355" name="[Athletes_Combined].[Athletestatus].&amp;[Streat Hoerner - CUT]"/>
            <x15:cachedUniqueName index="356" name="[Athletes_Combined].[Athletestatus].&amp;[Stuart Swanson - ACT]"/>
            <x15:cachedUniqueName index="357" name="[Athletes_Combined].[Athletestatus].&amp;[Sue Lawson - ACT]"/>
            <x15:cachedUniqueName index="358" name="[Athletes_Combined].[Athletestatus].&amp;[Sue Velott - ACT]"/>
            <x15:cachedUniqueName index="359" name="[Athletes_Combined].[Athletestatus].&amp;[Susan Clarke - ACT]"/>
            <x15:cachedUniqueName index="360" name="[Athletes_Combined].[Athletestatus].&amp;[Susana Rodrigues Etto - ACT]"/>
            <x15:cachedUniqueName index="361" name="[Athletes_Combined].[Athletestatus].&amp;[Tamara TrumbetaÅ¡ - CUT]"/>
            <x15:cachedUniqueName index="362" name="[Athletes_Combined].[Athletestatus].&amp;[Tamara Zulim - CUT]"/>
            <x15:cachedUniqueName index="363" name="[Athletes_Combined].[Athletestatus].&amp;[Tatiana Diakou - CUT]"/>
            <x15:cachedUniqueName index="364" name="[Athletes_Combined].[Athletestatus].&amp;[Taylor Streid - CUT]"/>
            <x15:cachedUniqueName index="365" name="[Athletes_Combined].[Athletestatus].&amp;[Thelma Christoforou - CUT]"/>
            <x15:cachedUniqueName index="366" name="[Athletes_Combined].[Athletestatus].&amp;[Thuridur Erla Helgadottir - ACT]"/>
            <x15:cachedUniqueName index="367" name="[Athletes_Combined].[Athletestatus].&amp;[Tia Vesser - ACT]"/>
            <x15:cachedUniqueName index="368" name="[Athletes_Combined].[Athletestatus].&amp;[Tia-Clair Toomey - ACT]"/>
            <x15:cachedUniqueName index="369" name="[Athletes_Combined].[Athletestatus].&amp;[Tim Paulson - CUT]"/>
            <x15:cachedUniqueName index="370" name="[Athletes_Combined].[Athletestatus].&amp;[Tom de Nolf - ACT]"/>
            <x15:cachedUniqueName index="371" name="[Athletes_Combined].[Athletestatus].&amp;[Tony Kurz - ACT]"/>
            <x15:cachedUniqueName index="372" name="[Athletes_Combined].[Athletestatus].&amp;[Tracy O'Connell - ACT]"/>
            <x15:cachedUniqueName index="373" name="[Athletes_Combined].[Athletestatus].&amp;[Trang Nguyen - CUT]"/>
            <x15:cachedUniqueName index="374" name="[Athletes_Combined].[Athletestatus].&amp;[Travis Mayer - CUT]"/>
            <x15:cachedUniqueName index="375" name="[Athletes_Combined].[Athletestatus].&amp;[Tsai-Jui Hung - CUT]"/>
            <x15:cachedUniqueName index="376" name="[Athletes_Combined].[Athletestatus].&amp;[Uldis Upenieks - CUT]"/>
            <x15:cachedUniqueName index="377" name="[Athletes_Combined].[Athletestatus].&amp;[Ursula Fasel - ACT]"/>
            <x15:cachedUniqueName index="378" name="[Athletes_Combined].[Athletestatus].&amp;[Uyi Nosa Osawe - CUT]"/>
            <x15:cachedUniqueName index="379" name="[Athletes_Combined].[Athletestatus].&amp;[Vanessa Wagner - CUT]"/>
            <x15:cachedUniqueName index="380" name="[Athletes_Combined].[Athletestatus].&amp;[Vedharth Thappa - CUT]"/>
            <x15:cachedUniqueName index="381" name="[Athletes_Combined].[Athletestatus].&amp;[Vera Valdez - CUT]"/>
            <x15:cachedUniqueName index="382" name="[Athletes_Combined].[Athletestatus].&amp;[Vernon Neal - CUT]"/>
            <x15:cachedUniqueName index="383" name="[Athletes_Combined].[Athletestatus].&amp;[Vic McQuaide - ACT]"/>
            <x15:cachedUniqueName index="384" name="[Athletes_Combined].[Athletestatus].&amp;[Victoria Frascolla - CUT]"/>
            <x15:cachedUniqueName index="385" name="[Athletes_Combined].[Athletestatus].&amp;[Vilija Teel - CUT]"/>
            <x15:cachedUniqueName index="386" name="[Athletes_Combined].[Athletestatus].&amp;[Vincent Lopez - ACT]"/>
            <x15:cachedUniqueName index="387" name="[Athletes_Combined].[Athletestatus].&amp;[Will Moorad - ACT]"/>
            <x15:cachedUniqueName index="388" name="[Athletes_Combined].[Athletestatus].&amp;[Will Powell - ACT]"/>
            <x15:cachedUniqueName index="389" name="[Athletes_Combined].[Athletestatus].&amp;[William Sanchez - CUT]"/>
            <x15:cachedUniqueName index="390" name="[Athletes_Combined].[Athletestatus].&amp;[Willy Georges - CUT]"/>
            <x15:cachedUniqueName index="391" name="[Athletes_Combined].[Athletestatus].&amp;[Yuval Regev - CUT]"/>
            <x15:cachedUniqueName index="392" name="[Athletes_Combined].[Athletestatus].&amp;[Zachery Buntin - CUT]"/>
            <x15:cachedUniqueName index="393" name="[Athletes_Combined].[Athletestatus].&amp;[Zaida Amade - CUT]"/>
          </x15:cachedUniqueNames>
        </ext>
      </extLst>
    </cacheField>
    <cacheField name="[Athletes_Combined].[division].[division]" caption="division" numFmtId="0" hierarchy="20" level="1">
      <sharedItems containsSemiMixedTypes="0" containsNonDate="0" containsString="0"/>
    </cacheField>
  </cacheFields>
  <cacheHierarchies count="83">
    <cacheHierarchy uniqueName="[Athletes_Combined].[height]" caption="height" attribute="1" defaultMemberUniqueName="[Athletes_Combined].[height].[All]" allUniqueName="[Athletes_Combined].[height].[All]" dimensionUniqueName="[Athletes_Combined]" displayFolder="" count="0" memberValueDatatype="5" unbalanced="0"/>
    <cacheHierarchy uniqueName="[Athletes_Combined].[affiliateid]" caption="affiliateid" attribute="1" defaultMemberUniqueName="[Athletes_Combined].[affiliateid].[All]" allUniqueName="[Athletes_Combined].[affiliateid].[All]" dimensionUniqueName="[Athletes_Combined]" displayFolder="" count="0" memberValueDatatype="20" unbalanced="0"/>
    <cacheHierarchy uniqueName="[Athletes_Combined].[countryoforiginname]" caption="countryoforiginname" attribute="1" defaultMemberUniqueName="[Athletes_Combined].[countryoforiginname].[All]" allUniqueName="[Athletes_Combined].[countryoforiginname].[All]" dimensionUniqueName="[Athletes_Combined]" displayFolder="" count="0" memberValueDatatype="130" unbalanced="0"/>
    <cacheHierarchy uniqueName="[Athletes_Combined].[weight]" caption="weight" attribute="1" defaultMemberUniqueName="[Athletes_Combined].[weight].[All]" allUniqueName="[Athletes_Combined].[weight].[All]" dimensionUniqueName="[Athletes_Combined]" displayFolder="" count="0" memberValueDatatype="5" unbalanced="0"/>
    <cacheHierarchy uniqueName="[Athletes_Combined].[affiliatename]" caption="affiliatename" attribute="1" defaultMemberUniqueName="[Athletes_Combined].[affiliatename].[All]" allUniqueName="[Athletes_Combined].[affiliatename].[All]" dimensionUniqueName="[Athletes_Combined]" displayFolder="" count="0" memberValueDatatype="130" unbalanced="0"/>
    <cacheHierarchy uniqueName="[Athletes_Combined].[affliatename]" caption="affliatename" attribute="1" defaultMemberUniqueName="[Athletes_Combined].[affliatename].[All]" allUniqueName="[Athletes_Combined].[affliatename].[All]" dimensionUniqueName="[Athletes_Combined]" displayFolder="" count="0" memberValueDatatype="130" unbalanced="0"/>
    <cacheHierarchy uniqueName="[Athletes_Combined].[status]" caption="status" attribute="1" defaultMemberUniqueName="[Athletes_Combined].[status].[All]" allUniqueName="[Athletes_Combined].[status].[All]" dimensionUniqueName="[Athletes_Combined]" displayFolder="" count="0" memberValueDatatype="130" unbalanced="0"/>
    <cacheHierarchy uniqueName="[Athletes_Combined].[Athletestatus]" caption="Athletestatus" attribute="1" defaultMemberUniqueName="[Athletes_Combined].[Athletestatus].[All]" allUniqueName="[Athletes_Combined].[Athletestatus].[All]" dimensionUniqueName="[Athletes_Combined]" displayFolder="" count="2" memberValueDatatype="130" unbalanced="0">
      <fieldsUsage count="2">
        <fieldUsage x="-1"/>
        <fieldUsage x="0"/>
      </fieldsUsage>
    </cacheHierarchy>
    <cacheHierarchy uniqueName="[Athletes_Combined].[bibid]" caption="bibid" attribute="1" defaultMemberUniqueName="[Athletes_Combined].[bibid].[All]" allUniqueName="[Athletes_Combined].[bibid].[All]" dimensionUniqueName="[Athletes_Combined]" displayFolder="" count="0" memberValueDatatype="130" unbalanced="0"/>
    <cacheHierarchy uniqueName="[Athletes_Combined].[profilepics3key]" caption="profilepics3key" attribute="1" defaultMemberUniqueName="[Athletes_Combined].[profilepics3key].[All]" allUniqueName="[Athletes_Combined].[profilepics3key].[All]" dimensionUniqueName="[Athletes_Combined]" displayFolder="" count="0" memberValueDatatype="130" unbalanced="0"/>
    <cacheHierarchy uniqueName="[Athletes_Combined].[competitorid]" caption="competitorid" attribute="1" defaultMemberUniqueName="[Athletes_Combined].[competitorid].[All]" allUniqueName="[Athletes_Combined].[competitorid].[All]" dimensionUniqueName="[Athletes_Combined]" displayFolder="" count="0" memberValueDatatype="20" unbalanced="0"/>
    <cacheHierarchy uniqueName="[Athletes_Combined].[firstname]" caption="firstname" attribute="1" defaultMemberUniqueName="[Athletes_Combined].[firstname].[All]" allUniqueName="[Athletes_Combined].[firstname].[All]" dimensionUniqueName="[Athletes_Combined]" displayFolder="" count="0" memberValueDatatype="130" unbalanced="0"/>
    <cacheHierarchy uniqueName="[Athletes_Combined].[gender]" caption="gender" attribute="1" defaultMemberUniqueName="[Athletes_Combined].[gender].[All]" allUniqueName="[Athletes_Combined].[gender].[All]" dimensionUniqueName="[Athletes_Combined]" displayFolder="" count="0" memberValueDatatype="130" unbalanced="0"/>
    <cacheHierarchy uniqueName="[Athletes_Combined].[age]" caption="age" attribute="1" defaultMemberUniqueName="[Athletes_Combined].[age].[All]" allUniqueName="[Athletes_Combined].[age].[All]" dimensionUniqueName="[Athletes_Combined]" displayFolder="" count="0" memberValueDatatype="20" unbalanced="0"/>
    <cacheHierarchy uniqueName="[Athletes_Combined].[lastname]" caption="lastname" attribute="1" defaultMemberUniqueName="[Athletes_Combined].[lastname].[All]" allUniqueName="[Athletes_Combined].[lastname].[All]" dimensionUniqueName="[Athletes_Combined]" displayFolder="" count="0" memberValueDatatype="130" unbalanced="0"/>
    <cacheHierarchy uniqueName="[Athletes_Combined].[countryoforigincode]" caption="countryoforigincode" attribute="1" defaultMemberUniqueName="[Athletes_Combined].[countryoforigincode].[All]" allUniqueName="[Athletes_Combined].[countryoforigincode].[All]" dimensionUniqueName="[Athletes_Combined]" displayFolder="" count="0" memberValueDatatype="130" unbalanced="0"/>
    <cacheHierarchy uniqueName="[Athletes_Combined].[competitorname]" caption="competitorname" attribute="1" defaultMemberUniqueName="[Athletes_Combined].[competitorname].[All]" allUniqueName="[Athletes_Combined].[competitorname].[All]" dimensionUniqueName="[Athletes_Combined]" displayFolder="" count="0" memberValueDatatype="130" unbalanced="0"/>
    <cacheHierarchy uniqueName="[Athletes_Combined].[Column1]" caption="Column1" attribute="1" defaultMemberUniqueName="[Athletes_Combined].[Column1].[All]" allUniqueName="[Athletes_Combined].[Column1].[All]" dimensionUniqueName="[Athletes_Combined]" displayFolder="" count="0" memberValueDatatype="130" unbalanced="0"/>
    <cacheHierarchy uniqueName="[Athletes_Combined].[overallrank]" caption="overallrank" attribute="1" defaultMemberUniqueName="[Athletes_Combined].[overallrank].[All]" allUniqueName="[Athletes_Combined].[overallrank].[All]" dimensionUniqueName="[Athletes_Combined]" displayFolder="" count="0" memberValueDatatype="20" unbalanced="0"/>
    <cacheHierarchy uniqueName="[Athletes_Combined].[overallscore]" caption="overallscore" attribute="1" defaultMemberUniqueName="[Athletes_Combined].[overallscore].[All]" allUniqueName="[Athletes_Combined].[overallscore].[All]" dimensionUniqueName="[Athletes_Combined]" displayFolder="" count="0" memberValueDatatype="20" unbalanced="0"/>
    <cacheHierarchy uniqueName="[Athletes_Combined].[division]" caption="division" attribute="1" defaultMemberUniqueName="[Athletes_Combined].[division].[All]" allUniqueName="[Athletes_Combined].[division].[All]" dimensionUniqueName="[Athletes_Combined]" displayFolder="" count="2" memberValueDatatype="130" unbalanced="0">
      <fieldsUsage count="2">
        <fieldUsage x="-1"/>
        <fieldUsage x="1"/>
      </fieldsUsage>
    </cacheHierarchy>
    <cacheHierarchy uniqueName="[Athletes_Combined].[Number of Records]" caption="Number of Records" attribute="1" defaultMemberUniqueName="[Athletes_Combined].[Number of Records].[All]" allUniqueName="[Athletes_Combined].[Number of Records].[All]" dimensionUniqueName="[Athletes_Combined]" displayFolder="" count="0" memberValueDatatype="20" unbalanced="0"/>
    <cacheHierarchy uniqueName="[scores].[ordinal]" caption="ordinal" attribute="1" defaultMemberUniqueName="[scores].[ordinal].[All]" allUniqueName="[scores].[ordinal].[All]" dimensionUniqueName="[scores]" displayFolder="" count="0" memberValueDatatype="20" unbalanced="0"/>
    <cacheHierarchy uniqueName="[scores].[breakdown]" caption="breakdown" attribute="1" defaultMemberUniqueName="[scores].[breakdown].[All]" allUniqueName="[scores].[breakdown].[All]" dimensionUniqueName="[scores]" displayFolder="" count="0" memberValueDatatype="130" unbalanced="0"/>
    <cacheHierarchy uniqueName="[scores].[lane]" caption="lane" attribute="1" defaultMemberUniqueName="[scores].[lane].[All]" allUniqueName="[scores].[lane].[All]" dimensionUniqueName="[scores]" displayFolder="" count="0" memberValueDatatype="20" unbalanced="0"/>
    <cacheHierarchy uniqueName="[scores].[rank]" caption="rank" attribute="1" defaultMemberUniqueName="[scores].[rank].[All]" allUniqueName="[scores].[rank].[All]" dimensionUniqueName="[scores]" displayFolder="" count="0" memberValueDatatype="130" unbalanced="0"/>
    <cacheHierarchy uniqueName="[scores].[heat]" caption="heat" attribute="1" defaultMemberUniqueName="[scores].[heat].[All]" allUniqueName="[scores].[heat].[All]" dimensionUniqueName="[scores]" displayFolder="" count="0" memberValueDatatype="20" unbalanced="0"/>
    <cacheHierarchy uniqueName="[scores].[points]" caption="points" attribute="1" defaultMemberUniqueName="[scores].[points].[All]" allUniqueName="[scores].[points].[All]" dimensionUniqueName="[scores]" displayFolder="" count="0" memberValueDatatype="20" unbalanced="0"/>
    <cacheHierarchy uniqueName="[scores].[scoredisplay]" caption="scoredisplay" attribute="1" defaultMemberUniqueName="[scores].[scoredisplay].[All]" allUniqueName="[scores].[scoredisplay].[All]" dimensionUniqueName="[scores]" displayFolder="" count="0" memberValueDatatype="130" unbalanced="0"/>
    <cacheHierarchy uniqueName="[scores].[time]" caption="time" attribute="1" defaultMemberUniqueName="[scores].[time].[All]" allUniqueName="[scores].[time].[All]" dimensionUniqueName="[scores]" displayFolder="" count="0" memberValueDatatype="130" unbalanced="0"/>
    <cacheHierarchy uniqueName="[scores].[displaytime]" caption="displaytime" attribute="1" defaultMemberUniqueName="[scores].[displaytime].[All]" allUniqueName="[scores].[displaytime].[All]" dimensionUniqueName="[scores]" displayFolder="" count="0" memberValueDatatype="5" unbalanced="0"/>
    <cacheHierarchy uniqueName="[scores].[workoutrank]" caption="workoutrank" attribute="1" defaultMemberUniqueName="[scores].[workoutrank].[All]" allUniqueName="[scores].[workoutrank].[All]" dimensionUniqueName="[scores]" displayFolder="" count="0" memberValueDatatype="130" unbalanced="0"/>
    <cacheHierarchy uniqueName="[scores].[competitorid]" caption="competitorid" attribute="1" defaultMemberUniqueName="[scores].[competitorid].[All]" allUniqueName="[scores].[competitorid].[All]" dimensionUniqueName="[scores]" displayFolder="" count="0" memberValueDatatype="20" unbalanced="0"/>
    <cacheHierarchy uniqueName="[scores].[Number of Records]" caption="Number of Records" attribute="1" defaultMemberUniqueName="[scores].[Number of Records].[All]" allUniqueName="[scores].[Number of Records].[All]" dimensionUniqueName="[scores]" displayFolder="" count="0" memberValueDatatype="20" unbalanced="0"/>
    <cacheHierarchy uniqueName="[Measures].[Median_age]" caption="Median_age" measure="1" displayFolder="" measureGroup="scores" count="0"/>
    <cacheHierarchy uniqueName="[Measures].[Median_overallscore]" caption="Median_overallscore" measure="1" displayFolder="" measureGroup="scores" count="0"/>
    <cacheHierarchy uniqueName="[Measures].[Median of weight]" caption="Median of weight" measure="1" displayFolder="" measureGroup="scores" count="0"/>
    <cacheHierarchy uniqueName="[Measures].[Median of height]" caption="Median of height" measure="1" displayFolder="" measureGroup="scores" count="0"/>
    <cacheHierarchy uniqueName="[Measures].[__XL_Count scores]" caption="__XL_Count scores" measure="1" displayFolder="" measureGroup="scores" count="0" hidden="1"/>
    <cacheHierarchy uniqueName="[Measures].[__XL_Count Athletes_Combined]" caption="__XL_Count Athletes_Combined" measure="1" displayFolder="" measureGroup="Athletes_Combined" count="0" hidden="1"/>
    <cacheHierarchy uniqueName="[Measures].[__No measures defined]" caption="__No measures defined" measure="1" displayFolder="" count="0" hidden="1"/>
    <cacheHierarchy uniqueName="[Measures].[Count of workoutrank]" caption="Count of workoutrank" measure="1" displayFolder="" measureGroup="scores" count="0" hidden="1">
      <extLst>
        <ext xmlns:x15="http://schemas.microsoft.com/office/spreadsheetml/2010/11/main" uri="{B97F6D7D-B522-45F9-BDA1-12C45D357490}">
          <x15:cacheHierarchy aggregatedColumn="31"/>
        </ext>
      </extLst>
    </cacheHierarchy>
    <cacheHierarchy uniqueName="[Measures].[Count of division]" caption="Count of division" measure="1" displayFolder="" measureGroup="Athletes_Combined" count="0" hidden="1">
      <extLst>
        <ext xmlns:x15="http://schemas.microsoft.com/office/spreadsheetml/2010/11/main" uri="{B97F6D7D-B522-45F9-BDA1-12C45D357490}">
          <x15:cacheHierarchy aggregatedColumn="20"/>
        </ext>
      </extLst>
    </cacheHierarchy>
    <cacheHierarchy uniqueName="[Measures].[Sum of height]" caption="Sum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Average of height]" caption="Average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age]" caption="Average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um of weight]" caption="Sum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um of overallscore]" caption="Sum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in of overallscore]" caption="Min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Average of overallscore]" caption="Average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overallscore]" caption="Max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StdDev of overallscore]" caption="StdDev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age]" caption="Max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Min of age]" caption="Min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tdDev of age]" caption="StdDev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weight]" caption="Average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weight]" caption="Max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in of weight]" caption="Min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tdDev of weight]" caption="StdDev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height]" caption="Max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Min of height]" caption="Min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tdDev of height]" caption="StdDev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Count of countryoforiginname]" caption="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Distinct Count of countryoforiginname]" caption="Distinct 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Count of overallrank]" caption="Count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Sum of competitorid]" caption="Sum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competitorid]" caption="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Distinct Count of competitorid]" caption="Distinct 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Athletes_Combined" count="0" hidden="1">
      <extLst>
        <ext xmlns:x15="http://schemas.microsoft.com/office/spreadsheetml/2010/11/main" uri="{B97F6D7D-B522-45F9-BDA1-12C45D357490}">
          <x15:cacheHierarchy aggregatedColumn="12"/>
        </ext>
      </extLst>
    </cacheHierarchy>
    <cacheHierarchy uniqueName="[Measures].[Max of overallrank]" caption="Max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Average of overallrank]" caption="Average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Count of scoredisplay]" caption="Count of scoredisplay" measure="1" displayFolder="" measureGroup="scores" count="0" hidden="1">
      <extLst>
        <ext xmlns:x15="http://schemas.microsoft.com/office/spreadsheetml/2010/11/main" uri="{B97F6D7D-B522-45F9-BDA1-12C45D357490}">
          <x15:cacheHierarchy aggregatedColumn="28"/>
        </ext>
      </extLst>
    </cacheHierarchy>
    <cacheHierarchy uniqueName="[Measures].[Count of time]" caption="Count of time" measure="1" displayFolder="" measureGroup="scores" count="0" hidden="1">
      <extLst>
        <ext xmlns:x15="http://schemas.microsoft.com/office/spreadsheetml/2010/11/main" uri="{B97F6D7D-B522-45F9-BDA1-12C45D357490}">
          <x15:cacheHierarchy aggregatedColumn="29"/>
        </ext>
      </extLst>
    </cacheHierarchy>
    <cacheHierarchy uniqueName="[Measures].[Count of status]" caption="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Distinct Count of status]" caption="Distinct 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Count of Athletestatus]" caption="Count of Athletestatus" measure="1" displayFolder="" measureGroup="Athletes_Combined" count="0" hidden="1">
      <extLst>
        <ext xmlns:x15="http://schemas.microsoft.com/office/spreadsheetml/2010/11/main" uri="{B97F6D7D-B522-45F9-BDA1-12C45D357490}">
          <x15:cacheHierarchy aggregatedColumn="7"/>
        </ext>
      </extLst>
    </cacheHierarchy>
    <cacheHierarchy uniqueName="[Measures].[Sum of displaytime]" caption="Sum of displaytime" measure="1" displayFolder="" measureGroup="scores" count="0" hidden="1">
      <extLst>
        <ext xmlns:x15="http://schemas.microsoft.com/office/spreadsheetml/2010/11/main" uri="{B97F6D7D-B522-45F9-BDA1-12C45D357490}">
          <x15:cacheHierarchy aggregatedColumn="30"/>
        </ext>
      </extLst>
    </cacheHierarchy>
    <cacheHierarchy uniqueName="[Measures].[Average of displaytime]" caption="Average of displaytime" measure="1" displayFolder="" measureGroup="scores" count="0" hidden="1">
      <extLst>
        <ext xmlns:x15="http://schemas.microsoft.com/office/spreadsheetml/2010/11/main" uri="{B97F6D7D-B522-45F9-BDA1-12C45D357490}">
          <x15:cacheHierarchy aggregatedColumn="30"/>
        </ext>
      </extLst>
    </cacheHierarchy>
    <cacheHierarchy uniqueName="[Measures].[Max of displaytime]" caption="Max of displaytime" measure="1" displayFolder="" measureGroup="scores" count="0" hidden="1">
      <extLst>
        <ext xmlns:x15="http://schemas.microsoft.com/office/spreadsheetml/2010/11/main" uri="{B97F6D7D-B522-45F9-BDA1-12C45D357490}">
          <x15:cacheHierarchy aggregatedColumn="30"/>
        </ext>
      </extLst>
    </cacheHierarchy>
    <cacheHierarchy uniqueName="[Measures].[Min of displaytime]" caption="Min of displaytime" measure="1" displayFolder="" measureGroup="scores" count="0" hidden="1">
      <extLst>
        <ext xmlns:x15="http://schemas.microsoft.com/office/spreadsheetml/2010/11/main" uri="{B97F6D7D-B522-45F9-BDA1-12C45D357490}">
          <x15:cacheHierarchy aggregatedColumn="30"/>
        </ext>
      </extLst>
    </cacheHierarchy>
    <cacheHierarchy uniqueName="[Measures].[Count of affiliatename]" caption="Count of affiliatename" measure="1" displayFolder="" measureGroup="Athletes_Combined" count="0" hidden="1">
      <extLst>
        <ext xmlns:x15="http://schemas.microsoft.com/office/spreadsheetml/2010/11/main" uri="{B97F6D7D-B522-45F9-BDA1-12C45D357490}">
          <x15:cacheHierarchy aggregatedColumn="4"/>
        </ext>
      </extLst>
    </cacheHierarchy>
    <cacheHierarchy uniqueName="[Measures].[Distinct Count of affiliatename]" caption="Distinct Count of affiliatename" measure="1" displayFolder="" measureGroup="Athletes_Combined" count="0" hidden="1">
      <extLst>
        <ext xmlns:x15="http://schemas.microsoft.com/office/spreadsheetml/2010/11/main" uri="{B97F6D7D-B522-45F9-BDA1-12C45D357490}">
          <x15:cacheHierarchy aggregatedColumn="4"/>
        </ext>
      </extLst>
    </cacheHierarchy>
  </cacheHierarchies>
  <kpis count="0"/>
  <dimensions count="3">
    <dimension name="Athletes_Combined" uniqueName="[Athletes_Combined]" caption="Athletes_Combined"/>
    <dimension measure="1" name="Measures" uniqueName="[Measures]" caption="Measures"/>
    <dimension name="scores" uniqueName="[scores]" caption="scores"/>
  </dimensions>
  <measureGroups count="2">
    <measureGroup name="Athletes_Combined" caption="Athletes_Combined"/>
    <measureGroup name="scores" caption="scor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Craig" refreshedDate="45440.682802314812" backgroundQuery="1" createdVersion="8" refreshedVersion="8" minRefreshableVersion="3" recordCount="0" supportSubquery="1" supportAdvancedDrill="1" xr:uid="{7451AA84-187B-406E-8DB5-E5BC639505E9}">
  <cacheSource type="external" connectionId="6"/>
  <cacheFields count="1">
    <cacheField name="[Measures].[Distinct Count of affiliatename]" caption="Distinct Count of affiliatename" numFmtId="0" hierarchy="82" level="32767"/>
  </cacheFields>
  <cacheHierarchies count="83">
    <cacheHierarchy uniqueName="[Athletes_Combined].[height]" caption="height" attribute="1" defaultMemberUniqueName="[Athletes_Combined].[height].[All]" allUniqueName="[Athletes_Combined].[height].[All]" dimensionUniqueName="[Athletes_Combined]" displayFolder="" count="0" memberValueDatatype="5" unbalanced="0"/>
    <cacheHierarchy uniqueName="[Athletes_Combined].[affiliateid]" caption="affiliateid" attribute="1" defaultMemberUniqueName="[Athletes_Combined].[affiliateid].[All]" allUniqueName="[Athletes_Combined].[affiliateid].[All]" dimensionUniqueName="[Athletes_Combined]" displayFolder="" count="0" memberValueDatatype="20" unbalanced="0"/>
    <cacheHierarchy uniqueName="[Athletes_Combined].[countryoforiginname]" caption="countryoforiginname" attribute="1" defaultMemberUniqueName="[Athletes_Combined].[countryoforiginname].[All]" allUniqueName="[Athletes_Combined].[countryoforiginname].[All]" dimensionUniqueName="[Athletes_Combined]" displayFolder="" count="0" memberValueDatatype="130" unbalanced="0"/>
    <cacheHierarchy uniqueName="[Athletes_Combined].[weight]" caption="weight" attribute="1" defaultMemberUniqueName="[Athletes_Combined].[weight].[All]" allUniqueName="[Athletes_Combined].[weight].[All]" dimensionUniqueName="[Athletes_Combined]" displayFolder="" count="0" memberValueDatatype="5" unbalanced="0"/>
    <cacheHierarchy uniqueName="[Athletes_Combined].[affiliatename]" caption="affiliatename" attribute="1" defaultMemberUniqueName="[Athletes_Combined].[affiliatename].[All]" allUniqueName="[Athletes_Combined].[affiliatename].[All]" dimensionUniqueName="[Athletes_Combined]" displayFolder="" count="0" memberValueDatatype="130" unbalanced="0"/>
    <cacheHierarchy uniqueName="[Athletes_Combined].[affliatename]" caption="affliatename" attribute="1" defaultMemberUniqueName="[Athletes_Combined].[affliatename].[All]" allUniqueName="[Athletes_Combined].[affliatename].[All]" dimensionUniqueName="[Athletes_Combined]" displayFolder="" count="0" memberValueDatatype="130" unbalanced="0"/>
    <cacheHierarchy uniqueName="[Athletes_Combined].[status]" caption="status" attribute="1" defaultMemberUniqueName="[Athletes_Combined].[status].[All]" allUniqueName="[Athletes_Combined].[status].[All]" dimensionUniqueName="[Athletes_Combined]" displayFolder="" count="0" memberValueDatatype="130" unbalanced="0"/>
    <cacheHierarchy uniqueName="[Athletes_Combined].[Athletestatus]" caption="Athletestatus" attribute="1" defaultMemberUniqueName="[Athletes_Combined].[Athletestatus].[All]" allUniqueName="[Athletes_Combined].[Athletestatus].[All]" dimensionUniqueName="[Athletes_Combined]" displayFolder="" count="0" memberValueDatatype="130" unbalanced="0"/>
    <cacheHierarchy uniqueName="[Athletes_Combined].[bibid]" caption="bibid" attribute="1" defaultMemberUniqueName="[Athletes_Combined].[bibid].[All]" allUniqueName="[Athletes_Combined].[bibid].[All]" dimensionUniqueName="[Athletes_Combined]" displayFolder="" count="0" memberValueDatatype="130" unbalanced="0"/>
    <cacheHierarchy uniqueName="[Athletes_Combined].[profilepics3key]" caption="profilepics3key" attribute="1" defaultMemberUniqueName="[Athletes_Combined].[profilepics3key].[All]" allUniqueName="[Athletes_Combined].[profilepics3key].[All]" dimensionUniqueName="[Athletes_Combined]" displayFolder="" count="0" memberValueDatatype="130" unbalanced="0"/>
    <cacheHierarchy uniqueName="[Athletes_Combined].[competitorid]" caption="competitorid" attribute="1" defaultMemberUniqueName="[Athletes_Combined].[competitorid].[All]" allUniqueName="[Athletes_Combined].[competitorid].[All]" dimensionUniqueName="[Athletes_Combined]" displayFolder="" count="0" memberValueDatatype="20" unbalanced="0"/>
    <cacheHierarchy uniqueName="[Athletes_Combined].[firstname]" caption="firstname" attribute="1" defaultMemberUniqueName="[Athletes_Combined].[firstname].[All]" allUniqueName="[Athletes_Combined].[firstname].[All]" dimensionUniqueName="[Athletes_Combined]" displayFolder="" count="0" memberValueDatatype="130" unbalanced="0"/>
    <cacheHierarchy uniqueName="[Athletes_Combined].[gender]" caption="gender" attribute="1" defaultMemberUniqueName="[Athletes_Combined].[gender].[All]" allUniqueName="[Athletes_Combined].[gender].[All]" dimensionUniqueName="[Athletes_Combined]" displayFolder="" count="0" memberValueDatatype="130" unbalanced="0"/>
    <cacheHierarchy uniqueName="[Athletes_Combined].[age]" caption="age" attribute="1" defaultMemberUniqueName="[Athletes_Combined].[age].[All]" allUniqueName="[Athletes_Combined].[age].[All]" dimensionUniqueName="[Athletes_Combined]" displayFolder="" count="0" memberValueDatatype="20" unbalanced="0"/>
    <cacheHierarchy uniqueName="[Athletes_Combined].[lastname]" caption="lastname" attribute="1" defaultMemberUniqueName="[Athletes_Combined].[lastname].[All]" allUniqueName="[Athletes_Combined].[lastname].[All]" dimensionUniqueName="[Athletes_Combined]" displayFolder="" count="0" memberValueDatatype="130" unbalanced="0"/>
    <cacheHierarchy uniqueName="[Athletes_Combined].[countryoforigincode]" caption="countryoforigincode" attribute="1" defaultMemberUniqueName="[Athletes_Combined].[countryoforigincode].[All]" allUniqueName="[Athletes_Combined].[countryoforigincode].[All]" dimensionUniqueName="[Athletes_Combined]" displayFolder="" count="0" memberValueDatatype="130" unbalanced="0"/>
    <cacheHierarchy uniqueName="[Athletes_Combined].[competitorname]" caption="competitorname" attribute="1" defaultMemberUniqueName="[Athletes_Combined].[competitorname].[All]" allUniqueName="[Athletes_Combined].[competitorname].[All]" dimensionUniqueName="[Athletes_Combined]" displayFolder="" count="0" memberValueDatatype="130" unbalanced="0"/>
    <cacheHierarchy uniqueName="[Athletes_Combined].[Column1]" caption="Column1" attribute="1" defaultMemberUniqueName="[Athletes_Combined].[Column1].[All]" allUniqueName="[Athletes_Combined].[Column1].[All]" dimensionUniqueName="[Athletes_Combined]" displayFolder="" count="0" memberValueDatatype="130" unbalanced="0"/>
    <cacheHierarchy uniqueName="[Athletes_Combined].[overallrank]" caption="overallrank" attribute="1" defaultMemberUniqueName="[Athletes_Combined].[overallrank].[All]" allUniqueName="[Athletes_Combined].[overallrank].[All]" dimensionUniqueName="[Athletes_Combined]" displayFolder="" count="0" memberValueDatatype="20" unbalanced="0"/>
    <cacheHierarchy uniqueName="[Athletes_Combined].[overallscore]" caption="overallscore" attribute="1" defaultMemberUniqueName="[Athletes_Combined].[overallscore].[All]" allUniqueName="[Athletes_Combined].[overallscore].[All]" dimensionUniqueName="[Athletes_Combined]" displayFolder="" count="0" memberValueDatatype="20" unbalanced="0"/>
    <cacheHierarchy uniqueName="[Athletes_Combined].[division]" caption="division" attribute="1" defaultMemberUniqueName="[Athletes_Combined].[division].[All]" allUniqueName="[Athletes_Combined].[division].[All]" dimensionUniqueName="[Athletes_Combined]" displayFolder="" count="0" memberValueDatatype="130" unbalanced="0"/>
    <cacheHierarchy uniqueName="[Athletes_Combined].[Number of Records]" caption="Number of Records" attribute="1" defaultMemberUniqueName="[Athletes_Combined].[Number of Records].[All]" allUniqueName="[Athletes_Combined].[Number of Records].[All]" dimensionUniqueName="[Athletes_Combined]" displayFolder="" count="0" memberValueDatatype="20" unbalanced="0"/>
    <cacheHierarchy uniqueName="[scores].[ordinal]" caption="ordinal" attribute="1" defaultMemberUniqueName="[scores].[ordinal].[All]" allUniqueName="[scores].[ordinal].[All]" dimensionUniqueName="[scores]" displayFolder="" count="0" memberValueDatatype="20" unbalanced="0"/>
    <cacheHierarchy uniqueName="[scores].[breakdown]" caption="breakdown" attribute="1" defaultMemberUniqueName="[scores].[breakdown].[All]" allUniqueName="[scores].[breakdown].[All]" dimensionUniqueName="[scores]" displayFolder="" count="0" memberValueDatatype="130" unbalanced="0"/>
    <cacheHierarchy uniqueName="[scores].[lane]" caption="lane" attribute="1" defaultMemberUniqueName="[scores].[lane].[All]" allUniqueName="[scores].[lane].[All]" dimensionUniqueName="[scores]" displayFolder="" count="0" memberValueDatatype="20" unbalanced="0"/>
    <cacheHierarchy uniqueName="[scores].[rank]" caption="rank" attribute="1" defaultMemberUniqueName="[scores].[rank].[All]" allUniqueName="[scores].[rank].[All]" dimensionUniqueName="[scores]" displayFolder="" count="0" memberValueDatatype="130" unbalanced="0"/>
    <cacheHierarchy uniqueName="[scores].[heat]" caption="heat" attribute="1" defaultMemberUniqueName="[scores].[heat].[All]" allUniqueName="[scores].[heat].[All]" dimensionUniqueName="[scores]" displayFolder="" count="0" memberValueDatatype="20" unbalanced="0"/>
    <cacheHierarchy uniqueName="[scores].[points]" caption="points" attribute="1" defaultMemberUniqueName="[scores].[points].[All]" allUniqueName="[scores].[points].[All]" dimensionUniqueName="[scores]" displayFolder="" count="0" memberValueDatatype="20" unbalanced="0"/>
    <cacheHierarchy uniqueName="[scores].[scoredisplay]" caption="scoredisplay" attribute="1" defaultMemberUniqueName="[scores].[scoredisplay].[All]" allUniqueName="[scores].[scoredisplay].[All]" dimensionUniqueName="[scores]" displayFolder="" count="0" memberValueDatatype="130" unbalanced="0"/>
    <cacheHierarchy uniqueName="[scores].[time]" caption="time" attribute="1" defaultMemberUniqueName="[scores].[time].[All]" allUniqueName="[scores].[time].[All]" dimensionUniqueName="[scores]" displayFolder="" count="0" memberValueDatatype="130" unbalanced="0"/>
    <cacheHierarchy uniqueName="[scores].[displaytime]" caption="displaytime" attribute="1" defaultMemberUniqueName="[scores].[displaytime].[All]" allUniqueName="[scores].[displaytime].[All]" dimensionUniqueName="[scores]" displayFolder="" count="0" memberValueDatatype="5" unbalanced="0"/>
    <cacheHierarchy uniqueName="[scores].[workoutrank]" caption="workoutrank" attribute="1" defaultMemberUniqueName="[scores].[workoutrank].[All]" allUniqueName="[scores].[workoutrank].[All]" dimensionUniqueName="[scores]" displayFolder="" count="0" memberValueDatatype="130" unbalanced="0"/>
    <cacheHierarchy uniqueName="[scores].[competitorid]" caption="competitorid" attribute="1" defaultMemberUniqueName="[scores].[competitorid].[All]" allUniqueName="[scores].[competitorid].[All]" dimensionUniqueName="[scores]" displayFolder="" count="0" memberValueDatatype="20" unbalanced="0"/>
    <cacheHierarchy uniqueName="[scores].[Number of Records]" caption="Number of Records" attribute="1" defaultMemberUniqueName="[scores].[Number of Records].[All]" allUniqueName="[scores].[Number of Records].[All]" dimensionUniqueName="[scores]" displayFolder="" count="0" memberValueDatatype="20" unbalanced="0"/>
    <cacheHierarchy uniqueName="[Measures].[Median_age]" caption="Median_age" measure="1" displayFolder="" measureGroup="scores" count="0"/>
    <cacheHierarchy uniqueName="[Measures].[Median_overallscore]" caption="Median_overallscore" measure="1" displayFolder="" measureGroup="scores" count="0"/>
    <cacheHierarchy uniqueName="[Measures].[Median of weight]" caption="Median of weight" measure="1" displayFolder="" measureGroup="scores" count="0"/>
    <cacheHierarchy uniqueName="[Measures].[Median of height]" caption="Median of height" measure="1" displayFolder="" measureGroup="scores" count="0"/>
    <cacheHierarchy uniqueName="[Measures].[__XL_Count scores]" caption="__XL_Count scores" measure="1" displayFolder="" measureGroup="scores" count="0" hidden="1"/>
    <cacheHierarchy uniqueName="[Measures].[__XL_Count Athletes_Combined]" caption="__XL_Count Athletes_Combined" measure="1" displayFolder="" measureGroup="Athletes_Combined" count="0" hidden="1"/>
    <cacheHierarchy uniqueName="[Measures].[__No measures defined]" caption="__No measures defined" measure="1" displayFolder="" count="0" hidden="1"/>
    <cacheHierarchy uniqueName="[Measures].[Count of workoutrank]" caption="Count of workoutrank" measure="1" displayFolder="" measureGroup="scores" count="0" hidden="1">
      <extLst>
        <ext xmlns:x15="http://schemas.microsoft.com/office/spreadsheetml/2010/11/main" uri="{B97F6D7D-B522-45F9-BDA1-12C45D357490}">
          <x15:cacheHierarchy aggregatedColumn="31"/>
        </ext>
      </extLst>
    </cacheHierarchy>
    <cacheHierarchy uniqueName="[Measures].[Count of division]" caption="Count of division" measure="1" displayFolder="" measureGroup="Athletes_Combined" count="0" hidden="1">
      <extLst>
        <ext xmlns:x15="http://schemas.microsoft.com/office/spreadsheetml/2010/11/main" uri="{B97F6D7D-B522-45F9-BDA1-12C45D357490}">
          <x15:cacheHierarchy aggregatedColumn="20"/>
        </ext>
      </extLst>
    </cacheHierarchy>
    <cacheHierarchy uniqueName="[Measures].[Sum of height]" caption="Sum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Average of height]" caption="Average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age]" caption="Average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um of weight]" caption="Sum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um of overallscore]" caption="Sum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in of overallscore]" caption="Min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Average of overallscore]" caption="Average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overallscore]" caption="Max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StdDev of overallscore]" caption="StdDev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age]" caption="Max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Min of age]" caption="Min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tdDev of age]" caption="StdDev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weight]" caption="Average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weight]" caption="Max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in of weight]" caption="Min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tdDev of weight]" caption="StdDev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height]" caption="Max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Min of height]" caption="Min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tdDev of height]" caption="StdDev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Count of countryoforiginname]" caption="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Distinct Count of countryoforiginname]" caption="Distinct 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Count of overallrank]" caption="Count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Sum of competitorid]" caption="Sum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competitorid]" caption="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Distinct Count of competitorid]" caption="Distinct 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Athletes_Combined" count="0" hidden="1">
      <extLst>
        <ext xmlns:x15="http://schemas.microsoft.com/office/spreadsheetml/2010/11/main" uri="{B97F6D7D-B522-45F9-BDA1-12C45D357490}">
          <x15:cacheHierarchy aggregatedColumn="12"/>
        </ext>
      </extLst>
    </cacheHierarchy>
    <cacheHierarchy uniqueName="[Measures].[Max of overallrank]" caption="Max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Average of overallrank]" caption="Average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Count of scoredisplay]" caption="Count of scoredisplay" measure="1" displayFolder="" measureGroup="scores" count="0" hidden="1">
      <extLst>
        <ext xmlns:x15="http://schemas.microsoft.com/office/spreadsheetml/2010/11/main" uri="{B97F6D7D-B522-45F9-BDA1-12C45D357490}">
          <x15:cacheHierarchy aggregatedColumn="28"/>
        </ext>
      </extLst>
    </cacheHierarchy>
    <cacheHierarchy uniqueName="[Measures].[Count of time]" caption="Count of time" measure="1" displayFolder="" measureGroup="scores" count="0" hidden="1">
      <extLst>
        <ext xmlns:x15="http://schemas.microsoft.com/office/spreadsheetml/2010/11/main" uri="{B97F6D7D-B522-45F9-BDA1-12C45D357490}">
          <x15:cacheHierarchy aggregatedColumn="29"/>
        </ext>
      </extLst>
    </cacheHierarchy>
    <cacheHierarchy uniqueName="[Measures].[Count of status]" caption="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Distinct Count of status]" caption="Distinct 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Count of Athletestatus]" caption="Count of Athletestatus" measure="1" displayFolder="" measureGroup="Athletes_Combined" count="0" hidden="1">
      <extLst>
        <ext xmlns:x15="http://schemas.microsoft.com/office/spreadsheetml/2010/11/main" uri="{B97F6D7D-B522-45F9-BDA1-12C45D357490}">
          <x15:cacheHierarchy aggregatedColumn="7"/>
        </ext>
      </extLst>
    </cacheHierarchy>
    <cacheHierarchy uniqueName="[Measures].[Sum of displaytime]" caption="Sum of displaytime" measure="1" displayFolder="" measureGroup="scores" count="0" hidden="1">
      <extLst>
        <ext xmlns:x15="http://schemas.microsoft.com/office/spreadsheetml/2010/11/main" uri="{B97F6D7D-B522-45F9-BDA1-12C45D357490}">
          <x15:cacheHierarchy aggregatedColumn="30"/>
        </ext>
      </extLst>
    </cacheHierarchy>
    <cacheHierarchy uniqueName="[Measures].[Average of displaytime]" caption="Average of displaytime" measure="1" displayFolder="" measureGroup="scores" count="0" hidden="1">
      <extLst>
        <ext xmlns:x15="http://schemas.microsoft.com/office/spreadsheetml/2010/11/main" uri="{B97F6D7D-B522-45F9-BDA1-12C45D357490}">
          <x15:cacheHierarchy aggregatedColumn="30"/>
        </ext>
      </extLst>
    </cacheHierarchy>
    <cacheHierarchy uniqueName="[Measures].[Max of displaytime]" caption="Max of displaytime" measure="1" displayFolder="" measureGroup="scores" count="0" hidden="1">
      <extLst>
        <ext xmlns:x15="http://schemas.microsoft.com/office/spreadsheetml/2010/11/main" uri="{B97F6D7D-B522-45F9-BDA1-12C45D357490}">
          <x15:cacheHierarchy aggregatedColumn="30"/>
        </ext>
      </extLst>
    </cacheHierarchy>
    <cacheHierarchy uniqueName="[Measures].[Min of displaytime]" caption="Min of displaytime" measure="1" displayFolder="" measureGroup="scores" count="0" hidden="1">
      <extLst>
        <ext xmlns:x15="http://schemas.microsoft.com/office/spreadsheetml/2010/11/main" uri="{B97F6D7D-B522-45F9-BDA1-12C45D357490}">
          <x15:cacheHierarchy aggregatedColumn="30"/>
        </ext>
      </extLst>
    </cacheHierarchy>
    <cacheHierarchy uniqueName="[Measures].[Count of affiliatename]" caption="Count of affiliatename" measure="1" displayFolder="" measureGroup="Athletes_Combined" count="0" hidden="1">
      <extLst>
        <ext xmlns:x15="http://schemas.microsoft.com/office/spreadsheetml/2010/11/main" uri="{B97F6D7D-B522-45F9-BDA1-12C45D357490}">
          <x15:cacheHierarchy aggregatedColumn="4"/>
        </ext>
      </extLst>
    </cacheHierarchy>
    <cacheHierarchy uniqueName="[Measures].[Distinct Count of affiliatename]" caption="Distinct Count of affiliatename" measure="1" displayFolder="" measureGroup="Athletes_Combined" count="0" oneField="1" hidden="1">
      <fieldsUsage count="1">
        <fieldUsage x="0"/>
      </fieldsUsage>
      <extLst>
        <ext xmlns:x15="http://schemas.microsoft.com/office/spreadsheetml/2010/11/main" uri="{B97F6D7D-B522-45F9-BDA1-12C45D357490}">
          <x15:cacheHierarchy aggregatedColumn="4"/>
        </ext>
      </extLst>
    </cacheHierarchy>
  </cacheHierarchies>
  <kpis count="0"/>
  <dimensions count="3">
    <dimension name="Athletes_Combined" uniqueName="[Athletes_Combined]" caption="Athletes_Combined"/>
    <dimension measure="1" name="Measures" uniqueName="[Measures]" caption="Measures"/>
    <dimension name="scores" uniqueName="[scores]" caption="scores"/>
  </dimensions>
  <measureGroups count="2">
    <measureGroup name="Athletes_Combined" caption="Athletes_Combined"/>
    <measureGroup name="scores" caption="scor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Craig" refreshedDate="45440.68014895833" backgroundQuery="1" createdVersion="8" refreshedVersion="8" minRefreshableVersion="3" recordCount="0" supportSubquery="1" supportAdvancedDrill="1" xr:uid="{2098E4A8-541B-4377-A37D-140169419A4B}">
  <cacheSource type="external" connectionId="6"/>
  <cacheFields count="1">
    <cacheField name="[Measures].[Distinct Count of countryoforiginname]" caption="Distinct Count of countryoforiginname" numFmtId="0" hierarchy="64" level="32767"/>
  </cacheFields>
  <cacheHierarchies count="83">
    <cacheHierarchy uniqueName="[Athletes_Combined].[height]" caption="height" attribute="1" defaultMemberUniqueName="[Athletes_Combined].[height].[All]" allUniqueName="[Athletes_Combined].[height].[All]" dimensionUniqueName="[Athletes_Combined]" displayFolder="" count="0" memberValueDatatype="5" unbalanced="0"/>
    <cacheHierarchy uniqueName="[Athletes_Combined].[affiliateid]" caption="affiliateid" attribute="1" defaultMemberUniqueName="[Athletes_Combined].[affiliateid].[All]" allUniqueName="[Athletes_Combined].[affiliateid].[All]" dimensionUniqueName="[Athletes_Combined]" displayFolder="" count="0" memberValueDatatype="20" unbalanced="0"/>
    <cacheHierarchy uniqueName="[Athletes_Combined].[countryoforiginname]" caption="countryoforiginname" attribute="1" defaultMemberUniqueName="[Athletes_Combined].[countryoforiginname].[All]" allUniqueName="[Athletes_Combined].[countryoforiginname].[All]" dimensionUniqueName="[Athletes_Combined]" displayFolder="" count="0" memberValueDatatype="130" unbalanced="0"/>
    <cacheHierarchy uniqueName="[Athletes_Combined].[weight]" caption="weight" attribute="1" defaultMemberUniqueName="[Athletes_Combined].[weight].[All]" allUniqueName="[Athletes_Combined].[weight].[All]" dimensionUniqueName="[Athletes_Combined]" displayFolder="" count="0" memberValueDatatype="5" unbalanced="0"/>
    <cacheHierarchy uniqueName="[Athletes_Combined].[affiliatename]" caption="affiliatename" attribute="1" defaultMemberUniqueName="[Athletes_Combined].[affiliatename].[All]" allUniqueName="[Athletes_Combined].[affiliatename].[All]" dimensionUniqueName="[Athletes_Combined]" displayFolder="" count="0" memberValueDatatype="130" unbalanced="0"/>
    <cacheHierarchy uniqueName="[Athletes_Combined].[affliatename]" caption="affliatename" attribute="1" defaultMemberUniqueName="[Athletes_Combined].[affliatename].[All]" allUniqueName="[Athletes_Combined].[affliatename].[All]" dimensionUniqueName="[Athletes_Combined]" displayFolder="" count="0" memberValueDatatype="130" unbalanced="0"/>
    <cacheHierarchy uniqueName="[Athletes_Combined].[status]" caption="status" attribute="1" defaultMemberUniqueName="[Athletes_Combined].[status].[All]" allUniqueName="[Athletes_Combined].[status].[All]" dimensionUniqueName="[Athletes_Combined]" displayFolder="" count="0" memberValueDatatype="130" unbalanced="0"/>
    <cacheHierarchy uniqueName="[Athletes_Combined].[Athletestatus]" caption="Athletestatus" attribute="1" defaultMemberUniqueName="[Athletes_Combined].[Athletestatus].[All]" allUniqueName="[Athletes_Combined].[Athletestatus].[All]" dimensionUniqueName="[Athletes_Combined]" displayFolder="" count="0" memberValueDatatype="130" unbalanced="0"/>
    <cacheHierarchy uniqueName="[Athletes_Combined].[bibid]" caption="bibid" attribute="1" defaultMemberUniqueName="[Athletes_Combined].[bibid].[All]" allUniqueName="[Athletes_Combined].[bibid].[All]" dimensionUniqueName="[Athletes_Combined]" displayFolder="" count="0" memberValueDatatype="130" unbalanced="0"/>
    <cacheHierarchy uniqueName="[Athletes_Combined].[profilepics3key]" caption="profilepics3key" attribute="1" defaultMemberUniqueName="[Athletes_Combined].[profilepics3key].[All]" allUniqueName="[Athletes_Combined].[profilepics3key].[All]" dimensionUniqueName="[Athletes_Combined]" displayFolder="" count="0" memberValueDatatype="130" unbalanced="0"/>
    <cacheHierarchy uniqueName="[Athletes_Combined].[competitorid]" caption="competitorid" attribute="1" defaultMemberUniqueName="[Athletes_Combined].[competitorid].[All]" allUniqueName="[Athletes_Combined].[competitorid].[All]" dimensionUniqueName="[Athletes_Combined]" displayFolder="" count="0" memberValueDatatype="20" unbalanced="0"/>
    <cacheHierarchy uniqueName="[Athletes_Combined].[firstname]" caption="firstname" attribute="1" defaultMemberUniqueName="[Athletes_Combined].[firstname].[All]" allUniqueName="[Athletes_Combined].[firstname].[All]" dimensionUniqueName="[Athletes_Combined]" displayFolder="" count="0" memberValueDatatype="130" unbalanced="0"/>
    <cacheHierarchy uniqueName="[Athletes_Combined].[gender]" caption="gender" attribute="1" defaultMemberUniqueName="[Athletes_Combined].[gender].[All]" allUniqueName="[Athletes_Combined].[gender].[All]" dimensionUniqueName="[Athletes_Combined]" displayFolder="" count="0" memberValueDatatype="130" unbalanced="0"/>
    <cacheHierarchy uniqueName="[Athletes_Combined].[age]" caption="age" attribute="1" defaultMemberUniqueName="[Athletes_Combined].[age].[All]" allUniqueName="[Athletes_Combined].[age].[All]" dimensionUniqueName="[Athletes_Combined]" displayFolder="" count="0" memberValueDatatype="20" unbalanced="0"/>
    <cacheHierarchy uniqueName="[Athletes_Combined].[lastname]" caption="lastname" attribute="1" defaultMemberUniqueName="[Athletes_Combined].[lastname].[All]" allUniqueName="[Athletes_Combined].[lastname].[All]" dimensionUniqueName="[Athletes_Combined]" displayFolder="" count="0" memberValueDatatype="130" unbalanced="0"/>
    <cacheHierarchy uniqueName="[Athletes_Combined].[countryoforigincode]" caption="countryoforigincode" attribute="1" defaultMemberUniqueName="[Athletes_Combined].[countryoforigincode].[All]" allUniqueName="[Athletes_Combined].[countryoforigincode].[All]" dimensionUniqueName="[Athletes_Combined]" displayFolder="" count="0" memberValueDatatype="130" unbalanced="0"/>
    <cacheHierarchy uniqueName="[Athletes_Combined].[competitorname]" caption="competitorname" attribute="1" defaultMemberUniqueName="[Athletes_Combined].[competitorname].[All]" allUniqueName="[Athletes_Combined].[competitorname].[All]" dimensionUniqueName="[Athletes_Combined]" displayFolder="" count="0" memberValueDatatype="130" unbalanced="0"/>
    <cacheHierarchy uniqueName="[Athletes_Combined].[Column1]" caption="Column1" attribute="1" defaultMemberUniqueName="[Athletes_Combined].[Column1].[All]" allUniqueName="[Athletes_Combined].[Column1].[All]" dimensionUniqueName="[Athletes_Combined]" displayFolder="" count="0" memberValueDatatype="130" unbalanced="0"/>
    <cacheHierarchy uniqueName="[Athletes_Combined].[overallrank]" caption="overallrank" attribute="1" defaultMemberUniqueName="[Athletes_Combined].[overallrank].[All]" allUniqueName="[Athletes_Combined].[overallrank].[All]" dimensionUniqueName="[Athletes_Combined]" displayFolder="" count="0" memberValueDatatype="20" unbalanced="0"/>
    <cacheHierarchy uniqueName="[Athletes_Combined].[overallscore]" caption="overallscore" attribute="1" defaultMemberUniqueName="[Athletes_Combined].[overallscore].[All]" allUniqueName="[Athletes_Combined].[overallscore].[All]" dimensionUniqueName="[Athletes_Combined]" displayFolder="" count="0" memberValueDatatype="20" unbalanced="0"/>
    <cacheHierarchy uniqueName="[Athletes_Combined].[division]" caption="division" attribute="1" defaultMemberUniqueName="[Athletes_Combined].[division].[All]" allUniqueName="[Athletes_Combined].[division].[All]" dimensionUniqueName="[Athletes_Combined]" displayFolder="" count="0" memberValueDatatype="130" unbalanced="0"/>
    <cacheHierarchy uniqueName="[Athletes_Combined].[Number of Records]" caption="Number of Records" attribute="1" defaultMemberUniqueName="[Athletes_Combined].[Number of Records].[All]" allUniqueName="[Athletes_Combined].[Number of Records].[All]" dimensionUniqueName="[Athletes_Combined]" displayFolder="" count="0" memberValueDatatype="20" unbalanced="0"/>
    <cacheHierarchy uniqueName="[scores].[ordinal]" caption="ordinal" attribute="1" defaultMemberUniqueName="[scores].[ordinal].[All]" allUniqueName="[scores].[ordinal].[All]" dimensionUniqueName="[scores]" displayFolder="" count="0" memberValueDatatype="20" unbalanced="0"/>
    <cacheHierarchy uniqueName="[scores].[breakdown]" caption="breakdown" attribute="1" defaultMemberUniqueName="[scores].[breakdown].[All]" allUniqueName="[scores].[breakdown].[All]" dimensionUniqueName="[scores]" displayFolder="" count="0" memberValueDatatype="130" unbalanced="0"/>
    <cacheHierarchy uniqueName="[scores].[lane]" caption="lane" attribute="1" defaultMemberUniqueName="[scores].[lane].[All]" allUniqueName="[scores].[lane].[All]" dimensionUniqueName="[scores]" displayFolder="" count="0" memberValueDatatype="20" unbalanced="0"/>
    <cacheHierarchy uniqueName="[scores].[rank]" caption="rank" attribute="1" defaultMemberUniqueName="[scores].[rank].[All]" allUniqueName="[scores].[rank].[All]" dimensionUniqueName="[scores]" displayFolder="" count="0" memberValueDatatype="130" unbalanced="0"/>
    <cacheHierarchy uniqueName="[scores].[heat]" caption="heat" attribute="1" defaultMemberUniqueName="[scores].[heat].[All]" allUniqueName="[scores].[heat].[All]" dimensionUniqueName="[scores]" displayFolder="" count="0" memberValueDatatype="20" unbalanced="0"/>
    <cacheHierarchy uniqueName="[scores].[points]" caption="points" attribute="1" defaultMemberUniqueName="[scores].[points].[All]" allUniqueName="[scores].[points].[All]" dimensionUniqueName="[scores]" displayFolder="" count="0" memberValueDatatype="20" unbalanced="0"/>
    <cacheHierarchy uniqueName="[scores].[scoredisplay]" caption="scoredisplay" attribute="1" defaultMemberUniqueName="[scores].[scoredisplay].[All]" allUniqueName="[scores].[scoredisplay].[All]" dimensionUniqueName="[scores]" displayFolder="" count="0" memberValueDatatype="130" unbalanced="0"/>
    <cacheHierarchy uniqueName="[scores].[time]" caption="time" attribute="1" defaultMemberUniqueName="[scores].[time].[All]" allUniqueName="[scores].[time].[All]" dimensionUniqueName="[scores]" displayFolder="" count="0" memberValueDatatype="130" unbalanced="0"/>
    <cacheHierarchy uniqueName="[scores].[displaytime]" caption="displaytime" attribute="1" defaultMemberUniqueName="[scores].[displaytime].[All]" allUniqueName="[scores].[displaytime].[All]" dimensionUniqueName="[scores]" displayFolder="" count="0" memberValueDatatype="5" unbalanced="0"/>
    <cacheHierarchy uniqueName="[scores].[workoutrank]" caption="workoutrank" attribute="1" defaultMemberUniqueName="[scores].[workoutrank].[All]" allUniqueName="[scores].[workoutrank].[All]" dimensionUniqueName="[scores]" displayFolder="" count="0" memberValueDatatype="130" unbalanced="0"/>
    <cacheHierarchy uniqueName="[scores].[competitorid]" caption="competitorid" attribute="1" defaultMemberUniqueName="[scores].[competitorid].[All]" allUniqueName="[scores].[competitorid].[All]" dimensionUniqueName="[scores]" displayFolder="" count="0" memberValueDatatype="20" unbalanced="0"/>
    <cacheHierarchy uniqueName="[scores].[Number of Records]" caption="Number of Records" attribute="1" defaultMemberUniqueName="[scores].[Number of Records].[All]" allUniqueName="[scores].[Number of Records].[All]" dimensionUniqueName="[scores]" displayFolder="" count="0" memberValueDatatype="20" unbalanced="0"/>
    <cacheHierarchy uniqueName="[Measures].[Median_age]" caption="Median_age" measure="1" displayFolder="" measureGroup="scores" count="0"/>
    <cacheHierarchy uniqueName="[Measures].[Median_overallscore]" caption="Median_overallscore" measure="1" displayFolder="" measureGroup="scores" count="0"/>
    <cacheHierarchy uniqueName="[Measures].[Median of weight]" caption="Median of weight" measure="1" displayFolder="" measureGroup="scores" count="0"/>
    <cacheHierarchy uniqueName="[Measures].[Median of height]" caption="Median of height" measure="1" displayFolder="" measureGroup="scores" count="0"/>
    <cacheHierarchy uniqueName="[Measures].[__XL_Count scores]" caption="__XL_Count scores" measure="1" displayFolder="" measureGroup="scores" count="0" hidden="1"/>
    <cacheHierarchy uniqueName="[Measures].[__XL_Count Athletes_Combined]" caption="__XL_Count Athletes_Combined" measure="1" displayFolder="" measureGroup="Athletes_Combined" count="0" hidden="1"/>
    <cacheHierarchy uniqueName="[Measures].[__No measures defined]" caption="__No measures defined" measure="1" displayFolder="" count="0" hidden="1"/>
    <cacheHierarchy uniqueName="[Measures].[Count of workoutrank]" caption="Count of workoutrank" measure="1" displayFolder="" measureGroup="scores" count="0" hidden="1">
      <extLst>
        <ext xmlns:x15="http://schemas.microsoft.com/office/spreadsheetml/2010/11/main" uri="{B97F6D7D-B522-45F9-BDA1-12C45D357490}">
          <x15:cacheHierarchy aggregatedColumn="31"/>
        </ext>
      </extLst>
    </cacheHierarchy>
    <cacheHierarchy uniqueName="[Measures].[Count of division]" caption="Count of division" measure="1" displayFolder="" measureGroup="Athletes_Combined" count="0" hidden="1">
      <extLst>
        <ext xmlns:x15="http://schemas.microsoft.com/office/spreadsheetml/2010/11/main" uri="{B97F6D7D-B522-45F9-BDA1-12C45D357490}">
          <x15:cacheHierarchy aggregatedColumn="20"/>
        </ext>
      </extLst>
    </cacheHierarchy>
    <cacheHierarchy uniqueName="[Measures].[Sum of height]" caption="Sum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Average of height]" caption="Average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age]" caption="Average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um of weight]" caption="Sum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um of overallscore]" caption="Sum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in of overallscore]" caption="Min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Average of overallscore]" caption="Average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overallscore]" caption="Max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StdDev of overallscore]" caption="StdDev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age]" caption="Max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Min of age]" caption="Min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tdDev of age]" caption="StdDev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weight]" caption="Average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weight]" caption="Max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in of weight]" caption="Min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tdDev of weight]" caption="StdDev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height]" caption="Max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Min of height]" caption="Min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tdDev of height]" caption="StdDev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Count of countryoforiginname]" caption="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Distinct Count of countryoforiginname]" caption="Distinct Count of countryoforiginname" measure="1" displayFolder="" measureGroup="Athletes_Combined" count="0" oneField="1" hidden="1">
      <fieldsUsage count="1">
        <fieldUsage x="0"/>
      </fieldsUsage>
      <extLst>
        <ext xmlns:x15="http://schemas.microsoft.com/office/spreadsheetml/2010/11/main" uri="{B97F6D7D-B522-45F9-BDA1-12C45D357490}">
          <x15:cacheHierarchy aggregatedColumn="2"/>
        </ext>
      </extLst>
    </cacheHierarchy>
    <cacheHierarchy uniqueName="[Measures].[Count of overallrank]" caption="Count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Sum of competitorid]" caption="Sum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competitorid]" caption="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Distinct Count of competitorid]" caption="Distinct 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Athletes_Combined" count="0" hidden="1">
      <extLst>
        <ext xmlns:x15="http://schemas.microsoft.com/office/spreadsheetml/2010/11/main" uri="{B97F6D7D-B522-45F9-BDA1-12C45D357490}">
          <x15:cacheHierarchy aggregatedColumn="12"/>
        </ext>
      </extLst>
    </cacheHierarchy>
    <cacheHierarchy uniqueName="[Measures].[Max of overallrank]" caption="Max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Average of overallrank]" caption="Average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Count of scoredisplay]" caption="Count of scoredisplay" measure="1" displayFolder="" measureGroup="scores" count="0" hidden="1">
      <extLst>
        <ext xmlns:x15="http://schemas.microsoft.com/office/spreadsheetml/2010/11/main" uri="{B97F6D7D-B522-45F9-BDA1-12C45D357490}">
          <x15:cacheHierarchy aggregatedColumn="28"/>
        </ext>
      </extLst>
    </cacheHierarchy>
    <cacheHierarchy uniqueName="[Measures].[Count of time]" caption="Count of time" measure="1" displayFolder="" measureGroup="scores" count="0" hidden="1">
      <extLst>
        <ext xmlns:x15="http://schemas.microsoft.com/office/spreadsheetml/2010/11/main" uri="{B97F6D7D-B522-45F9-BDA1-12C45D357490}">
          <x15:cacheHierarchy aggregatedColumn="29"/>
        </ext>
      </extLst>
    </cacheHierarchy>
    <cacheHierarchy uniqueName="[Measures].[Count of status]" caption="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Distinct Count of status]" caption="Distinct 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Count of Athletestatus]" caption="Count of Athletestatus" measure="1" displayFolder="" measureGroup="Athletes_Combined" count="0" hidden="1">
      <extLst>
        <ext xmlns:x15="http://schemas.microsoft.com/office/spreadsheetml/2010/11/main" uri="{B97F6D7D-B522-45F9-BDA1-12C45D357490}">
          <x15:cacheHierarchy aggregatedColumn="7"/>
        </ext>
      </extLst>
    </cacheHierarchy>
    <cacheHierarchy uniqueName="[Measures].[Sum of displaytime]" caption="Sum of displaytime" measure="1" displayFolder="" measureGroup="scores" count="0" hidden="1">
      <extLst>
        <ext xmlns:x15="http://schemas.microsoft.com/office/spreadsheetml/2010/11/main" uri="{B97F6D7D-B522-45F9-BDA1-12C45D357490}">
          <x15:cacheHierarchy aggregatedColumn="30"/>
        </ext>
      </extLst>
    </cacheHierarchy>
    <cacheHierarchy uniqueName="[Measures].[Average of displaytime]" caption="Average of displaytime" measure="1" displayFolder="" measureGroup="scores" count="0" hidden="1">
      <extLst>
        <ext xmlns:x15="http://schemas.microsoft.com/office/spreadsheetml/2010/11/main" uri="{B97F6D7D-B522-45F9-BDA1-12C45D357490}">
          <x15:cacheHierarchy aggregatedColumn="30"/>
        </ext>
      </extLst>
    </cacheHierarchy>
    <cacheHierarchy uniqueName="[Measures].[Max of displaytime]" caption="Max of displaytime" measure="1" displayFolder="" measureGroup="scores" count="0" hidden="1">
      <extLst>
        <ext xmlns:x15="http://schemas.microsoft.com/office/spreadsheetml/2010/11/main" uri="{B97F6D7D-B522-45F9-BDA1-12C45D357490}">
          <x15:cacheHierarchy aggregatedColumn="30"/>
        </ext>
      </extLst>
    </cacheHierarchy>
    <cacheHierarchy uniqueName="[Measures].[Min of displaytime]" caption="Min of displaytime" measure="1" displayFolder="" measureGroup="scores" count="0" hidden="1">
      <extLst>
        <ext xmlns:x15="http://schemas.microsoft.com/office/spreadsheetml/2010/11/main" uri="{B97F6D7D-B522-45F9-BDA1-12C45D357490}">
          <x15:cacheHierarchy aggregatedColumn="30"/>
        </ext>
      </extLst>
    </cacheHierarchy>
    <cacheHierarchy uniqueName="[Measures].[Count of affiliatename]" caption="Count of affiliatename" measure="1" displayFolder="" measureGroup="Athletes_Combined" count="0" hidden="1">
      <extLst>
        <ext xmlns:x15="http://schemas.microsoft.com/office/spreadsheetml/2010/11/main" uri="{B97F6D7D-B522-45F9-BDA1-12C45D357490}">
          <x15:cacheHierarchy aggregatedColumn="4"/>
        </ext>
      </extLst>
    </cacheHierarchy>
    <cacheHierarchy uniqueName="[Measures].[Distinct Count of affiliatename]" caption="Distinct Count of affiliatename" measure="1" displayFolder="" measureGroup="Athletes_Combined" count="0" hidden="1">
      <extLst>
        <ext xmlns:x15="http://schemas.microsoft.com/office/spreadsheetml/2010/11/main" uri="{B97F6D7D-B522-45F9-BDA1-12C45D357490}">
          <x15:cacheHierarchy aggregatedColumn="4"/>
        </ext>
      </extLst>
    </cacheHierarchy>
  </cacheHierarchies>
  <kpis count="0"/>
  <dimensions count="3">
    <dimension name="Athletes_Combined" uniqueName="[Athletes_Combined]" caption="Athletes_Combined"/>
    <dimension measure="1" name="Measures" uniqueName="[Measures]" caption="Measures"/>
    <dimension name="scores" uniqueName="[scores]" caption="scores"/>
  </dimensions>
  <measureGroups count="2">
    <measureGroup name="Athletes_Combined" caption="Athletes_Combined"/>
    <measureGroup name="scores" caption="scor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Craig" refreshedDate="45440.601929282406" backgroundQuery="1" createdVersion="8" refreshedVersion="8" minRefreshableVersion="3" recordCount="0" supportSubquery="1" supportAdvancedDrill="1" xr:uid="{98D277C2-A513-439F-A966-A563EE5A7B2E}">
  <cacheSource type="external" connectionId="6"/>
  <cacheFields count="3">
    <cacheField name="[Athletes_Combined].[affliatename].[affliatename]" caption="affliatename" numFmtId="0" hierarchy="5" level="1">
      <sharedItems count="315">
        <s v="5280 CrossFit"/>
        <s v="966 CrossFit Al-Nahda"/>
        <s v="AllSport CrossFit"/>
        <s v="Aloha CrossFit"/>
        <s v="Altair CrossFit"/>
        <s v="Avant Garde CrossFit"/>
        <s v="Barra Norte CrossFit"/>
        <s v="Battersea District CrossFit"/>
        <s v="Be CrossFit"/>
        <s v="BeeGrow CrossFit"/>
        <s v="BIGG CrossFit Herrera"/>
        <s v="Blitz CrossFit"/>
        <s v="Blues City CrossFit"/>
        <s v="BrewCity CrossFit"/>
        <s v="C23 CrossFit"/>
        <s v="C4 CrossFit"/>
        <s v="Casa CrossFit Anfa"/>
        <s v="Centerville CrossFit"/>
        <s v="Circuit Plus CrossFit Shuwaikh"/>
        <s v="Cobra Command CrossFit"/>
        <s v="Codite CrossFit"/>
        <s v="Cottontown CrossFit"/>
        <s v="CrossFit 061"/>
        <s v="CrossFit 19.05"/>
        <s v="CrossFit 1st State"/>
        <s v="CrossFit 215"/>
        <s v="CrossFit 3 Sons"/>
        <s v="CrossFit 309"/>
        <s v="CrossFit 3216"/>
        <s v="CrossFit 4 L"/>
        <s v="CrossFit 414"/>
        <s v="CrossFit 417"/>
        <s v="CrossFit 592"/>
        <s v="CrossFit 6221"/>
        <s v="CrossFit 7 Seas"/>
        <s v="CrossFit 72D"/>
        <s v="CrossFit 8020"/>
        <s v="CrossFit 82"/>
        <s v="CrossFit 915"/>
        <s v="CrossFit 962"/>
        <s v="CrossFit 965"/>
        <s v="CrossFit Active"/>
        <s v="CrossFit Adm"/>
        <s v="CrossFit Adrenaline"/>
        <s v="CrossFit Advanced"/>
        <s v="CrossFit Ain Diab"/>
        <s v="CrossFit AKA"/>
        <s v="CrossFit Akureyri"/>
        <s v="CrossFit Al Ain"/>
        <s v="CrossFit Albi"/>
        <s v="CrossFit Algoa"/>
        <s v="CrossFit Alioth"/>
        <s v="CrossFit AlKhobar"/>
        <s v="CrossFit AllStar"/>
        <s v="CrossFit Alpha Prime"/>
        <s v="CrossFit Aurora Central"/>
        <s v="CrossFit Balance"/>
        <s v="CrossFit Ballina"/>
        <s v="CrossFit BBros"/>
        <s v="CrossFit Beaufort"/>
        <s v="CrossFit Berloga"/>
        <s v="CrossFit Berserk"/>
        <s v="CrossFit Billings"/>
        <s v="CrossFit Black Five"/>
        <s v="CrossFit BNB"/>
        <s v="CrossFit Boran"/>
        <s v="CrossFit Canal"/>
        <s v="CrossFit Canarias"/>
        <s v="CrossFit Central Wellington"/>
        <s v="CrossFit Ceylon"/>
        <s v="CrossFit CFPT"/>
        <s v="CrossFit Chomp City"/>
        <s v="CrossFit Cliffside"/>
        <s v="CrossFit Coeur D'Alene"/>
        <s v="CrossFit Colosseum"/>
        <s v="CrossFit Commence"/>
        <s v="CrossFit Connection"/>
        <s v="CrossFit Crash"/>
        <s v="CrossFit Crossaxed"/>
        <s v="CrossFit Dallas Central"/>
        <s v="CrossFit Dark Side"/>
        <s v="CrossFit Del Sur"/>
        <s v="CrossFit Delmon"/>
        <s v="CrossFit Dignus"/>
        <s v="CrossFit Duratus"/>
        <s v="CrossFit Dux"/>
        <s v="CrossFit EGA"/>
        <s v="CrossFit EHOH"/>
        <s v="CrossFit El Camino"/>
        <s v="CrossFit Engine 38"/>
        <s v="CrossFit Envy"/>
        <s v="CrossFit FE"/>
        <s v="CrossFit Feira"/>
        <s v="CrossFit Finestrat"/>
        <s v="CrossFit Flensburg"/>
        <s v="CrossFit Florentin"/>
        <s v="CrossFit Florian"/>
        <s v="CrossFit Fond du Lac"/>
        <s v="CrossFit Fortaleza"/>
        <s v="CrossFit Gaborone"/>
        <s v="CrossFit Galvanize"/>
        <s v="CrossFit Garwood"/>
        <s v="CrossFit Gurkha"/>
        <s v="CrossFit Hammersmith"/>
        <s v="CrossFit Hanuman"/>
        <s v="CrossFit HelvetiX"/>
        <s v="CrossFit Hengill"/>
        <s v="CrossFit Huntsville"/>
        <s v="CrossFit Idol"/>
        <s v="CrossFit Indestri"/>
        <s v="CrossFit Invictus"/>
        <s v="CrossFit Iron Industry"/>
        <s v="CrossFit Jackhammer"/>
        <s v="CrossFit Kaban (departed)"/>
        <s v="CrossFit Kallithea"/>
        <s v="CrossFit Kinesis"/>
        <s v="CrossFit Kreis 9"/>
        <s v="CrossFit Krypton"/>
        <s v="CrossFit Kungsholmen"/>
        <s v="CrossFit Kyalami"/>
        <s v="CrossFit Leeds"/>
        <s v="CrossFit Limassol"/>
        <s v="CrossFit Limburg"/>
        <s v="CrossFit Limelight"/>
        <s v="CrossFit Lindsay"/>
        <s v="CrossFit Lionmode"/>
        <s v="CrossFit Lions"/>
        <s v="CrossFit Living The Dream Ajax"/>
        <s v="CrossFit Louvre II"/>
        <s v="CrossFit Lutece"/>
        <s v="CrossFit Lyon"/>
        <s v="CrossFit Majestic"/>
        <s v="CrossFit MalmÃ¶"/>
        <s v="CrossFit Mayhem"/>
        <s v="CrossFit Mentality"/>
        <s v="CrossFit MetaliZe"/>
        <s v="CrossFit Minatomirai"/>
        <s v="CrossFit Mobilus"/>
        <s v="CrossFit Mode"/>
        <s v="CrossFit Mozomo"/>
        <s v="CrossFit New England"/>
        <s v="CrossFit Nordic"/>
        <s v="CrossFit Norte Redondela"/>
        <s v="CrossFit North Zone"/>
        <s v="CrossFit Northlake"/>
        <s v="CrossFit NWA"/>
        <s v="CrossFit October"/>
        <s v="CrossFit OPO"/>
        <s v="CrossFit Origin"/>
        <s v="CrossFit Oslo"/>
        <s v="CrossFit Pallas"/>
        <s v="CrossFit Passion"/>
        <s v="CrossFit Port Moresby"/>
        <s v="CrossFit Potcake"/>
        <s v="CrossFit Powerstroke"/>
        <s v="CrossFit PR Star"/>
        <s v="CrossFit Progression"/>
        <s v="CrossFit Punt Uit"/>
        <s v="CrossFit Quebec City"/>
        <s v="CrossFit Queens"/>
        <s v="CrossFit R99"/>
        <s v="CrossFit Rage"/>
        <s v="CrossFit Ramallah"/>
        <s v="CrossFit RDL"/>
        <s v="CrossFit Rejoice"/>
        <s v="CrossFit Reston"/>
        <s v="CrossFit ReykjavÃ­k"/>
        <s v="CrossFit RI"/>
        <s v="CrossFit Riders"/>
        <s v="CrossFit Riga"/>
        <s v="CrossFit Sacrifice"/>
        <s v="CrossFit Saint Helens"/>
        <s v="CrossFit Saint Jerome"/>
        <s v="CrossFit Saintes"/>
        <s v="CrossFit San Benedetto del Tronto"/>
        <s v="CrossFit San Benito"/>
        <s v="CrossFit San Pedro Town"/>
        <s v="CrossFit Sandvika"/>
        <s v="CrossFit Saskatoon"/>
        <s v="CrossFit Sea Energy"/>
        <s v="CrossFit SEO"/>
        <s v="CrossFit Skodsborg"/>
        <s v="CrossFit SkyLight"/>
        <s v="CrossFit SolaFide"/>
        <s v="CrossFit Solid Ground"/>
        <s v="CrossFit Soul Miami"/>
        <s v="CrossFit Southampton"/>
        <s v="CrossFit Southie"/>
        <s v="CrossFit Spokane Valley"/>
        <s v="CrossFit Sport"/>
        <s v="CrossFit Spot"/>
        <s v="CrossFit Springfield"/>
        <s v="CrossFit SPT"/>
        <s v="CrossFit Steel Factory"/>
        <s v="CrossFit Subterranean"/>
        <s v="CrossFit Sudurnes"/>
        <s v="CrossFit TANKA"/>
        <s v="CrossFit Tartu"/>
        <s v="CrossFit Tayburun"/>
        <s v="CrossFit TDS (Inactive)"/>
        <s v="CrossFit Tecun Uman"/>
        <s v="CrossFit Tempo"/>
        <s v="CrossFit Teramo"/>
        <s v="CrossFit Thao Dien"/>
        <s v="CrossFit The Club"/>
        <s v="CrossFit The Flying V"/>
        <s v="CrossFit Tigran"/>
        <s v="CrossFit Tijger Valley"/>
        <s v="CrossFit Torian"/>
        <s v="CrossFit Towards"/>
        <s v="CrossFit Townsville"/>
        <s v="CrossFit Tradition"/>
        <s v="CrossFit Train 97333"/>
        <s v="CrossFit Training Yard"/>
        <s v="CrossFit Trison"/>
        <s v="CrossFit Trivium"/>
        <s v="CrossFit T-Town"/>
        <s v="CrossFit Turicum"/>
        <s v="CrossFit Tycoons"/>
        <s v="CrossFit Type 44"/>
        <s v="CrossFit Uncommon"/>
        <s v="CrossFit Unrestrained"/>
        <s v="CrossFit Urge"/>
        <s v="CrossFit Valeo"/>
        <s v="CrossFit Vero Beach"/>
        <s v="CrossFit Vertex"/>
        <s v="CrossFit Vex"/>
        <s v="CrossFit Viento"/>
        <s v="CrossFit Vlaardingen"/>
        <s v="CrossFit Walleye"/>
        <s v="CrossFit West Plains"/>
        <s v="CrossFit West Vancouver"/>
        <s v="CrossFit Westchase Largo"/>
        <s v="CrossFit White City"/>
        <s v="CrossFit With Us"/>
        <s v="CrossFit Wolvish"/>
        <s v="CrossFit Wonderland"/>
        <s v="CrossFit Worlds End"/>
        <s v="CrossFit X Ray"/>
        <s v="CrossFit Yas"/>
        <s v="CrossFit Yiqi"/>
        <s v="CrossFit Zest"/>
        <s v="CrossFit Zug"/>
        <s v="CrossFit Zurriola"/>
        <s v="Crucible CrossFit"/>
        <s v="Custer CrossFit"/>
        <s v="Deka CrossFit"/>
        <s v="Diablo CrossFit"/>
        <s v="Double Down CrossFit"/>
        <s v="Endeavor Fitness CrossFit Invermere"/>
        <s v="Etto CrossFit"/>
        <s v="Faster CrossFit"/>
        <s v="Fort to Fort CrossFit"/>
        <s v="Freakin CrossFit"/>
        <s v="Ft. Wright CrossFit"/>
        <s v="Functional Strength CrossFit"/>
        <s v="Glass City CrossFit"/>
        <s v="Great Woods CrossFit"/>
        <s v="Hudson River CrossFit (departed)"/>
        <s v="Igone CrossFit"/>
        <s v="In2 CrossFit Farnham"/>
        <s v="Injustice CrossFit"/>
        <s v="InnerFight CrossFit DXB"/>
        <s v="Instinto CrossFit"/>
        <s v="Kelowna CrossFit"/>
        <s v="Kingbull CrossFit"/>
        <s v="Kirkland CrossFit"/>
        <s v="La Borda CrossFit"/>
        <s v="Lofteriet CrossFit"/>
        <s v="Long Branch CrossFit"/>
        <s v="LumberYard CrossFit"/>
        <s v="Lycan CrossFit"/>
        <s v="Mad Hall CrossFit"/>
        <s v="Morpho CrossFit"/>
        <s v="No Gym"/>
        <s v="Norwottuck CrossFit"/>
        <s v="Ocean State CrossFit"/>
        <s v="Offshore CrossFit"/>
        <s v="Patriot CrossFit"/>
        <s v="Peak 360 CrossFit"/>
        <s v="Pee Dee CrossFit"/>
        <s v="Precision CrossFit"/>
        <s v="PUL CrossFit"/>
        <s v="RD CrossFit"/>
        <s v="Reebok CrossFit 673"/>
        <s v="Reebok CrossFit Ljubljana"/>
        <s v="Reebok CrossFit Louvre"/>
        <s v="Reebok CrossFit Medfield"/>
        <s v="Reebok CrossFit Officine"/>
        <s v="Reebok CrossFit PTY"/>
        <s v="Reebok CrossFit Valens"/>
        <s v="Renewed Strength CrossFit"/>
        <s v="Resilience CrossFit"/>
        <s v="Rock CrossFit Paramaribo"/>
        <s v="Root 18 CrossFit"/>
        <s v="Roughrider CrossFit (departed)"/>
        <s v="Shockoe Bottom CrossFit"/>
        <s v="Solidarity CrossFit"/>
        <s v="Spartan CrossFit"/>
        <s v="Streamline CrossFit"/>
        <s v="SUBU CrossFit"/>
        <s v="Sumner CrossFit"/>
        <s v="Super Set CrossFit"/>
        <s v="Superhero CrossFit"/>
        <s v="T2 CrossFit"/>
        <s v="Tallinn CrossFit"/>
        <s v="Tantum CrossFit"/>
        <s v="The Arena Nevada CrossFit"/>
        <s v="Thorndon CrossFit"/>
        <s v="Tonic CrossFit"/>
        <s v="Training PIT CrossFit"/>
        <s v="Triller CrossFit"/>
        <s v="Ultimate Burn CrossFit"/>
        <s v="UPT CrossFit"/>
        <s v="Warlock CrossFit"/>
      </sharedItems>
      <extLst>
        <ext xmlns:x15="http://schemas.microsoft.com/office/spreadsheetml/2010/11/main" uri="{4F2E5C28-24EA-4eb8-9CBF-B6C8F9C3D259}">
          <x15:cachedUniqueNames>
            <x15:cachedUniqueName index="0" name="[Athletes_Combined].[affliatename].&amp;[5280 CrossFit]"/>
            <x15:cachedUniqueName index="1" name="[Athletes_Combined].[affliatename].&amp;[966 CrossFit Al-Nahda]"/>
            <x15:cachedUniqueName index="2" name="[Athletes_Combined].[affliatename].&amp;[AllSport CrossFit]"/>
            <x15:cachedUniqueName index="3" name="[Athletes_Combined].[affliatename].&amp;[Aloha CrossFit]"/>
            <x15:cachedUniqueName index="4" name="[Athletes_Combined].[affliatename].&amp;[Altair CrossFit]"/>
            <x15:cachedUniqueName index="5" name="[Athletes_Combined].[affliatename].&amp;[Avant Garde CrossFit]"/>
            <x15:cachedUniqueName index="6" name="[Athletes_Combined].[affliatename].&amp;[Barra Norte CrossFit]"/>
            <x15:cachedUniqueName index="7" name="[Athletes_Combined].[affliatename].&amp;[Battersea District CrossFit]"/>
            <x15:cachedUniqueName index="8" name="[Athletes_Combined].[affliatename].&amp;[Be CrossFit]"/>
            <x15:cachedUniqueName index="9" name="[Athletes_Combined].[affliatename].&amp;[BeeGrow CrossFit]"/>
            <x15:cachedUniqueName index="10" name="[Athletes_Combined].[affliatename].&amp;[BIGG CrossFit Herrera]"/>
            <x15:cachedUniqueName index="11" name="[Athletes_Combined].[affliatename].&amp;[Blitz CrossFit]"/>
            <x15:cachedUniqueName index="12" name="[Athletes_Combined].[affliatename].&amp;[Blues City CrossFit]"/>
            <x15:cachedUniqueName index="13" name="[Athletes_Combined].[affliatename].&amp;[BrewCity CrossFit]"/>
            <x15:cachedUniqueName index="14" name="[Athletes_Combined].[affliatename].&amp;[C23 CrossFit]"/>
            <x15:cachedUniqueName index="15" name="[Athletes_Combined].[affliatename].&amp;[C4 CrossFit]"/>
            <x15:cachedUniqueName index="16" name="[Athletes_Combined].[affliatename].&amp;[Casa CrossFit Anfa]"/>
            <x15:cachedUniqueName index="17" name="[Athletes_Combined].[affliatename].&amp;[Centerville CrossFit]"/>
            <x15:cachedUniqueName index="18" name="[Athletes_Combined].[affliatename].&amp;[Circuit Plus CrossFit Shuwaikh]"/>
            <x15:cachedUniqueName index="19" name="[Athletes_Combined].[affliatename].&amp;[Cobra Command CrossFit]"/>
            <x15:cachedUniqueName index="20" name="[Athletes_Combined].[affliatename].&amp;[Codite CrossFit]"/>
            <x15:cachedUniqueName index="21" name="[Athletes_Combined].[affliatename].&amp;[Cottontown CrossFit]"/>
            <x15:cachedUniqueName index="22" name="[Athletes_Combined].[affliatename].&amp;[CrossFit 061]"/>
            <x15:cachedUniqueName index="23" name="[Athletes_Combined].[affliatename].&amp;[CrossFit 19.05]"/>
            <x15:cachedUniqueName index="24" name="[Athletes_Combined].[affliatename].&amp;[CrossFit 1st State]"/>
            <x15:cachedUniqueName index="25" name="[Athletes_Combined].[affliatename].&amp;[CrossFit 215]"/>
            <x15:cachedUniqueName index="26" name="[Athletes_Combined].[affliatename].&amp;[CrossFit 3 Sons]"/>
            <x15:cachedUniqueName index="27" name="[Athletes_Combined].[affliatename].&amp;[CrossFit 309]"/>
            <x15:cachedUniqueName index="28" name="[Athletes_Combined].[affliatename].&amp;[CrossFit 3216]"/>
            <x15:cachedUniqueName index="29" name="[Athletes_Combined].[affliatename].&amp;[CrossFit 4 L]"/>
            <x15:cachedUniqueName index="30" name="[Athletes_Combined].[affliatename].&amp;[CrossFit 414]"/>
            <x15:cachedUniqueName index="31" name="[Athletes_Combined].[affliatename].&amp;[CrossFit 417]"/>
            <x15:cachedUniqueName index="32" name="[Athletes_Combined].[affliatename].&amp;[CrossFit 592]"/>
            <x15:cachedUniqueName index="33" name="[Athletes_Combined].[affliatename].&amp;[CrossFit 6221]"/>
            <x15:cachedUniqueName index="34" name="[Athletes_Combined].[affliatename].&amp;[CrossFit 7 Seas]"/>
            <x15:cachedUniqueName index="35" name="[Athletes_Combined].[affliatename].&amp;[CrossFit 72D]"/>
            <x15:cachedUniqueName index="36" name="[Athletes_Combined].[affliatename].&amp;[CrossFit 8020]"/>
            <x15:cachedUniqueName index="37" name="[Athletes_Combined].[affliatename].&amp;[CrossFit 82]"/>
            <x15:cachedUniqueName index="38" name="[Athletes_Combined].[affliatename].&amp;[CrossFit 915]"/>
            <x15:cachedUniqueName index="39" name="[Athletes_Combined].[affliatename].&amp;[CrossFit 962]"/>
            <x15:cachedUniqueName index="40" name="[Athletes_Combined].[affliatename].&amp;[CrossFit 965]"/>
            <x15:cachedUniqueName index="41" name="[Athletes_Combined].[affliatename].&amp;[CrossFit Active]"/>
            <x15:cachedUniqueName index="42" name="[Athletes_Combined].[affliatename].&amp;[CrossFit Adm]"/>
            <x15:cachedUniqueName index="43" name="[Athletes_Combined].[affliatename].&amp;[CrossFit Adrenaline]"/>
            <x15:cachedUniqueName index="44" name="[Athletes_Combined].[affliatename].&amp;[CrossFit Advanced]"/>
            <x15:cachedUniqueName index="45" name="[Athletes_Combined].[affliatename].&amp;[CrossFit Ain Diab]"/>
            <x15:cachedUniqueName index="46" name="[Athletes_Combined].[affliatename].&amp;[CrossFit AKA]"/>
            <x15:cachedUniqueName index="47" name="[Athletes_Combined].[affliatename].&amp;[CrossFit Akureyri]"/>
            <x15:cachedUniqueName index="48" name="[Athletes_Combined].[affliatename].&amp;[CrossFit Al Ain]"/>
            <x15:cachedUniqueName index="49" name="[Athletes_Combined].[affliatename].&amp;[CrossFit Albi]"/>
            <x15:cachedUniqueName index="50" name="[Athletes_Combined].[affliatename].&amp;[CrossFit Algoa]"/>
            <x15:cachedUniqueName index="51" name="[Athletes_Combined].[affliatename].&amp;[CrossFit Alioth]"/>
            <x15:cachedUniqueName index="52" name="[Athletes_Combined].[affliatename].&amp;[CrossFit AlKhobar]"/>
            <x15:cachedUniqueName index="53" name="[Athletes_Combined].[affliatename].&amp;[CrossFit AllStar]"/>
            <x15:cachedUniqueName index="54" name="[Athletes_Combined].[affliatename].&amp;[CrossFit Alpha Prime]"/>
            <x15:cachedUniqueName index="55" name="[Athletes_Combined].[affliatename].&amp;[CrossFit Aurora Central]"/>
            <x15:cachedUniqueName index="56" name="[Athletes_Combined].[affliatename].&amp;[CrossFit Balance]"/>
            <x15:cachedUniqueName index="57" name="[Athletes_Combined].[affliatename].&amp;[CrossFit Ballina]"/>
            <x15:cachedUniqueName index="58" name="[Athletes_Combined].[affliatename].&amp;[CrossFit BBros]"/>
            <x15:cachedUniqueName index="59" name="[Athletes_Combined].[affliatename].&amp;[CrossFit Beaufort]"/>
            <x15:cachedUniqueName index="60" name="[Athletes_Combined].[affliatename].&amp;[CrossFit Berloga]"/>
            <x15:cachedUniqueName index="61" name="[Athletes_Combined].[affliatename].&amp;[CrossFit Berserk]"/>
            <x15:cachedUniqueName index="62" name="[Athletes_Combined].[affliatename].&amp;[CrossFit Billings]"/>
            <x15:cachedUniqueName index="63" name="[Athletes_Combined].[affliatename].&amp;[CrossFit Black Five]"/>
            <x15:cachedUniqueName index="64" name="[Athletes_Combined].[affliatename].&amp;[CrossFit BNB]"/>
            <x15:cachedUniqueName index="65" name="[Athletes_Combined].[affliatename].&amp;[CrossFit Boran]"/>
            <x15:cachedUniqueName index="66" name="[Athletes_Combined].[affliatename].&amp;[CrossFit Canal]"/>
            <x15:cachedUniqueName index="67" name="[Athletes_Combined].[affliatename].&amp;[CrossFit Canarias]"/>
            <x15:cachedUniqueName index="68" name="[Athletes_Combined].[affliatename].&amp;[CrossFit Central Wellington]"/>
            <x15:cachedUniqueName index="69" name="[Athletes_Combined].[affliatename].&amp;[CrossFit Ceylon]"/>
            <x15:cachedUniqueName index="70" name="[Athletes_Combined].[affliatename].&amp;[CrossFit CFPT]"/>
            <x15:cachedUniqueName index="71" name="[Athletes_Combined].[affliatename].&amp;[CrossFit Chomp City]"/>
            <x15:cachedUniqueName index="72" name="[Athletes_Combined].[affliatename].&amp;[CrossFit Cliffside]"/>
            <x15:cachedUniqueName index="73" name="[Athletes_Combined].[affliatename].&amp;[CrossFit Coeur D'Alene]"/>
            <x15:cachedUniqueName index="74" name="[Athletes_Combined].[affliatename].&amp;[CrossFit Colosseum]"/>
            <x15:cachedUniqueName index="75" name="[Athletes_Combined].[affliatename].&amp;[CrossFit Commence]"/>
            <x15:cachedUniqueName index="76" name="[Athletes_Combined].[affliatename].&amp;[CrossFit Connection]"/>
            <x15:cachedUniqueName index="77" name="[Athletes_Combined].[affliatename].&amp;[CrossFit Crash]"/>
            <x15:cachedUniqueName index="78" name="[Athletes_Combined].[affliatename].&amp;[CrossFit Crossaxed]"/>
            <x15:cachedUniqueName index="79" name="[Athletes_Combined].[affliatename].&amp;[CrossFit Dallas Central]"/>
            <x15:cachedUniqueName index="80" name="[Athletes_Combined].[affliatename].&amp;[CrossFit Dark Side]"/>
            <x15:cachedUniqueName index="81" name="[Athletes_Combined].[affliatename].&amp;[CrossFit Del Sur]"/>
            <x15:cachedUniqueName index="82" name="[Athletes_Combined].[affliatename].&amp;[CrossFit Delmon]"/>
            <x15:cachedUniqueName index="83" name="[Athletes_Combined].[affliatename].&amp;[CrossFit Dignus]"/>
            <x15:cachedUniqueName index="84" name="[Athletes_Combined].[affliatename].&amp;[CrossFit Duratus]"/>
            <x15:cachedUniqueName index="85" name="[Athletes_Combined].[affliatename].&amp;[CrossFit Dux]"/>
            <x15:cachedUniqueName index="86" name="[Athletes_Combined].[affliatename].&amp;[CrossFit EGA]"/>
            <x15:cachedUniqueName index="87" name="[Athletes_Combined].[affliatename].&amp;[CrossFit EHOH]"/>
            <x15:cachedUniqueName index="88" name="[Athletes_Combined].[affliatename].&amp;[CrossFit El Camino]"/>
            <x15:cachedUniqueName index="89" name="[Athletes_Combined].[affliatename].&amp;[CrossFit Engine 38]"/>
            <x15:cachedUniqueName index="90" name="[Athletes_Combined].[affliatename].&amp;[CrossFit Envy]"/>
            <x15:cachedUniqueName index="91" name="[Athletes_Combined].[affliatename].&amp;[CrossFit FE]"/>
            <x15:cachedUniqueName index="92" name="[Athletes_Combined].[affliatename].&amp;[CrossFit Feira]"/>
            <x15:cachedUniqueName index="93" name="[Athletes_Combined].[affliatename].&amp;[CrossFit Finestrat]"/>
            <x15:cachedUniqueName index="94" name="[Athletes_Combined].[affliatename].&amp;[CrossFit Flensburg]"/>
            <x15:cachedUniqueName index="95" name="[Athletes_Combined].[affliatename].&amp;[CrossFit Florentin]"/>
            <x15:cachedUniqueName index="96" name="[Athletes_Combined].[affliatename].&amp;[CrossFit Florian]"/>
            <x15:cachedUniqueName index="97" name="[Athletes_Combined].[affliatename].&amp;[CrossFit Fond du Lac]"/>
            <x15:cachedUniqueName index="98" name="[Athletes_Combined].[affliatename].&amp;[CrossFit Fortaleza]"/>
            <x15:cachedUniqueName index="99" name="[Athletes_Combined].[affliatename].&amp;[CrossFit Gaborone]"/>
            <x15:cachedUniqueName index="100" name="[Athletes_Combined].[affliatename].&amp;[CrossFit Galvanize]"/>
            <x15:cachedUniqueName index="101" name="[Athletes_Combined].[affliatename].&amp;[CrossFit Garwood]"/>
            <x15:cachedUniqueName index="102" name="[Athletes_Combined].[affliatename].&amp;[CrossFit Gurkha]"/>
            <x15:cachedUniqueName index="103" name="[Athletes_Combined].[affliatename].&amp;[CrossFit Hammersmith]"/>
            <x15:cachedUniqueName index="104" name="[Athletes_Combined].[affliatename].&amp;[CrossFit Hanuman]"/>
            <x15:cachedUniqueName index="105" name="[Athletes_Combined].[affliatename].&amp;[CrossFit HelvetiX]"/>
            <x15:cachedUniqueName index="106" name="[Athletes_Combined].[affliatename].&amp;[CrossFit Hengill]"/>
            <x15:cachedUniqueName index="107" name="[Athletes_Combined].[affliatename].&amp;[CrossFit Huntsville]"/>
            <x15:cachedUniqueName index="108" name="[Athletes_Combined].[affliatename].&amp;[CrossFit Idol]"/>
            <x15:cachedUniqueName index="109" name="[Athletes_Combined].[affliatename].&amp;[CrossFit Indestri]"/>
            <x15:cachedUniqueName index="110" name="[Athletes_Combined].[affliatename].&amp;[CrossFit Invictus]"/>
            <x15:cachedUniqueName index="111" name="[Athletes_Combined].[affliatename].&amp;[CrossFit Iron Industry]"/>
            <x15:cachedUniqueName index="112" name="[Athletes_Combined].[affliatename].&amp;[CrossFit Jackhammer]"/>
            <x15:cachedUniqueName index="113" name="[Athletes_Combined].[affliatename].&amp;[CrossFit Kaban (departed)]"/>
            <x15:cachedUniqueName index="114" name="[Athletes_Combined].[affliatename].&amp;[CrossFit Kallithea]"/>
            <x15:cachedUniqueName index="115" name="[Athletes_Combined].[affliatename].&amp;[CrossFit Kinesis]"/>
            <x15:cachedUniqueName index="116" name="[Athletes_Combined].[affliatename].&amp;[CrossFit Kreis 9]"/>
            <x15:cachedUniqueName index="117" name="[Athletes_Combined].[affliatename].&amp;[CrossFit Krypton]"/>
            <x15:cachedUniqueName index="118" name="[Athletes_Combined].[affliatename].&amp;[CrossFit Kungsholmen]"/>
            <x15:cachedUniqueName index="119" name="[Athletes_Combined].[affliatename].&amp;[CrossFit Kyalami]"/>
            <x15:cachedUniqueName index="120" name="[Athletes_Combined].[affliatename].&amp;[CrossFit Leeds]"/>
            <x15:cachedUniqueName index="121" name="[Athletes_Combined].[affliatename].&amp;[CrossFit Limassol]"/>
            <x15:cachedUniqueName index="122" name="[Athletes_Combined].[affliatename].&amp;[CrossFit Limburg]"/>
            <x15:cachedUniqueName index="123" name="[Athletes_Combined].[affliatename].&amp;[CrossFit Limelight]"/>
            <x15:cachedUniqueName index="124" name="[Athletes_Combined].[affliatename].&amp;[CrossFit Lindsay]"/>
            <x15:cachedUniqueName index="125" name="[Athletes_Combined].[affliatename].&amp;[CrossFit Lionmode]"/>
            <x15:cachedUniqueName index="126" name="[Athletes_Combined].[affliatename].&amp;[CrossFit Lions]"/>
            <x15:cachedUniqueName index="127" name="[Athletes_Combined].[affliatename].&amp;[CrossFit Living The Dream Ajax]"/>
            <x15:cachedUniqueName index="128" name="[Athletes_Combined].[affliatename].&amp;[CrossFit Louvre II]"/>
            <x15:cachedUniqueName index="129" name="[Athletes_Combined].[affliatename].&amp;[CrossFit Lutece]"/>
            <x15:cachedUniqueName index="130" name="[Athletes_Combined].[affliatename].&amp;[CrossFit Lyon]"/>
            <x15:cachedUniqueName index="131" name="[Athletes_Combined].[affliatename].&amp;[CrossFit Majestic]"/>
            <x15:cachedUniqueName index="132" name="[Athletes_Combined].[affliatename].&amp;[CrossFit MalmÃ¶]"/>
            <x15:cachedUniqueName index="133" name="[Athletes_Combined].[affliatename].&amp;[CrossFit Mayhem]"/>
            <x15:cachedUniqueName index="134" name="[Athletes_Combined].[affliatename].&amp;[CrossFit Mentality]"/>
            <x15:cachedUniqueName index="135" name="[Athletes_Combined].[affliatename].&amp;[CrossFit MetaliZe]"/>
            <x15:cachedUniqueName index="136" name="[Athletes_Combined].[affliatename].&amp;[CrossFit Minatomirai]"/>
            <x15:cachedUniqueName index="137" name="[Athletes_Combined].[affliatename].&amp;[CrossFit Mobilus]"/>
            <x15:cachedUniqueName index="138" name="[Athletes_Combined].[affliatename].&amp;[CrossFit Mode]"/>
            <x15:cachedUniqueName index="139" name="[Athletes_Combined].[affliatename].&amp;[CrossFit Mozomo]"/>
            <x15:cachedUniqueName index="140" name="[Athletes_Combined].[affliatename].&amp;[CrossFit New England]"/>
            <x15:cachedUniqueName index="141" name="[Athletes_Combined].[affliatename].&amp;[CrossFit Nordic]"/>
            <x15:cachedUniqueName index="142" name="[Athletes_Combined].[affliatename].&amp;[CrossFit Norte Redondela]"/>
            <x15:cachedUniqueName index="143" name="[Athletes_Combined].[affliatename].&amp;[CrossFit North Zone]"/>
            <x15:cachedUniqueName index="144" name="[Athletes_Combined].[affliatename].&amp;[CrossFit Northlake]"/>
            <x15:cachedUniqueName index="145" name="[Athletes_Combined].[affliatename].&amp;[CrossFit NWA]"/>
            <x15:cachedUniqueName index="146" name="[Athletes_Combined].[affliatename].&amp;[CrossFit October]"/>
            <x15:cachedUniqueName index="147" name="[Athletes_Combined].[affliatename].&amp;[CrossFit OPO]"/>
            <x15:cachedUniqueName index="148" name="[Athletes_Combined].[affliatename].&amp;[CrossFit Origin]"/>
            <x15:cachedUniqueName index="149" name="[Athletes_Combined].[affliatename].&amp;[CrossFit Oslo]"/>
            <x15:cachedUniqueName index="150" name="[Athletes_Combined].[affliatename].&amp;[CrossFit Pallas]"/>
            <x15:cachedUniqueName index="151" name="[Athletes_Combined].[affliatename].&amp;[CrossFit Passion]"/>
            <x15:cachedUniqueName index="152" name="[Athletes_Combined].[affliatename].&amp;[CrossFit Port Moresby]"/>
            <x15:cachedUniqueName index="153" name="[Athletes_Combined].[affliatename].&amp;[CrossFit Potcake]"/>
            <x15:cachedUniqueName index="154" name="[Athletes_Combined].[affliatename].&amp;[CrossFit Powerstroke]"/>
            <x15:cachedUniqueName index="155" name="[Athletes_Combined].[affliatename].&amp;[CrossFit PR Star]"/>
            <x15:cachedUniqueName index="156" name="[Athletes_Combined].[affliatename].&amp;[CrossFit Progression]"/>
            <x15:cachedUniqueName index="157" name="[Athletes_Combined].[affliatename].&amp;[CrossFit Punt Uit]"/>
            <x15:cachedUniqueName index="158" name="[Athletes_Combined].[affliatename].&amp;[CrossFit Quebec City]"/>
            <x15:cachedUniqueName index="159" name="[Athletes_Combined].[affliatename].&amp;[CrossFit Queens]"/>
            <x15:cachedUniqueName index="160" name="[Athletes_Combined].[affliatename].&amp;[CrossFit R99]"/>
            <x15:cachedUniqueName index="161" name="[Athletes_Combined].[affliatename].&amp;[CrossFit Rage]"/>
            <x15:cachedUniqueName index="162" name="[Athletes_Combined].[affliatename].&amp;[CrossFit Ramallah]"/>
            <x15:cachedUniqueName index="163" name="[Athletes_Combined].[affliatename].&amp;[CrossFit RDL]"/>
            <x15:cachedUniqueName index="164" name="[Athletes_Combined].[affliatename].&amp;[CrossFit Rejoice]"/>
            <x15:cachedUniqueName index="165" name="[Athletes_Combined].[affliatename].&amp;[CrossFit Reston]"/>
            <x15:cachedUniqueName index="166" name="[Athletes_Combined].[affliatename].&amp;[CrossFit ReykjavÃ­k]"/>
            <x15:cachedUniqueName index="167" name="[Athletes_Combined].[affliatename].&amp;[CrossFit RI]"/>
            <x15:cachedUniqueName index="168" name="[Athletes_Combined].[affliatename].&amp;[CrossFit Riders]"/>
            <x15:cachedUniqueName index="169" name="[Athletes_Combined].[affliatename].&amp;[CrossFit Riga]"/>
            <x15:cachedUniqueName index="170" name="[Athletes_Combined].[affliatename].&amp;[CrossFit Sacrifice]"/>
            <x15:cachedUniqueName index="171" name="[Athletes_Combined].[affliatename].&amp;[CrossFit Saint Helens]"/>
            <x15:cachedUniqueName index="172" name="[Athletes_Combined].[affliatename].&amp;[CrossFit Saint Jerome]"/>
            <x15:cachedUniqueName index="173" name="[Athletes_Combined].[affliatename].&amp;[CrossFit Saintes]"/>
            <x15:cachedUniqueName index="174" name="[Athletes_Combined].[affliatename].&amp;[CrossFit San Benedetto del Tronto]"/>
            <x15:cachedUniqueName index="175" name="[Athletes_Combined].[affliatename].&amp;[CrossFit San Benito]"/>
            <x15:cachedUniqueName index="176" name="[Athletes_Combined].[affliatename].&amp;[CrossFit San Pedro Town]"/>
            <x15:cachedUniqueName index="177" name="[Athletes_Combined].[affliatename].&amp;[CrossFit Sandvika]"/>
            <x15:cachedUniqueName index="178" name="[Athletes_Combined].[affliatename].&amp;[CrossFit Saskatoon]"/>
            <x15:cachedUniqueName index="179" name="[Athletes_Combined].[affliatename].&amp;[CrossFit Sea Energy]"/>
            <x15:cachedUniqueName index="180" name="[Athletes_Combined].[affliatename].&amp;[CrossFit SEO]"/>
            <x15:cachedUniqueName index="181" name="[Athletes_Combined].[affliatename].&amp;[CrossFit Skodsborg]"/>
            <x15:cachedUniqueName index="182" name="[Athletes_Combined].[affliatename].&amp;[CrossFit SkyLight]"/>
            <x15:cachedUniqueName index="183" name="[Athletes_Combined].[affliatename].&amp;[CrossFit SolaFide]"/>
            <x15:cachedUniqueName index="184" name="[Athletes_Combined].[affliatename].&amp;[CrossFit Solid Ground]"/>
            <x15:cachedUniqueName index="185" name="[Athletes_Combined].[affliatename].&amp;[CrossFit Soul Miami]"/>
            <x15:cachedUniqueName index="186" name="[Athletes_Combined].[affliatename].&amp;[CrossFit Southampton]"/>
            <x15:cachedUniqueName index="187" name="[Athletes_Combined].[affliatename].&amp;[CrossFit Southie]"/>
            <x15:cachedUniqueName index="188" name="[Athletes_Combined].[affliatename].&amp;[CrossFit Spokane Valley]"/>
            <x15:cachedUniqueName index="189" name="[Athletes_Combined].[affliatename].&amp;[CrossFit Sport]"/>
            <x15:cachedUniqueName index="190" name="[Athletes_Combined].[affliatename].&amp;[CrossFit Spot]"/>
            <x15:cachedUniqueName index="191" name="[Athletes_Combined].[affliatename].&amp;[CrossFit Springfield]"/>
            <x15:cachedUniqueName index="192" name="[Athletes_Combined].[affliatename].&amp;[CrossFit SPT]"/>
            <x15:cachedUniqueName index="193" name="[Athletes_Combined].[affliatename].&amp;[CrossFit Steel Factory]"/>
            <x15:cachedUniqueName index="194" name="[Athletes_Combined].[affliatename].&amp;[CrossFit Subterranean]"/>
            <x15:cachedUniqueName index="195" name="[Athletes_Combined].[affliatename].&amp;[CrossFit Sudurnes]"/>
            <x15:cachedUniqueName index="196" name="[Athletes_Combined].[affliatename].&amp;[CrossFit TANKA]"/>
            <x15:cachedUniqueName index="197" name="[Athletes_Combined].[affliatename].&amp;[CrossFit Tartu]"/>
            <x15:cachedUniqueName index="198" name="[Athletes_Combined].[affliatename].&amp;[CrossFit Tayburun]"/>
            <x15:cachedUniqueName index="199" name="[Athletes_Combined].[affliatename].&amp;[CrossFit TDS (Inactive)]"/>
            <x15:cachedUniqueName index="200" name="[Athletes_Combined].[affliatename].&amp;[CrossFit Tecun Uman]"/>
            <x15:cachedUniqueName index="201" name="[Athletes_Combined].[affliatename].&amp;[CrossFit Tempo]"/>
            <x15:cachedUniqueName index="202" name="[Athletes_Combined].[affliatename].&amp;[CrossFit Teramo]"/>
            <x15:cachedUniqueName index="203" name="[Athletes_Combined].[affliatename].&amp;[CrossFit Thao Dien]"/>
            <x15:cachedUniqueName index="204" name="[Athletes_Combined].[affliatename].&amp;[CrossFit The Club]"/>
            <x15:cachedUniqueName index="205" name="[Athletes_Combined].[affliatename].&amp;[CrossFit The Flying V]"/>
            <x15:cachedUniqueName index="206" name="[Athletes_Combined].[affliatename].&amp;[CrossFit Tigran]"/>
            <x15:cachedUniqueName index="207" name="[Athletes_Combined].[affliatename].&amp;[CrossFit Tijger Valley]"/>
            <x15:cachedUniqueName index="208" name="[Athletes_Combined].[affliatename].&amp;[CrossFit Torian]"/>
            <x15:cachedUniqueName index="209" name="[Athletes_Combined].[affliatename].&amp;[CrossFit Towards]"/>
            <x15:cachedUniqueName index="210" name="[Athletes_Combined].[affliatename].&amp;[CrossFit Townsville]"/>
            <x15:cachedUniqueName index="211" name="[Athletes_Combined].[affliatename].&amp;[CrossFit Tradition]"/>
            <x15:cachedUniqueName index="212" name="[Athletes_Combined].[affliatename].&amp;[CrossFit Train 97333]"/>
            <x15:cachedUniqueName index="213" name="[Athletes_Combined].[affliatename].&amp;[CrossFit Training Yard]"/>
            <x15:cachedUniqueName index="214" name="[Athletes_Combined].[affliatename].&amp;[CrossFit Trison]"/>
            <x15:cachedUniqueName index="215" name="[Athletes_Combined].[affliatename].&amp;[CrossFit Trivium]"/>
            <x15:cachedUniqueName index="216" name="[Athletes_Combined].[affliatename].&amp;[CrossFit T-Town]"/>
            <x15:cachedUniqueName index="217" name="[Athletes_Combined].[affliatename].&amp;[CrossFit Turicum]"/>
            <x15:cachedUniqueName index="218" name="[Athletes_Combined].[affliatename].&amp;[CrossFit Tycoons]"/>
            <x15:cachedUniqueName index="219" name="[Athletes_Combined].[affliatename].&amp;[CrossFit Type 44]"/>
            <x15:cachedUniqueName index="220" name="[Athletes_Combined].[affliatename].&amp;[CrossFit Uncommon]"/>
            <x15:cachedUniqueName index="221" name="[Athletes_Combined].[affliatename].&amp;[CrossFit Unrestrained]"/>
            <x15:cachedUniqueName index="222" name="[Athletes_Combined].[affliatename].&amp;[CrossFit Urge]"/>
            <x15:cachedUniqueName index="223" name="[Athletes_Combined].[affliatename].&amp;[CrossFit Valeo]"/>
            <x15:cachedUniqueName index="224" name="[Athletes_Combined].[affliatename].&amp;[CrossFit Vero Beach]"/>
            <x15:cachedUniqueName index="225" name="[Athletes_Combined].[affliatename].&amp;[CrossFit Vertex]"/>
            <x15:cachedUniqueName index="226" name="[Athletes_Combined].[affliatename].&amp;[CrossFit Vex]"/>
            <x15:cachedUniqueName index="227" name="[Athletes_Combined].[affliatename].&amp;[CrossFit Viento]"/>
            <x15:cachedUniqueName index="228" name="[Athletes_Combined].[affliatename].&amp;[CrossFit Vlaardingen]"/>
            <x15:cachedUniqueName index="229" name="[Athletes_Combined].[affliatename].&amp;[CrossFit Walleye]"/>
            <x15:cachedUniqueName index="230" name="[Athletes_Combined].[affliatename].&amp;[CrossFit West Plains]"/>
            <x15:cachedUniqueName index="231" name="[Athletes_Combined].[affliatename].&amp;[CrossFit West Vancouver]"/>
            <x15:cachedUniqueName index="232" name="[Athletes_Combined].[affliatename].&amp;[CrossFit Westchase Largo]"/>
            <x15:cachedUniqueName index="233" name="[Athletes_Combined].[affliatename].&amp;[CrossFit White City]"/>
            <x15:cachedUniqueName index="234" name="[Athletes_Combined].[affliatename].&amp;[CrossFit With Us]"/>
            <x15:cachedUniqueName index="235" name="[Athletes_Combined].[affliatename].&amp;[CrossFit Wolvish]"/>
            <x15:cachedUniqueName index="236" name="[Athletes_Combined].[affliatename].&amp;[CrossFit Wonderland]"/>
            <x15:cachedUniqueName index="237" name="[Athletes_Combined].[affliatename].&amp;[CrossFit Worlds End]"/>
            <x15:cachedUniqueName index="238" name="[Athletes_Combined].[affliatename].&amp;[CrossFit X Ray]"/>
            <x15:cachedUniqueName index="239" name="[Athletes_Combined].[affliatename].&amp;[CrossFit Yas]"/>
            <x15:cachedUniqueName index="240" name="[Athletes_Combined].[affliatename].&amp;[CrossFit Yiqi]"/>
            <x15:cachedUniqueName index="241" name="[Athletes_Combined].[affliatename].&amp;[CrossFit Zest]"/>
            <x15:cachedUniqueName index="242" name="[Athletes_Combined].[affliatename].&amp;[CrossFit Zug]"/>
            <x15:cachedUniqueName index="243" name="[Athletes_Combined].[affliatename].&amp;[CrossFit Zurriola]"/>
            <x15:cachedUniqueName index="244" name="[Athletes_Combined].[affliatename].&amp;[Crucible CrossFit]"/>
            <x15:cachedUniqueName index="245" name="[Athletes_Combined].[affliatename].&amp;[Custer CrossFit]"/>
            <x15:cachedUniqueName index="246" name="[Athletes_Combined].[affliatename].&amp;[Deka CrossFit]"/>
            <x15:cachedUniqueName index="247" name="[Athletes_Combined].[affliatename].&amp;[Diablo CrossFit]"/>
            <x15:cachedUniqueName index="248" name="[Athletes_Combined].[affliatename].&amp;[Double Down CrossFit]"/>
            <x15:cachedUniqueName index="249" name="[Athletes_Combined].[affliatename].&amp;[Endeavor Fitness CrossFit Invermere]"/>
            <x15:cachedUniqueName index="250" name="[Athletes_Combined].[affliatename].&amp;[Etto CrossFit]"/>
            <x15:cachedUniqueName index="251" name="[Athletes_Combined].[affliatename].&amp;[Faster CrossFit]"/>
            <x15:cachedUniqueName index="252" name="[Athletes_Combined].[affliatename].&amp;[Fort to Fort CrossFit]"/>
            <x15:cachedUniqueName index="253" name="[Athletes_Combined].[affliatename].&amp;[Freakin CrossFit]"/>
            <x15:cachedUniqueName index="254" name="[Athletes_Combined].[affliatename].&amp;[Ft. Wright CrossFit]"/>
            <x15:cachedUniqueName index="255" name="[Athletes_Combined].[affliatename].&amp;[Functional Strength CrossFit]"/>
            <x15:cachedUniqueName index="256" name="[Athletes_Combined].[affliatename].&amp;[Glass City CrossFit]"/>
            <x15:cachedUniqueName index="257" name="[Athletes_Combined].[affliatename].&amp;[Great Woods CrossFit]"/>
            <x15:cachedUniqueName index="258" name="[Athletes_Combined].[affliatename].&amp;[Hudson River CrossFit (departed)]"/>
            <x15:cachedUniqueName index="259" name="[Athletes_Combined].[affliatename].&amp;[Igone CrossFit]"/>
            <x15:cachedUniqueName index="260" name="[Athletes_Combined].[affliatename].&amp;[In2 CrossFit Farnham]"/>
            <x15:cachedUniqueName index="261" name="[Athletes_Combined].[affliatename].&amp;[Injustice CrossFit]"/>
            <x15:cachedUniqueName index="262" name="[Athletes_Combined].[affliatename].&amp;[InnerFight CrossFit DXB]"/>
            <x15:cachedUniqueName index="263" name="[Athletes_Combined].[affliatename].&amp;[Instinto CrossFit]"/>
            <x15:cachedUniqueName index="264" name="[Athletes_Combined].[affliatename].&amp;[Kelowna CrossFit]"/>
            <x15:cachedUniqueName index="265" name="[Athletes_Combined].[affliatename].&amp;[Kingbull CrossFit]"/>
            <x15:cachedUniqueName index="266" name="[Athletes_Combined].[affliatename].&amp;[Kirkland CrossFit]"/>
            <x15:cachedUniqueName index="267" name="[Athletes_Combined].[affliatename].&amp;[La Borda CrossFit]"/>
            <x15:cachedUniqueName index="268" name="[Athletes_Combined].[affliatename].&amp;[Lofteriet CrossFit]"/>
            <x15:cachedUniqueName index="269" name="[Athletes_Combined].[affliatename].&amp;[Long Branch CrossFit]"/>
            <x15:cachedUniqueName index="270" name="[Athletes_Combined].[affliatename].&amp;[LumberYard CrossFit]"/>
            <x15:cachedUniqueName index="271" name="[Athletes_Combined].[affliatename].&amp;[Lycan CrossFit]"/>
            <x15:cachedUniqueName index="272" name="[Athletes_Combined].[affliatename].&amp;[Mad Hall CrossFit]"/>
            <x15:cachedUniqueName index="273" name="[Athletes_Combined].[affliatename].&amp;[Morpho CrossFit]"/>
            <x15:cachedUniqueName index="274" name="[Athletes_Combined].[affliatename].&amp;[No Gym]"/>
            <x15:cachedUniqueName index="275" name="[Athletes_Combined].[affliatename].&amp;[Norwottuck CrossFit]"/>
            <x15:cachedUniqueName index="276" name="[Athletes_Combined].[affliatename].&amp;[Ocean State CrossFit]"/>
            <x15:cachedUniqueName index="277" name="[Athletes_Combined].[affliatename].&amp;[Offshore CrossFit]"/>
            <x15:cachedUniqueName index="278" name="[Athletes_Combined].[affliatename].&amp;[Patriot CrossFit]"/>
            <x15:cachedUniqueName index="279" name="[Athletes_Combined].[affliatename].&amp;[Peak 360 CrossFit]"/>
            <x15:cachedUniqueName index="280" name="[Athletes_Combined].[affliatename].&amp;[Pee Dee CrossFit]"/>
            <x15:cachedUniqueName index="281" name="[Athletes_Combined].[affliatename].&amp;[Precision CrossFit]"/>
            <x15:cachedUniqueName index="282" name="[Athletes_Combined].[affliatename].&amp;[PUL CrossFit]"/>
            <x15:cachedUniqueName index="283" name="[Athletes_Combined].[affliatename].&amp;[RD CrossFit]"/>
            <x15:cachedUniqueName index="284" name="[Athletes_Combined].[affliatename].&amp;[Reebok CrossFit 673]"/>
            <x15:cachedUniqueName index="285" name="[Athletes_Combined].[affliatename].&amp;[Reebok CrossFit Ljubljana]"/>
            <x15:cachedUniqueName index="286" name="[Athletes_Combined].[affliatename].&amp;[Reebok CrossFit Louvre]"/>
            <x15:cachedUniqueName index="287" name="[Athletes_Combined].[affliatename].&amp;[Reebok CrossFit Medfield]"/>
            <x15:cachedUniqueName index="288" name="[Athletes_Combined].[affliatename].&amp;[Reebok CrossFit Officine]"/>
            <x15:cachedUniqueName index="289" name="[Athletes_Combined].[affliatename].&amp;[Reebok CrossFit PTY]"/>
            <x15:cachedUniqueName index="290" name="[Athletes_Combined].[affliatename].&amp;[Reebok CrossFit Valens]"/>
            <x15:cachedUniqueName index="291" name="[Athletes_Combined].[affliatename].&amp;[Renewed Strength CrossFit]"/>
            <x15:cachedUniqueName index="292" name="[Athletes_Combined].[affliatename].&amp;[Resilience CrossFit]"/>
            <x15:cachedUniqueName index="293" name="[Athletes_Combined].[affliatename].&amp;[Rock CrossFit Paramaribo]"/>
            <x15:cachedUniqueName index="294" name="[Athletes_Combined].[affliatename].&amp;[Root 18 CrossFit]"/>
            <x15:cachedUniqueName index="295" name="[Athletes_Combined].[affliatename].&amp;[Roughrider CrossFit (departed)]"/>
            <x15:cachedUniqueName index="296" name="[Athletes_Combined].[affliatename].&amp;[Shockoe Bottom CrossFit]"/>
            <x15:cachedUniqueName index="297" name="[Athletes_Combined].[affliatename].&amp;[Solidarity CrossFit]"/>
            <x15:cachedUniqueName index="298" name="[Athletes_Combined].[affliatename].&amp;[Spartan CrossFit]"/>
            <x15:cachedUniqueName index="299" name="[Athletes_Combined].[affliatename].&amp;[Streamline CrossFit]"/>
            <x15:cachedUniqueName index="300" name="[Athletes_Combined].[affliatename].&amp;[SUBU CrossFit]"/>
            <x15:cachedUniqueName index="301" name="[Athletes_Combined].[affliatename].&amp;[Sumner CrossFit]"/>
            <x15:cachedUniqueName index="302" name="[Athletes_Combined].[affliatename].&amp;[Super Set CrossFit]"/>
            <x15:cachedUniqueName index="303" name="[Athletes_Combined].[affliatename].&amp;[Superhero CrossFit]"/>
            <x15:cachedUniqueName index="304" name="[Athletes_Combined].[affliatename].&amp;[T2 CrossFit]"/>
            <x15:cachedUniqueName index="305" name="[Athletes_Combined].[affliatename].&amp;[Tallinn CrossFit]"/>
            <x15:cachedUniqueName index="306" name="[Athletes_Combined].[affliatename].&amp;[Tantum CrossFit]"/>
            <x15:cachedUniqueName index="307" name="[Athletes_Combined].[affliatename].&amp;[The Arena Nevada CrossFit]"/>
            <x15:cachedUniqueName index="308" name="[Athletes_Combined].[affliatename].&amp;[Thorndon CrossFit]"/>
            <x15:cachedUniqueName index="309" name="[Athletes_Combined].[affliatename].&amp;[Tonic CrossFit]"/>
            <x15:cachedUniqueName index="310" name="[Athletes_Combined].[affliatename].&amp;[Training PIT CrossFit]"/>
            <x15:cachedUniqueName index="311" name="[Athletes_Combined].[affliatename].&amp;[Triller CrossFit]"/>
            <x15:cachedUniqueName index="312" name="[Athletes_Combined].[affliatename].&amp;[Ultimate Burn CrossFit]"/>
            <x15:cachedUniqueName index="313" name="[Athletes_Combined].[affliatename].&amp;[UPT CrossFit]"/>
            <x15:cachedUniqueName index="314" name="[Athletes_Combined].[affliatename].&amp;[Warlock CrossFit]"/>
          </x15:cachedUniqueNames>
        </ext>
      </extLst>
    </cacheField>
    <cacheField name="[Athletes_Combined].[division].[division]" caption="division" numFmtId="0" hierarchy="20" level="1">
      <sharedItems containsSemiMixedTypes="0" containsNonDate="0" containsString="0"/>
    </cacheField>
    <cacheField name="[Measures].[Count of competitorid]" caption="Count of competitorid" numFmtId="0" hierarchy="67" level="32767"/>
  </cacheFields>
  <cacheHierarchies count="83">
    <cacheHierarchy uniqueName="[Athletes_Combined].[height]" caption="height" attribute="1" defaultMemberUniqueName="[Athletes_Combined].[height].[All]" allUniqueName="[Athletes_Combined].[height].[All]" dimensionUniqueName="[Athletes_Combined]" displayFolder="" count="0" memberValueDatatype="5" unbalanced="0"/>
    <cacheHierarchy uniqueName="[Athletes_Combined].[affiliateid]" caption="affiliateid" attribute="1" defaultMemberUniqueName="[Athletes_Combined].[affiliateid].[All]" allUniqueName="[Athletes_Combined].[affiliateid].[All]" dimensionUniqueName="[Athletes_Combined]" displayFolder="" count="0" memberValueDatatype="20" unbalanced="0"/>
    <cacheHierarchy uniqueName="[Athletes_Combined].[countryoforiginname]" caption="countryoforiginname" attribute="1" defaultMemberUniqueName="[Athletes_Combined].[countryoforiginname].[All]" allUniqueName="[Athletes_Combined].[countryoforiginname].[All]" dimensionUniqueName="[Athletes_Combined]" displayFolder="" count="0" memberValueDatatype="130" unbalanced="0"/>
    <cacheHierarchy uniqueName="[Athletes_Combined].[weight]" caption="weight" attribute="1" defaultMemberUniqueName="[Athletes_Combined].[weight].[All]" allUniqueName="[Athletes_Combined].[weight].[All]" dimensionUniqueName="[Athletes_Combined]" displayFolder="" count="0" memberValueDatatype="5" unbalanced="0"/>
    <cacheHierarchy uniqueName="[Athletes_Combined].[affiliatename]" caption="affiliatename" attribute="1" defaultMemberUniqueName="[Athletes_Combined].[affiliatename].[All]" allUniqueName="[Athletes_Combined].[affiliatename].[All]" dimensionUniqueName="[Athletes_Combined]" displayFolder="" count="0" memberValueDatatype="130" unbalanced="0"/>
    <cacheHierarchy uniqueName="[Athletes_Combined].[affliatename]" caption="affliatename" attribute="1" defaultMemberUniqueName="[Athletes_Combined].[affliatename].[All]" allUniqueName="[Athletes_Combined].[affliatename].[All]" dimensionUniqueName="[Athletes_Combined]" displayFolder="" count="2" memberValueDatatype="130" unbalanced="0">
      <fieldsUsage count="2">
        <fieldUsage x="-1"/>
        <fieldUsage x="0"/>
      </fieldsUsage>
    </cacheHierarchy>
    <cacheHierarchy uniqueName="[Athletes_Combined].[status]" caption="status" attribute="1" defaultMemberUniqueName="[Athletes_Combined].[status].[All]" allUniqueName="[Athletes_Combined].[status].[All]" dimensionUniqueName="[Athletes_Combined]" displayFolder="" count="0" memberValueDatatype="130" unbalanced="0"/>
    <cacheHierarchy uniqueName="[Athletes_Combined].[Athletestatus]" caption="Athletestatus" attribute="1" defaultMemberUniqueName="[Athletes_Combined].[Athletestatus].[All]" allUniqueName="[Athletes_Combined].[Athletestatus].[All]" dimensionUniqueName="[Athletes_Combined]" displayFolder="" count="0" memberValueDatatype="130" unbalanced="0"/>
    <cacheHierarchy uniqueName="[Athletes_Combined].[bibid]" caption="bibid" attribute="1" defaultMemberUniqueName="[Athletes_Combined].[bibid].[All]" allUniqueName="[Athletes_Combined].[bibid].[All]" dimensionUniqueName="[Athletes_Combined]" displayFolder="" count="0" memberValueDatatype="130" unbalanced="0"/>
    <cacheHierarchy uniqueName="[Athletes_Combined].[profilepics3key]" caption="profilepics3key" attribute="1" defaultMemberUniqueName="[Athletes_Combined].[profilepics3key].[All]" allUniqueName="[Athletes_Combined].[profilepics3key].[All]" dimensionUniqueName="[Athletes_Combined]" displayFolder="" count="0" memberValueDatatype="130" unbalanced="0"/>
    <cacheHierarchy uniqueName="[Athletes_Combined].[competitorid]" caption="competitorid" attribute="1" defaultMemberUniqueName="[Athletes_Combined].[competitorid].[All]" allUniqueName="[Athletes_Combined].[competitorid].[All]" dimensionUniqueName="[Athletes_Combined]" displayFolder="" count="0" memberValueDatatype="20" unbalanced="0"/>
    <cacheHierarchy uniqueName="[Athletes_Combined].[firstname]" caption="firstname" attribute="1" defaultMemberUniqueName="[Athletes_Combined].[firstname].[All]" allUniqueName="[Athletes_Combined].[firstname].[All]" dimensionUniqueName="[Athletes_Combined]" displayFolder="" count="0" memberValueDatatype="130" unbalanced="0"/>
    <cacheHierarchy uniqueName="[Athletes_Combined].[gender]" caption="gender" attribute="1" defaultMemberUniqueName="[Athletes_Combined].[gender].[All]" allUniqueName="[Athletes_Combined].[gender].[All]" dimensionUniqueName="[Athletes_Combined]" displayFolder="" count="0" memberValueDatatype="130" unbalanced="0"/>
    <cacheHierarchy uniqueName="[Athletes_Combined].[age]" caption="age" attribute="1" defaultMemberUniqueName="[Athletes_Combined].[age].[All]" allUniqueName="[Athletes_Combined].[age].[All]" dimensionUniqueName="[Athletes_Combined]" displayFolder="" count="0" memberValueDatatype="20" unbalanced="0"/>
    <cacheHierarchy uniqueName="[Athletes_Combined].[lastname]" caption="lastname" attribute="1" defaultMemberUniqueName="[Athletes_Combined].[lastname].[All]" allUniqueName="[Athletes_Combined].[lastname].[All]" dimensionUniqueName="[Athletes_Combined]" displayFolder="" count="0" memberValueDatatype="130" unbalanced="0"/>
    <cacheHierarchy uniqueName="[Athletes_Combined].[countryoforigincode]" caption="countryoforigincode" attribute="1" defaultMemberUniqueName="[Athletes_Combined].[countryoforigincode].[All]" allUniqueName="[Athletes_Combined].[countryoforigincode].[All]" dimensionUniqueName="[Athletes_Combined]" displayFolder="" count="0" memberValueDatatype="130" unbalanced="0"/>
    <cacheHierarchy uniqueName="[Athletes_Combined].[competitorname]" caption="competitorname" attribute="1" defaultMemberUniqueName="[Athletes_Combined].[competitorname].[All]" allUniqueName="[Athletes_Combined].[competitorname].[All]" dimensionUniqueName="[Athletes_Combined]" displayFolder="" count="0" memberValueDatatype="130" unbalanced="0"/>
    <cacheHierarchy uniqueName="[Athletes_Combined].[Column1]" caption="Column1" attribute="1" defaultMemberUniqueName="[Athletes_Combined].[Column1].[All]" allUniqueName="[Athletes_Combined].[Column1].[All]" dimensionUniqueName="[Athletes_Combined]" displayFolder="" count="0" memberValueDatatype="130" unbalanced="0"/>
    <cacheHierarchy uniqueName="[Athletes_Combined].[overallrank]" caption="overallrank" attribute="1" defaultMemberUniqueName="[Athletes_Combined].[overallrank].[All]" allUniqueName="[Athletes_Combined].[overallrank].[All]" dimensionUniqueName="[Athletes_Combined]" displayFolder="" count="0" memberValueDatatype="20" unbalanced="0"/>
    <cacheHierarchy uniqueName="[Athletes_Combined].[overallscore]" caption="overallscore" attribute="1" defaultMemberUniqueName="[Athletes_Combined].[overallscore].[All]" allUniqueName="[Athletes_Combined].[overallscore].[All]" dimensionUniqueName="[Athletes_Combined]" displayFolder="" count="0" memberValueDatatype="20" unbalanced="0"/>
    <cacheHierarchy uniqueName="[Athletes_Combined].[division]" caption="division" attribute="1" defaultMemberUniqueName="[Athletes_Combined].[division].[All]" allUniqueName="[Athletes_Combined].[division].[All]" dimensionUniqueName="[Athletes_Combined]" displayFolder="" count="2" memberValueDatatype="130" unbalanced="0">
      <fieldsUsage count="2">
        <fieldUsage x="-1"/>
        <fieldUsage x="1"/>
      </fieldsUsage>
    </cacheHierarchy>
    <cacheHierarchy uniqueName="[Athletes_Combined].[Number of Records]" caption="Number of Records" attribute="1" defaultMemberUniqueName="[Athletes_Combined].[Number of Records].[All]" allUniqueName="[Athletes_Combined].[Number of Records].[All]" dimensionUniqueName="[Athletes_Combined]" displayFolder="" count="0" memberValueDatatype="20" unbalanced="0"/>
    <cacheHierarchy uniqueName="[scores].[ordinal]" caption="ordinal" attribute="1" defaultMemberUniqueName="[scores].[ordinal].[All]" allUniqueName="[scores].[ordinal].[All]" dimensionUniqueName="[scores]" displayFolder="" count="0" memberValueDatatype="20" unbalanced="0"/>
    <cacheHierarchy uniqueName="[scores].[breakdown]" caption="breakdown" attribute="1" defaultMemberUniqueName="[scores].[breakdown].[All]" allUniqueName="[scores].[breakdown].[All]" dimensionUniqueName="[scores]" displayFolder="" count="0" memberValueDatatype="130" unbalanced="0"/>
    <cacheHierarchy uniqueName="[scores].[lane]" caption="lane" attribute="1" defaultMemberUniqueName="[scores].[lane].[All]" allUniqueName="[scores].[lane].[All]" dimensionUniqueName="[scores]" displayFolder="" count="0" memberValueDatatype="20" unbalanced="0"/>
    <cacheHierarchy uniqueName="[scores].[rank]" caption="rank" attribute="1" defaultMemberUniqueName="[scores].[rank].[All]" allUniqueName="[scores].[rank].[All]" dimensionUniqueName="[scores]" displayFolder="" count="0" memberValueDatatype="130" unbalanced="0"/>
    <cacheHierarchy uniqueName="[scores].[heat]" caption="heat" attribute="1" defaultMemberUniqueName="[scores].[heat].[All]" allUniqueName="[scores].[heat].[All]" dimensionUniqueName="[scores]" displayFolder="" count="0" memberValueDatatype="20" unbalanced="0"/>
    <cacheHierarchy uniqueName="[scores].[points]" caption="points" attribute="1" defaultMemberUniqueName="[scores].[points].[All]" allUniqueName="[scores].[points].[All]" dimensionUniqueName="[scores]" displayFolder="" count="0" memberValueDatatype="20" unbalanced="0"/>
    <cacheHierarchy uniqueName="[scores].[scoredisplay]" caption="scoredisplay" attribute="1" defaultMemberUniqueName="[scores].[scoredisplay].[All]" allUniqueName="[scores].[scoredisplay].[All]" dimensionUniqueName="[scores]" displayFolder="" count="0" memberValueDatatype="130" unbalanced="0"/>
    <cacheHierarchy uniqueName="[scores].[time]" caption="time" attribute="1" defaultMemberUniqueName="[scores].[time].[All]" allUniqueName="[scores].[time].[All]" dimensionUniqueName="[scores]" displayFolder="" count="0" memberValueDatatype="130" unbalanced="0"/>
    <cacheHierarchy uniqueName="[scores].[displaytime]" caption="displaytime" attribute="1" defaultMemberUniqueName="[scores].[displaytime].[All]" allUniqueName="[scores].[displaytime].[All]" dimensionUniqueName="[scores]" displayFolder="" count="0" memberValueDatatype="5" unbalanced="0"/>
    <cacheHierarchy uniqueName="[scores].[workoutrank]" caption="workoutrank" attribute="1" defaultMemberUniqueName="[scores].[workoutrank].[All]" allUniqueName="[scores].[workoutrank].[All]" dimensionUniqueName="[scores]" displayFolder="" count="0" memberValueDatatype="130" unbalanced="0"/>
    <cacheHierarchy uniqueName="[scores].[competitorid]" caption="competitorid" attribute="1" defaultMemberUniqueName="[scores].[competitorid].[All]" allUniqueName="[scores].[competitorid].[All]" dimensionUniqueName="[scores]" displayFolder="" count="0" memberValueDatatype="20" unbalanced="0"/>
    <cacheHierarchy uniqueName="[scores].[Number of Records]" caption="Number of Records" attribute="1" defaultMemberUniqueName="[scores].[Number of Records].[All]" allUniqueName="[scores].[Number of Records].[All]" dimensionUniqueName="[scores]" displayFolder="" count="0" memberValueDatatype="20" unbalanced="0"/>
    <cacheHierarchy uniqueName="[Measures].[Median_age]" caption="Median_age" measure="1" displayFolder="" measureGroup="scores" count="0"/>
    <cacheHierarchy uniqueName="[Measures].[Median_overallscore]" caption="Median_overallscore" measure="1" displayFolder="" measureGroup="scores" count="0"/>
    <cacheHierarchy uniqueName="[Measures].[Median of weight]" caption="Median of weight" measure="1" displayFolder="" measureGroup="scores" count="0"/>
    <cacheHierarchy uniqueName="[Measures].[Median of height]" caption="Median of height" measure="1" displayFolder="" measureGroup="scores" count="0"/>
    <cacheHierarchy uniqueName="[Measures].[__XL_Count scores]" caption="__XL_Count scores" measure="1" displayFolder="" measureGroup="scores" count="0" hidden="1"/>
    <cacheHierarchy uniqueName="[Measures].[__XL_Count Athletes_Combined]" caption="__XL_Count Athletes_Combined" measure="1" displayFolder="" measureGroup="Athletes_Combined" count="0" hidden="1"/>
    <cacheHierarchy uniqueName="[Measures].[__No measures defined]" caption="__No measures defined" measure="1" displayFolder="" count="0" hidden="1"/>
    <cacheHierarchy uniqueName="[Measures].[Count of workoutrank]" caption="Count of workoutrank" measure="1" displayFolder="" measureGroup="scores" count="0" hidden="1">
      <extLst>
        <ext xmlns:x15="http://schemas.microsoft.com/office/spreadsheetml/2010/11/main" uri="{B97F6D7D-B522-45F9-BDA1-12C45D357490}">
          <x15:cacheHierarchy aggregatedColumn="31"/>
        </ext>
      </extLst>
    </cacheHierarchy>
    <cacheHierarchy uniqueName="[Measures].[Count of division]" caption="Count of division" measure="1" displayFolder="" measureGroup="Athletes_Combined" count="0" hidden="1">
      <extLst>
        <ext xmlns:x15="http://schemas.microsoft.com/office/spreadsheetml/2010/11/main" uri="{B97F6D7D-B522-45F9-BDA1-12C45D357490}">
          <x15:cacheHierarchy aggregatedColumn="20"/>
        </ext>
      </extLst>
    </cacheHierarchy>
    <cacheHierarchy uniqueName="[Measures].[Sum of height]" caption="Sum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Average of height]" caption="Average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age]" caption="Average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um of weight]" caption="Sum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um of overallscore]" caption="Sum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in of overallscore]" caption="Min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Average of overallscore]" caption="Average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overallscore]" caption="Max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StdDev of overallscore]" caption="StdDev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age]" caption="Max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Min of age]" caption="Min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tdDev of age]" caption="StdDev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weight]" caption="Average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weight]" caption="Max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in of weight]" caption="Min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tdDev of weight]" caption="StdDev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height]" caption="Max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Min of height]" caption="Min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tdDev of height]" caption="StdDev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Count of countryoforiginname]" caption="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Distinct Count of countryoforiginname]" caption="Distinct 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Count of overallrank]" caption="Count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Sum of competitorid]" caption="Sum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competitorid]" caption="Count of competitorid" measure="1" displayFolder="" measureGroup="Athletes_Combined" count="0" oneField="1" hidden="1">
      <fieldsUsage count="1">
        <fieldUsage x="2"/>
      </fieldsUsage>
      <extLst>
        <ext xmlns:x15="http://schemas.microsoft.com/office/spreadsheetml/2010/11/main" uri="{B97F6D7D-B522-45F9-BDA1-12C45D357490}">
          <x15:cacheHierarchy aggregatedColumn="10"/>
        </ext>
      </extLst>
    </cacheHierarchy>
    <cacheHierarchy uniqueName="[Measures].[Distinct Count of competitorid]" caption="Distinct 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Athletes_Combined" count="0" hidden="1">
      <extLst>
        <ext xmlns:x15="http://schemas.microsoft.com/office/spreadsheetml/2010/11/main" uri="{B97F6D7D-B522-45F9-BDA1-12C45D357490}">
          <x15:cacheHierarchy aggregatedColumn="12"/>
        </ext>
      </extLst>
    </cacheHierarchy>
    <cacheHierarchy uniqueName="[Measures].[Max of overallrank]" caption="Max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Average of overallrank]" caption="Average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Count of scoredisplay]" caption="Count of scoredisplay" measure="1" displayFolder="" measureGroup="scores" count="0" hidden="1">
      <extLst>
        <ext xmlns:x15="http://schemas.microsoft.com/office/spreadsheetml/2010/11/main" uri="{B97F6D7D-B522-45F9-BDA1-12C45D357490}">
          <x15:cacheHierarchy aggregatedColumn="28"/>
        </ext>
      </extLst>
    </cacheHierarchy>
    <cacheHierarchy uniqueName="[Measures].[Count of time]" caption="Count of time" measure="1" displayFolder="" measureGroup="scores" count="0" hidden="1">
      <extLst>
        <ext xmlns:x15="http://schemas.microsoft.com/office/spreadsheetml/2010/11/main" uri="{B97F6D7D-B522-45F9-BDA1-12C45D357490}">
          <x15:cacheHierarchy aggregatedColumn="29"/>
        </ext>
      </extLst>
    </cacheHierarchy>
    <cacheHierarchy uniqueName="[Measures].[Count of status]" caption="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Distinct Count of status]" caption="Distinct 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Count of Athletestatus]" caption="Count of Athletestatus" measure="1" displayFolder="" measureGroup="Athletes_Combined" count="0" hidden="1">
      <extLst>
        <ext xmlns:x15="http://schemas.microsoft.com/office/spreadsheetml/2010/11/main" uri="{B97F6D7D-B522-45F9-BDA1-12C45D357490}">
          <x15:cacheHierarchy aggregatedColumn="7"/>
        </ext>
      </extLst>
    </cacheHierarchy>
    <cacheHierarchy uniqueName="[Measures].[Sum of displaytime]" caption="Sum of displaytime" measure="1" displayFolder="" measureGroup="scores" count="0" hidden="1">
      <extLst>
        <ext xmlns:x15="http://schemas.microsoft.com/office/spreadsheetml/2010/11/main" uri="{B97F6D7D-B522-45F9-BDA1-12C45D357490}">
          <x15:cacheHierarchy aggregatedColumn="30"/>
        </ext>
      </extLst>
    </cacheHierarchy>
    <cacheHierarchy uniqueName="[Measures].[Average of displaytime]" caption="Average of displaytime" measure="1" displayFolder="" measureGroup="scores" count="0" hidden="1">
      <extLst>
        <ext xmlns:x15="http://schemas.microsoft.com/office/spreadsheetml/2010/11/main" uri="{B97F6D7D-B522-45F9-BDA1-12C45D357490}">
          <x15:cacheHierarchy aggregatedColumn="30"/>
        </ext>
      </extLst>
    </cacheHierarchy>
    <cacheHierarchy uniqueName="[Measures].[Max of displaytime]" caption="Max of displaytime" measure="1" displayFolder="" measureGroup="scores" count="0" hidden="1">
      <extLst>
        <ext xmlns:x15="http://schemas.microsoft.com/office/spreadsheetml/2010/11/main" uri="{B97F6D7D-B522-45F9-BDA1-12C45D357490}">
          <x15:cacheHierarchy aggregatedColumn="30"/>
        </ext>
      </extLst>
    </cacheHierarchy>
    <cacheHierarchy uniqueName="[Measures].[Min of displaytime]" caption="Min of displaytime" measure="1" displayFolder="" measureGroup="scores" count="0" hidden="1">
      <extLst>
        <ext xmlns:x15="http://schemas.microsoft.com/office/spreadsheetml/2010/11/main" uri="{B97F6D7D-B522-45F9-BDA1-12C45D357490}">
          <x15:cacheHierarchy aggregatedColumn="30"/>
        </ext>
      </extLst>
    </cacheHierarchy>
    <cacheHierarchy uniqueName="[Measures].[Count of affiliatename]" caption="Count of affiliatename" measure="1" displayFolder="" measureGroup="Athletes_Combined" count="0" hidden="1">
      <extLst>
        <ext xmlns:x15="http://schemas.microsoft.com/office/spreadsheetml/2010/11/main" uri="{B97F6D7D-B522-45F9-BDA1-12C45D357490}">
          <x15:cacheHierarchy aggregatedColumn="4"/>
        </ext>
      </extLst>
    </cacheHierarchy>
    <cacheHierarchy uniqueName="[Measures].[Distinct Count of affiliatename]" caption="Distinct Count of affiliatename" measure="1" displayFolder="" measureGroup="Athletes_Combined" count="0" hidden="1">
      <extLst>
        <ext xmlns:x15="http://schemas.microsoft.com/office/spreadsheetml/2010/11/main" uri="{B97F6D7D-B522-45F9-BDA1-12C45D357490}">
          <x15:cacheHierarchy aggregatedColumn="4"/>
        </ext>
      </extLst>
    </cacheHierarchy>
  </cacheHierarchies>
  <kpis count="0"/>
  <dimensions count="3">
    <dimension name="Athletes_Combined" uniqueName="[Athletes_Combined]" caption="Athletes_Combined"/>
    <dimension measure="1" name="Measures" uniqueName="[Measures]" caption="Measures"/>
    <dimension name="scores" uniqueName="[scores]" caption="scores"/>
  </dimensions>
  <measureGroups count="2">
    <measureGroup name="Athletes_Combined" caption="Athletes_Combined"/>
    <measureGroup name="scores" caption="scor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Craig" refreshedDate="45440.601932407408" backgroundQuery="1" createdVersion="8" refreshedVersion="8" minRefreshableVersion="3" recordCount="0" supportSubquery="1" supportAdvancedDrill="1" xr:uid="{9C0D0F02-78B1-4C41-B536-0CFF85B073BA}">
  <cacheSource type="external" connectionId="6"/>
  <cacheFields count="3">
    <cacheField name="[Athletes_Combined].[countryoforiginname].[countryoforiginname]" caption="countryoforiginname" numFmtId="0" hierarchy="2" level="1">
      <sharedItems count="114">
        <s v="Afghanistan"/>
        <s v="Algeria"/>
        <s v="Andorra"/>
        <s v="Angola"/>
        <s v="Argentina"/>
        <s v="Australia"/>
        <s v="Austria"/>
        <s v="Bahamas"/>
        <s v="Bahrain"/>
        <s v="Barbados"/>
        <s v="Belarus"/>
        <s v="Belgium"/>
        <s v="Belize"/>
        <s v="Bolivia"/>
        <s v="Bosnia and Herzegovina"/>
        <s v="Botswana"/>
        <s v="Brazil"/>
        <s v="Brunei Darussalam"/>
        <s v="Bulgaria"/>
        <s v="Cambodia"/>
        <s v="Canada"/>
        <s v="Chile"/>
        <s v="China"/>
        <s v="Colombia"/>
        <s v="Costa Rica"/>
        <s v="Croatia"/>
        <s v="Cyprus"/>
        <s v="Czech Republic"/>
        <s v="Denmark"/>
        <s v="Dominican Republic"/>
        <s v="Ecuador"/>
        <s v="Egypt"/>
        <s v="El Salvador"/>
        <s v="Estonia"/>
        <s v="Finland"/>
        <s v="France"/>
        <s v="Germany"/>
        <s v="Ghana"/>
        <s v="Greece"/>
        <s v="Guatemala"/>
        <s v="Guyana"/>
        <s v="Honduras"/>
        <s v="Hungary"/>
        <s v="Iceland"/>
        <s v="India"/>
        <s v="Indonesia"/>
        <s v="Iran"/>
        <s v="Iraq"/>
        <s v="Ireland"/>
        <s v="Israel"/>
        <s v="Italy"/>
        <s v="Jamaica"/>
        <s v="Japan"/>
        <s v="Jordan"/>
        <s v="Kenya"/>
        <s v="Korea, Republic of"/>
        <s v="Kosovo"/>
        <s v="Kuwait"/>
        <s v="Latvia"/>
        <s v="Lebanon"/>
        <s v="Lithuania"/>
        <s v="Luxembourg"/>
        <s v="Malaysia"/>
        <s v="Malta"/>
        <s v="Mauritius"/>
        <s v="Mexico"/>
        <s v="Morocco"/>
        <s v="Mozambique"/>
        <s v="Namibia"/>
        <s v="Netherlands"/>
        <s v="New Zealand"/>
        <s v="Nicaragua"/>
        <s v="Nigeria"/>
        <s v="Norway"/>
        <s v="Oman"/>
        <s v="Pakistan"/>
        <s v="Palestinian Territory"/>
        <s v="Panama"/>
        <s v="Papua New Guinea"/>
        <s v="Paraguay"/>
        <s v="Peru"/>
        <s v="Philippines"/>
        <s v="Poland"/>
        <s v="Portugal"/>
        <s v="Qatar"/>
        <s v="Romania"/>
        <s v="Russian Federation"/>
        <s v="Saint Lucia"/>
        <s v="Samoa"/>
        <s v="Saudi Arabia"/>
        <s v="Senegal"/>
        <s v="Serbia"/>
        <s v="Singapore"/>
        <s v="Slovakia"/>
        <s v="Slovenia"/>
        <s v="South Africa"/>
        <s v="Spain"/>
        <s v="Sri Lanka"/>
        <s v="Suriname"/>
        <s v="Sweden"/>
        <s v="Switzerland"/>
        <s v="Syrian Arab Republic"/>
        <s v="Tonga"/>
        <s v="Trinidad and Tobago"/>
        <s v="Tunisia"/>
        <s v="Turkey"/>
        <s v="Ukraine"/>
        <s v="United Arab Emirates"/>
        <s v="United Kingdom"/>
        <s v="United States"/>
        <s v="Uruguay"/>
        <s v="Venezuela"/>
        <s v="Viet Nam"/>
        <s v="Zimbabwe"/>
      </sharedItems>
      <extLst>
        <ext xmlns:x15="http://schemas.microsoft.com/office/spreadsheetml/2010/11/main" uri="{4F2E5C28-24EA-4eb8-9CBF-B6C8F9C3D259}">
          <x15:cachedUniqueNames>
            <x15:cachedUniqueName index="0" name="[Athletes_Combined].[countryoforiginname].&amp;[Afghanistan]"/>
            <x15:cachedUniqueName index="1" name="[Athletes_Combined].[countryoforiginname].&amp;[Algeria]"/>
            <x15:cachedUniqueName index="2" name="[Athletes_Combined].[countryoforiginname].&amp;[Andorra]"/>
            <x15:cachedUniqueName index="3" name="[Athletes_Combined].[countryoforiginname].&amp;[Angola]"/>
            <x15:cachedUniqueName index="4" name="[Athletes_Combined].[countryoforiginname].&amp;[Argentina]"/>
            <x15:cachedUniqueName index="5" name="[Athletes_Combined].[countryoforiginname].&amp;[Australia]"/>
            <x15:cachedUniqueName index="6" name="[Athletes_Combined].[countryoforiginname].&amp;[Austria]"/>
            <x15:cachedUniqueName index="7" name="[Athletes_Combined].[countryoforiginname].&amp;[Bahamas]"/>
            <x15:cachedUniqueName index="8" name="[Athletes_Combined].[countryoforiginname].&amp;[Bahrain]"/>
            <x15:cachedUniqueName index="9" name="[Athletes_Combined].[countryoforiginname].&amp;[Barbados]"/>
            <x15:cachedUniqueName index="10" name="[Athletes_Combined].[countryoforiginname].&amp;[Belarus]"/>
            <x15:cachedUniqueName index="11" name="[Athletes_Combined].[countryoforiginname].&amp;[Belgium]"/>
            <x15:cachedUniqueName index="12" name="[Athletes_Combined].[countryoforiginname].&amp;[Belize]"/>
            <x15:cachedUniqueName index="13" name="[Athletes_Combined].[countryoforiginname].&amp;[Bolivia]"/>
            <x15:cachedUniqueName index="14" name="[Athletes_Combined].[countryoforiginname].&amp;[Bosnia and Herzegovina]"/>
            <x15:cachedUniqueName index="15" name="[Athletes_Combined].[countryoforiginname].&amp;[Botswana]"/>
            <x15:cachedUniqueName index="16" name="[Athletes_Combined].[countryoforiginname].&amp;[Brazil]"/>
            <x15:cachedUniqueName index="17" name="[Athletes_Combined].[countryoforiginname].&amp;[Brunei Darussalam]"/>
            <x15:cachedUniqueName index="18" name="[Athletes_Combined].[countryoforiginname].&amp;[Bulgaria]"/>
            <x15:cachedUniqueName index="19" name="[Athletes_Combined].[countryoforiginname].&amp;[Cambodia]"/>
            <x15:cachedUniqueName index="20" name="[Athletes_Combined].[countryoforiginname].&amp;[Canada]"/>
            <x15:cachedUniqueName index="21" name="[Athletes_Combined].[countryoforiginname].&amp;[Chile]"/>
            <x15:cachedUniqueName index="22" name="[Athletes_Combined].[countryoforiginname].&amp;[China]"/>
            <x15:cachedUniqueName index="23" name="[Athletes_Combined].[countryoforiginname].&amp;[Colombia]"/>
            <x15:cachedUniqueName index="24" name="[Athletes_Combined].[countryoforiginname].&amp;[Costa Rica]"/>
            <x15:cachedUniqueName index="25" name="[Athletes_Combined].[countryoforiginname].&amp;[Croatia]"/>
            <x15:cachedUniqueName index="26" name="[Athletes_Combined].[countryoforiginname].&amp;[Cyprus]"/>
            <x15:cachedUniqueName index="27" name="[Athletes_Combined].[countryoforiginname].&amp;[Czech Republic]"/>
            <x15:cachedUniqueName index="28" name="[Athletes_Combined].[countryoforiginname].&amp;[Denmark]"/>
            <x15:cachedUniqueName index="29" name="[Athletes_Combined].[countryoforiginname].&amp;[Dominican Republic]"/>
            <x15:cachedUniqueName index="30" name="[Athletes_Combined].[countryoforiginname].&amp;[Ecuador]"/>
            <x15:cachedUniqueName index="31" name="[Athletes_Combined].[countryoforiginname].&amp;[Egypt]"/>
            <x15:cachedUniqueName index="32" name="[Athletes_Combined].[countryoforiginname].&amp;[El Salvador]"/>
            <x15:cachedUniqueName index="33" name="[Athletes_Combined].[countryoforiginname].&amp;[Estonia]"/>
            <x15:cachedUniqueName index="34" name="[Athletes_Combined].[countryoforiginname].&amp;[Finland]"/>
            <x15:cachedUniqueName index="35" name="[Athletes_Combined].[countryoforiginname].&amp;[France]"/>
            <x15:cachedUniqueName index="36" name="[Athletes_Combined].[countryoforiginname].&amp;[Germany]"/>
            <x15:cachedUniqueName index="37" name="[Athletes_Combined].[countryoforiginname].&amp;[Ghana]"/>
            <x15:cachedUniqueName index="38" name="[Athletes_Combined].[countryoforiginname].&amp;[Greece]"/>
            <x15:cachedUniqueName index="39" name="[Athletes_Combined].[countryoforiginname].&amp;[Guatemala]"/>
            <x15:cachedUniqueName index="40" name="[Athletes_Combined].[countryoforiginname].&amp;[Guyana]"/>
            <x15:cachedUniqueName index="41" name="[Athletes_Combined].[countryoforiginname].&amp;[Honduras]"/>
            <x15:cachedUniqueName index="42" name="[Athletes_Combined].[countryoforiginname].&amp;[Hungary]"/>
            <x15:cachedUniqueName index="43" name="[Athletes_Combined].[countryoforiginname].&amp;[Iceland]"/>
            <x15:cachedUniqueName index="44" name="[Athletes_Combined].[countryoforiginname].&amp;[India]"/>
            <x15:cachedUniqueName index="45" name="[Athletes_Combined].[countryoforiginname].&amp;[Indonesia]"/>
            <x15:cachedUniqueName index="46" name="[Athletes_Combined].[countryoforiginname].&amp;[Iran]"/>
            <x15:cachedUniqueName index="47" name="[Athletes_Combined].[countryoforiginname].&amp;[Iraq]"/>
            <x15:cachedUniqueName index="48" name="[Athletes_Combined].[countryoforiginname].&amp;[Ireland]"/>
            <x15:cachedUniqueName index="49" name="[Athletes_Combined].[countryoforiginname].&amp;[Israel]"/>
            <x15:cachedUniqueName index="50" name="[Athletes_Combined].[countryoforiginname].&amp;[Italy]"/>
            <x15:cachedUniqueName index="51" name="[Athletes_Combined].[countryoforiginname].&amp;[Jamaica]"/>
            <x15:cachedUniqueName index="52" name="[Athletes_Combined].[countryoforiginname].&amp;[Japan]"/>
            <x15:cachedUniqueName index="53" name="[Athletes_Combined].[countryoforiginname].&amp;[Jordan]"/>
            <x15:cachedUniqueName index="54" name="[Athletes_Combined].[countryoforiginname].&amp;[Kenya]"/>
            <x15:cachedUniqueName index="55" name="[Athletes_Combined].[countryoforiginname].&amp;[Korea, Republic of]"/>
            <x15:cachedUniqueName index="56" name="[Athletes_Combined].[countryoforiginname].&amp;[Kosovo]"/>
            <x15:cachedUniqueName index="57" name="[Athletes_Combined].[countryoforiginname].&amp;[Kuwait]"/>
            <x15:cachedUniqueName index="58" name="[Athletes_Combined].[countryoforiginname].&amp;[Latvia]"/>
            <x15:cachedUniqueName index="59" name="[Athletes_Combined].[countryoforiginname].&amp;[Lebanon]"/>
            <x15:cachedUniqueName index="60" name="[Athletes_Combined].[countryoforiginname].&amp;[Lithuania]"/>
            <x15:cachedUniqueName index="61" name="[Athletes_Combined].[countryoforiginname].&amp;[Luxembourg]"/>
            <x15:cachedUniqueName index="62" name="[Athletes_Combined].[countryoforiginname].&amp;[Malaysia]"/>
            <x15:cachedUniqueName index="63" name="[Athletes_Combined].[countryoforiginname].&amp;[Malta]"/>
            <x15:cachedUniqueName index="64" name="[Athletes_Combined].[countryoforiginname].&amp;[Mauritius]"/>
            <x15:cachedUniqueName index="65" name="[Athletes_Combined].[countryoforiginname].&amp;[Mexico]"/>
            <x15:cachedUniqueName index="66" name="[Athletes_Combined].[countryoforiginname].&amp;[Morocco]"/>
            <x15:cachedUniqueName index="67" name="[Athletes_Combined].[countryoforiginname].&amp;[Mozambique]"/>
            <x15:cachedUniqueName index="68" name="[Athletes_Combined].[countryoforiginname].&amp;[Namibia]"/>
            <x15:cachedUniqueName index="69" name="[Athletes_Combined].[countryoforiginname].&amp;[Netherlands]"/>
            <x15:cachedUniqueName index="70" name="[Athletes_Combined].[countryoforiginname].&amp;[New Zealand]"/>
            <x15:cachedUniqueName index="71" name="[Athletes_Combined].[countryoforiginname].&amp;[Nicaragua]"/>
            <x15:cachedUniqueName index="72" name="[Athletes_Combined].[countryoforiginname].&amp;[Nigeria]"/>
            <x15:cachedUniqueName index="73" name="[Athletes_Combined].[countryoforiginname].&amp;[Norway]"/>
            <x15:cachedUniqueName index="74" name="[Athletes_Combined].[countryoforiginname].&amp;[Oman]"/>
            <x15:cachedUniqueName index="75" name="[Athletes_Combined].[countryoforiginname].&amp;[Pakistan]"/>
            <x15:cachedUniqueName index="76" name="[Athletes_Combined].[countryoforiginname].&amp;[Palestinian Territory]"/>
            <x15:cachedUniqueName index="77" name="[Athletes_Combined].[countryoforiginname].&amp;[Panama]"/>
            <x15:cachedUniqueName index="78" name="[Athletes_Combined].[countryoforiginname].&amp;[Papua New Guinea]"/>
            <x15:cachedUniqueName index="79" name="[Athletes_Combined].[countryoforiginname].&amp;[Paraguay]"/>
            <x15:cachedUniqueName index="80" name="[Athletes_Combined].[countryoforiginname].&amp;[Peru]"/>
            <x15:cachedUniqueName index="81" name="[Athletes_Combined].[countryoforiginname].&amp;[Philippines]"/>
            <x15:cachedUniqueName index="82" name="[Athletes_Combined].[countryoforiginname].&amp;[Poland]"/>
            <x15:cachedUniqueName index="83" name="[Athletes_Combined].[countryoforiginname].&amp;[Portugal]"/>
            <x15:cachedUniqueName index="84" name="[Athletes_Combined].[countryoforiginname].&amp;[Qatar]"/>
            <x15:cachedUniqueName index="85" name="[Athletes_Combined].[countryoforiginname].&amp;[Romania]"/>
            <x15:cachedUniqueName index="86" name="[Athletes_Combined].[countryoforiginname].&amp;[Russian Federation]"/>
            <x15:cachedUniqueName index="87" name="[Athletes_Combined].[countryoforiginname].&amp;[Saint Lucia]"/>
            <x15:cachedUniqueName index="88" name="[Athletes_Combined].[countryoforiginname].&amp;[Samoa]"/>
            <x15:cachedUniqueName index="89" name="[Athletes_Combined].[countryoforiginname].&amp;[Saudi Arabia]"/>
            <x15:cachedUniqueName index="90" name="[Athletes_Combined].[countryoforiginname].&amp;[Senegal]"/>
            <x15:cachedUniqueName index="91" name="[Athletes_Combined].[countryoforiginname].&amp;[Serbia]"/>
            <x15:cachedUniqueName index="92" name="[Athletes_Combined].[countryoforiginname].&amp;[Singapore]"/>
            <x15:cachedUniqueName index="93" name="[Athletes_Combined].[countryoforiginname].&amp;[Slovakia]"/>
            <x15:cachedUniqueName index="94" name="[Athletes_Combined].[countryoforiginname].&amp;[Slovenia]"/>
            <x15:cachedUniqueName index="95" name="[Athletes_Combined].[countryoforiginname].&amp;[South Africa]"/>
            <x15:cachedUniqueName index="96" name="[Athletes_Combined].[countryoforiginname].&amp;[Spain]"/>
            <x15:cachedUniqueName index="97" name="[Athletes_Combined].[countryoforiginname].&amp;[Sri Lanka]"/>
            <x15:cachedUniqueName index="98" name="[Athletes_Combined].[countryoforiginname].&amp;[Suriname]"/>
            <x15:cachedUniqueName index="99" name="[Athletes_Combined].[countryoforiginname].&amp;[Sweden]"/>
            <x15:cachedUniqueName index="100" name="[Athletes_Combined].[countryoforiginname].&amp;[Switzerland]"/>
            <x15:cachedUniqueName index="101" name="[Athletes_Combined].[countryoforiginname].&amp;[Syrian Arab Republic]"/>
            <x15:cachedUniqueName index="102" name="[Athletes_Combined].[countryoforiginname].&amp;[Tonga]"/>
            <x15:cachedUniqueName index="103" name="[Athletes_Combined].[countryoforiginname].&amp;[Trinidad and Tobago]"/>
            <x15:cachedUniqueName index="104" name="[Athletes_Combined].[countryoforiginname].&amp;[Tunisia]"/>
            <x15:cachedUniqueName index="105" name="[Athletes_Combined].[countryoforiginname].&amp;[Turkey]"/>
            <x15:cachedUniqueName index="106" name="[Athletes_Combined].[countryoforiginname].&amp;[Ukraine]"/>
            <x15:cachedUniqueName index="107" name="[Athletes_Combined].[countryoforiginname].&amp;[United Arab Emirates]"/>
            <x15:cachedUniqueName index="108" name="[Athletes_Combined].[countryoforiginname].&amp;[United Kingdom]"/>
            <x15:cachedUniqueName index="109" name="[Athletes_Combined].[countryoforiginname].&amp;[United States]"/>
            <x15:cachedUniqueName index="110" name="[Athletes_Combined].[countryoforiginname].&amp;[Uruguay]"/>
            <x15:cachedUniqueName index="111" name="[Athletes_Combined].[countryoforiginname].&amp;[Venezuela]"/>
            <x15:cachedUniqueName index="112" name="[Athletes_Combined].[countryoforiginname].&amp;[Viet Nam]"/>
            <x15:cachedUniqueName index="113" name="[Athletes_Combined].[countryoforiginname].&amp;[Zimbabwe]"/>
          </x15:cachedUniqueNames>
        </ext>
      </extLst>
    </cacheField>
    <cacheField name="[Measures].[Count of competitorid]" caption="Count of competitorid" numFmtId="0" hierarchy="67" level="32767"/>
    <cacheField name="[Athletes_Combined].[division].[division]" caption="division" numFmtId="0" hierarchy="20" level="1">
      <sharedItems containsSemiMixedTypes="0" containsNonDate="0" containsString="0"/>
    </cacheField>
  </cacheFields>
  <cacheHierarchies count="83">
    <cacheHierarchy uniqueName="[Athletes_Combined].[height]" caption="height" attribute="1" defaultMemberUniqueName="[Athletes_Combined].[height].[All]" allUniqueName="[Athletes_Combined].[height].[All]" dimensionUniqueName="[Athletes_Combined]" displayFolder="" count="0" memberValueDatatype="5" unbalanced="0"/>
    <cacheHierarchy uniqueName="[Athletes_Combined].[affiliateid]" caption="affiliateid" attribute="1" defaultMemberUniqueName="[Athletes_Combined].[affiliateid].[All]" allUniqueName="[Athletes_Combined].[affiliateid].[All]" dimensionUniqueName="[Athletes_Combined]" displayFolder="" count="0" memberValueDatatype="20" unbalanced="0"/>
    <cacheHierarchy uniqueName="[Athletes_Combined].[countryoforiginname]" caption="countryoforiginname" attribute="1" defaultMemberUniqueName="[Athletes_Combined].[countryoforiginname].[All]" allUniqueName="[Athletes_Combined].[countryoforiginname].[All]" dimensionUniqueName="[Athletes_Combined]" displayFolder="" count="2" memberValueDatatype="130" unbalanced="0">
      <fieldsUsage count="2">
        <fieldUsage x="-1"/>
        <fieldUsage x="0"/>
      </fieldsUsage>
    </cacheHierarchy>
    <cacheHierarchy uniqueName="[Athletes_Combined].[weight]" caption="weight" attribute="1" defaultMemberUniqueName="[Athletes_Combined].[weight].[All]" allUniqueName="[Athletes_Combined].[weight].[All]" dimensionUniqueName="[Athletes_Combined]" displayFolder="" count="0" memberValueDatatype="5" unbalanced="0"/>
    <cacheHierarchy uniqueName="[Athletes_Combined].[affiliatename]" caption="affiliatename" attribute="1" defaultMemberUniqueName="[Athletes_Combined].[affiliatename].[All]" allUniqueName="[Athletes_Combined].[affiliatename].[All]" dimensionUniqueName="[Athletes_Combined]" displayFolder="" count="0" memberValueDatatype="130" unbalanced="0"/>
    <cacheHierarchy uniqueName="[Athletes_Combined].[affliatename]" caption="affliatename" attribute="1" defaultMemberUniqueName="[Athletes_Combined].[affliatename].[All]" allUniqueName="[Athletes_Combined].[affliatename].[All]" dimensionUniqueName="[Athletes_Combined]" displayFolder="" count="0" memberValueDatatype="130" unbalanced="0"/>
    <cacheHierarchy uniqueName="[Athletes_Combined].[status]" caption="status" attribute="1" defaultMemberUniqueName="[Athletes_Combined].[status].[All]" allUniqueName="[Athletes_Combined].[status].[All]" dimensionUniqueName="[Athletes_Combined]" displayFolder="" count="0" memberValueDatatype="130" unbalanced="0"/>
    <cacheHierarchy uniqueName="[Athletes_Combined].[Athletestatus]" caption="Athletestatus" attribute="1" defaultMemberUniqueName="[Athletes_Combined].[Athletestatus].[All]" allUniqueName="[Athletes_Combined].[Athletestatus].[All]" dimensionUniqueName="[Athletes_Combined]" displayFolder="" count="0" memberValueDatatype="130" unbalanced="0"/>
    <cacheHierarchy uniqueName="[Athletes_Combined].[bibid]" caption="bibid" attribute="1" defaultMemberUniqueName="[Athletes_Combined].[bibid].[All]" allUniqueName="[Athletes_Combined].[bibid].[All]" dimensionUniqueName="[Athletes_Combined]" displayFolder="" count="0" memberValueDatatype="130" unbalanced="0"/>
    <cacheHierarchy uniqueName="[Athletes_Combined].[profilepics3key]" caption="profilepics3key" attribute="1" defaultMemberUniqueName="[Athletes_Combined].[profilepics3key].[All]" allUniqueName="[Athletes_Combined].[profilepics3key].[All]" dimensionUniqueName="[Athletes_Combined]" displayFolder="" count="0" memberValueDatatype="130" unbalanced="0"/>
    <cacheHierarchy uniqueName="[Athletes_Combined].[competitorid]" caption="competitorid" attribute="1" defaultMemberUniqueName="[Athletes_Combined].[competitorid].[All]" allUniqueName="[Athletes_Combined].[competitorid].[All]" dimensionUniqueName="[Athletes_Combined]" displayFolder="" count="0" memberValueDatatype="20" unbalanced="0"/>
    <cacheHierarchy uniqueName="[Athletes_Combined].[firstname]" caption="firstname" attribute="1" defaultMemberUniqueName="[Athletes_Combined].[firstname].[All]" allUniqueName="[Athletes_Combined].[firstname].[All]" dimensionUniqueName="[Athletes_Combined]" displayFolder="" count="0" memberValueDatatype="130" unbalanced="0"/>
    <cacheHierarchy uniqueName="[Athletes_Combined].[gender]" caption="gender" attribute="1" defaultMemberUniqueName="[Athletes_Combined].[gender].[All]" allUniqueName="[Athletes_Combined].[gender].[All]" dimensionUniqueName="[Athletes_Combined]" displayFolder="" count="0" memberValueDatatype="130" unbalanced="0"/>
    <cacheHierarchy uniqueName="[Athletes_Combined].[age]" caption="age" attribute="1" defaultMemberUniqueName="[Athletes_Combined].[age].[All]" allUniqueName="[Athletes_Combined].[age].[All]" dimensionUniqueName="[Athletes_Combined]" displayFolder="" count="0" memberValueDatatype="20" unbalanced="0"/>
    <cacheHierarchy uniqueName="[Athletes_Combined].[lastname]" caption="lastname" attribute="1" defaultMemberUniqueName="[Athletes_Combined].[lastname].[All]" allUniqueName="[Athletes_Combined].[lastname].[All]" dimensionUniqueName="[Athletes_Combined]" displayFolder="" count="0" memberValueDatatype="130" unbalanced="0"/>
    <cacheHierarchy uniqueName="[Athletes_Combined].[countryoforigincode]" caption="countryoforigincode" attribute="1" defaultMemberUniqueName="[Athletes_Combined].[countryoforigincode].[All]" allUniqueName="[Athletes_Combined].[countryoforigincode].[All]" dimensionUniqueName="[Athletes_Combined]" displayFolder="" count="0" memberValueDatatype="130" unbalanced="0"/>
    <cacheHierarchy uniqueName="[Athletes_Combined].[competitorname]" caption="competitorname" attribute="1" defaultMemberUniqueName="[Athletes_Combined].[competitorname].[All]" allUniqueName="[Athletes_Combined].[competitorname].[All]" dimensionUniqueName="[Athletes_Combined]" displayFolder="" count="0" memberValueDatatype="130" unbalanced="0"/>
    <cacheHierarchy uniqueName="[Athletes_Combined].[Column1]" caption="Column1" attribute="1" defaultMemberUniqueName="[Athletes_Combined].[Column1].[All]" allUniqueName="[Athletes_Combined].[Column1].[All]" dimensionUniqueName="[Athletes_Combined]" displayFolder="" count="0" memberValueDatatype="130" unbalanced="0"/>
    <cacheHierarchy uniqueName="[Athletes_Combined].[overallrank]" caption="overallrank" attribute="1" defaultMemberUniqueName="[Athletes_Combined].[overallrank].[All]" allUniqueName="[Athletes_Combined].[overallrank].[All]" dimensionUniqueName="[Athletes_Combined]" displayFolder="" count="0" memberValueDatatype="20" unbalanced="0"/>
    <cacheHierarchy uniqueName="[Athletes_Combined].[overallscore]" caption="overallscore" attribute="1" defaultMemberUniqueName="[Athletes_Combined].[overallscore].[All]" allUniqueName="[Athletes_Combined].[overallscore].[All]" dimensionUniqueName="[Athletes_Combined]" displayFolder="" count="0" memberValueDatatype="20" unbalanced="0"/>
    <cacheHierarchy uniqueName="[Athletes_Combined].[division]" caption="division" attribute="1" defaultMemberUniqueName="[Athletes_Combined].[division].[All]" allUniqueName="[Athletes_Combined].[division].[All]" dimensionUniqueName="[Athletes_Combined]" displayFolder="" count="2" memberValueDatatype="130" unbalanced="0">
      <fieldsUsage count="2">
        <fieldUsage x="-1"/>
        <fieldUsage x="2"/>
      </fieldsUsage>
    </cacheHierarchy>
    <cacheHierarchy uniqueName="[Athletes_Combined].[Number of Records]" caption="Number of Records" attribute="1" defaultMemberUniqueName="[Athletes_Combined].[Number of Records].[All]" allUniqueName="[Athletes_Combined].[Number of Records].[All]" dimensionUniqueName="[Athletes_Combined]" displayFolder="" count="0" memberValueDatatype="20" unbalanced="0"/>
    <cacheHierarchy uniqueName="[scores].[ordinal]" caption="ordinal" attribute="1" defaultMemberUniqueName="[scores].[ordinal].[All]" allUniqueName="[scores].[ordinal].[All]" dimensionUniqueName="[scores]" displayFolder="" count="0" memberValueDatatype="20" unbalanced="0"/>
    <cacheHierarchy uniqueName="[scores].[breakdown]" caption="breakdown" attribute="1" defaultMemberUniqueName="[scores].[breakdown].[All]" allUniqueName="[scores].[breakdown].[All]" dimensionUniqueName="[scores]" displayFolder="" count="0" memberValueDatatype="130" unbalanced="0"/>
    <cacheHierarchy uniqueName="[scores].[lane]" caption="lane" attribute="1" defaultMemberUniqueName="[scores].[lane].[All]" allUniqueName="[scores].[lane].[All]" dimensionUniqueName="[scores]" displayFolder="" count="0" memberValueDatatype="20" unbalanced="0"/>
    <cacheHierarchy uniqueName="[scores].[rank]" caption="rank" attribute="1" defaultMemberUniqueName="[scores].[rank].[All]" allUniqueName="[scores].[rank].[All]" dimensionUniqueName="[scores]" displayFolder="" count="0" memberValueDatatype="130" unbalanced="0"/>
    <cacheHierarchy uniqueName="[scores].[heat]" caption="heat" attribute="1" defaultMemberUniqueName="[scores].[heat].[All]" allUniqueName="[scores].[heat].[All]" dimensionUniqueName="[scores]" displayFolder="" count="0" memberValueDatatype="20" unbalanced="0"/>
    <cacheHierarchy uniqueName="[scores].[points]" caption="points" attribute="1" defaultMemberUniqueName="[scores].[points].[All]" allUniqueName="[scores].[points].[All]" dimensionUniqueName="[scores]" displayFolder="" count="0" memberValueDatatype="20" unbalanced="0"/>
    <cacheHierarchy uniqueName="[scores].[scoredisplay]" caption="scoredisplay" attribute="1" defaultMemberUniqueName="[scores].[scoredisplay].[All]" allUniqueName="[scores].[scoredisplay].[All]" dimensionUniqueName="[scores]" displayFolder="" count="0" memberValueDatatype="130" unbalanced="0"/>
    <cacheHierarchy uniqueName="[scores].[time]" caption="time" attribute="1" defaultMemberUniqueName="[scores].[time].[All]" allUniqueName="[scores].[time].[All]" dimensionUniqueName="[scores]" displayFolder="" count="0" memberValueDatatype="130" unbalanced="0"/>
    <cacheHierarchy uniqueName="[scores].[displaytime]" caption="displaytime" attribute="1" defaultMemberUniqueName="[scores].[displaytime].[All]" allUniqueName="[scores].[displaytime].[All]" dimensionUniqueName="[scores]" displayFolder="" count="0" memberValueDatatype="5" unbalanced="0"/>
    <cacheHierarchy uniqueName="[scores].[workoutrank]" caption="workoutrank" attribute="1" defaultMemberUniqueName="[scores].[workoutrank].[All]" allUniqueName="[scores].[workoutrank].[All]" dimensionUniqueName="[scores]" displayFolder="" count="0" memberValueDatatype="130" unbalanced="0"/>
    <cacheHierarchy uniqueName="[scores].[competitorid]" caption="competitorid" attribute="1" defaultMemberUniqueName="[scores].[competitorid].[All]" allUniqueName="[scores].[competitorid].[All]" dimensionUniqueName="[scores]" displayFolder="" count="0" memberValueDatatype="20" unbalanced="0"/>
    <cacheHierarchy uniqueName="[scores].[Number of Records]" caption="Number of Records" attribute="1" defaultMemberUniqueName="[scores].[Number of Records].[All]" allUniqueName="[scores].[Number of Records].[All]" dimensionUniqueName="[scores]" displayFolder="" count="0" memberValueDatatype="20" unbalanced="0"/>
    <cacheHierarchy uniqueName="[Measures].[Median_age]" caption="Median_age" measure="1" displayFolder="" measureGroup="scores" count="0"/>
    <cacheHierarchy uniqueName="[Measures].[Median_overallscore]" caption="Median_overallscore" measure="1" displayFolder="" measureGroup="scores" count="0"/>
    <cacheHierarchy uniqueName="[Measures].[Median of weight]" caption="Median of weight" measure="1" displayFolder="" measureGroup="scores" count="0"/>
    <cacheHierarchy uniqueName="[Measures].[Median of height]" caption="Median of height" measure="1" displayFolder="" measureGroup="scores" count="0"/>
    <cacheHierarchy uniqueName="[Measures].[__XL_Count scores]" caption="__XL_Count scores" measure="1" displayFolder="" measureGroup="scores" count="0" hidden="1"/>
    <cacheHierarchy uniqueName="[Measures].[__XL_Count Athletes_Combined]" caption="__XL_Count Athletes_Combined" measure="1" displayFolder="" measureGroup="Athletes_Combined" count="0" hidden="1"/>
    <cacheHierarchy uniqueName="[Measures].[__No measures defined]" caption="__No measures defined" measure="1" displayFolder="" count="0" hidden="1"/>
    <cacheHierarchy uniqueName="[Measures].[Count of workoutrank]" caption="Count of workoutrank" measure="1" displayFolder="" measureGroup="scores" count="0" hidden="1">
      <extLst>
        <ext xmlns:x15="http://schemas.microsoft.com/office/spreadsheetml/2010/11/main" uri="{B97F6D7D-B522-45F9-BDA1-12C45D357490}">
          <x15:cacheHierarchy aggregatedColumn="31"/>
        </ext>
      </extLst>
    </cacheHierarchy>
    <cacheHierarchy uniqueName="[Measures].[Count of division]" caption="Count of division" measure="1" displayFolder="" measureGroup="Athletes_Combined" count="0" hidden="1">
      <extLst>
        <ext xmlns:x15="http://schemas.microsoft.com/office/spreadsheetml/2010/11/main" uri="{B97F6D7D-B522-45F9-BDA1-12C45D357490}">
          <x15:cacheHierarchy aggregatedColumn="20"/>
        </ext>
      </extLst>
    </cacheHierarchy>
    <cacheHierarchy uniqueName="[Measures].[Sum of height]" caption="Sum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Average of height]" caption="Average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age]" caption="Average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um of weight]" caption="Sum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um of overallscore]" caption="Sum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in of overallscore]" caption="Min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Average of overallscore]" caption="Average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overallscore]" caption="Max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StdDev of overallscore]" caption="StdDev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age]" caption="Max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Min of age]" caption="Min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tdDev of age]" caption="StdDev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weight]" caption="Average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weight]" caption="Max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in of weight]" caption="Min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tdDev of weight]" caption="StdDev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height]" caption="Max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Min of height]" caption="Min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tdDev of height]" caption="StdDev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Count of countryoforiginname]" caption="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Distinct Count of countryoforiginname]" caption="Distinct 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Count of overallrank]" caption="Count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Sum of competitorid]" caption="Sum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competitorid]" caption="Count of competitorid" measure="1" displayFolder="" measureGroup="Athletes_Combined" count="0" oneField="1" hidden="1">
      <fieldsUsage count="1">
        <fieldUsage x="1"/>
      </fieldsUsage>
      <extLst>
        <ext xmlns:x15="http://schemas.microsoft.com/office/spreadsheetml/2010/11/main" uri="{B97F6D7D-B522-45F9-BDA1-12C45D357490}">
          <x15:cacheHierarchy aggregatedColumn="10"/>
        </ext>
      </extLst>
    </cacheHierarchy>
    <cacheHierarchy uniqueName="[Measures].[Distinct Count of competitorid]" caption="Distinct 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Athletes_Combined" count="0" hidden="1">
      <extLst>
        <ext xmlns:x15="http://schemas.microsoft.com/office/spreadsheetml/2010/11/main" uri="{B97F6D7D-B522-45F9-BDA1-12C45D357490}">
          <x15:cacheHierarchy aggregatedColumn="12"/>
        </ext>
      </extLst>
    </cacheHierarchy>
    <cacheHierarchy uniqueName="[Measures].[Max of overallrank]" caption="Max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Average of overallrank]" caption="Average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Count of scoredisplay]" caption="Count of scoredisplay" measure="1" displayFolder="" measureGroup="scores" count="0" hidden="1">
      <extLst>
        <ext xmlns:x15="http://schemas.microsoft.com/office/spreadsheetml/2010/11/main" uri="{B97F6D7D-B522-45F9-BDA1-12C45D357490}">
          <x15:cacheHierarchy aggregatedColumn="28"/>
        </ext>
      </extLst>
    </cacheHierarchy>
    <cacheHierarchy uniqueName="[Measures].[Count of time]" caption="Count of time" measure="1" displayFolder="" measureGroup="scores" count="0" hidden="1">
      <extLst>
        <ext xmlns:x15="http://schemas.microsoft.com/office/spreadsheetml/2010/11/main" uri="{B97F6D7D-B522-45F9-BDA1-12C45D357490}">
          <x15:cacheHierarchy aggregatedColumn="29"/>
        </ext>
      </extLst>
    </cacheHierarchy>
    <cacheHierarchy uniqueName="[Measures].[Count of status]" caption="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Distinct Count of status]" caption="Distinct 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Count of Athletestatus]" caption="Count of Athletestatus" measure="1" displayFolder="" measureGroup="Athletes_Combined" count="0" hidden="1">
      <extLst>
        <ext xmlns:x15="http://schemas.microsoft.com/office/spreadsheetml/2010/11/main" uri="{B97F6D7D-B522-45F9-BDA1-12C45D357490}">
          <x15:cacheHierarchy aggregatedColumn="7"/>
        </ext>
      </extLst>
    </cacheHierarchy>
    <cacheHierarchy uniqueName="[Measures].[Sum of displaytime]" caption="Sum of displaytime" measure="1" displayFolder="" measureGroup="scores" count="0" hidden="1">
      <extLst>
        <ext xmlns:x15="http://schemas.microsoft.com/office/spreadsheetml/2010/11/main" uri="{B97F6D7D-B522-45F9-BDA1-12C45D357490}">
          <x15:cacheHierarchy aggregatedColumn="30"/>
        </ext>
      </extLst>
    </cacheHierarchy>
    <cacheHierarchy uniqueName="[Measures].[Average of displaytime]" caption="Average of displaytime" measure="1" displayFolder="" measureGroup="scores" count="0" hidden="1">
      <extLst>
        <ext xmlns:x15="http://schemas.microsoft.com/office/spreadsheetml/2010/11/main" uri="{B97F6D7D-B522-45F9-BDA1-12C45D357490}">
          <x15:cacheHierarchy aggregatedColumn="30"/>
        </ext>
      </extLst>
    </cacheHierarchy>
    <cacheHierarchy uniqueName="[Measures].[Max of displaytime]" caption="Max of displaytime" measure="1" displayFolder="" measureGroup="scores" count="0" hidden="1">
      <extLst>
        <ext xmlns:x15="http://schemas.microsoft.com/office/spreadsheetml/2010/11/main" uri="{B97F6D7D-B522-45F9-BDA1-12C45D357490}">
          <x15:cacheHierarchy aggregatedColumn="30"/>
        </ext>
      </extLst>
    </cacheHierarchy>
    <cacheHierarchy uniqueName="[Measures].[Min of displaytime]" caption="Min of displaytime" measure="1" displayFolder="" measureGroup="scores" count="0" hidden="1">
      <extLst>
        <ext xmlns:x15="http://schemas.microsoft.com/office/spreadsheetml/2010/11/main" uri="{B97F6D7D-B522-45F9-BDA1-12C45D357490}">
          <x15:cacheHierarchy aggregatedColumn="30"/>
        </ext>
      </extLst>
    </cacheHierarchy>
    <cacheHierarchy uniqueName="[Measures].[Count of affiliatename]" caption="Count of affiliatename" measure="1" displayFolder="" measureGroup="Athletes_Combined" count="0" hidden="1">
      <extLst>
        <ext xmlns:x15="http://schemas.microsoft.com/office/spreadsheetml/2010/11/main" uri="{B97F6D7D-B522-45F9-BDA1-12C45D357490}">
          <x15:cacheHierarchy aggregatedColumn="4"/>
        </ext>
      </extLst>
    </cacheHierarchy>
    <cacheHierarchy uniqueName="[Measures].[Distinct Count of affiliatename]" caption="Distinct Count of affiliatename" measure="1" displayFolder="" measureGroup="Athletes_Combined" count="0" hidden="1">
      <extLst>
        <ext xmlns:x15="http://schemas.microsoft.com/office/spreadsheetml/2010/11/main" uri="{B97F6D7D-B522-45F9-BDA1-12C45D357490}">
          <x15:cacheHierarchy aggregatedColumn="4"/>
        </ext>
      </extLst>
    </cacheHierarchy>
  </cacheHierarchies>
  <kpis count="0"/>
  <dimensions count="3">
    <dimension name="Athletes_Combined" uniqueName="[Athletes_Combined]" caption="Athletes_Combined"/>
    <dimension measure="1" name="Measures" uniqueName="[Measures]" caption="Measures"/>
    <dimension name="scores" uniqueName="[scores]" caption="scores"/>
  </dimensions>
  <measureGroups count="2">
    <measureGroup name="Athletes_Combined" caption="Athletes_Combined"/>
    <measureGroup name="scores" caption="scor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Craig" refreshedDate="45440.758293634259" backgroundQuery="1" createdVersion="8" refreshedVersion="8" minRefreshableVersion="3" recordCount="0" supportSubquery="1" supportAdvancedDrill="1" xr:uid="{76093A7D-021F-4E24-9989-F64E67D1E7F4}">
  <cacheSource type="external" connectionId="6"/>
  <cacheFields count="5">
    <cacheField name="[scores].[ordinal].[ordinal]" caption="ordinal" numFmtId="0" hierarchy="22"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cores].[ordinal].&amp;[1]"/>
            <x15:cachedUniqueName index="1" name="[scores].[ordinal].&amp;[2]"/>
            <x15:cachedUniqueName index="2" name="[scores].[ordinal].&amp;[3]"/>
            <x15:cachedUniqueName index="3" name="[scores].[ordinal].&amp;[4]"/>
            <x15:cachedUniqueName index="4" name="[scores].[ordinal].&amp;[5]"/>
            <x15:cachedUniqueName index="5" name="[scores].[ordinal].&amp;[6]"/>
            <x15:cachedUniqueName index="6" name="[scores].[ordinal].&amp;[7]"/>
            <x15:cachedUniqueName index="7" name="[scores].[ordinal].&amp;[8]"/>
            <x15:cachedUniqueName index="8" name="[scores].[ordinal].&amp;[9]"/>
            <x15:cachedUniqueName index="9" name="[scores].[ordinal].&amp;[10]"/>
            <x15:cachedUniqueName index="10" name="[scores].[ordinal].&amp;[11]"/>
            <x15:cachedUniqueName index="11" name="[scores].[ordinal].&amp;[12]"/>
          </x15:cachedUniqueNames>
        </ext>
      </extLst>
    </cacheField>
    <cacheField name="[Athletes_Combined].[division].[division]" caption="division" numFmtId="0" hierarchy="20" level="1">
      <sharedItems containsSemiMixedTypes="0" containsNonDate="0" containsString="0"/>
    </cacheField>
    <cacheField name="[Measures].[Average of displaytime]" caption="Average of displaytime" numFmtId="0" hierarchy="78" level="32767"/>
    <cacheField name="[Measures].[Max of displaytime]" caption="Max of displaytime" numFmtId="0" hierarchy="79" level="32767"/>
    <cacheField name="[Measures].[Min of displaytime]" caption="Min of displaytime" numFmtId="0" hierarchy="80" level="32767"/>
  </cacheFields>
  <cacheHierarchies count="83">
    <cacheHierarchy uniqueName="[Athletes_Combined].[height]" caption="height" attribute="1" defaultMemberUniqueName="[Athletes_Combined].[height].[All]" allUniqueName="[Athletes_Combined].[height].[All]" dimensionUniqueName="[Athletes_Combined]" displayFolder="" count="0" memberValueDatatype="5" unbalanced="0"/>
    <cacheHierarchy uniqueName="[Athletes_Combined].[affiliateid]" caption="affiliateid" attribute="1" defaultMemberUniqueName="[Athletes_Combined].[affiliateid].[All]" allUniqueName="[Athletes_Combined].[affiliateid].[All]" dimensionUniqueName="[Athletes_Combined]" displayFolder="" count="0" memberValueDatatype="20" unbalanced="0"/>
    <cacheHierarchy uniqueName="[Athletes_Combined].[countryoforiginname]" caption="countryoforiginname" attribute="1" defaultMemberUniqueName="[Athletes_Combined].[countryoforiginname].[All]" allUniqueName="[Athletes_Combined].[countryoforiginname].[All]" dimensionUniqueName="[Athletes_Combined]" displayFolder="" count="0" memberValueDatatype="130" unbalanced="0"/>
    <cacheHierarchy uniqueName="[Athletes_Combined].[weight]" caption="weight" attribute="1" defaultMemberUniqueName="[Athletes_Combined].[weight].[All]" allUniqueName="[Athletes_Combined].[weight].[All]" dimensionUniqueName="[Athletes_Combined]" displayFolder="" count="0" memberValueDatatype="5" unbalanced="0"/>
    <cacheHierarchy uniqueName="[Athletes_Combined].[affiliatename]" caption="affiliatename" attribute="1" defaultMemberUniqueName="[Athletes_Combined].[affiliatename].[All]" allUniqueName="[Athletes_Combined].[affiliatename].[All]" dimensionUniqueName="[Athletes_Combined]" displayFolder="" count="0" memberValueDatatype="130" unbalanced="0"/>
    <cacheHierarchy uniqueName="[Athletes_Combined].[affliatename]" caption="affliatename" attribute="1" defaultMemberUniqueName="[Athletes_Combined].[affliatename].[All]" allUniqueName="[Athletes_Combined].[affliatename].[All]" dimensionUniqueName="[Athletes_Combined]" displayFolder="" count="0" memberValueDatatype="130" unbalanced="0"/>
    <cacheHierarchy uniqueName="[Athletes_Combined].[status]" caption="status" attribute="1" defaultMemberUniqueName="[Athletes_Combined].[status].[All]" allUniqueName="[Athletes_Combined].[status].[All]" dimensionUniqueName="[Athletes_Combined]" displayFolder="" count="0" memberValueDatatype="130" unbalanced="0"/>
    <cacheHierarchy uniqueName="[Athletes_Combined].[Athletestatus]" caption="Athletestatus" attribute="1" defaultMemberUniqueName="[Athletes_Combined].[Athletestatus].[All]" allUniqueName="[Athletes_Combined].[Athletestatus].[All]" dimensionUniqueName="[Athletes_Combined]" displayFolder="" count="0" memberValueDatatype="130" unbalanced="0"/>
    <cacheHierarchy uniqueName="[Athletes_Combined].[bibid]" caption="bibid" attribute="1" defaultMemberUniqueName="[Athletes_Combined].[bibid].[All]" allUniqueName="[Athletes_Combined].[bibid].[All]" dimensionUniqueName="[Athletes_Combined]" displayFolder="" count="0" memberValueDatatype="130" unbalanced="0"/>
    <cacheHierarchy uniqueName="[Athletes_Combined].[profilepics3key]" caption="profilepics3key" attribute="1" defaultMemberUniqueName="[Athletes_Combined].[profilepics3key].[All]" allUniqueName="[Athletes_Combined].[profilepics3key].[All]" dimensionUniqueName="[Athletes_Combined]" displayFolder="" count="0" memberValueDatatype="130" unbalanced="0"/>
    <cacheHierarchy uniqueName="[Athletes_Combined].[competitorid]" caption="competitorid" attribute="1" defaultMemberUniqueName="[Athletes_Combined].[competitorid].[All]" allUniqueName="[Athletes_Combined].[competitorid].[All]" dimensionUniqueName="[Athletes_Combined]" displayFolder="" count="0" memberValueDatatype="20" unbalanced="0"/>
    <cacheHierarchy uniqueName="[Athletes_Combined].[firstname]" caption="firstname" attribute="1" defaultMemberUniqueName="[Athletes_Combined].[firstname].[All]" allUniqueName="[Athletes_Combined].[firstname].[All]" dimensionUniqueName="[Athletes_Combined]" displayFolder="" count="0" memberValueDatatype="130" unbalanced="0"/>
    <cacheHierarchy uniqueName="[Athletes_Combined].[gender]" caption="gender" attribute="1" defaultMemberUniqueName="[Athletes_Combined].[gender].[All]" allUniqueName="[Athletes_Combined].[gender].[All]" dimensionUniqueName="[Athletes_Combined]" displayFolder="" count="0" memberValueDatatype="130" unbalanced="0"/>
    <cacheHierarchy uniqueName="[Athletes_Combined].[age]" caption="age" attribute="1" defaultMemberUniqueName="[Athletes_Combined].[age].[All]" allUniqueName="[Athletes_Combined].[age].[All]" dimensionUniqueName="[Athletes_Combined]" displayFolder="" count="0" memberValueDatatype="20" unbalanced="0"/>
    <cacheHierarchy uniqueName="[Athletes_Combined].[lastname]" caption="lastname" attribute="1" defaultMemberUniqueName="[Athletes_Combined].[lastname].[All]" allUniqueName="[Athletes_Combined].[lastname].[All]" dimensionUniqueName="[Athletes_Combined]" displayFolder="" count="0" memberValueDatatype="130" unbalanced="0"/>
    <cacheHierarchy uniqueName="[Athletes_Combined].[countryoforigincode]" caption="countryoforigincode" attribute="1" defaultMemberUniqueName="[Athletes_Combined].[countryoforigincode].[All]" allUniqueName="[Athletes_Combined].[countryoforigincode].[All]" dimensionUniqueName="[Athletes_Combined]" displayFolder="" count="0" memberValueDatatype="130" unbalanced="0"/>
    <cacheHierarchy uniqueName="[Athletes_Combined].[competitorname]" caption="competitorname" attribute="1" defaultMemberUniqueName="[Athletes_Combined].[competitorname].[All]" allUniqueName="[Athletes_Combined].[competitorname].[All]" dimensionUniqueName="[Athletes_Combined]" displayFolder="" count="0" memberValueDatatype="130" unbalanced="0"/>
    <cacheHierarchy uniqueName="[Athletes_Combined].[Column1]" caption="Column1" attribute="1" defaultMemberUniqueName="[Athletes_Combined].[Column1].[All]" allUniqueName="[Athletes_Combined].[Column1].[All]" dimensionUniqueName="[Athletes_Combined]" displayFolder="" count="0" memberValueDatatype="130" unbalanced="0"/>
    <cacheHierarchy uniqueName="[Athletes_Combined].[overallrank]" caption="overallrank" attribute="1" defaultMemberUniqueName="[Athletes_Combined].[overallrank].[All]" allUniqueName="[Athletes_Combined].[overallrank].[All]" dimensionUniqueName="[Athletes_Combined]" displayFolder="" count="0" memberValueDatatype="20" unbalanced="0"/>
    <cacheHierarchy uniqueName="[Athletes_Combined].[overallscore]" caption="overallscore" attribute="1" defaultMemberUniqueName="[Athletes_Combined].[overallscore].[All]" allUniqueName="[Athletes_Combined].[overallscore].[All]" dimensionUniqueName="[Athletes_Combined]" displayFolder="" count="0" memberValueDatatype="20" unbalanced="0"/>
    <cacheHierarchy uniqueName="[Athletes_Combined].[division]" caption="division" attribute="1" defaultMemberUniqueName="[Athletes_Combined].[division].[All]" allUniqueName="[Athletes_Combined].[division].[All]" dimensionUniqueName="[Athletes_Combined]" displayFolder="" count="2" memberValueDatatype="130" unbalanced="0">
      <fieldsUsage count="2">
        <fieldUsage x="-1"/>
        <fieldUsage x="1"/>
      </fieldsUsage>
    </cacheHierarchy>
    <cacheHierarchy uniqueName="[Athletes_Combined].[Number of Records]" caption="Number of Records" attribute="1" defaultMemberUniqueName="[Athletes_Combined].[Number of Records].[All]" allUniqueName="[Athletes_Combined].[Number of Records].[All]" dimensionUniqueName="[Athletes_Combined]" displayFolder="" count="0" memberValueDatatype="20" unbalanced="0"/>
    <cacheHierarchy uniqueName="[scores].[ordinal]" caption="ordinal" attribute="1" defaultMemberUniqueName="[scores].[ordinal].[All]" allUniqueName="[scores].[ordinal].[All]" dimensionUniqueName="[scores]" displayFolder="" count="2" memberValueDatatype="20" unbalanced="0">
      <fieldsUsage count="2">
        <fieldUsage x="-1"/>
        <fieldUsage x="0"/>
      </fieldsUsage>
    </cacheHierarchy>
    <cacheHierarchy uniqueName="[scores].[breakdown]" caption="breakdown" attribute="1" defaultMemberUniqueName="[scores].[breakdown].[All]" allUniqueName="[scores].[breakdown].[All]" dimensionUniqueName="[scores]" displayFolder="" count="0" memberValueDatatype="130" unbalanced="0"/>
    <cacheHierarchy uniqueName="[scores].[lane]" caption="lane" attribute="1" defaultMemberUniqueName="[scores].[lane].[All]" allUniqueName="[scores].[lane].[All]" dimensionUniqueName="[scores]" displayFolder="" count="0" memberValueDatatype="20" unbalanced="0"/>
    <cacheHierarchy uniqueName="[scores].[rank]" caption="rank" attribute="1" defaultMemberUniqueName="[scores].[rank].[All]" allUniqueName="[scores].[rank].[All]" dimensionUniqueName="[scores]" displayFolder="" count="0" memberValueDatatype="130" unbalanced="0"/>
    <cacheHierarchy uniqueName="[scores].[heat]" caption="heat" attribute="1" defaultMemberUniqueName="[scores].[heat].[All]" allUniqueName="[scores].[heat].[All]" dimensionUniqueName="[scores]" displayFolder="" count="0" memberValueDatatype="20" unbalanced="0"/>
    <cacheHierarchy uniqueName="[scores].[points]" caption="points" attribute="1" defaultMemberUniqueName="[scores].[points].[All]" allUniqueName="[scores].[points].[All]" dimensionUniqueName="[scores]" displayFolder="" count="0" memberValueDatatype="20" unbalanced="0"/>
    <cacheHierarchy uniqueName="[scores].[scoredisplay]" caption="scoredisplay" attribute="1" defaultMemberUniqueName="[scores].[scoredisplay].[All]" allUniqueName="[scores].[scoredisplay].[All]" dimensionUniqueName="[scores]" displayFolder="" count="0" memberValueDatatype="130" unbalanced="0"/>
    <cacheHierarchy uniqueName="[scores].[time]" caption="time" attribute="1" defaultMemberUniqueName="[scores].[time].[All]" allUniqueName="[scores].[time].[All]" dimensionUniqueName="[scores]" displayFolder="" count="0" memberValueDatatype="130" unbalanced="0"/>
    <cacheHierarchy uniqueName="[scores].[displaytime]" caption="displaytime" attribute="1" defaultMemberUniqueName="[scores].[displaytime].[All]" allUniqueName="[scores].[displaytime].[All]" dimensionUniqueName="[scores]" displayFolder="" count="0" memberValueDatatype="5" unbalanced="0"/>
    <cacheHierarchy uniqueName="[scores].[workoutrank]" caption="workoutrank" attribute="1" defaultMemberUniqueName="[scores].[workoutrank].[All]" allUniqueName="[scores].[workoutrank].[All]" dimensionUniqueName="[scores]" displayFolder="" count="0" memberValueDatatype="130" unbalanced="0"/>
    <cacheHierarchy uniqueName="[scores].[competitorid]" caption="competitorid" attribute="1" defaultMemberUniqueName="[scores].[competitorid].[All]" allUniqueName="[scores].[competitorid].[All]" dimensionUniqueName="[scores]" displayFolder="" count="0" memberValueDatatype="20" unbalanced="0"/>
    <cacheHierarchy uniqueName="[scores].[Number of Records]" caption="Number of Records" attribute="1" defaultMemberUniqueName="[scores].[Number of Records].[All]" allUniqueName="[scores].[Number of Records].[All]" dimensionUniqueName="[scores]" displayFolder="" count="0" memberValueDatatype="20" unbalanced="0"/>
    <cacheHierarchy uniqueName="[Measures].[Median_age]" caption="Median_age" measure="1" displayFolder="" measureGroup="scores" count="0"/>
    <cacheHierarchy uniqueName="[Measures].[Median_overallscore]" caption="Median_overallscore" measure="1" displayFolder="" measureGroup="scores" count="0"/>
    <cacheHierarchy uniqueName="[Measures].[Median of weight]" caption="Median of weight" measure="1" displayFolder="" measureGroup="scores" count="0"/>
    <cacheHierarchy uniqueName="[Measures].[Median of height]" caption="Median of height" measure="1" displayFolder="" measureGroup="scores" count="0"/>
    <cacheHierarchy uniqueName="[Measures].[__XL_Count scores]" caption="__XL_Count scores" measure="1" displayFolder="" measureGroup="scores" count="0" hidden="1"/>
    <cacheHierarchy uniqueName="[Measures].[__XL_Count Athletes_Combined]" caption="__XL_Count Athletes_Combined" measure="1" displayFolder="" measureGroup="Athletes_Combined" count="0" hidden="1"/>
    <cacheHierarchy uniqueName="[Measures].[__No measures defined]" caption="__No measures defined" measure="1" displayFolder="" count="0" hidden="1"/>
    <cacheHierarchy uniqueName="[Measures].[Count of workoutrank]" caption="Count of workoutrank" measure="1" displayFolder="" measureGroup="scores" count="0" hidden="1">
      <extLst>
        <ext xmlns:x15="http://schemas.microsoft.com/office/spreadsheetml/2010/11/main" uri="{B97F6D7D-B522-45F9-BDA1-12C45D357490}">
          <x15:cacheHierarchy aggregatedColumn="31"/>
        </ext>
      </extLst>
    </cacheHierarchy>
    <cacheHierarchy uniqueName="[Measures].[Count of division]" caption="Count of division" measure="1" displayFolder="" measureGroup="Athletes_Combined" count="0" hidden="1">
      <extLst>
        <ext xmlns:x15="http://schemas.microsoft.com/office/spreadsheetml/2010/11/main" uri="{B97F6D7D-B522-45F9-BDA1-12C45D357490}">
          <x15:cacheHierarchy aggregatedColumn="20"/>
        </ext>
      </extLst>
    </cacheHierarchy>
    <cacheHierarchy uniqueName="[Measures].[Sum of height]" caption="Sum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Average of height]" caption="Average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age]" caption="Average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um of weight]" caption="Sum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um of overallscore]" caption="Sum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in of overallscore]" caption="Min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Average of overallscore]" caption="Average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overallscore]" caption="Max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StdDev of overallscore]" caption="StdDev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age]" caption="Max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Min of age]" caption="Min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tdDev of age]" caption="StdDev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weight]" caption="Average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weight]" caption="Max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in of weight]" caption="Min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tdDev of weight]" caption="StdDev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height]" caption="Max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Min of height]" caption="Min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tdDev of height]" caption="StdDev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Count of countryoforiginname]" caption="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Distinct Count of countryoforiginname]" caption="Distinct 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Count of overallrank]" caption="Count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Sum of competitorid]" caption="Sum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competitorid]" caption="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Distinct Count of competitorid]" caption="Distinct 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Athletes_Combined" count="0" hidden="1">
      <extLst>
        <ext xmlns:x15="http://schemas.microsoft.com/office/spreadsheetml/2010/11/main" uri="{B97F6D7D-B522-45F9-BDA1-12C45D357490}">
          <x15:cacheHierarchy aggregatedColumn="12"/>
        </ext>
      </extLst>
    </cacheHierarchy>
    <cacheHierarchy uniqueName="[Measures].[Max of overallrank]" caption="Max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Average of overallrank]" caption="Average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Count of scoredisplay]" caption="Count of scoredisplay" measure="1" displayFolder="" measureGroup="scores" count="0" hidden="1">
      <extLst>
        <ext xmlns:x15="http://schemas.microsoft.com/office/spreadsheetml/2010/11/main" uri="{B97F6D7D-B522-45F9-BDA1-12C45D357490}">
          <x15:cacheHierarchy aggregatedColumn="28"/>
        </ext>
      </extLst>
    </cacheHierarchy>
    <cacheHierarchy uniqueName="[Measures].[Count of time]" caption="Count of time" measure="1" displayFolder="" measureGroup="scores" count="0" hidden="1">
      <extLst>
        <ext xmlns:x15="http://schemas.microsoft.com/office/spreadsheetml/2010/11/main" uri="{B97F6D7D-B522-45F9-BDA1-12C45D357490}">
          <x15:cacheHierarchy aggregatedColumn="29"/>
        </ext>
      </extLst>
    </cacheHierarchy>
    <cacheHierarchy uniqueName="[Measures].[Count of status]" caption="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Distinct Count of status]" caption="Distinct 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Count of Athletestatus]" caption="Count of Athletestatus" measure="1" displayFolder="" measureGroup="Athletes_Combined" count="0" hidden="1">
      <extLst>
        <ext xmlns:x15="http://schemas.microsoft.com/office/spreadsheetml/2010/11/main" uri="{B97F6D7D-B522-45F9-BDA1-12C45D357490}">
          <x15:cacheHierarchy aggregatedColumn="7"/>
        </ext>
      </extLst>
    </cacheHierarchy>
    <cacheHierarchy uniqueName="[Measures].[Sum of displaytime]" caption="Sum of displaytime" measure="1" displayFolder="" measureGroup="scores" count="0" hidden="1">
      <extLst>
        <ext xmlns:x15="http://schemas.microsoft.com/office/spreadsheetml/2010/11/main" uri="{B97F6D7D-B522-45F9-BDA1-12C45D357490}">
          <x15:cacheHierarchy aggregatedColumn="30"/>
        </ext>
      </extLst>
    </cacheHierarchy>
    <cacheHierarchy uniqueName="[Measures].[Average of displaytime]" caption="Average of displaytime" measure="1" displayFolder="" measureGroup="scores" count="0" oneField="1" hidden="1">
      <fieldsUsage count="1">
        <fieldUsage x="2"/>
      </fieldsUsage>
      <extLst>
        <ext xmlns:x15="http://schemas.microsoft.com/office/spreadsheetml/2010/11/main" uri="{B97F6D7D-B522-45F9-BDA1-12C45D357490}">
          <x15:cacheHierarchy aggregatedColumn="30"/>
        </ext>
      </extLst>
    </cacheHierarchy>
    <cacheHierarchy uniqueName="[Measures].[Max of displaytime]" caption="Max of displaytime" measure="1" displayFolder="" measureGroup="scores" count="0" oneField="1" hidden="1">
      <fieldsUsage count="1">
        <fieldUsage x="3"/>
      </fieldsUsage>
      <extLst>
        <ext xmlns:x15="http://schemas.microsoft.com/office/spreadsheetml/2010/11/main" uri="{B97F6D7D-B522-45F9-BDA1-12C45D357490}">
          <x15:cacheHierarchy aggregatedColumn="30"/>
        </ext>
      </extLst>
    </cacheHierarchy>
    <cacheHierarchy uniqueName="[Measures].[Min of displaytime]" caption="Min of displaytime" measure="1" displayFolder="" measureGroup="scores" count="0" oneField="1" hidden="1">
      <fieldsUsage count="1">
        <fieldUsage x="4"/>
      </fieldsUsage>
      <extLst>
        <ext xmlns:x15="http://schemas.microsoft.com/office/spreadsheetml/2010/11/main" uri="{B97F6D7D-B522-45F9-BDA1-12C45D357490}">
          <x15:cacheHierarchy aggregatedColumn="30"/>
        </ext>
      </extLst>
    </cacheHierarchy>
    <cacheHierarchy uniqueName="[Measures].[Count of affiliatename]" caption="Count of affiliatename" measure="1" displayFolder="" measureGroup="Athletes_Combined" count="0" hidden="1">
      <extLst>
        <ext xmlns:x15="http://schemas.microsoft.com/office/spreadsheetml/2010/11/main" uri="{B97F6D7D-B522-45F9-BDA1-12C45D357490}">
          <x15:cacheHierarchy aggregatedColumn="4"/>
        </ext>
      </extLst>
    </cacheHierarchy>
    <cacheHierarchy uniqueName="[Measures].[Distinct Count of affiliatename]" caption="Distinct Count of affiliatename" measure="1" displayFolder="" measureGroup="Athletes_Combined" count="0" hidden="1">
      <extLst>
        <ext xmlns:x15="http://schemas.microsoft.com/office/spreadsheetml/2010/11/main" uri="{B97F6D7D-B522-45F9-BDA1-12C45D357490}">
          <x15:cacheHierarchy aggregatedColumn="4"/>
        </ext>
      </extLst>
    </cacheHierarchy>
  </cacheHierarchies>
  <kpis count="0"/>
  <dimensions count="3">
    <dimension name="Athletes_Combined" uniqueName="[Athletes_Combined]" caption="Athletes_Combined"/>
    <dimension measure="1" name="Measures" uniqueName="[Measures]" caption="Measures"/>
    <dimension name="scores" uniqueName="[scores]" caption="scores"/>
  </dimensions>
  <measureGroups count="2">
    <measureGroup name="Athletes_Combined" caption="Athletes_Combined"/>
    <measureGroup name="scores" caption="scor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Craig" refreshedDate="45441.379966087959" backgroundQuery="1" createdVersion="8" refreshedVersion="8" minRefreshableVersion="3" recordCount="0" supportSubquery="1" supportAdvancedDrill="1" xr:uid="{DF51011C-91C1-4739-90D6-16C9614DF37D}">
  <cacheSource type="external" connectionId="6"/>
  <cacheFields count="3">
    <cacheField name="[Athletes_Combined].[division].[division]" caption="division" numFmtId="0" hierarchy="20" level="1">
      <sharedItems containsSemiMixedTypes="0" containsNonDate="0" containsString="0"/>
    </cacheField>
    <cacheField name="[Athletes_Combined].[competitorname].[competitorname]" caption="competitorname" numFmtId="0" hierarchy="16" level="1">
      <sharedItems count="16">
        <s v="Amanda Barnhart"/>
        <s v="Anna Fragkou"/>
        <s v="Bethany Shadburne"/>
        <s v="Haley Adams"/>
        <s v="Jamie Greene"/>
        <s v="Karissa Pearce"/>
        <s v="Katrin Tanja Davidsdottir"/>
        <s v="Kristin Holte"/>
        <s v="Thuridur Erla Helgadottir"/>
        <s v="Tia-Clair Toomey"/>
        <s v="BjÃ¶rgvin Karl GuÃ°mundsson" u="1"/>
        <s v="James Newbury" u="1"/>
        <s v="Mathew Fraser" u="1"/>
        <s v="Noah Ohlsen" u="1"/>
        <s v="Scott Panchik" u="1"/>
        <s v="Joel Hughes" u="1"/>
      </sharedItems>
      <extLst>
        <ext xmlns:x15="http://schemas.microsoft.com/office/spreadsheetml/2010/11/main" uri="{4F2E5C28-24EA-4eb8-9CBF-B6C8F9C3D259}">
          <x15:cachedUniqueNames>
            <x15:cachedUniqueName index="0" name="[Athletes_Combined].[competitorname].&amp;[Amanda Barnhart]"/>
            <x15:cachedUniqueName index="1" name="[Athletes_Combined].[competitorname].&amp;[Anna Fragkou]"/>
            <x15:cachedUniqueName index="2" name="[Athletes_Combined].[competitorname].&amp;[Bethany Shadburne]"/>
            <x15:cachedUniqueName index="3" name="[Athletes_Combined].[competitorname].&amp;[Haley Adams]"/>
            <x15:cachedUniqueName index="4" name="[Athletes_Combined].[competitorname].&amp;[Jamie Greene]"/>
            <x15:cachedUniqueName index="5" name="[Athletes_Combined].[competitorname].&amp;[Karissa Pearce]"/>
            <x15:cachedUniqueName index="6" name="[Athletes_Combined].[competitorname].&amp;[Katrin Tanja Davidsdottir]"/>
            <x15:cachedUniqueName index="7" name="[Athletes_Combined].[competitorname].&amp;[Kristin Holte]"/>
            <x15:cachedUniqueName index="8" name="[Athletes_Combined].[competitorname].&amp;[Thuridur Erla Helgadottir]"/>
            <x15:cachedUniqueName index="9" name="[Athletes_Combined].[competitorname].&amp;[Tia-Clair Toomey]"/>
            <x15:cachedUniqueName index="10" name="[Athletes_Combined].[competitorname].&amp;[BjÃ¶rgvin Karl GuÃ°mundsson]"/>
            <x15:cachedUniqueName index="11" name="[Athletes_Combined].[competitorname].&amp;[James Newbury]"/>
            <x15:cachedUniqueName index="12" name="[Athletes_Combined].[competitorname].&amp;[Mathew Fraser]"/>
            <x15:cachedUniqueName index="13" name="[Athletes_Combined].[competitorname].&amp;[Noah Ohlsen]"/>
            <x15:cachedUniqueName index="14" name="[Athletes_Combined].[competitorname].&amp;[Scott Panchik]"/>
            <x15:cachedUniqueName index="15" name="[Athletes_Combined].[competitorname].&amp;[Joel Hughes]"/>
          </x15:cachedUniqueNames>
        </ext>
      </extLst>
    </cacheField>
    <cacheField name="[Measures].[Max of overallscore]" caption="Max of overallscore" numFmtId="0" hierarchy="51" level="32767"/>
  </cacheFields>
  <cacheHierarchies count="83">
    <cacheHierarchy uniqueName="[Athletes_Combined].[height]" caption="height" attribute="1" defaultMemberUniqueName="[Athletes_Combined].[height].[All]" allUniqueName="[Athletes_Combined].[height].[All]" dimensionUniqueName="[Athletes_Combined]" displayFolder="" count="0" memberValueDatatype="5" unbalanced="0"/>
    <cacheHierarchy uniqueName="[Athletes_Combined].[affiliateid]" caption="affiliateid" attribute="1" defaultMemberUniqueName="[Athletes_Combined].[affiliateid].[All]" allUniqueName="[Athletes_Combined].[affiliateid].[All]" dimensionUniqueName="[Athletes_Combined]" displayFolder="" count="0" memberValueDatatype="20" unbalanced="0"/>
    <cacheHierarchy uniqueName="[Athletes_Combined].[countryoforiginname]" caption="countryoforiginname" attribute="1" defaultMemberUniqueName="[Athletes_Combined].[countryoforiginname].[All]" allUniqueName="[Athletes_Combined].[countryoforiginname].[All]" dimensionUniqueName="[Athletes_Combined]" displayFolder="" count="0" memberValueDatatype="130" unbalanced="0"/>
    <cacheHierarchy uniqueName="[Athletes_Combined].[weight]" caption="weight" attribute="1" defaultMemberUniqueName="[Athletes_Combined].[weight].[All]" allUniqueName="[Athletes_Combined].[weight].[All]" dimensionUniqueName="[Athletes_Combined]" displayFolder="" count="0" memberValueDatatype="5" unbalanced="0"/>
    <cacheHierarchy uniqueName="[Athletes_Combined].[affiliatename]" caption="affiliatename" attribute="1" defaultMemberUniqueName="[Athletes_Combined].[affiliatename].[All]" allUniqueName="[Athletes_Combined].[affiliatename].[All]" dimensionUniqueName="[Athletes_Combined]" displayFolder="" count="0" memberValueDatatype="130" unbalanced="0"/>
    <cacheHierarchy uniqueName="[Athletes_Combined].[affliatename]" caption="affliatename" attribute="1" defaultMemberUniqueName="[Athletes_Combined].[affliatename].[All]" allUniqueName="[Athletes_Combined].[affliatename].[All]" dimensionUniqueName="[Athletes_Combined]" displayFolder="" count="0" memberValueDatatype="130" unbalanced="0"/>
    <cacheHierarchy uniqueName="[Athletes_Combined].[status]" caption="status" attribute="1" defaultMemberUniqueName="[Athletes_Combined].[status].[All]" allUniqueName="[Athletes_Combined].[status].[All]" dimensionUniqueName="[Athletes_Combined]" displayFolder="" count="0" memberValueDatatype="130" unbalanced="0"/>
    <cacheHierarchy uniqueName="[Athletes_Combined].[Athletestatus]" caption="Athletestatus" attribute="1" defaultMemberUniqueName="[Athletes_Combined].[Athletestatus].[All]" allUniqueName="[Athletes_Combined].[Athletestatus].[All]" dimensionUniqueName="[Athletes_Combined]" displayFolder="" count="0" memberValueDatatype="130" unbalanced="0"/>
    <cacheHierarchy uniqueName="[Athletes_Combined].[bibid]" caption="bibid" attribute="1" defaultMemberUniqueName="[Athletes_Combined].[bibid].[All]" allUniqueName="[Athletes_Combined].[bibid].[All]" dimensionUniqueName="[Athletes_Combined]" displayFolder="" count="0" memberValueDatatype="130" unbalanced="0"/>
    <cacheHierarchy uniqueName="[Athletes_Combined].[profilepics3key]" caption="profilepics3key" attribute="1" defaultMemberUniqueName="[Athletes_Combined].[profilepics3key].[All]" allUniqueName="[Athletes_Combined].[profilepics3key].[All]" dimensionUniqueName="[Athletes_Combined]" displayFolder="" count="0" memberValueDatatype="130" unbalanced="0"/>
    <cacheHierarchy uniqueName="[Athletes_Combined].[competitorid]" caption="competitorid" attribute="1" defaultMemberUniqueName="[Athletes_Combined].[competitorid].[All]" allUniqueName="[Athletes_Combined].[competitorid].[All]" dimensionUniqueName="[Athletes_Combined]" displayFolder="" count="0" memberValueDatatype="20" unbalanced="0"/>
    <cacheHierarchy uniqueName="[Athletes_Combined].[firstname]" caption="firstname" attribute="1" defaultMemberUniqueName="[Athletes_Combined].[firstname].[All]" allUniqueName="[Athletes_Combined].[firstname].[All]" dimensionUniqueName="[Athletes_Combined]" displayFolder="" count="0" memberValueDatatype="130" unbalanced="0"/>
    <cacheHierarchy uniqueName="[Athletes_Combined].[gender]" caption="gender" attribute="1" defaultMemberUniqueName="[Athletes_Combined].[gender].[All]" allUniqueName="[Athletes_Combined].[gender].[All]" dimensionUniqueName="[Athletes_Combined]" displayFolder="" count="0" memberValueDatatype="130" unbalanced="0"/>
    <cacheHierarchy uniqueName="[Athletes_Combined].[age]" caption="age" attribute="1" defaultMemberUniqueName="[Athletes_Combined].[age].[All]" allUniqueName="[Athletes_Combined].[age].[All]" dimensionUniqueName="[Athletes_Combined]" displayFolder="" count="0" memberValueDatatype="20" unbalanced="0"/>
    <cacheHierarchy uniqueName="[Athletes_Combined].[lastname]" caption="lastname" attribute="1" defaultMemberUniqueName="[Athletes_Combined].[lastname].[All]" allUniqueName="[Athletes_Combined].[lastname].[All]" dimensionUniqueName="[Athletes_Combined]" displayFolder="" count="0" memberValueDatatype="130" unbalanced="0"/>
    <cacheHierarchy uniqueName="[Athletes_Combined].[countryoforigincode]" caption="countryoforigincode" attribute="1" defaultMemberUniqueName="[Athletes_Combined].[countryoforigincode].[All]" allUniqueName="[Athletes_Combined].[countryoforigincode].[All]" dimensionUniqueName="[Athletes_Combined]" displayFolder="" count="0" memberValueDatatype="130" unbalanced="0"/>
    <cacheHierarchy uniqueName="[Athletes_Combined].[competitorname]" caption="competitorname" attribute="1" defaultMemberUniqueName="[Athletes_Combined].[competitorname].[All]" allUniqueName="[Athletes_Combined].[competitorname].[All]" dimensionUniqueName="[Athletes_Combined]" displayFolder="" count="2" memberValueDatatype="130" unbalanced="0">
      <fieldsUsage count="2">
        <fieldUsage x="-1"/>
        <fieldUsage x="1"/>
      </fieldsUsage>
    </cacheHierarchy>
    <cacheHierarchy uniqueName="[Athletes_Combined].[Column1]" caption="Column1" attribute="1" defaultMemberUniqueName="[Athletes_Combined].[Column1].[All]" allUniqueName="[Athletes_Combined].[Column1].[All]" dimensionUniqueName="[Athletes_Combined]" displayFolder="" count="0" memberValueDatatype="130" unbalanced="0"/>
    <cacheHierarchy uniqueName="[Athletes_Combined].[overallrank]" caption="overallrank" attribute="1" defaultMemberUniqueName="[Athletes_Combined].[overallrank].[All]" allUniqueName="[Athletes_Combined].[overallrank].[All]" dimensionUniqueName="[Athletes_Combined]" displayFolder="" count="0" memberValueDatatype="20" unbalanced="0"/>
    <cacheHierarchy uniqueName="[Athletes_Combined].[overallscore]" caption="overallscore" attribute="1" defaultMemberUniqueName="[Athletes_Combined].[overallscore].[All]" allUniqueName="[Athletes_Combined].[overallscore].[All]" dimensionUniqueName="[Athletes_Combined]" displayFolder="" count="0" memberValueDatatype="20" unbalanced="0"/>
    <cacheHierarchy uniqueName="[Athletes_Combined].[division]" caption="division" attribute="1" defaultMemberUniqueName="[Athletes_Combined].[division].[All]" allUniqueName="[Athletes_Combined].[division].[All]" dimensionUniqueName="[Athletes_Combined]" displayFolder="" count="2" memberValueDatatype="130" unbalanced="0">
      <fieldsUsage count="2">
        <fieldUsage x="-1"/>
        <fieldUsage x="0"/>
      </fieldsUsage>
    </cacheHierarchy>
    <cacheHierarchy uniqueName="[Athletes_Combined].[Number of Records]" caption="Number of Records" attribute="1" defaultMemberUniqueName="[Athletes_Combined].[Number of Records].[All]" allUniqueName="[Athletes_Combined].[Number of Records].[All]" dimensionUniqueName="[Athletes_Combined]" displayFolder="" count="0" memberValueDatatype="20" unbalanced="0"/>
    <cacheHierarchy uniqueName="[scores].[ordinal]" caption="ordinal" attribute="1" defaultMemberUniqueName="[scores].[ordinal].[All]" allUniqueName="[scores].[ordinal].[All]" dimensionUniqueName="[scores]" displayFolder="" count="0" memberValueDatatype="20" unbalanced="0"/>
    <cacheHierarchy uniqueName="[scores].[breakdown]" caption="breakdown" attribute="1" defaultMemberUniqueName="[scores].[breakdown].[All]" allUniqueName="[scores].[breakdown].[All]" dimensionUniqueName="[scores]" displayFolder="" count="0" memberValueDatatype="130" unbalanced="0"/>
    <cacheHierarchy uniqueName="[scores].[lane]" caption="lane" attribute="1" defaultMemberUniqueName="[scores].[lane].[All]" allUniqueName="[scores].[lane].[All]" dimensionUniqueName="[scores]" displayFolder="" count="0" memberValueDatatype="20" unbalanced="0"/>
    <cacheHierarchy uniqueName="[scores].[rank]" caption="rank" attribute="1" defaultMemberUniqueName="[scores].[rank].[All]" allUniqueName="[scores].[rank].[All]" dimensionUniqueName="[scores]" displayFolder="" count="0" memberValueDatatype="130" unbalanced="0"/>
    <cacheHierarchy uniqueName="[scores].[heat]" caption="heat" attribute="1" defaultMemberUniqueName="[scores].[heat].[All]" allUniqueName="[scores].[heat].[All]" dimensionUniqueName="[scores]" displayFolder="" count="0" memberValueDatatype="20" unbalanced="0"/>
    <cacheHierarchy uniqueName="[scores].[points]" caption="points" attribute="1" defaultMemberUniqueName="[scores].[points].[All]" allUniqueName="[scores].[points].[All]" dimensionUniqueName="[scores]" displayFolder="" count="0" memberValueDatatype="20" unbalanced="0"/>
    <cacheHierarchy uniqueName="[scores].[scoredisplay]" caption="scoredisplay" attribute="1" defaultMemberUniqueName="[scores].[scoredisplay].[All]" allUniqueName="[scores].[scoredisplay].[All]" dimensionUniqueName="[scores]" displayFolder="" count="0" memberValueDatatype="130" unbalanced="0"/>
    <cacheHierarchy uniqueName="[scores].[time]" caption="time" attribute="1" defaultMemberUniqueName="[scores].[time].[All]" allUniqueName="[scores].[time].[All]" dimensionUniqueName="[scores]" displayFolder="" count="0" memberValueDatatype="130" unbalanced="0"/>
    <cacheHierarchy uniqueName="[scores].[displaytime]" caption="displaytime" attribute="1" defaultMemberUniqueName="[scores].[displaytime].[All]" allUniqueName="[scores].[displaytime].[All]" dimensionUniqueName="[scores]" displayFolder="" count="0" memberValueDatatype="5" unbalanced="0"/>
    <cacheHierarchy uniqueName="[scores].[workoutrank]" caption="workoutrank" attribute="1" defaultMemberUniqueName="[scores].[workoutrank].[All]" allUniqueName="[scores].[workoutrank].[All]" dimensionUniqueName="[scores]" displayFolder="" count="0" memberValueDatatype="130" unbalanced="0"/>
    <cacheHierarchy uniqueName="[scores].[competitorid]" caption="competitorid" attribute="1" defaultMemberUniqueName="[scores].[competitorid].[All]" allUniqueName="[scores].[competitorid].[All]" dimensionUniqueName="[scores]" displayFolder="" count="0" memberValueDatatype="20" unbalanced="0"/>
    <cacheHierarchy uniqueName="[scores].[Number of Records]" caption="Number of Records" attribute="1" defaultMemberUniqueName="[scores].[Number of Records].[All]" allUniqueName="[scores].[Number of Records].[All]" dimensionUniqueName="[scores]" displayFolder="" count="0" memberValueDatatype="20" unbalanced="0"/>
    <cacheHierarchy uniqueName="[Measures].[Median_age]" caption="Median_age" measure="1" displayFolder="" measureGroup="scores" count="0"/>
    <cacheHierarchy uniqueName="[Measures].[Median_overallscore]" caption="Median_overallscore" measure="1" displayFolder="" measureGroup="scores" count="0"/>
    <cacheHierarchy uniqueName="[Measures].[Median of weight]" caption="Median of weight" measure="1" displayFolder="" measureGroup="scores" count="0"/>
    <cacheHierarchy uniqueName="[Measures].[Median of height]" caption="Median of height" measure="1" displayFolder="" measureGroup="scores" count="0"/>
    <cacheHierarchy uniqueName="[Measures].[__XL_Count scores]" caption="__XL_Count scores" measure="1" displayFolder="" measureGroup="scores" count="0" hidden="1"/>
    <cacheHierarchy uniqueName="[Measures].[__XL_Count Athletes_Combined]" caption="__XL_Count Athletes_Combined" measure="1" displayFolder="" measureGroup="Athletes_Combined" count="0" hidden="1"/>
    <cacheHierarchy uniqueName="[Measures].[__No measures defined]" caption="__No measures defined" measure="1" displayFolder="" count="0" hidden="1"/>
    <cacheHierarchy uniqueName="[Measures].[Count of workoutrank]" caption="Count of workoutrank" measure="1" displayFolder="" measureGroup="scores" count="0" hidden="1">
      <extLst>
        <ext xmlns:x15="http://schemas.microsoft.com/office/spreadsheetml/2010/11/main" uri="{B97F6D7D-B522-45F9-BDA1-12C45D357490}">
          <x15:cacheHierarchy aggregatedColumn="31"/>
        </ext>
      </extLst>
    </cacheHierarchy>
    <cacheHierarchy uniqueName="[Measures].[Count of division]" caption="Count of division" measure="1" displayFolder="" measureGroup="Athletes_Combined" count="0" hidden="1">
      <extLst>
        <ext xmlns:x15="http://schemas.microsoft.com/office/spreadsheetml/2010/11/main" uri="{B97F6D7D-B522-45F9-BDA1-12C45D357490}">
          <x15:cacheHierarchy aggregatedColumn="20"/>
        </ext>
      </extLst>
    </cacheHierarchy>
    <cacheHierarchy uniqueName="[Measures].[Sum of height]" caption="Sum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Average of height]" caption="Average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age]" caption="Average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um of weight]" caption="Sum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um of overallscore]" caption="Sum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in of overallscore]" caption="Min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Average of overallscore]" caption="Average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overallscore]" caption="Max of overallscore" measure="1" displayFolder="" measureGroup="Athletes_Combined" count="0" oneField="1" hidden="1">
      <fieldsUsage count="1">
        <fieldUsage x="2"/>
      </fieldsUsage>
      <extLst>
        <ext xmlns:x15="http://schemas.microsoft.com/office/spreadsheetml/2010/11/main" uri="{B97F6D7D-B522-45F9-BDA1-12C45D357490}">
          <x15:cacheHierarchy aggregatedColumn="19"/>
        </ext>
      </extLst>
    </cacheHierarchy>
    <cacheHierarchy uniqueName="[Measures].[StdDev of overallscore]" caption="StdDev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age]" caption="Max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Min of age]" caption="Min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tdDev of age]" caption="StdDev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weight]" caption="Average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weight]" caption="Max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in of weight]" caption="Min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tdDev of weight]" caption="StdDev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height]" caption="Max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Min of height]" caption="Min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tdDev of height]" caption="StdDev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Count of countryoforiginname]" caption="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Distinct Count of countryoforiginname]" caption="Distinct 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Count of overallrank]" caption="Count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Sum of competitorid]" caption="Sum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competitorid]" caption="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Distinct Count of competitorid]" caption="Distinct 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Athletes_Combined" count="0" hidden="1">
      <extLst>
        <ext xmlns:x15="http://schemas.microsoft.com/office/spreadsheetml/2010/11/main" uri="{B97F6D7D-B522-45F9-BDA1-12C45D357490}">
          <x15:cacheHierarchy aggregatedColumn="12"/>
        </ext>
      </extLst>
    </cacheHierarchy>
    <cacheHierarchy uniqueName="[Measures].[Max of overallrank]" caption="Max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Average of overallrank]" caption="Average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Count of scoredisplay]" caption="Count of scoredisplay" measure="1" displayFolder="" measureGroup="scores" count="0" hidden="1">
      <extLst>
        <ext xmlns:x15="http://schemas.microsoft.com/office/spreadsheetml/2010/11/main" uri="{B97F6D7D-B522-45F9-BDA1-12C45D357490}">
          <x15:cacheHierarchy aggregatedColumn="28"/>
        </ext>
      </extLst>
    </cacheHierarchy>
    <cacheHierarchy uniqueName="[Measures].[Count of time]" caption="Count of time" measure="1" displayFolder="" measureGroup="scores" count="0" hidden="1">
      <extLst>
        <ext xmlns:x15="http://schemas.microsoft.com/office/spreadsheetml/2010/11/main" uri="{B97F6D7D-B522-45F9-BDA1-12C45D357490}">
          <x15:cacheHierarchy aggregatedColumn="29"/>
        </ext>
      </extLst>
    </cacheHierarchy>
    <cacheHierarchy uniqueName="[Measures].[Count of status]" caption="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Distinct Count of status]" caption="Distinct 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Count of Athletestatus]" caption="Count of Athletestatus" measure="1" displayFolder="" measureGroup="Athletes_Combined" count="0" hidden="1">
      <extLst>
        <ext xmlns:x15="http://schemas.microsoft.com/office/spreadsheetml/2010/11/main" uri="{B97F6D7D-B522-45F9-BDA1-12C45D357490}">
          <x15:cacheHierarchy aggregatedColumn="7"/>
        </ext>
      </extLst>
    </cacheHierarchy>
    <cacheHierarchy uniqueName="[Measures].[Sum of displaytime]" caption="Sum of displaytime" measure="1" displayFolder="" measureGroup="scores" count="0" hidden="1">
      <extLst>
        <ext xmlns:x15="http://schemas.microsoft.com/office/spreadsheetml/2010/11/main" uri="{B97F6D7D-B522-45F9-BDA1-12C45D357490}">
          <x15:cacheHierarchy aggregatedColumn="30"/>
        </ext>
      </extLst>
    </cacheHierarchy>
    <cacheHierarchy uniqueName="[Measures].[Average of displaytime]" caption="Average of displaytime" measure="1" displayFolder="" measureGroup="scores" count="0" hidden="1">
      <extLst>
        <ext xmlns:x15="http://schemas.microsoft.com/office/spreadsheetml/2010/11/main" uri="{B97F6D7D-B522-45F9-BDA1-12C45D357490}">
          <x15:cacheHierarchy aggregatedColumn="30"/>
        </ext>
      </extLst>
    </cacheHierarchy>
    <cacheHierarchy uniqueName="[Measures].[Max of displaytime]" caption="Max of displaytime" measure="1" displayFolder="" measureGroup="scores" count="0" hidden="1">
      <extLst>
        <ext xmlns:x15="http://schemas.microsoft.com/office/spreadsheetml/2010/11/main" uri="{B97F6D7D-B522-45F9-BDA1-12C45D357490}">
          <x15:cacheHierarchy aggregatedColumn="30"/>
        </ext>
      </extLst>
    </cacheHierarchy>
    <cacheHierarchy uniqueName="[Measures].[Min of displaytime]" caption="Min of displaytime" measure="1" displayFolder="" measureGroup="scores" count="0" hidden="1">
      <extLst>
        <ext xmlns:x15="http://schemas.microsoft.com/office/spreadsheetml/2010/11/main" uri="{B97F6D7D-B522-45F9-BDA1-12C45D357490}">
          <x15:cacheHierarchy aggregatedColumn="30"/>
        </ext>
      </extLst>
    </cacheHierarchy>
    <cacheHierarchy uniqueName="[Measures].[Count of affiliatename]" caption="Count of affiliatename" measure="1" displayFolder="" measureGroup="Athletes_Combined" count="0" hidden="1">
      <extLst>
        <ext xmlns:x15="http://schemas.microsoft.com/office/spreadsheetml/2010/11/main" uri="{B97F6D7D-B522-45F9-BDA1-12C45D357490}">
          <x15:cacheHierarchy aggregatedColumn="4"/>
        </ext>
      </extLst>
    </cacheHierarchy>
    <cacheHierarchy uniqueName="[Measures].[Distinct Count of affiliatename]" caption="Distinct Count of affiliatename" measure="1" displayFolder="" measureGroup="Athletes_Combined" count="0" hidden="1">
      <extLst>
        <ext xmlns:x15="http://schemas.microsoft.com/office/spreadsheetml/2010/11/main" uri="{B97F6D7D-B522-45F9-BDA1-12C45D357490}">
          <x15:cacheHierarchy aggregatedColumn="4"/>
        </ext>
      </extLst>
    </cacheHierarchy>
  </cacheHierarchies>
  <kpis count="0"/>
  <dimensions count="3">
    <dimension name="Athletes_Combined" uniqueName="[Athletes_Combined]" caption="Athletes_Combined"/>
    <dimension measure="1" name="Measures" uniqueName="[Measures]" caption="Measures"/>
    <dimension name="scores" uniqueName="[scores]" caption="scores"/>
  </dimensions>
  <measureGroups count="2">
    <measureGroup name="Athletes_Combined" caption="Athletes_Combined"/>
    <measureGroup name="scores" caption="scor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Craig" refreshedDate="45441.379966550929" backgroundQuery="1" createdVersion="8" refreshedVersion="8" minRefreshableVersion="3" recordCount="0" supportSubquery="1" supportAdvancedDrill="1" xr:uid="{A65937B5-F0F0-4F18-A911-0551AADC7502}">
  <cacheSource type="external" connectionId="6"/>
  <cacheFields count="3">
    <cacheField name="[Athletes_Combined].[countryoforiginname].[countryoforiginname]" caption="countryoforiginname" numFmtId="0" hierarchy="2" level="1">
      <sharedItems count="12">
        <s v="Australia"/>
        <s v="Canada"/>
        <s v="Greece"/>
        <s v="Hungary"/>
        <s v="Iceland"/>
        <s v="Italy"/>
        <s v="New Zealand"/>
        <s v="Norway"/>
        <s v="United Kingdom"/>
        <s v="United States"/>
        <s v="France" u="1"/>
        <s v="Switzerland" u="1"/>
      </sharedItems>
      <extLst>
        <ext xmlns:x15="http://schemas.microsoft.com/office/spreadsheetml/2010/11/main" uri="{4F2E5C28-24EA-4eb8-9CBF-B6C8F9C3D259}">
          <x15:cachedUniqueNames>
            <x15:cachedUniqueName index="0" name="[Athletes_Combined].[countryoforiginname].&amp;[Australia]"/>
            <x15:cachedUniqueName index="1" name="[Athletes_Combined].[countryoforiginname].&amp;[Canada]"/>
            <x15:cachedUniqueName index="2" name="[Athletes_Combined].[countryoforiginname].&amp;[Greece]"/>
            <x15:cachedUniqueName index="3" name="[Athletes_Combined].[countryoforiginname].&amp;[Hungary]"/>
            <x15:cachedUniqueName index="4" name="[Athletes_Combined].[countryoforiginname].&amp;[Iceland]"/>
            <x15:cachedUniqueName index="5" name="[Athletes_Combined].[countryoforiginname].&amp;[Italy]"/>
            <x15:cachedUniqueName index="6" name="[Athletes_Combined].[countryoforiginname].&amp;[New Zealand]"/>
            <x15:cachedUniqueName index="7" name="[Athletes_Combined].[countryoforiginname].&amp;[Norway]"/>
            <x15:cachedUniqueName index="8" name="[Athletes_Combined].[countryoforiginname].&amp;[United Kingdom]"/>
            <x15:cachedUniqueName index="9" name="[Athletes_Combined].[countryoforiginname].&amp;[United States]"/>
            <x15:cachedUniqueName index="10" name="[Athletes_Combined].[countryoforiginname].&amp;[France]"/>
            <x15:cachedUniqueName index="11" name="[Athletes_Combined].[countryoforiginname].&amp;[Switzerland]"/>
          </x15:cachedUniqueNames>
        </ext>
      </extLst>
    </cacheField>
    <cacheField name="[Measures].[Average of overallscore]" caption="Average of overallscore" numFmtId="0" hierarchy="50" level="32767"/>
    <cacheField name="[Athletes_Combined].[division].[division]" caption="division" numFmtId="0" hierarchy="20" level="1">
      <sharedItems containsSemiMixedTypes="0" containsNonDate="0" containsString="0"/>
    </cacheField>
  </cacheFields>
  <cacheHierarchies count="83">
    <cacheHierarchy uniqueName="[Athletes_Combined].[height]" caption="height" attribute="1" defaultMemberUniqueName="[Athletes_Combined].[height].[All]" allUniqueName="[Athletes_Combined].[height].[All]" dimensionUniqueName="[Athletes_Combined]" displayFolder="" count="2" memberValueDatatype="5" unbalanced="0"/>
    <cacheHierarchy uniqueName="[Athletes_Combined].[affiliateid]" caption="affiliateid" attribute="1" defaultMemberUniqueName="[Athletes_Combined].[affiliateid].[All]" allUniqueName="[Athletes_Combined].[affiliateid].[All]" dimensionUniqueName="[Athletes_Combined]" displayFolder="" count="2" memberValueDatatype="20" unbalanced="0"/>
    <cacheHierarchy uniqueName="[Athletes_Combined].[countryoforiginname]" caption="countryoforiginname" attribute="1" defaultMemberUniqueName="[Athletes_Combined].[countryoforiginname].[All]" allUniqueName="[Athletes_Combined].[countryoforiginname].[All]" dimensionUniqueName="[Athletes_Combined]" displayFolder="" count="2" memberValueDatatype="130" unbalanced="0">
      <fieldsUsage count="2">
        <fieldUsage x="-1"/>
        <fieldUsage x="0"/>
      </fieldsUsage>
    </cacheHierarchy>
    <cacheHierarchy uniqueName="[Athletes_Combined].[weight]" caption="weight" attribute="1" defaultMemberUniqueName="[Athletes_Combined].[weight].[All]" allUniqueName="[Athletes_Combined].[weight].[All]" dimensionUniqueName="[Athletes_Combined]" displayFolder="" count="2" memberValueDatatype="5" unbalanced="0"/>
    <cacheHierarchy uniqueName="[Athletes_Combined].[affiliatename]" caption="affiliatename" attribute="1" defaultMemberUniqueName="[Athletes_Combined].[affiliatename].[All]" allUniqueName="[Athletes_Combined].[affiliatename].[All]" dimensionUniqueName="[Athletes_Combined]" displayFolder="" count="2" memberValueDatatype="130" unbalanced="0"/>
    <cacheHierarchy uniqueName="[Athletes_Combined].[affliatename]" caption="affliatename" attribute="1" defaultMemberUniqueName="[Athletes_Combined].[affliatename].[All]" allUniqueName="[Athletes_Combined].[affliatename].[All]" dimensionUniqueName="[Athletes_Combined]" displayFolder="" count="2" memberValueDatatype="130" unbalanced="0"/>
    <cacheHierarchy uniqueName="[Athletes_Combined].[status]" caption="status" attribute="1" defaultMemberUniqueName="[Athletes_Combined].[status].[All]" allUniqueName="[Athletes_Combined].[status].[All]" dimensionUniqueName="[Athletes_Combined]" displayFolder="" count="2" memberValueDatatype="130" unbalanced="0"/>
    <cacheHierarchy uniqueName="[Athletes_Combined].[Athletestatus]" caption="Athletestatus" attribute="1" defaultMemberUniqueName="[Athletes_Combined].[Athletestatus].[All]" allUniqueName="[Athletes_Combined].[Athletestatus].[All]" dimensionUniqueName="[Athletes_Combined]" displayFolder="" count="2" memberValueDatatype="130" unbalanced="0"/>
    <cacheHierarchy uniqueName="[Athletes_Combined].[bibid]" caption="bibid" attribute="1" defaultMemberUniqueName="[Athletes_Combined].[bibid].[All]" allUniqueName="[Athletes_Combined].[bibid].[All]" dimensionUniqueName="[Athletes_Combined]" displayFolder="" count="2" memberValueDatatype="130" unbalanced="0"/>
    <cacheHierarchy uniqueName="[Athletes_Combined].[profilepics3key]" caption="profilepics3key" attribute="1" defaultMemberUniqueName="[Athletes_Combined].[profilepics3key].[All]" allUniqueName="[Athletes_Combined].[profilepics3key].[All]" dimensionUniqueName="[Athletes_Combined]" displayFolder="" count="2" memberValueDatatype="130" unbalanced="0"/>
    <cacheHierarchy uniqueName="[Athletes_Combined].[competitorid]" caption="competitorid" attribute="1" defaultMemberUniqueName="[Athletes_Combined].[competitorid].[All]" allUniqueName="[Athletes_Combined].[competitorid].[All]" dimensionUniqueName="[Athletes_Combined]" displayFolder="" count="2" memberValueDatatype="20" unbalanced="0"/>
    <cacheHierarchy uniqueName="[Athletes_Combined].[firstname]" caption="firstname" attribute="1" defaultMemberUniqueName="[Athletes_Combined].[firstname].[All]" allUniqueName="[Athletes_Combined].[firstname].[All]" dimensionUniqueName="[Athletes_Combined]" displayFolder="" count="2" memberValueDatatype="130" unbalanced="0"/>
    <cacheHierarchy uniqueName="[Athletes_Combined].[gender]" caption="gender" attribute="1" defaultMemberUniqueName="[Athletes_Combined].[gender].[All]" allUniqueName="[Athletes_Combined].[gender].[All]" dimensionUniqueName="[Athletes_Combined]" displayFolder="" count="2" memberValueDatatype="130" unbalanced="0"/>
    <cacheHierarchy uniqueName="[Athletes_Combined].[age]" caption="age" attribute="1" defaultMemberUniqueName="[Athletes_Combined].[age].[All]" allUniqueName="[Athletes_Combined].[age].[All]" dimensionUniqueName="[Athletes_Combined]" displayFolder="" count="2" memberValueDatatype="20" unbalanced="0"/>
    <cacheHierarchy uniqueName="[Athletes_Combined].[lastname]" caption="lastname" attribute="1" defaultMemberUniqueName="[Athletes_Combined].[lastname].[All]" allUniqueName="[Athletes_Combined].[lastname].[All]" dimensionUniqueName="[Athletes_Combined]" displayFolder="" count="2" memberValueDatatype="130" unbalanced="0"/>
    <cacheHierarchy uniqueName="[Athletes_Combined].[countryoforigincode]" caption="countryoforigincode" attribute="1" defaultMemberUniqueName="[Athletes_Combined].[countryoforigincode].[All]" allUniqueName="[Athletes_Combined].[countryoforigincode].[All]" dimensionUniqueName="[Athletes_Combined]" displayFolder="" count="2" memberValueDatatype="130" unbalanced="0"/>
    <cacheHierarchy uniqueName="[Athletes_Combined].[competitorname]" caption="competitorname" attribute="1" defaultMemberUniqueName="[Athletes_Combined].[competitorname].[All]" allUniqueName="[Athletes_Combined].[competitorname].[All]" dimensionUniqueName="[Athletes_Combined]" displayFolder="" count="2" memberValueDatatype="130" unbalanced="0"/>
    <cacheHierarchy uniqueName="[Athletes_Combined].[Column1]" caption="Column1" attribute="1" defaultMemberUniqueName="[Athletes_Combined].[Column1].[All]" allUniqueName="[Athletes_Combined].[Column1].[All]" dimensionUniqueName="[Athletes_Combined]" displayFolder="" count="2" memberValueDatatype="130" unbalanced="0"/>
    <cacheHierarchy uniqueName="[Athletes_Combined].[overallrank]" caption="overallrank" attribute="1" defaultMemberUniqueName="[Athletes_Combined].[overallrank].[All]" allUniqueName="[Athletes_Combined].[overallrank].[All]" dimensionUniqueName="[Athletes_Combined]" displayFolder="" count="2" memberValueDatatype="20" unbalanced="0"/>
    <cacheHierarchy uniqueName="[Athletes_Combined].[overallscore]" caption="overallscore" attribute="1" defaultMemberUniqueName="[Athletes_Combined].[overallscore].[All]" allUniqueName="[Athletes_Combined].[overallscore].[All]" dimensionUniqueName="[Athletes_Combined]" displayFolder="" count="2" memberValueDatatype="20" unbalanced="0"/>
    <cacheHierarchy uniqueName="[Athletes_Combined].[division]" caption="division" attribute="1" defaultMemberUniqueName="[Athletes_Combined].[division].[All]" allUniqueName="[Athletes_Combined].[division].[All]" dimensionUniqueName="[Athletes_Combined]" displayFolder="" count="2" memberValueDatatype="130" unbalanced="0">
      <fieldsUsage count="2">
        <fieldUsage x="-1"/>
        <fieldUsage x="2"/>
      </fieldsUsage>
    </cacheHierarchy>
    <cacheHierarchy uniqueName="[Athletes_Combined].[Number of Records]" caption="Number of Records" attribute="1" defaultMemberUniqueName="[Athletes_Combined].[Number of Records].[All]" allUniqueName="[Athletes_Combined].[Number of Records].[All]" dimensionUniqueName="[Athletes_Combined]" displayFolder="" count="2" memberValueDatatype="20" unbalanced="0"/>
    <cacheHierarchy uniqueName="[scores].[ordinal]" caption="ordinal" attribute="1" defaultMemberUniqueName="[scores].[ordinal].[All]" allUniqueName="[scores].[ordinal].[All]" dimensionUniqueName="[scores]" displayFolder="" count="2" memberValueDatatype="20" unbalanced="0"/>
    <cacheHierarchy uniqueName="[scores].[breakdown]" caption="breakdown" attribute="1" defaultMemberUniqueName="[scores].[breakdown].[All]" allUniqueName="[scores].[breakdown].[All]" dimensionUniqueName="[scores]" displayFolder="" count="2" memberValueDatatype="130" unbalanced="0"/>
    <cacheHierarchy uniqueName="[scores].[lane]" caption="lane" attribute="1" defaultMemberUniqueName="[scores].[lane].[All]" allUniqueName="[scores].[lane].[All]" dimensionUniqueName="[scores]" displayFolder="" count="2" memberValueDatatype="20" unbalanced="0"/>
    <cacheHierarchy uniqueName="[scores].[rank]" caption="rank" attribute="1" defaultMemberUniqueName="[scores].[rank].[All]" allUniqueName="[scores].[rank].[All]" dimensionUniqueName="[scores]" displayFolder="" count="2" memberValueDatatype="130" unbalanced="0"/>
    <cacheHierarchy uniqueName="[scores].[heat]" caption="heat" attribute="1" defaultMemberUniqueName="[scores].[heat].[All]" allUniqueName="[scores].[heat].[All]" dimensionUniqueName="[scores]" displayFolder="" count="2" memberValueDatatype="20" unbalanced="0"/>
    <cacheHierarchy uniqueName="[scores].[points]" caption="points" attribute="1" defaultMemberUniqueName="[scores].[points].[All]" allUniqueName="[scores].[points].[All]" dimensionUniqueName="[scores]" displayFolder="" count="2" memberValueDatatype="20" unbalanced="0"/>
    <cacheHierarchy uniqueName="[scores].[scoredisplay]" caption="scoredisplay" attribute="1" defaultMemberUniqueName="[scores].[scoredisplay].[All]" allUniqueName="[scores].[scoredisplay].[All]" dimensionUniqueName="[scores]" displayFolder="" count="2" memberValueDatatype="130" unbalanced="0"/>
    <cacheHierarchy uniqueName="[scores].[time]" caption="time" attribute="1" defaultMemberUniqueName="[scores].[time].[All]" allUniqueName="[scores].[time].[All]" dimensionUniqueName="[scores]" displayFolder="" count="2" memberValueDatatype="130" unbalanced="0"/>
    <cacheHierarchy uniqueName="[scores].[displaytime]" caption="displaytime" attribute="1" defaultMemberUniqueName="[scores].[displaytime].[All]" allUniqueName="[scores].[displaytime].[All]" dimensionUniqueName="[scores]" displayFolder="" count="2" memberValueDatatype="5" unbalanced="0"/>
    <cacheHierarchy uniqueName="[scores].[workoutrank]" caption="workoutrank" attribute="1" defaultMemberUniqueName="[scores].[workoutrank].[All]" allUniqueName="[scores].[workoutrank].[All]" dimensionUniqueName="[scores]" displayFolder="" count="2" memberValueDatatype="130" unbalanced="0"/>
    <cacheHierarchy uniqueName="[scores].[competitorid]" caption="competitorid" attribute="1" defaultMemberUniqueName="[scores].[competitorid].[All]" allUniqueName="[scores].[competitorid].[All]" dimensionUniqueName="[scores]" displayFolder="" count="2" memberValueDatatype="20" unbalanced="0"/>
    <cacheHierarchy uniqueName="[scores].[Number of Records]" caption="Number of Records" attribute="1" defaultMemberUniqueName="[scores].[Number of Records].[All]" allUniqueName="[scores].[Number of Records].[All]" dimensionUniqueName="[scores]" displayFolder="" count="2" memberValueDatatype="20" unbalanced="0"/>
    <cacheHierarchy uniqueName="[Measures].[Median_age]" caption="Median_age" measure="1" displayFolder="" measureGroup="scores" count="0"/>
    <cacheHierarchy uniqueName="[Measures].[Median_overallscore]" caption="Median_overallscore" measure="1" displayFolder="" measureGroup="scores" count="0"/>
    <cacheHierarchy uniqueName="[Measures].[Median of weight]" caption="Median of weight" measure="1" displayFolder="" measureGroup="scores" count="0"/>
    <cacheHierarchy uniqueName="[Measures].[Median of height]" caption="Median of height" measure="1" displayFolder="" measureGroup="scores" count="0"/>
    <cacheHierarchy uniqueName="[Measures].[__XL_Count scores]" caption="__XL_Count scores" measure="1" displayFolder="" measureGroup="scores" count="0" hidden="1"/>
    <cacheHierarchy uniqueName="[Measures].[__XL_Count Athletes_Combined]" caption="__XL_Count Athletes_Combined" measure="1" displayFolder="" measureGroup="Athletes_Combined" count="0" hidden="1"/>
    <cacheHierarchy uniqueName="[Measures].[__No measures defined]" caption="__No measures defined" measure="1" displayFolder="" count="0" hidden="1"/>
    <cacheHierarchy uniqueName="[Measures].[Count of workoutrank]" caption="Count of workoutrank" measure="1" displayFolder="" measureGroup="scores" count="0" hidden="1">
      <extLst>
        <ext xmlns:x15="http://schemas.microsoft.com/office/spreadsheetml/2010/11/main" uri="{B97F6D7D-B522-45F9-BDA1-12C45D357490}">
          <x15:cacheHierarchy aggregatedColumn="31"/>
        </ext>
      </extLst>
    </cacheHierarchy>
    <cacheHierarchy uniqueName="[Measures].[Count of division]" caption="Count of division" measure="1" displayFolder="" measureGroup="Athletes_Combined" count="0" hidden="1">
      <extLst>
        <ext xmlns:x15="http://schemas.microsoft.com/office/spreadsheetml/2010/11/main" uri="{B97F6D7D-B522-45F9-BDA1-12C45D357490}">
          <x15:cacheHierarchy aggregatedColumn="20"/>
        </ext>
      </extLst>
    </cacheHierarchy>
    <cacheHierarchy uniqueName="[Measures].[Sum of height]" caption="Sum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Average of height]" caption="Average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age]" caption="Average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um of weight]" caption="Sum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um of overallscore]" caption="Sum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in of overallscore]" caption="Min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Average of overallscore]" caption="Average of overallscore" measure="1" displayFolder="" measureGroup="Athletes_Combined" count="0" oneField="1" hidden="1">
      <fieldsUsage count="1">
        <fieldUsage x="1"/>
      </fieldsUsage>
      <extLst>
        <ext xmlns:x15="http://schemas.microsoft.com/office/spreadsheetml/2010/11/main" uri="{B97F6D7D-B522-45F9-BDA1-12C45D357490}">
          <x15:cacheHierarchy aggregatedColumn="19"/>
        </ext>
      </extLst>
    </cacheHierarchy>
    <cacheHierarchy uniqueName="[Measures].[Max of overallscore]" caption="Max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StdDev of overallscore]" caption="StdDev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age]" caption="Max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Min of age]" caption="Min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tdDev of age]" caption="StdDev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weight]" caption="Average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weight]" caption="Max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in of weight]" caption="Min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tdDev of weight]" caption="StdDev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height]" caption="Max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Min of height]" caption="Min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tdDev of height]" caption="StdDev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Count of countryoforiginname]" caption="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Distinct Count of countryoforiginname]" caption="Distinct 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Count of overallrank]" caption="Count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Sum of competitorid]" caption="Sum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competitorid]" caption="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Distinct Count of competitorid]" caption="Distinct 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Athletes_Combined" count="0" hidden="1">
      <extLst>
        <ext xmlns:x15="http://schemas.microsoft.com/office/spreadsheetml/2010/11/main" uri="{B97F6D7D-B522-45F9-BDA1-12C45D357490}">
          <x15:cacheHierarchy aggregatedColumn="12"/>
        </ext>
      </extLst>
    </cacheHierarchy>
    <cacheHierarchy uniqueName="[Measures].[Max of overallrank]" caption="Max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Average of overallrank]" caption="Average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Count of scoredisplay]" caption="Count of scoredisplay" measure="1" displayFolder="" measureGroup="scores" count="0" hidden="1">
      <extLst>
        <ext xmlns:x15="http://schemas.microsoft.com/office/spreadsheetml/2010/11/main" uri="{B97F6D7D-B522-45F9-BDA1-12C45D357490}">
          <x15:cacheHierarchy aggregatedColumn="28"/>
        </ext>
      </extLst>
    </cacheHierarchy>
    <cacheHierarchy uniqueName="[Measures].[Count of time]" caption="Count of time" measure="1" displayFolder="" measureGroup="scores" count="0" hidden="1">
      <extLst>
        <ext xmlns:x15="http://schemas.microsoft.com/office/spreadsheetml/2010/11/main" uri="{B97F6D7D-B522-45F9-BDA1-12C45D357490}">
          <x15:cacheHierarchy aggregatedColumn="29"/>
        </ext>
      </extLst>
    </cacheHierarchy>
    <cacheHierarchy uniqueName="[Measures].[Count of status]" caption="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Distinct Count of status]" caption="Distinct 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Count of Athletestatus]" caption="Count of Athletestatus" measure="1" displayFolder="" measureGroup="Athletes_Combined" count="0" hidden="1">
      <extLst>
        <ext xmlns:x15="http://schemas.microsoft.com/office/spreadsheetml/2010/11/main" uri="{B97F6D7D-B522-45F9-BDA1-12C45D357490}">
          <x15:cacheHierarchy aggregatedColumn="7"/>
        </ext>
      </extLst>
    </cacheHierarchy>
    <cacheHierarchy uniqueName="[Measures].[Sum of displaytime]" caption="Sum of displaytime" measure="1" displayFolder="" measureGroup="scores" count="0" hidden="1">
      <extLst>
        <ext xmlns:x15="http://schemas.microsoft.com/office/spreadsheetml/2010/11/main" uri="{B97F6D7D-B522-45F9-BDA1-12C45D357490}">
          <x15:cacheHierarchy aggregatedColumn="30"/>
        </ext>
      </extLst>
    </cacheHierarchy>
    <cacheHierarchy uniqueName="[Measures].[Average of displaytime]" caption="Average of displaytime" measure="1" displayFolder="" measureGroup="scores" count="0" hidden="1">
      <extLst>
        <ext xmlns:x15="http://schemas.microsoft.com/office/spreadsheetml/2010/11/main" uri="{B97F6D7D-B522-45F9-BDA1-12C45D357490}">
          <x15:cacheHierarchy aggregatedColumn="30"/>
        </ext>
      </extLst>
    </cacheHierarchy>
    <cacheHierarchy uniqueName="[Measures].[Max of displaytime]" caption="Max of displaytime" measure="1" displayFolder="" measureGroup="scores" count="0" hidden="1">
      <extLst>
        <ext xmlns:x15="http://schemas.microsoft.com/office/spreadsheetml/2010/11/main" uri="{B97F6D7D-B522-45F9-BDA1-12C45D357490}">
          <x15:cacheHierarchy aggregatedColumn="30"/>
        </ext>
      </extLst>
    </cacheHierarchy>
    <cacheHierarchy uniqueName="[Measures].[Min of displaytime]" caption="Min of displaytime" measure="1" displayFolder="" measureGroup="scores" count="0" hidden="1">
      <extLst>
        <ext xmlns:x15="http://schemas.microsoft.com/office/spreadsheetml/2010/11/main" uri="{B97F6D7D-B522-45F9-BDA1-12C45D357490}">
          <x15:cacheHierarchy aggregatedColumn="30"/>
        </ext>
      </extLst>
    </cacheHierarchy>
    <cacheHierarchy uniqueName="[Measures].[Count of affiliatename]" caption="Count of affiliatename" measure="1" displayFolder="" measureGroup="Athletes_Combined" count="0" hidden="1">
      <extLst>
        <ext xmlns:x15="http://schemas.microsoft.com/office/spreadsheetml/2010/11/main" uri="{B97F6D7D-B522-45F9-BDA1-12C45D357490}">
          <x15:cacheHierarchy aggregatedColumn="4"/>
        </ext>
      </extLst>
    </cacheHierarchy>
    <cacheHierarchy uniqueName="[Measures].[Distinct Count of affiliatename]" caption="Distinct Count of affiliatename" measure="1" displayFolder="" measureGroup="Athletes_Combined" count="0" hidden="1">
      <extLst>
        <ext xmlns:x15="http://schemas.microsoft.com/office/spreadsheetml/2010/11/main" uri="{B97F6D7D-B522-45F9-BDA1-12C45D357490}">
          <x15:cacheHierarchy aggregatedColumn="4"/>
        </ext>
      </extLst>
    </cacheHierarchy>
  </cacheHierarchies>
  <kpis count="0"/>
  <dimensions count="3">
    <dimension name="Athletes_Combined" uniqueName="[Athletes_Combined]" caption="Athletes_Combined"/>
    <dimension measure="1" name="Measures" uniqueName="[Measures]" caption="Measures"/>
    <dimension name="scores" uniqueName="[scores]" caption="scores"/>
  </dimensions>
  <measureGroups count="2">
    <measureGroup name="Athletes_Combined" caption="Athletes_Combined"/>
    <measureGroup name="scores" caption="scor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Craig" refreshedDate="45441.379967245368" backgroundQuery="1" createdVersion="8" refreshedVersion="8" minRefreshableVersion="3" recordCount="0" supportSubquery="1" supportAdvancedDrill="1" xr:uid="{AF284BDB-5B3C-42C2-A48F-85727D0B3913}">
  <cacheSource type="external" connectionId="6"/>
  <cacheFields count="3">
    <cacheField name="[Athletes_Combined].[status].[status]" caption="status" numFmtId="0" hierarchy="6" level="1">
      <sharedItems count="3">
        <s v="ACT"/>
        <s v="CUT"/>
        <s v="WD"/>
      </sharedItems>
      <extLst>
        <ext xmlns:x15="http://schemas.microsoft.com/office/spreadsheetml/2010/11/main" uri="{4F2E5C28-24EA-4eb8-9CBF-B6C8F9C3D259}">
          <x15:cachedUniqueNames>
            <x15:cachedUniqueName index="0" name="[Athletes_Combined].[status].&amp;[ACT]"/>
            <x15:cachedUniqueName index="1" name="[Athletes_Combined].[status].&amp;[CUT]"/>
            <x15:cachedUniqueName index="2" name="[Athletes_Combined].[status].&amp;[WD]"/>
          </x15:cachedUniqueNames>
        </ext>
      </extLst>
    </cacheField>
    <cacheField name="[Measures].[Count of status]" caption="Count of status" numFmtId="0" hierarchy="74" level="32767"/>
    <cacheField name="[Athletes_Combined].[division].[division]" caption="division" numFmtId="0" hierarchy="20" level="1">
      <sharedItems containsSemiMixedTypes="0" containsNonDate="0" containsString="0"/>
    </cacheField>
  </cacheFields>
  <cacheHierarchies count="83">
    <cacheHierarchy uniqueName="[Athletes_Combined].[height]" caption="height" attribute="1" defaultMemberUniqueName="[Athletes_Combined].[height].[All]" allUniqueName="[Athletes_Combined].[height].[All]" dimensionUniqueName="[Athletes_Combined]" displayFolder="" count="0" memberValueDatatype="5" unbalanced="0"/>
    <cacheHierarchy uniqueName="[Athletes_Combined].[affiliateid]" caption="affiliateid" attribute="1" defaultMemberUniqueName="[Athletes_Combined].[affiliateid].[All]" allUniqueName="[Athletes_Combined].[affiliateid].[All]" dimensionUniqueName="[Athletes_Combined]" displayFolder="" count="0" memberValueDatatype="20" unbalanced="0"/>
    <cacheHierarchy uniqueName="[Athletes_Combined].[countryoforiginname]" caption="countryoforiginname" attribute="1" defaultMemberUniqueName="[Athletes_Combined].[countryoforiginname].[All]" allUniqueName="[Athletes_Combined].[countryoforiginname].[All]" dimensionUniqueName="[Athletes_Combined]" displayFolder="" count="0" memberValueDatatype="130" unbalanced="0"/>
    <cacheHierarchy uniqueName="[Athletes_Combined].[weight]" caption="weight" attribute="1" defaultMemberUniqueName="[Athletes_Combined].[weight].[All]" allUniqueName="[Athletes_Combined].[weight].[All]" dimensionUniqueName="[Athletes_Combined]" displayFolder="" count="0" memberValueDatatype="5" unbalanced="0"/>
    <cacheHierarchy uniqueName="[Athletes_Combined].[affiliatename]" caption="affiliatename" attribute="1" defaultMemberUniqueName="[Athletes_Combined].[affiliatename].[All]" allUniqueName="[Athletes_Combined].[affiliatename].[All]" dimensionUniqueName="[Athletes_Combined]" displayFolder="" count="0" memberValueDatatype="130" unbalanced="0"/>
    <cacheHierarchy uniqueName="[Athletes_Combined].[affliatename]" caption="affliatename" attribute="1" defaultMemberUniqueName="[Athletes_Combined].[affliatename].[All]" allUniqueName="[Athletes_Combined].[affliatename].[All]" dimensionUniqueName="[Athletes_Combined]" displayFolder="" count="0" memberValueDatatype="130" unbalanced="0"/>
    <cacheHierarchy uniqueName="[Athletes_Combined].[status]" caption="status" attribute="1" defaultMemberUniqueName="[Athletes_Combined].[status].[All]" allUniqueName="[Athletes_Combined].[status].[All]" dimensionUniqueName="[Athletes_Combined]" displayFolder="" count="2" memberValueDatatype="130" unbalanced="0">
      <fieldsUsage count="2">
        <fieldUsage x="-1"/>
        <fieldUsage x="0"/>
      </fieldsUsage>
    </cacheHierarchy>
    <cacheHierarchy uniqueName="[Athletes_Combined].[Athletestatus]" caption="Athletestatus" attribute="1" defaultMemberUniqueName="[Athletes_Combined].[Athletestatus].[All]" allUniqueName="[Athletes_Combined].[Athletestatus].[All]" dimensionUniqueName="[Athletes_Combined]" displayFolder="" count="0" memberValueDatatype="130" unbalanced="0"/>
    <cacheHierarchy uniqueName="[Athletes_Combined].[bibid]" caption="bibid" attribute="1" defaultMemberUniqueName="[Athletes_Combined].[bibid].[All]" allUniqueName="[Athletes_Combined].[bibid].[All]" dimensionUniqueName="[Athletes_Combined]" displayFolder="" count="0" memberValueDatatype="130" unbalanced="0"/>
    <cacheHierarchy uniqueName="[Athletes_Combined].[profilepics3key]" caption="profilepics3key" attribute="1" defaultMemberUniqueName="[Athletes_Combined].[profilepics3key].[All]" allUniqueName="[Athletes_Combined].[profilepics3key].[All]" dimensionUniqueName="[Athletes_Combined]" displayFolder="" count="0" memberValueDatatype="130" unbalanced="0"/>
    <cacheHierarchy uniqueName="[Athletes_Combined].[competitorid]" caption="competitorid" attribute="1" defaultMemberUniqueName="[Athletes_Combined].[competitorid].[All]" allUniqueName="[Athletes_Combined].[competitorid].[All]" dimensionUniqueName="[Athletes_Combined]" displayFolder="" count="0" memberValueDatatype="20" unbalanced="0"/>
    <cacheHierarchy uniqueName="[Athletes_Combined].[firstname]" caption="firstname" attribute="1" defaultMemberUniqueName="[Athletes_Combined].[firstname].[All]" allUniqueName="[Athletes_Combined].[firstname].[All]" dimensionUniqueName="[Athletes_Combined]" displayFolder="" count="0" memberValueDatatype="130" unbalanced="0"/>
    <cacheHierarchy uniqueName="[Athletes_Combined].[gender]" caption="gender" attribute="1" defaultMemberUniqueName="[Athletes_Combined].[gender].[All]" allUniqueName="[Athletes_Combined].[gender].[All]" dimensionUniqueName="[Athletes_Combined]" displayFolder="" count="0" memberValueDatatype="130" unbalanced="0"/>
    <cacheHierarchy uniqueName="[Athletes_Combined].[age]" caption="age" attribute="1" defaultMemberUniqueName="[Athletes_Combined].[age].[All]" allUniqueName="[Athletes_Combined].[age].[All]" dimensionUniqueName="[Athletes_Combined]" displayFolder="" count="0" memberValueDatatype="20" unbalanced="0"/>
    <cacheHierarchy uniqueName="[Athletes_Combined].[lastname]" caption="lastname" attribute="1" defaultMemberUniqueName="[Athletes_Combined].[lastname].[All]" allUniqueName="[Athletes_Combined].[lastname].[All]" dimensionUniqueName="[Athletes_Combined]" displayFolder="" count="0" memberValueDatatype="130" unbalanced="0"/>
    <cacheHierarchy uniqueName="[Athletes_Combined].[countryoforigincode]" caption="countryoforigincode" attribute="1" defaultMemberUniqueName="[Athletes_Combined].[countryoforigincode].[All]" allUniqueName="[Athletes_Combined].[countryoforigincode].[All]" dimensionUniqueName="[Athletes_Combined]" displayFolder="" count="0" memberValueDatatype="130" unbalanced="0"/>
    <cacheHierarchy uniqueName="[Athletes_Combined].[competitorname]" caption="competitorname" attribute="1" defaultMemberUniqueName="[Athletes_Combined].[competitorname].[All]" allUniqueName="[Athletes_Combined].[competitorname].[All]" dimensionUniqueName="[Athletes_Combined]" displayFolder="" count="0" memberValueDatatype="130" unbalanced="0"/>
    <cacheHierarchy uniqueName="[Athletes_Combined].[Column1]" caption="Column1" attribute="1" defaultMemberUniqueName="[Athletes_Combined].[Column1].[All]" allUniqueName="[Athletes_Combined].[Column1].[All]" dimensionUniqueName="[Athletes_Combined]" displayFolder="" count="0" memberValueDatatype="130" unbalanced="0"/>
    <cacheHierarchy uniqueName="[Athletes_Combined].[overallrank]" caption="overallrank" attribute="1" defaultMemberUniqueName="[Athletes_Combined].[overallrank].[All]" allUniqueName="[Athletes_Combined].[overallrank].[All]" dimensionUniqueName="[Athletes_Combined]" displayFolder="" count="0" memberValueDatatype="20" unbalanced="0"/>
    <cacheHierarchy uniqueName="[Athletes_Combined].[overallscore]" caption="overallscore" attribute="1" defaultMemberUniqueName="[Athletes_Combined].[overallscore].[All]" allUniqueName="[Athletes_Combined].[overallscore].[All]" dimensionUniqueName="[Athletes_Combined]" displayFolder="" count="0" memberValueDatatype="20" unbalanced="0"/>
    <cacheHierarchy uniqueName="[Athletes_Combined].[division]" caption="division" attribute="1" defaultMemberUniqueName="[Athletes_Combined].[division].[All]" allUniqueName="[Athletes_Combined].[division].[All]" dimensionUniqueName="[Athletes_Combined]" displayFolder="" count="2" memberValueDatatype="130" unbalanced="0">
      <fieldsUsage count="2">
        <fieldUsage x="-1"/>
        <fieldUsage x="2"/>
      </fieldsUsage>
    </cacheHierarchy>
    <cacheHierarchy uniqueName="[Athletes_Combined].[Number of Records]" caption="Number of Records" attribute="1" defaultMemberUniqueName="[Athletes_Combined].[Number of Records].[All]" allUniqueName="[Athletes_Combined].[Number of Records].[All]" dimensionUniqueName="[Athletes_Combined]" displayFolder="" count="0" memberValueDatatype="20" unbalanced="0"/>
    <cacheHierarchy uniqueName="[scores].[ordinal]" caption="ordinal" attribute="1" defaultMemberUniqueName="[scores].[ordinal].[All]" allUniqueName="[scores].[ordinal].[All]" dimensionUniqueName="[scores]" displayFolder="" count="0" memberValueDatatype="20" unbalanced="0"/>
    <cacheHierarchy uniqueName="[scores].[breakdown]" caption="breakdown" attribute="1" defaultMemberUniqueName="[scores].[breakdown].[All]" allUniqueName="[scores].[breakdown].[All]" dimensionUniqueName="[scores]" displayFolder="" count="0" memberValueDatatype="130" unbalanced="0"/>
    <cacheHierarchy uniqueName="[scores].[lane]" caption="lane" attribute="1" defaultMemberUniqueName="[scores].[lane].[All]" allUniqueName="[scores].[lane].[All]" dimensionUniqueName="[scores]" displayFolder="" count="0" memberValueDatatype="20" unbalanced="0"/>
    <cacheHierarchy uniqueName="[scores].[rank]" caption="rank" attribute="1" defaultMemberUniqueName="[scores].[rank].[All]" allUniqueName="[scores].[rank].[All]" dimensionUniqueName="[scores]" displayFolder="" count="0" memberValueDatatype="130" unbalanced="0"/>
    <cacheHierarchy uniqueName="[scores].[heat]" caption="heat" attribute="1" defaultMemberUniqueName="[scores].[heat].[All]" allUniqueName="[scores].[heat].[All]" dimensionUniqueName="[scores]" displayFolder="" count="0" memberValueDatatype="20" unbalanced="0"/>
    <cacheHierarchy uniqueName="[scores].[points]" caption="points" attribute="1" defaultMemberUniqueName="[scores].[points].[All]" allUniqueName="[scores].[points].[All]" dimensionUniqueName="[scores]" displayFolder="" count="0" memberValueDatatype="20" unbalanced="0"/>
    <cacheHierarchy uniqueName="[scores].[scoredisplay]" caption="scoredisplay" attribute="1" defaultMemberUniqueName="[scores].[scoredisplay].[All]" allUniqueName="[scores].[scoredisplay].[All]" dimensionUniqueName="[scores]" displayFolder="" count="0" memberValueDatatype="130" unbalanced="0"/>
    <cacheHierarchy uniqueName="[scores].[time]" caption="time" attribute="1" defaultMemberUniqueName="[scores].[time].[All]" allUniqueName="[scores].[time].[All]" dimensionUniqueName="[scores]" displayFolder="" count="0" memberValueDatatype="130" unbalanced="0"/>
    <cacheHierarchy uniqueName="[scores].[displaytime]" caption="displaytime" attribute="1" defaultMemberUniqueName="[scores].[displaytime].[All]" allUniqueName="[scores].[displaytime].[All]" dimensionUniqueName="[scores]" displayFolder="" count="0" memberValueDatatype="5" unbalanced="0"/>
    <cacheHierarchy uniqueName="[scores].[workoutrank]" caption="workoutrank" attribute="1" defaultMemberUniqueName="[scores].[workoutrank].[All]" allUniqueName="[scores].[workoutrank].[All]" dimensionUniqueName="[scores]" displayFolder="" count="0" memberValueDatatype="130" unbalanced="0"/>
    <cacheHierarchy uniqueName="[scores].[competitorid]" caption="competitorid" attribute="1" defaultMemberUniqueName="[scores].[competitorid].[All]" allUniqueName="[scores].[competitorid].[All]" dimensionUniqueName="[scores]" displayFolder="" count="0" memberValueDatatype="20" unbalanced="0"/>
    <cacheHierarchy uniqueName="[scores].[Number of Records]" caption="Number of Records" attribute="1" defaultMemberUniqueName="[scores].[Number of Records].[All]" allUniqueName="[scores].[Number of Records].[All]" dimensionUniqueName="[scores]" displayFolder="" count="0" memberValueDatatype="20" unbalanced="0"/>
    <cacheHierarchy uniqueName="[Measures].[Median_age]" caption="Median_age" measure="1" displayFolder="" measureGroup="scores" count="0"/>
    <cacheHierarchy uniqueName="[Measures].[Median_overallscore]" caption="Median_overallscore" measure="1" displayFolder="" measureGroup="scores" count="0"/>
    <cacheHierarchy uniqueName="[Measures].[Median of weight]" caption="Median of weight" measure="1" displayFolder="" measureGroup="scores" count="0"/>
    <cacheHierarchy uniqueName="[Measures].[Median of height]" caption="Median of height" measure="1" displayFolder="" measureGroup="scores" count="0"/>
    <cacheHierarchy uniqueName="[Measures].[__XL_Count scores]" caption="__XL_Count scores" measure="1" displayFolder="" measureGroup="scores" count="0" hidden="1"/>
    <cacheHierarchy uniqueName="[Measures].[__XL_Count Athletes_Combined]" caption="__XL_Count Athletes_Combined" measure="1" displayFolder="" measureGroup="Athletes_Combined" count="0" hidden="1"/>
    <cacheHierarchy uniqueName="[Measures].[__No measures defined]" caption="__No measures defined" measure="1" displayFolder="" count="0" hidden="1"/>
    <cacheHierarchy uniqueName="[Measures].[Count of workoutrank]" caption="Count of workoutrank" measure="1" displayFolder="" measureGroup="scores" count="0" hidden="1">
      <extLst>
        <ext xmlns:x15="http://schemas.microsoft.com/office/spreadsheetml/2010/11/main" uri="{B97F6D7D-B522-45F9-BDA1-12C45D357490}">
          <x15:cacheHierarchy aggregatedColumn="31"/>
        </ext>
      </extLst>
    </cacheHierarchy>
    <cacheHierarchy uniqueName="[Measures].[Count of division]" caption="Count of division" measure="1" displayFolder="" measureGroup="Athletes_Combined" count="0" hidden="1">
      <extLst>
        <ext xmlns:x15="http://schemas.microsoft.com/office/spreadsheetml/2010/11/main" uri="{B97F6D7D-B522-45F9-BDA1-12C45D357490}">
          <x15:cacheHierarchy aggregatedColumn="20"/>
        </ext>
      </extLst>
    </cacheHierarchy>
    <cacheHierarchy uniqueName="[Measures].[Sum of height]" caption="Sum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Average of height]" caption="Average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age]" caption="Average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um of weight]" caption="Sum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um of overallscore]" caption="Sum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in of overallscore]" caption="Min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Average of overallscore]" caption="Average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overallscore]" caption="Max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StdDev of overallscore]" caption="StdDev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age]" caption="Max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Min of age]" caption="Min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tdDev of age]" caption="StdDev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weight]" caption="Average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weight]" caption="Max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in of weight]" caption="Min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tdDev of weight]" caption="StdDev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height]" caption="Max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Min of height]" caption="Min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tdDev of height]" caption="StdDev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Count of countryoforiginname]" caption="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Distinct Count of countryoforiginname]" caption="Distinct 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Count of overallrank]" caption="Count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Sum of competitorid]" caption="Sum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competitorid]" caption="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Distinct Count of competitorid]" caption="Distinct 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Athletes_Combined" count="0" hidden="1">
      <extLst>
        <ext xmlns:x15="http://schemas.microsoft.com/office/spreadsheetml/2010/11/main" uri="{B97F6D7D-B522-45F9-BDA1-12C45D357490}">
          <x15:cacheHierarchy aggregatedColumn="12"/>
        </ext>
      </extLst>
    </cacheHierarchy>
    <cacheHierarchy uniqueName="[Measures].[Max of overallrank]" caption="Max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Average of overallrank]" caption="Average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Count of scoredisplay]" caption="Count of scoredisplay" measure="1" displayFolder="" measureGroup="scores" count="0" hidden="1">
      <extLst>
        <ext xmlns:x15="http://schemas.microsoft.com/office/spreadsheetml/2010/11/main" uri="{B97F6D7D-B522-45F9-BDA1-12C45D357490}">
          <x15:cacheHierarchy aggregatedColumn="28"/>
        </ext>
      </extLst>
    </cacheHierarchy>
    <cacheHierarchy uniqueName="[Measures].[Count of time]" caption="Count of time" measure="1" displayFolder="" measureGroup="scores" count="0" hidden="1">
      <extLst>
        <ext xmlns:x15="http://schemas.microsoft.com/office/spreadsheetml/2010/11/main" uri="{B97F6D7D-B522-45F9-BDA1-12C45D357490}">
          <x15:cacheHierarchy aggregatedColumn="29"/>
        </ext>
      </extLst>
    </cacheHierarchy>
    <cacheHierarchy uniqueName="[Measures].[Count of status]" caption="Count of status" measure="1" displayFolder="" measureGroup="Athletes_Combined" count="0" oneField="1" hidden="1">
      <fieldsUsage count="1">
        <fieldUsage x="1"/>
      </fieldsUsage>
      <extLst>
        <ext xmlns:x15="http://schemas.microsoft.com/office/spreadsheetml/2010/11/main" uri="{B97F6D7D-B522-45F9-BDA1-12C45D357490}">
          <x15:cacheHierarchy aggregatedColumn="6"/>
        </ext>
      </extLst>
    </cacheHierarchy>
    <cacheHierarchy uniqueName="[Measures].[Distinct Count of status]" caption="Distinct 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Count of Athletestatus]" caption="Count of Athletestatus" measure="1" displayFolder="" measureGroup="Athletes_Combined" count="0" hidden="1">
      <extLst>
        <ext xmlns:x15="http://schemas.microsoft.com/office/spreadsheetml/2010/11/main" uri="{B97F6D7D-B522-45F9-BDA1-12C45D357490}">
          <x15:cacheHierarchy aggregatedColumn="7"/>
        </ext>
      </extLst>
    </cacheHierarchy>
    <cacheHierarchy uniqueName="[Measures].[Sum of displaytime]" caption="Sum of displaytime" measure="1" displayFolder="" measureGroup="scores" count="0" hidden="1">
      <extLst>
        <ext xmlns:x15="http://schemas.microsoft.com/office/spreadsheetml/2010/11/main" uri="{B97F6D7D-B522-45F9-BDA1-12C45D357490}">
          <x15:cacheHierarchy aggregatedColumn="30"/>
        </ext>
      </extLst>
    </cacheHierarchy>
    <cacheHierarchy uniqueName="[Measures].[Average of displaytime]" caption="Average of displaytime" measure="1" displayFolder="" measureGroup="scores" count="0" hidden="1">
      <extLst>
        <ext xmlns:x15="http://schemas.microsoft.com/office/spreadsheetml/2010/11/main" uri="{B97F6D7D-B522-45F9-BDA1-12C45D357490}">
          <x15:cacheHierarchy aggregatedColumn="30"/>
        </ext>
      </extLst>
    </cacheHierarchy>
    <cacheHierarchy uniqueName="[Measures].[Max of displaytime]" caption="Max of displaytime" measure="1" displayFolder="" measureGroup="scores" count="0" hidden="1">
      <extLst>
        <ext xmlns:x15="http://schemas.microsoft.com/office/spreadsheetml/2010/11/main" uri="{B97F6D7D-B522-45F9-BDA1-12C45D357490}">
          <x15:cacheHierarchy aggregatedColumn="30"/>
        </ext>
      </extLst>
    </cacheHierarchy>
    <cacheHierarchy uniqueName="[Measures].[Min of displaytime]" caption="Min of displaytime" measure="1" displayFolder="" measureGroup="scores" count="0" hidden="1">
      <extLst>
        <ext xmlns:x15="http://schemas.microsoft.com/office/spreadsheetml/2010/11/main" uri="{B97F6D7D-B522-45F9-BDA1-12C45D357490}">
          <x15:cacheHierarchy aggregatedColumn="30"/>
        </ext>
      </extLst>
    </cacheHierarchy>
    <cacheHierarchy uniqueName="[Measures].[Count of affiliatename]" caption="Count of affiliatename" measure="1" displayFolder="" measureGroup="Athletes_Combined" count="0" hidden="1">
      <extLst>
        <ext xmlns:x15="http://schemas.microsoft.com/office/spreadsheetml/2010/11/main" uri="{B97F6D7D-B522-45F9-BDA1-12C45D357490}">
          <x15:cacheHierarchy aggregatedColumn="4"/>
        </ext>
      </extLst>
    </cacheHierarchy>
    <cacheHierarchy uniqueName="[Measures].[Distinct Count of affiliatename]" caption="Distinct Count of affiliatename" measure="1" displayFolder="" measureGroup="Athletes_Combined" count="0" hidden="1">
      <extLst>
        <ext xmlns:x15="http://schemas.microsoft.com/office/spreadsheetml/2010/11/main" uri="{B97F6D7D-B522-45F9-BDA1-12C45D357490}">
          <x15:cacheHierarchy aggregatedColumn="4"/>
        </ext>
      </extLst>
    </cacheHierarchy>
  </cacheHierarchies>
  <kpis count="0"/>
  <dimensions count="3">
    <dimension name="Athletes_Combined" uniqueName="[Athletes_Combined]" caption="Athletes_Combined"/>
    <dimension measure="1" name="Measures" uniqueName="[Measures]" caption="Measures"/>
    <dimension name="scores" uniqueName="[scores]" caption="scores"/>
  </dimensions>
  <measureGroups count="2">
    <measureGroup name="Athletes_Combined" caption="Athletes_Combined"/>
    <measureGroup name="scores" caption="scor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Craig" refreshedDate="45441.379967939814" backgroundQuery="1" createdVersion="8" refreshedVersion="8" minRefreshableVersion="3" recordCount="0" supportSubquery="1" supportAdvancedDrill="1" xr:uid="{F6AD7C90-53C0-46CA-926A-C08BEA524B98}">
  <cacheSource type="external" connectionId="6"/>
  <cacheFields count="3">
    <cacheField name="[Athletes_Combined].[affliatename].[affliatename]" caption="affliatename" numFmtId="0" hierarchy="5" level="1">
      <sharedItems count="15">
        <s v="Centerville CrossFit"/>
        <s v="CrossFit Envy"/>
        <s v="CrossFit Kallithea"/>
        <s v="CrossFit Mayhem"/>
        <s v="CrossFit New England"/>
        <s v="CrossFit Oslo"/>
        <s v="CrossFit Spot"/>
        <s v="CrossFit Yas"/>
        <s v="CrossFit Zug"/>
        <s v="Streamline CrossFit"/>
        <s v="CrossFit Hengill" u="1"/>
        <s v="CrossFit Mode" u="1"/>
        <s v="Peak 360 CrossFit" u="1"/>
        <s v="CrossFit Train 97333" u="1"/>
        <s v="Renewed Strength CrossFit" u="1"/>
      </sharedItems>
      <extLst>
        <ext xmlns:x15="http://schemas.microsoft.com/office/spreadsheetml/2010/11/main" uri="{4F2E5C28-24EA-4eb8-9CBF-B6C8F9C3D259}">
          <x15:cachedUniqueNames>
            <x15:cachedUniqueName index="0" name="[Athletes_Combined].[affliatename].&amp;[Centerville CrossFit]"/>
            <x15:cachedUniqueName index="1" name="[Athletes_Combined].[affliatename].&amp;[CrossFit Envy]"/>
            <x15:cachedUniqueName index="2" name="[Athletes_Combined].[affliatename].&amp;[CrossFit Kallithea]"/>
            <x15:cachedUniqueName index="3" name="[Athletes_Combined].[affliatename].&amp;[CrossFit Mayhem]"/>
            <x15:cachedUniqueName index="4" name="[Athletes_Combined].[affliatename].&amp;[CrossFit New England]"/>
            <x15:cachedUniqueName index="5" name="[Athletes_Combined].[affliatename].&amp;[CrossFit Oslo]"/>
            <x15:cachedUniqueName index="6" name="[Athletes_Combined].[affliatename].&amp;[CrossFit Spot]"/>
            <x15:cachedUniqueName index="7" name="[Athletes_Combined].[affliatename].&amp;[CrossFit Yas]"/>
            <x15:cachedUniqueName index="8" name="[Athletes_Combined].[affliatename].&amp;[CrossFit Zug]"/>
            <x15:cachedUniqueName index="9" name="[Athletes_Combined].[affliatename].&amp;[Streamline CrossFit]"/>
            <x15:cachedUniqueName index="10" name="[Athletes_Combined].[affliatename].&amp;[CrossFit Hengill]"/>
            <x15:cachedUniqueName index="11" name="[Athletes_Combined].[affliatename].&amp;[CrossFit Mode]"/>
            <x15:cachedUniqueName index="12" name="[Athletes_Combined].[affliatename].&amp;[Peak 360 CrossFit]"/>
            <x15:cachedUniqueName index="13" name="[Athletes_Combined].[affliatename].&amp;[CrossFit Train 97333]"/>
            <x15:cachedUniqueName index="14" name="[Athletes_Combined].[affliatename].&amp;[Renewed Strength CrossFit]"/>
          </x15:cachedUniqueNames>
        </ext>
      </extLst>
    </cacheField>
    <cacheField name="[Athletes_Combined].[division].[division]" caption="division" numFmtId="0" hierarchy="20" level="1">
      <sharedItems containsSemiMixedTypes="0" containsNonDate="0" containsString="0"/>
    </cacheField>
    <cacheField name="[Measures].[Average of overallscore]" caption="Average of overallscore" numFmtId="0" hierarchy="50" level="32767"/>
  </cacheFields>
  <cacheHierarchies count="83">
    <cacheHierarchy uniqueName="[Athletes_Combined].[height]" caption="height" attribute="1" defaultMemberUniqueName="[Athletes_Combined].[height].[All]" allUniqueName="[Athletes_Combined].[height].[All]" dimensionUniqueName="[Athletes_Combined]" displayFolder="" count="0" memberValueDatatype="5" unbalanced="0"/>
    <cacheHierarchy uniqueName="[Athletes_Combined].[affiliateid]" caption="affiliateid" attribute="1" defaultMemberUniqueName="[Athletes_Combined].[affiliateid].[All]" allUniqueName="[Athletes_Combined].[affiliateid].[All]" dimensionUniqueName="[Athletes_Combined]" displayFolder="" count="0" memberValueDatatype="20" unbalanced="0"/>
    <cacheHierarchy uniqueName="[Athletes_Combined].[countryoforiginname]" caption="countryoforiginname" attribute="1" defaultMemberUniqueName="[Athletes_Combined].[countryoforiginname].[All]" allUniqueName="[Athletes_Combined].[countryoforiginname].[All]" dimensionUniqueName="[Athletes_Combined]" displayFolder="" count="0" memberValueDatatype="130" unbalanced="0"/>
    <cacheHierarchy uniqueName="[Athletes_Combined].[weight]" caption="weight" attribute="1" defaultMemberUniqueName="[Athletes_Combined].[weight].[All]" allUniqueName="[Athletes_Combined].[weight].[All]" dimensionUniqueName="[Athletes_Combined]" displayFolder="" count="0" memberValueDatatype="5" unbalanced="0"/>
    <cacheHierarchy uniqueName="[Athletes_Combined].[affiliatename]" caption="affiliatename" attribute="1" defaultMemberUniqueName="[Athletes_Combined].[affiliatename].[All]" allUniqueName="[Athletes_Combined].[affiliatename].[All]" dimensionUniqueName="[Athletes_Combined]" displayFolder="" count="0" memberValueDatatype="130" unbalanced="0"/>
    <cacheHierarchy uniqueName="[Athletes_Combined].[affliatename]" caption="affliatename" attribute="1" defaultMemberUniqueName="[Athletes_Combined].[affliatename].[All]" allUniqueName="[Athletes_Combined].[affliatename].[All]" dimensionUniqueName="[Athletes_Combined]" displayFolder="" count="2" memberValueDatatype="130" unbalanced="0">
      <fieldsUsage count="2">
        <fieldUsage x="-1"/>
        <fieldUsage x="0"/>
      </fieldsUsage>
    </cacheHierarchy>
    <cacheHierarchy uniqueName="[Athletes_Combined].[status]" caption="status" attribute="1" defaultMemberUniqueName="[Athletes_Combined].[status].[All]" allUniqueName="[Athletes_Combined].[status].[All]" dimensionUniqueName="[Athletes_Combined]" displayFolder="" count="0" memberValueDatatype="130" unbalanced="0"/>
    <cacheHierarchy uniqueName="[Athletes_Combined].[Athletestatus]" caption="Athletestatus" attribute="1" defaultMemberUniqueName="[Athletes_Combined].[Athletestatus].[All]" allUniqueName="[Athletes_Combined].[Athletestatus].[All]" dimensionUniqueName="[Athletes_Combined]" displayFolder="" count="0" memberValueDatatype="130" unbalanced="0"/>
    <cacheHierarchy uniqueName="[Athletes_Combined].[bibid]" caption="bibid" attribute="1" defaultMemberUniqueName="[Athletes_Combined].[bibid].[All]" allUniqueName="[Athletes_Combined].[bibid].[All]" dimensionUniqueName="[Athletes_Combined]" displayFolder="" count="0" memberValueDatatype="130" unbalanced="0"/>
    <cacheHierarchy uniqueName="[Athletes_Combined].[profilepics3key]" caption="profilepics3key" attribute="1" defaultMemberUniqueName="[Athletes_Combined].[profilepics3key].[All]" allUniqueName="[Athletes_Combined].[profilepics3key].[All]" dimensionUniqueName="[Athletes_Combined]" displayFolder="" count="0" memberValueDatatype="130" unbalanced="0"/>
    <cacheHierarchy uniqueName="[Athletes_Combined].[competitorid]" caption="competitorid" attribute="1" defaultMemberUniqueName="[Athletes_Combined].[competitorid].[All]" allUniqueName="[Athletes_Combined].[competitorid].[All]" dimensionUniqueName="[Athletes_Combined]" displayFolder="" count="0" memberValueDatatype="20" unbalanced="0"/>
    <cacheHierarchy uniqueName="[Athletes_Combined].[firstname]" caption="firstname" attribute="1" defaultMemberUniqueName="[Athletes_Combined].[firstname].[All]" allUniqueName="[Athletes_Combined].[firstname].[All]" dimensionUniqueName="[Athletes_Combined]" displayFolder="" count="0" memberValueDatatype="130" unbalanced="0"/>
    <cacheHierarchy uniqueName="[Athletes_Combined].[gender]" caption="gender" attribute="1" defaultMemberUniqueName="[Athletes_Combined].[gender].[All]" allUniqueName="[Athletes_Combined].[gender].[All]" dimensionUniqueName="[Athletes_Combined]" displayFolder="" count="0" memberValueDatatype="130" unbalanced="0"/>
    <cacheHierarchy uniqueName="[Athletes_Combined].[age]" caption="age" attribute="1" defaultMemberUniqueName="[Athletes_Combined].[age].[All]" allUniqueName="[Athletes_Combined].[age].[All]" dimensionUniqueName="[Athletes_Combined]" displayFolder="" count="0" memberValueDatatype="20" unbalanced="0"/>
    <cacheHierarchy uniqueName="[Athletes_Combined].[lastname]" caption="lastname" attribute="1" defaultMemberUniqueName="[Athletes_Combined].[lastname].[All]" allUniqueName="[Athletes_Combined].[lastname].[All]" dimensionUniqueName="[Athletes_Combined]" displayFolder="" count="0" memberValueDatatype="130" unbalanced="0"/>
    <cacheHierarchy uniqueName="[Athletes_Combined].[countryoforigincode]" caption="countryoforigincode" attribute="1" defaultMemberUniqueName="[Athletes_Combined].[countryoforigincode].[All]" allUniqueName="[Athletes_Combined].[countryoforigincode].[All]" dimensionUniqueName="[Athletes_Combined]" displayFolder="" count="0" memberValueDatatype="130" unbalanced="0"/>
    <cacheHierarchy uniqueName="[Athletes_Combined].[competitorname]" caption="competitorname" attribute="1" defaultMemberUniqueName="[Athletes_Combined].[competitorname].[All]" allUniqueName="[Athletes_Combined].[competitorname].[All]" dimensionUniqueName="[Athletes_Combined]" displayFolder="" count="0" memberValueDatatype="130" unbalanced="0"/>
    <cacheHierarchy uniqueName="[Athletes_Combined].[Column1]" caption="Column1" attribute="1" defaultMemberUniqueName="[Athletes_Combined].[Column1].[All]" allUniqueName="[Athletes_Combined].[Column1].[All]" dimensionUniqueName="[Athletes_Combined]" displayFolder="" count="0" memberValueDatatype="130" unbalanced="0"/>
    <cacheHierarchy uniqueName="[Athletes_Combined].[overallrank]" caption="overallrank" attribute="1" defaultMemberUniqueName="[Athletes_Combined].[overallrank].[All]" allUniqueName="[Athletes_Combined].[overallrank].[All]" dimensionUniqueName="[Athletes_Combined]" displayFolder="" count="0" memberValueDatatype="20" unbalanced="0"/>
    <cacheHierarchy uniqueName="[Athletes_Combined].[overallscore]" caption="overallscore" attribute="1" defaultMemberUniqueName="[Athletes_Combined].[overallscore].[All]" allUniqueName="[Athletes_Combined].[overallscore].[All]" dimensionUniqueName="[Athletes_Combined]" displayFolder="" count="0" memberValueDatatype="20" unbalanced="0"/>
    <cacheHierarchy uniqueName="[Athletes_Combined].[division]" caption="division" attribute="1" defaultMemberUniqueName="[Athletes_Combined].[division].[All]" allUniqueName="[Athletes_Combined].[division].[All]" dimensionUniqueName="[Athletes_Combined]" displayFolder="" count="2" memberValueDatatype="130" unbalanced="0">
      <fieldsUsage count="2">
        <fieldUsage x="-1"/>
        <fieldUsage x="1"/>
      </fieldsUsage>
    </cacheHierarchy>
    <cacheHierarchy uniqueName="[Athletes_Combined].[Number of Records]" caption="Number of Records" attribute="1" defaultMemberUniqueName="[Athletes_Combined].[Number of Records].[All]" allUniqueName="[Athletes_Combined].[Number of Records].[All]" dimensionUniqueName="[Athletes_Combined]" displayFolder="" count="0" memberValueDatatype="20" unbalanced="0"/>
    <cacheHierarchy uniqueName="[scores].[ordinal]" caption="ordinal" attribute="1" defaultMemberUniqueName="[scores].[ordinal].[All]" allUniqueName="[scores].[ordinal].[All]" dimensionUniqueName="[scores]" displayFolder="" count="0" memberValueDatatype="20" unbalanced="0"/>
    <cacheHierarchy uniqueName="[scores].[breakdown]" caption="breakdown" attribute="1" defaultMemberUniqueName="[scores].[breakdown].[All]" allUniqueName="[scores].[breakdown].[All]" dimensionUniqueName="[scores]" displayFolder="" count="0" memberValueDatatype="130" unbalanced="0"/>
    <cacheHierarchy uniqueName="[scores].[lane]" caption="lane" attribute="1" defaultMemberUniqueName="[scores].[lane].[All]" allUniqueName="[scores].[lane].[All]" dimensionUniqueName="[scores]" displayFolder="" count="0" memberValueDatatype="20" unbalanced="0"/>
    <cacheHierarchy uniqueName="[scores].[rank]" caption="rank" attribute="1" defaultMemberUniqueName="[scores].[rank].[All]" allUniqueName="[scores].[rank].[All]" dimensionUniqueName="[scores]" displayFolder="" count="0" memberValueDatatype="130" unbalanced="0"/>
    <cacheHierarchy uniqueName="[scores].[heat]" caption="heat" attribute="1" defaultMemberUniqueName="[scores].[heat].[All]" allUniqueName="[scores].[heat].[All]" dimensionUniqueName="[scores]" displayFolder="" count="0" memberValueDatatype="20" unbalanced="0"/>
    <cacheHierarchy uniqueName="[scores].[points]" caption="points" attribute="1" defaultMemberUniqueName="[scores].[points].[All]" allUniqueName="[scores].[points].[All]" dimensionUniqueName="[scores]" displayFolder="" count="0" memberValueDatatype="20" unbalanced="0"/>
    <cacheHierarchy uniqueName="[scores].[scoredisplay]" caption="scoredisplay" attribute="1" defaultMemberUniqueName="[scores].[scoredisplay].[All]" allUniqueName="[scores].[scoredisplay].[All]" dimensionUniqueName="[scores]" displayFolder="" count="0" memberValueDatatype="130" unbalanced="0"/>
    <cacheHierarchy uniqueName="[scores].[time]" caption="time" attribute="1" defaultMemberUniqueName="[scores].[time].[All]" allUniqueName="[scores].[time].[All]" dimensionUniqueName="[scores]" displayFolder="" count="0" memberValueDatatype="130" unbalanced="0"/>
    <cacheHierarchy uniqueName="[scores].[displaytime]" caption="displaytime" attribute="1" defaultMemberUniqueName="[scores].[displaytime].[All]" allUniqueName="[scores].[displaytime].[All]" dimensionUniqueName="[scores]" displayFolder="" count="0" memberValueDatatype="5" unbalanced="0"/>
    <cacheHierarchy uniqueName="[scores].[workoutrank]" caption="workoutrank" attribute="1" defaultMemberUniqueName="[scores].[workoutrank].[All]" allUniqueName="[scores].[workoutrank].[All]" dimensionUniqueName="[scores]" displayFolder="" count="0" memberValueDatatype="130" unbalanced="0"/>
    <cacheHierarchy uniqueName="[scores].[competitorid]" caption="competitorid" attribute="1" defaultMemberUniqueName="[scores].[competitorid].[All]" allUniqueName="[scores].[competitorid].[All]" dimensionUniqueName="[scores]" displayFolder="" count="0" memberValueDatatype="20" unbalanced="0"/>
    <cacheHierarchy uniqueName="[scores].[Number of Records]" caption="Number of Records" attribute="1" defaultMemberUniqueName="[scores].[Number of Records].[All]" allUniqueName="[scores].[Number of Records].[All]" dimensionUniqueName="[scores]" displayFolder="" count="0" memberValueDatatype="20" unbalanced="0"/>
    <cacheHierarchy uniqueName="[Measures].[Median_age]" caption="Median_age" measure="1" displayFolder="" measureGroup="scores" count="0"/>
    <cacheHierarchy uniqueName="[Measures].[Median_overallscore]" caption="Median_overallscore" measure="1" displayFolder="" measureGroup="scores" count="0"/>
    <cacheHierarchy uniqueName="[Measures].[Median of weight]" caption="Median of weight" measure="1" displayFolder="" measureGroup="scores" count="0"/>
    <cacheHierarchy uniqueName="[Measures].[Median of height]" caption="Median of height" measure="1" displayFolder="" measureGroup="scores" count="0"/>
    <cacheHierarchy uniqueName="[Measures].[__XL_Count scores]" caption="__XL_Count scores" measure="1" displayFolder="" measureGroup="scores" count="0" hidden="1"/>
    <cacheHierarchy uniqueName="[Measures].[__XL_Count Athletes_Combined]" caption="__XL_Count Athletes_Combined" measure="1" displayFolder="" measureGroup="Athletes_Combined" count="0" hidden="1"/>
    <cacheHierarchy uniqueName="[Measures].[__No measures defined]" caption="__No measures defined" measure="1" displayFolder="" count="0" hidden="1"/>
    <cacheHierarchy uniqueName="[Measures].[Count of workoutrank]" caption="Count of workoutrank" measure="1" displayFolder="" measureGroup="scores" count="0" hidden="1">
      <extLst>
        <ext xmlns:x15="http://schemas.microsoft.com/office/spreadsheetml/2010/11/main" uri="{B97F6D7D-B522-45F9-BDA1-12C45D357490}">
          <x15:cacheHierarchy aggregatedColumn="31"/>
        </ext>
      </extLst>
    </cacheHierarchy>
    <cacheHierarchy uniqueName="[Measures].[Count of division]" caption="Count of division" measure="1" displayFolder="" measureGroup="Athletes_Combined" count="0" hidden="1">
      <extLst>
        <ext xmlns:x15="http://schemas.microsoft.com/office/spreadsheetml/2010/11/main" uri="{B97F6D7D-B522-45F9-BDA1-12C45D357490}">
          <x15:cacheHierarchy aggregatedColumn="20"/>
        </ext>
      </extLst>
    </cacheHierarchy>
    <cacheHierarchy uniqueName="[Measures].[Sum of height]" caption="Sum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Average of height]" caption="Average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age]" caption="Average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um of weight]" caption="Sum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um of overallscore]" caption="Sum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in of overallscore]" caption="Min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Average of overallscore]" caption="Average of overallscore" measure="1" displayFolder="" measureGroup="Athletes_Combined" count="0" oneField="1" hidden="1">
      <fieldsUsage count="1">
        <fieldUsage x="2"/>
      </fieldsUsage>
      <extLst>
        <ext xmlns:x15="http://schemas.microsoft.com/office/spreadsheetml/2010/11/main" uri="{B97F6D7D-B522-45F9-BDA1-12C45D357490}">
          <x15:cacheHierarchy aggregatedColumn="19"/>
        </ext>
      </extLst>
    </cacheHierarchy>
    <cacheHierarchy uniqueName="[Measures].[Max of overallscore]" caption="Max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StdDev of overallscore]" caption="StdDev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age]" caption="Max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Min of age]" caption="Min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tdDev of age]" caption="StdDev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weight]" caption="Average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weight]" caption="Max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in of weight]" caption="Min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tdDev of weight]" caption="StdDev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height]" caption="Max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Min of height]" caption="Min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tdDev of height]" caption="StdDev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Count of countryoforiginname]" caption="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Distinct Count of countryoforiginname]" caption="Distinct 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Count of overallrank]" caption="Count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Sum of competitorid]" caption="Sum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competitorid]" caption="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Distinct Count of competitorid]" caption="Distinct 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Athletes_Combined" count="0" hidden="1">
      <extLst>
        <ext xmlns:x15="http://schemas.microsoft.com/office/spreadsheetml/2010/11/main" uri="{B97F6D7D-B522-45F9-BDA1-12C45D357490}">
          <x15:cacheHierarchy aggregatedColumn="12"/>
        </ext>
      </extLst>
    </cacheHierarchy>
    <cacheHierarchy uniqueName="[Measures].[Max of overallrank]" caption="Max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Average of overallrank]" caption="Average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Count of scoredisplay]" caption="Count of scoredisplay" measure="1" displayFolder="" measureGroup="scores" count="0" hidden="1">
      <extLst>
        <ext xmlns:x15="http://schemas.microsoft.com/office/spreadsheetml/2010/11/main" uri="{B97F6D7D-B522-45F9-BDA1-12C45D357490}">
          <x15:cacheHierarchy aggregatedColumn="28"/>
        </ext>
      </extLst>
    </cacheHierarchy>
    <cacheHierarchy uniqueName="[Measures].[Count of time]" caption="Count of time" measure="1" displayFolder="" measureGroup="scores" count="0" hidden="1">
      <extLst>
        <ext xmlns:x15="http://schemas.microsoft.com/office/spreadsheetml/2010/11/main" uri="{B97F6D7D-B522-45F9-BDA1-12C45D357490}">
          <x15:cacheHierarchy aggregatedColumn="29"/>
        </ext>
      </extLst>
    </cacheHierarchy>
    <cacheHierarchy uniqueName="[Measures].[Count of status]" caption="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Distinct Count of status]" caption="Distinct 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Count of Athletestatus]" caption="Count of Athletestatus" measure="1" displayFolder="" measureGroup="Athletes_Combined" count="0" hidden="1">
      <extLst>
        <ext xmlns:x15="http://schemas.microsoft.com/office/spreadsheetml/2010/11/main" uri="{B97F6D7D-B522-45F9-BDA1-12C45D357490}">
          <x15:cacheHierarchy aggregatedColumn="7"/>
        </ext>
      </extLst>
    </cacheHierarchy>
    <cacheHierarchy uniqueName="[Measures].[Sum of displaytime]" caption="Sum of displaytime" measure="1" displayFolder="" measureGroup="scores" count="0" hidden="1">
      <extLst>
        <ext xmlns:x15="http://schemas.microsoft.com/office/spreadsheetml/2010/11/main" uri="{B97F6D7D-B522-45F9-BDA1-12C45D357490}">
          <x15:cacheHierarchy aggregatedColumn="30"/>
        </ext>
      </extLst>
    </cacheHierarchy>
    <cacheHierarchy uniqueName="[Measures].[Average of displaytime]" caption="Average of displaytime" measure="1" displayFolder="" measureGroup="scores" count="0" hidden="1">
      <extLst>
        <ext xmlns:x15="http://schemas.microsoft.com/office/spreadsheetml/2010/11/main" uri="{B97F6D7D-B522-45F9-BDA1-12C45D357490}">
          <x15:cacheHierarchy aggregatedColumn="30"/>
        </ext>
      </extLst>
    </cacheHierarchy>
    <cacheHierarchy uniqueName="[Measures].[Max of displaytime]" caption="Max of displaytime" measure="1" displayFolder="" measureGroup="scores" count="0" hidden="1">
      <extLst>
        <ext xmlns:x15="http://schemas.microsoft.com/office/spreadsheetml/2010/11/main" uri="{B97F6D7D-B522-45F9-BDA1-12C45D357490}">
          <x15:cacheHierarchy aggregatedColumn="30"/>
        </ext>
      </extLst>
    </cacheHierarchy>
    <cacheHierarchy uniqueName="[Measures].[Min of displaytime]" caption="Min of displaytime" measure="1" displayFolder="" measureGroup="scores" count="0" hidden="1">
      <extLst>
        <ext xmlns:x15="http://schemas.microsoft.com/office/spreadsheetml/2010/11/main" uri="{B97F6D7D-B522-45F9-BDA1-12C45D357490}">
          <x15:cacheHierarchy aggregatedColumn="30"/>
        </ext>
      </extLst>
    </cacheHierarchy>
    <cacheHierarchy uniqueName="[Measures].[Count of affiliatename]" caption="Count of affiliatename" measure="1" displayFolder="" measureGroup="Athletes_Combined" count="0" hidden="1">
      <extLst>
        <ext xmlns:x15="http://schemas.microsoft.com/office/spreadsheetml/2010/11/main" uri="{B97F6D7D-B522-45F9-BDA1-12C45D357490}">
          <x15:cacheHierarchy aggregatedColumn="4"/>
        </ext>
      </extLst>
    </cacheHierarchy>
    <cacheHierarchy uniqueName="[Measures].[Distinct Count of affiliatename]" caption="Distinct Count of affiliatename" measure="1" displayFolder="" measureGroup="Athletes_Combined" count="0" hidden="1">
      <extLst>
        <ext xmlns:x15="http://schemas.microsoft.com/office/spreadsheetml/2010/11/main" uri="{B97F6D7D-B522-45F9-BDA1-12C45D357490}">
          <x15:cacheHierarchy aggregatedColumn="4"/>
        </ext>
      </extLst>
    </cacheHierarchy>
  </cacheHierarchies>
  <kpis count="0"/>
  <dimensions count="3">
    <dimension name="Athletes_Combined" uniqueName="[Athletes_Combined]" caption="Athletes_Combined"/>
    <dimension measure="1" name="Measures" uniqueName="[Measures]" caption="Measures"/>
    <dimension name="scores" uniqueName="[scores]" caption="scores"/>
  </dimensions>
  <measureGroups count="2">
    <measureGroup name="Athletes_Combined" caption="Athletes_Combined"/>
    <measureGroup name="scores" caption="scor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Craig" refreshedDate="45441.380583449078" backgroundQuery="1" createdVersion="8" refreshedVersion="8" minRefreshableVersion="3" recordCount="0" supportSubquery="1" supportAdvancedDrill="1" xr:uid="{F0B86F99-49C4-4DBD-A93D-429E2363A867}">
  <cacheSource type="external" connectionId="6"/>
  <cacheFields count="6">
    <cacheField name="[Athletes_Combined].[competitorname].[competitorname]" caption="competitorname" numFmtId="0" hierarchy="16" level="1">
      <sharedItems count="131">
        <s v="Akiko Kamitani"/>
        <s v="Alaa Hannora"/>
        <s v="Alessandra Pichelli"/>
        <s v="Alessia Joy WÃ¤lchli"/>
        <s v="Alice Mille"/>
        <s v="Amal Alshahrani"/>
        <s v="Amanda Barnhart"/>
        <s v="Amira Ayob"/>
        <s v="Anastasiya Ganina"/>
        <s v="Anastassia Psenitsnaja"/>
        <s v="Andrea Rodriguez"/>
        <s v="Anna Fragkou"/>
        <s v="Annie Thorisdottir"/>
        <s v="Ava Zalman"/>
        <s v="Aya Fouad"/>
        <s v="Bethany Shadburne"/>
        <s v="Brenda Castro"/>
        <s v="Brooke Haas"/>
        <s v="Brooke Wells"/>
        <s v="Camilla Salomonsson Hellman"/>
        <s v="Carmen Bosmans"/>
        <s v="Carol Colling-Romero"/>
        <s v="Carol-Ann Reason-Thibault"/>
        <s v="Carole Castellani"/>
        <s v="Carolyne Prevost"/>
        <s v="Carrie Beamer"/>
        <s v="Chanelle Munroe"/>
        <s v="Cheryl Nasso"/>
        <s v="Cingiwe Ciegy Seru"/>
        <s v="Citra Ramaniya"/>
        <s v="Colleen Fotsch"/>
        <s v="Courtney Haley"/>
        <s v="Cricel Castillo"/>
        <s v="Dani Speegle"/>
        <s v="Danielle Brandon"/>
        <s v="Danielle Shanine"/>
        <s v="Delice Adonis"/>
        <s v="Dema Al Zebdieh"/>
        <s v="Dina Swift"/>
        <s v="Emilia Leppanen"/>
        <s v="Emily Rolfe"/>
        <s v="Emma McQuaid"/>
        <s v="Emma Tall"/>
        <s v="Erin Vandendriessche"/>
        <s v="Feeroozeh Saghafi"/>
        <s v="Fernanda Saavedra"/>
        <s v="Gabriela Miga?a"/>
        <s v="Gabriela Perez"/>
        <s v="Ganna Almazova"/>
        <s v="Hajer Jamal"/>
        <s v="Haley Adams"/>
        <s v="Hanna Karlsson"/>
        <s v="Heidi Choi"/>
        <s v="Jacky Schmitt"/>
        <s v="Jacqueline DahlstrÃ¸m"/>
        <s v="Jamie Greene"/>
        <s v="Jessica Borg Ghigo"/>
        <s v="Jessica Sanki"/>
        <s v="Julie HougÃ¥rd"/>
        <s v="Karin FreyovÃ¡"/>
        <s v="Karissa Pearce"/>
        <s v="Katelin Van Zyl"/>
        <s v="Katie Trombetta"/>
        <s v="Katrin Tanja Davidsdottir"/>
        <s v="Keshini Vitharana"/>
        <s v="Kira Oliver"/>
        <s v="Krista Kraskura"/>
        <s v="Kristen Lim"/>
        <s v="Kristin Holte"/>
        <s v="Ksenija Kecman"/>
        <s v="Landy Pui Boon Eng"/>
        <s v="Lara Erlank"/>
        <s v="Laura Gonzalez-Marin"/>
        <s v="Laura Horvath"/>
        <s v="Leonie Henrich"/>
        <s v="Lindsay Vaughan"/>
        <s v="Lisa Eble"/>
        <s v="Luaneth Alveo"/>
        <s v="Lyndsay Murray"/>
        <s v="Madeline Sturt"/>
        <s v="Maria Camila Quintero"/>
        <s v="Marian Khoury"/>
        <s v="MariaNive Clark"/>
        <s v="Marisol Umana"/>
        <s v="Martha Berrocal"/>
        <s v="McKenzie Flinchum"/>
        <s v="Meg Reardon"/>
        <s v="Mekenzie Riley"/>
        <s v="Melanie Yip Woon Sun"/>
        <s v="Melina Rodriguez"/>
        <s v="Michelle Merand"/>
        <s v="Miriam Torra Sola"/>
        <s v="Mishka Murad"/>
        <s v="Neyran Guneli"/>
        <s v="Nicole Pettel"/>
        <s v="Nina Juna"/>
        <s v="Oana Catalina Chelmus"/>
        <s v="OddrÃºn Eik Gylfadottir"/>
        <s v="Paige Semenza"/>
        <s v="Pasent Medhat"/>
        <s v="Patricia Trujillo"/>
        <s v="Rachel Garibay"/>
        <s v="RagnheiÃ°ur Sara Sigmundsdottir"/>
        <s v="Ralitza Koterlitzova"/>
        <s v="Renata Pimentel"/>
        <s v="Sabrina Caron"/>
        <s v="Samantha Briggs"/>
        <s v="Sanaa Mandar"/>
        <s v="Sanjana Sivasalapathi"/>
        <s v="Sara Alicia Fernandez Costas"/>
        <s v="Sara Pinto"/>
        <s v="Shahad Budebs"/>
        <s v="Sheena Miller"/>
        <s v="Sheerly Bueno Reyes"/>
        <s v="Simona Quintana"/>
        <s v="Sofia Bermeo"/>
        <s v="Sona Karaskova"/>
        <s v="Tamara TrumbetaÅ¡"/>
        <s v="Tamara Zulim"/>
        <s v="Tatiana Diakou"/>
        <s v="Taylor Streid"/>
        <s v="Thelma Christoforou"/>
        <s v="Thuridur Erla Helgadottir"/>
        <s v="Tia-Clair Toomey"/>
        <s v="Trang Nguyen"/>
        <s v="Tsai-Jui Hung"/>
        <s v="Vanessa Wagner"/>
        <s v="Vera Valdez"/>
        <s v="Victoria Frascolla"/>
        <s v="Vilija Teel"/>
        <s v="Zaida Amade"/>
      </sharedItems>
      <extLst>
        <ext xmlns:x15="http://schemas.microsoft.com/office/spreadsheetml/2010/11/main" uri="{4F2E5C28-24EA-4eb8-9CBF-B6C8F9C3D259}">
          <x15:cachedUniqueNames>
            <x15:cachedUniqueName index="0" name="[Athletes_Combined].[competitorname].&amp;[Akiko Kamitani]"/>
            <x15:cachedUniqueName index="1" name="[Athletes_Combined].[competitorname].&amp;[Alaa Hannora]"/>
            <x15:cachedUniqueName index="2" name="[Athletes_Combined].[competitorname].&amp;[Alessandra Pichelli]"/>
            <x15:cachedUniqueName index="3" name="[Athletes_Combined].[competitorname].&amp;[Alessia Joy WÃ¤lchli]"/>
            <x15:cachedUniqueName index="4" name="[Athletes_Combined].[competitorname].&amp;[Alice Mille]"/>
            <x15:cachedUniqueName index="5" name="[Athletes_Combined].[competitorname].&amp;[Amal Alshahrani]"/>
            <x15:cachedUniqueName index="6" name="[Athletes_Combined].[competitorname].&amp;[Amanda Barnhart]"/>
            <x15:cachedUniqueName index="7" name="[Athletes_Combined].[competitorname].&amp;[Amira Ayob]"/>
            <x15:cachedUniqueName index="8" name="[Athletes_Combined].[competitorname].&amp;[Anastasiya Ganina]"/>
            <x15:cachedUniqueName index="9" name="[Athletes_Combined].[competitorname].&amp;[Anastassia Psenitsnaja]"/>
            <x15:cachedUniqueName index="10" name="[Athletes_Combined].[competitorname].&amp;[Andrea Rodriguez]"/>
            <x15:cachedUniqueName index="11" name="[Athletes_Combined].[competitorname].&amp;[Anna Fragkou]"/>
            <x15:cachedUniqueName index="12" name="[Athletes_Combined].[competitorname].&amp;[Annie Thorisdottir]"/>
            <x15:cachedUniqueName index="13" name="[Athletes_Combined].[competitorname].&amp;[Ava Zalman]"/>
            <x15:cachedUniqueName index="14" name="[Athletes_Combined].[competitorname].&amp;[Aya Fouad]"/>
            <x15:cachedUniqueName index="15" name="[Athletes_Combined].[competitorname].&amp;[Bethany Shadburne]"/>
            <x15:cachedUniqueName index="16" name="[Athletes_Combined].[competitorname].&amp;[Brenda Castro]"/>
            <x15:cachedUniqueName index="17" name="[Athletes_Combined].[competitorname].&amp;[Brooke Haas]"/>
            <x15:cachedUniqueName index="18" name="[Athletes_Combined].[competitorname].&amp;[Brooke Wells]"/>
            <x15:cachedUniqueName index="19" name="[Athletes_Combined].[competitorname].&amp;[Camilla Salomonsson Hellman]"/>
            <x15:cachedUniqueName index="20" name="[Athletes_Combined].[competitorname].&amp;[Carmen Bosmans]"/>
            <x15:cachedUniqueName index="21" name="[Athletes_Combined].[competitorname].&amp;[Carol Colling-Romero]"/>
            <x15:cachedUniqueName index="22" name="[Athletes_Combined].[competitorname].&amp;[Carol-Ann Reason-Thibault]"/>
            <x15:cachedUniqueName index="23" name="[Athletes_Combined].[competitorname].&amp;[Carole Castellani]"/>
            <x15:cachedUniqueName index="24" name="[Athletes_Combined].[competitorname].&amp;[Carolyne Prevost]"/>
            <x15:cachedUniqueName index="25" name="[Athletes_Combined].[competitorname].&amp;[Carrie Beamer]"/>
            <x15:cachedUniqueName index="26" name="[Athletes_Combined].[competitorname].&amp;[Chanelle Munroe]"/>
            <x15:cachedUniqueName index="27" name="[Athletes_Combined].[competitorname].&amp;[Cheryl Nasso]"/>
            <x15:cachedUniqueName index="28" name="[Athletes_Combined].[competitorname].&amp;[Cingiwe Ciegy Seru]"/>
            <x15:cachedUniqueName index="29" name="[Athletes_Combined].[competitorname].&amp;[Citra Ramaniya]"/>
            <x15:cachedUniqueName index="30" name="[Athletes_Combined].[competitorname].&amp;[Colleen Fotsch]"/>
            <x15:cachedUniqueName index="31" name="[Athletes_Combined].[competitorname].&amp;[Courtney Haley]"/>
            <x15:cachedUniqueName index="32" name="[Athletes_Combined].[competitorname].&amp;[Cricel Castillo]"/>
            <x15:cachedUniqueName index="33" name="[Athletes_Combined].[competitorname].&amp;[Dani Speegle]"/>
            <x15:cachedUniqueName index="34" name="[Athletes_Combined].[competitorname].&amp;[Danielle Brandon]"/>
            <x15:cachedUniqueName index="35" name="[Athletes_Combined].[competitorname].&amp;[Danielle Shanine]"/>
            <x15:cachedUniqueName index="36" name="[Athletes_Combined].[competitorname].&amp;[Delice Adonis]"/>
            <x15:cachedUniqueName index="37" name="[Athletes_Combined].[competitorname].&amp;[Dema Al Zebdieh]"/>
            <x15:cachedUniqueName index="38" name="[Athletes_Combined].[competitorname].&amp;[Dina Swift]"/>
            <x15:cachedUniqueName index="39" name="[Athletes_Combined].[competitorname].&amp;[Emilia Leppanen]"/>
            <x15:cachedUniqueName index="40" name="[Athletes_Combined].[competitorname].&amp;[Emily Rolfe]"/>
            <x15:cachedUniqueName index="41" name="[Athletes_Combined].[competitorname].&amp;[Emma McQuaid]"/>
            <x15:cachedUniqueName index="42" name="[Athletes_Combined].[competitorname].&amp;[Emma Tall]"/>
            <x15:cachedUniqueName index="43" name="[Athletes_Combined].[competitorname].&amp;[Erin Vandendriessche]"/>
            <x15:cachedUniqueName index="44" name="[Athletes_Combined].[competitorname].&amp;[Feeroozeh Saghafi]"/>
            <x15:cachedUniqueName index="45" name="[Athletes_Combined].[competitorname].&amp;[Fernanda Saavedra]"/>
            <x15:cachedUniqueName index="46" name="[Athletes_Combined].[competitorname].&amp;[Gabriela Miga?a]"/>
            <x15:cachedUniqueName index="47" name="[Athletes_Combined].[competitorname].&amp;[Gabriela Perez]"/>
            <x15:cachedUniqueName index="48" name="[Athletes_Combined].[competitorname].&amp;[Ganna Almazova]"/>
            <x15:cachedUniqueName index="49" name="[Athletes_Combined].[competitorname].&amp;[Hajer Jamal]"/>
            <x15:cachedUniqueName index="50" name="[Athletes_Combined].[competitorname].&amp;[Haley Adams]"/>
            <x15:cachedUniqueName index="51" name="[Athletes_Combined].[competitorname].&amp;[Hanna Karlsson]"/>
            <x15:cachedUniqueName index="52" name="[Athletes_Combined].[competitorname].&amp;[Heidi Choi]"/>
            <x15:cachedUniqueName index="53" name="[Athletes_Combined].[competitorname].&amp;[Jacky Schmitt]"/>
            <x15:cachedUniqueName index="54" name="[Athletes_Combined].[competitorname].&amp;[Jacqueline DahlstrÃ¸m]"/>
            <x15:cachedUniqueName index="55" name="[Athletes_Combined].[competitorname].&amp;[Jamie Greene]"/>
            <x15:cachedUniqueName index="56" name="[Athletes_Combined].[competitorname].&amp;[Jessica Borg Ghigo]"/>
            <x15:cachedUniqueName index="57" name="[Athletes_Combined].[competitorname].&amp;[Jessica Sanki]"/>
            <x15:cachedUniqueName index="58" name="[Athletes_Combined].[competitorname].&amp;[Julie HougÃ¥rd]"/>
            <x15:cachedUniqueName index="59" name="[Athletes_Combined].[competitorname].&amp;[Karin FreyovÃ¡]"/>
            <x15:cachedUniqueName index="60" name="[Athletes_Combined].[competitorname].&amp;[Karissa Pearce]"/>
            <x15:cachedUniqueName index="61" name="[Athletes_Combined].[competitorname].&amp;[Katelin Van Zyl]"/>
            <x15:cachedUniqueName index="62" name="[Athletes_Combined].[competitorname].&amp;[Katie Trombetta]"/>
            <x15:cachedUniqueName index="63" name="[Athletes_Combined].[competitorname].&amp;[Katrin Tanja Davidsdottir]"/>
            <x15:cachedUniqueName index="64" name="[Athletes_Combined].[competitorname].&amp;[Keshini Vitharana]"/>
            <x15:cachedUniqueName index="65" name="[Athletes_Combined].[competitorname].&amp;[Kira Oliver]"/>
            <x15:cachedUniqueName index="66" name="[Athletes_Combined].[competitorname].&amp;[Krista Kraskura]"/>
            <x15:cachedUniqueName index="67" name="[Athletes_Combined].[competitorname].&amp;[Kristen Lim]"/>
            <x15:cachedUniqueName index="68" name="[Athletes_Combined].[competitorname].&amp;[Kristin Holte]"/>
            <x15:cachedUniqueName index="69" name="[Athletes_Combined].[competitorname].&amp;[Ksenija Kecman]"/>
            <x15:cachedUniqueName index="70" name="[Athletes_Combined].[competitorname].&amp;[Landy Pui Boon Eng]"/>
            <x15:cachedUniqueName index="71" name="[Athletes_Combined].[competitorname].&amp;[Lara Erlank]"/>
            <x15:cachedUniqueName index="72" name="[Athletes_Combined].[competitorname].&amp;[Laura Gonzalez-Marin]"/>
            <x15:cachedUniqueName index="73" name="[Athletes_Combined].[competitorname].&amp;[Laura Horvath]"/>
            <x15:cachedUniqueName index="74" name="[Athletes_Combined].[competitorname].&amp;[Leonie Henrich]"/>
            <x15:cachedUniqueName index="75" name="[Athletes_Combined].[competitorname].&amp;[Lindsay Vaughan]"/>
            <x15:cachedUniqueName index="76" name="[Athletes_Combined].[competitorname].&amp;[Lisa Eble]"/>
            <x15:cachedUniqueName index="77" name="[Athletes_Combined].[competitorname].&amp;[Luaneth Alveo]"/>
            <x15:cachedUniqueName index="78" name="[Athletes_Combined].[competitorname].&amp;[Lyndsay Murray]"/>
            <x15:cachedUniqueName index="79" name="[Athletes_Combined].[competitorname].&amp;[Madeline Sturt]"/>
            <x15:cachedUniqueName index="80" name="[Athletes_Combined].[competitorname].&amp;[Maria Camila Quintero]"/>
            <x15:cachedUniqueName index="81" name="[Athletes_Combined].[competitorname].&amp;[Marian Khoury]"/>
            <x15:cachedUniqueName index="82" name="[Athletes_Combined].[competitorname].&amp;[MariaNive Clark]"/>
            <x15:cachedUniqueName index="83" name="[Athletes_Combined].[competitorname].&amp;[Marisol Umana]"/>
            <x15:cachedUniqueName index="84" name="[Athletes_Combined].[competitorname].&amp;[Martha Berrocal]"/>
            <x15:cachedUniqueName index="85" name="[Athletes_Combined].[competitorname].&amp;[McKenzie Flinchum]"/>
            <x15:cachedUniqueName index="86" name="[Athletes_Combined].[competitorname].&amp;[Meg Reardon]"/>
            <x15:cachedUniqueName index="87" name="[Athletes_Combined].[competitorname].&amp;[Mekenzie Riley]"/>
            <x15:cachedUniqueName index="88" name="[Athletes_Combined].[competitorname].&amp;[Melanie Yip Woon Sun]"/>
            <x15:cachedUniqueName index="89" name="[Athletes_Combined].[competitorname].&amp;[Melina Rodriguez]"/>
            <x15:cachedUniqueName index="90" name="[Athletes_Combined].[competitorname].&amp;[Michelle Merand]"/>
            <x15:cachedUniqueName index="91" name="[Athletes_Combined].[competitorname].&amp;[Miriam Torra Sola]"/>
            <x15:cachedUniqueName index="92" name="[Athletes_Combined].[competitorname].&amp;[Mishka Murad]"/>
            <x15:cachedUniqueName index="93" name="[Athletes_Combined].[competitorname].&amp;[Neyran Guneli]"/>
            <x15:cachedUniqueName index="94" name="[Athletes_Combined].[competitorname].&amp;[Nicole Pettel]"/>
            <x15:cachedUniqueName index="95" name="[Athletes_Combined].[competitorname].&amp;[Nina Juna]"/>
            <x15:cachedUniqueName index="96" name="[Athletes_Combined].[competitorname].&amp;[Oana Catalina Chelmus]"/>
            <x15:cachedUniqueName index="97" name="[Athletes_Combined].[competitorname].&amp;[OddrÃºn Eik Gylfadottir]"/>
            <x15:cachedUniqueName index="98" name="[Athletes_Combined].[competitorname].&amp;[Paige Semenza]"/>
            <x15:cachedUniqueName index="99" name="[Athletes_Combined].[competitorname].&amp;[Pasent Medhat]"/>
            <x15:cachedUniqueName index="100" name="[Athletes_Combined].[competitorname].&amp;[Patricia Trujillo]"/>
            <x15:cachedUniqueName index="101" name="[Athletes_Combined].[competitorname].&amp;[Rachel Garibay]"/>
            <x15:cachedUniqueName index="102" name="[Athletes_Combined].[competitorname].&amp;[RagnheiÃ°ur Sara Sigmundsdottir]"/>
            <x15:cachedUniqueName index="103" name="[Athletes_Combined].[competitorname].&amp;[Ralitza Koterlitzova]"/>
            <x15:cachedUniqueName index="104" name="[Athletes_Combined].[competitorname].&amp;[Renata Pimentel]"/>
            <x15:cachedUniqueName index="105" name="[Athletes_Combined].[competitorname].&amp;[Sabrina Caron]"/>
            <x15:cachedUniqueName index="106" name="[Athletes_Combined].[competitorname].&amp;[Samantha Briggs]"/>
            <x15:cachedUniqueName index="107" name="[Athletes_Combined].[competitorname].&amp;[Sanaa Mandar]"/>
            <x15:cachedUniqueName index="108" name="[Athletes_Combined].[competitorname].&amp;[Sanjana Sivasalapathi]"/>
            <x15:cachedUniqueName index="109" name="[Athletes_Combined].[competitorname].&amp;[Sara Alicia Fernandez Costas]"/>
            <x15:cachedUniqueName index="110" name="[Athletes_Combined].[competitorname].&amp;[Sara Pinto]"/>
            <x15:cachedUniqueName index="111" name="[Athletes_Combined].[competitorname].&amp;[Shahad Budebs]"/>
            <x15:cachedUniqueName index="112" name="[Athletes_Combined].[competitorname].&amp;[Sheena Miller]"/>
            <x15:cachedUniqueName index="113" name="[Athletes_Combined].[competitorname].&amp;[Sheerly Bueno Reyes]"/>
            <x15:cachedUniqueName index="114" name="[Athletes_Combined].[competitorname].&amp;[Simona Quintana]"/>
            <x15:cachedUniqueName index="115" name="[Athletes_Combined].[competitorname].&amp;[Sofia Bermeo]"/>
            <x15:cachedUniqueName index="116" name="[Athletes_Combined].[competitorname].&amp;[Sona Karaskova]"/>
            <x15:cachedUniqueName index="117" name="[Athletes_Combined].[competitorname].&amp;[Tamara TrumbetaÅ¡]"/>
            <x15:cachedUniqueName index="118" name="[Athletes_Combined].[competitorname].&amp;[Tamara Zulim]"/>
            <x15:cachedUniqueName index="119" name="[Athletes_Combined].[competitorname].&amp;[Tatiana Diakou]"/>
            <x15:cachedUniqueName index="120" name="[Athletes_Combined].[competitorname].&amp;[Taylor Streid]"/>
            <x15:cachedUniqueName index="121" name="[Athletes_Combined].[competitorname].&amp;[Thelma Christoforou]"/>
            <x15:cachedUniqueName index="122" name="[Athletes_Combined].[competitorname].&amp;[Thuridur Erla Helgadottir]"/>
            <x15:cachedUniqueName index="123" name="[Athletes_Combined].[competitorname].&amp;[Tia-Clair Toomey]"/>
            <x15:cachedUniqueName index="124" name="[Athletes_Combined].[competitorname].&amp;[Trang Nguyen]"/>
            <x15:cachedUniqueName index="125" name="[Athletes_Combined].[competitorname].&amp;[Tsai-Jui Hung]"/>
            <x15:cachedUniqueName index="126" name="[Athletes_Combined].[competitorname].&amp;[Vanessa Wagner]"/>
            <x15:cachedUniqueName index="127" name="[Athletes_Combined].[competitorname].&amp;[Vera Valdez]"/>
            <x15:cachedUniqueName index="128" name="[Athletes_Combined].[competitorname].&amp;[Victoria Frascolla]"/>
            <x15:cachedUniqueName index="129" name="[Athletes_Combined].[competitorname].&amp;[Vilija Teel]"/>
            <x15:cachedUniqueName index="130" name="[Athletes_Combined].[competitorname].&amp;[Zaida Amade]"/>
          </x15:cachedUniqueNames>
        </ext>
      </extLst>
    </cacheField>
    <cacheField name="[Athletes_Combined].[division].[division]" caption="division" numFmtId="0" hierarchy="20" level="1">
      <sharedItems containsSemiMixedTypes="0" containsNonDate="0" containsString="0"/>
    </cacheField>
    <cacheField name="[Measures].[Average of displaytime]" caption="Average of displaytime" numFmtId="0" hierarchy="78" level="32767"/>
    <cacheField name="[scores].[ordinal].[ordinal]" caption="ordinal" numFmtId="0" hierarchy="22"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cores].[ordinal].&amp;[1]"/>
            <x15:cachedUniqueName index="1" name="[scores].[ordinal].&amp;[2]"/>
            <x15:cachedUniqueName index="2" name="[scores].[ordinal].&amp;[3]"/>
            <x15:cachedUniqueName index="3" name="[scores].[ordinal].&amp;[4]"/>
            <x15:cachedUniqueName index="4" name="[scores].[ordinal].&amp;[5]"/>
            <x15:cachedUniqueName index="5" name="[scores].[ordinal].&amp;[6]"/>
            <x15:cachedUniqueName index="6" name="[scores].[ordinal].&amp;[7]"/>
            <x15:cachedUniqueName index="7" name="[scores].[ordinal].&amp;[8]"/>
            <x15:cachedUniqueName index="8" name="[scores].[ordinal].&amp;[9]"/>
            <x15:cachedUniqueName index="9" name="[scores].[ordinal].&amp;[10]"/>
            <x15:cachedUniqueName index="10" name="[scores].[ordinal].&amp;[11]"/>
            <x15:cachedUniqueName index="11" name="[scores].[ordinal].&amp;[12]"/>
          </x15:cachedUniqueNames>
        </ext>
      </extLst>
    </cacheField>
    <cacheField name="[Measures].[Max of displaytime]" caption="Max of displaytime" numFmtId="0" hierarchy="79" level="32767"/>
    <cacheField name="[Measures].[Min of displaytime]" caption="Min of displaytime" numFmtId="0" hierarchy="80" level="32767"/>
  </cacheFields>
  <cacheHierarchies count="83">
    <cacheHierarchy uniqueName="[Athletes_Combined].[height]" caption="height" attribute="1" defaultMemberUniqueName="[Athletes_Combined].[height].[All]" allUniqueName="[Athletes_Combined].[height].[All]" dimensionUniqueName="[Athletes_Combined]" displayFolder="" count="0" memberValueDatatype="5" unbalanced="0"/>
    <cacheHierarchy uniqueName="[Athletes_Combined].[affiliateid]" caption="affiliateid" attribute="1" defaultMemberUniqueName="[Athletes_Combined].[affiliateid].[All]" allUniqueName="[Athletes_Combined].[affiliateid].[All]" dimensionUniqueName="[Athletes_Combined]" displayFolder="" count="0" memberValueDatatype="20" unbalanced="0"/>
    <cacheHierarchy uniqueName="[Athletes_Combined].[countryoforiginname]" caption="countryoforiginname" attribute="1" defaultMemberUniqueName="[Athletes_Combined].[countryoforiginname].[All]" allUniqueName="[Athletes_Combined].[countryoforiginname].[All]" dimensionUniqueName="[Athletes_Combined]" displayFolder="" count="0" memberValueDatatype="130" unbalanced="0"/>
    <cacheHierarchy uniqueName="[Athletes_Combined].[weight]" caption="weight" attribute="1" defaultMemberUniqueName="[Athletes_Combined].[weight].[All]" allUniqueName="[Athletes_Combined].[weight].[All]" dimensionUniqueName="[Athletes_Combined]" displayFolder="" count="0" memberValueDatatype="5" unbalanced="0"/>
    <cacheHierarchy uniqueName="[Athletes_Combined].[affiliatename]" caption="affiliatename" attribute="1" defaultMemberUniqueName="[Athletes_Combined].[affiliatename].[All]" allUniqueName="[Athletes_Combined].[affiliatename].[All]" dimensionUniqueName="[Athletes_Combined]" displayFolder="" count="0" memberValueDatatype="130" unbalanced="0"/>
    <cacheHierarchy uniqueName="[Athletes_Combined].[affliatename]" caption="affliatename" attribute="1" defaultMemberUniqueName="[Athletes_Combined].[affliatename].[All]" allUniqueName="[Athletes_Combined].[affliatename].[All]" dimensionUniqueName="[Athletes_Combined]" displayFolder="" count="0" memberValueDatatype="130" unbalanced="0"/>
    <cacheHierarchy uniqueName="[Athletes_Combined].[status]" caption="status" attribute="1" defaultMemberUniqueName="[Athletes_Combined].[status].[All]" allUniqueName="[Athletes_Combined].[status].[All]" dimensionUniqueName="[Athletes_Combined]" displayFolder="" count="0" memberValueDatatype="130" unbalanced="0"/>
    <cacheHierarchy uniqueName="[Athletes_Combined].[Athletestatus]" caption="Athletestatus" attribute="1" defaultMemberUniqueName="[Athletes_Combined].[Athletestatus].[All]" allUniqueName="[Athletes_Combined].[Athletestatus].[All]" dimensionUniqueName="[Athletes_Combined]" displayFolder="" count="0" memberValueDatatype="130" unbalanced="0"/>
    <cacheHierarchy uniqueName="[Athletes_Combined].[bibid]" caption="bibid" attribute="1" defaultMemberUniqueName="[Athletes_Combined].[bibid].[All]" allUniqueName="[Athletes_Combined].[bibid].[All]" dimensionUniqueName="[Athletes_Combined]" displayFolder="" count="0" memberValueDatatype="130" unbalanced="0"/>
    <cacheHierarchy uniqueName="[Athletes_Combined].[profilepics3key]" caption="profilepics3key" attribute="1" defaultMemberUniqueName="[Athletes_Combined].[profilepics3key].[All]" allUniqueName="[Athletes_Combined].[profilepics3key].[All]" dimensionUniqueName="[Athletes_Combined]" displayFolder="" count="0" memberValueDatatype="130" unbalanced="0"/>
    <cacheHierarchy uniqueName="[Athletes_Combined].[competitorid]" caption="competitorid" attribute="1" defaultMemberUniqueName="[Athletes_Combined].[competitorid].[All]" allUniqueName="[Athletes_Combined].[competitorid].[All]" dimensionUniqueName="[Athletes_Combined]" displayFolder="" count="0" memberValueDatatype="20" unbalanced="0"/>
    <cacheHierarchy uniqueName="[Athletes_Combined].[firstname]" caption="firstname" attribute="1" defaultMemberUniqueName="[Athletes_Combined].[firstname].[All]" allUniqueName="[Athletes_Combined].[firstname].[All]" dimensionUniqueName="[Athletes_Combined]" displayFolder="" count="0" memberValueDatatype="130" unbalanced="0"/>
    <cacheHierarchy uniqueName="[Athletes_Combined].[gender]" caption="gender" attribute="1" defaultMemberUniqueName="[Athletes_Combined].[gender].[All]" allUniqueName="[Athletes_Combined].[gender].[All]" dimensionUniqueName="[Athletes_Combined]" displayFolder="" count="0" memberValueDatatype="130" unbalanced="0"/>
    <cacheHierarchy uniqueName="[Athletes_Combined].[age]" caption="age" attribute="1" defaultMemberUniqueName="[Athletes_Combined].[age].[All]" allUniqueName="[Athletes_Combined].[age].[All]" dimensionUniqueName="[Athletes_Combined]" displayFolder="" count="0" memberValueDatatype="20" unbalanced="0"/>
    <cacheHierarchy uniqueName="[Athletes_Combined].[lastname]" caption="lastname" attribute="1" defaultMemberUniqueName="[Athletes_Combined].[lastname].[All]" allUniqueName="[Athletes_Combined].[lastname].[All]" dimensionUniqueName="[Athletes_Combined]" displayFolder="" count="0" memberValueDatatype="130" unbalanced="0"/>
    <cacheHierarchy uniqueName="[Athletes_Combined].[countryoforigincode]" caption="countryoforigincode" attribute="1" defaultMemberUniqueName="[Athletes_Combined].[countryoforigincode].[All]" allUniqueName="[Athletes_Combined].[countryoforigincode].[All]" dimensionUniqueName="[Athletes_Combined]" displayFolder="" count="0" memberValueDatatype="130" unbalanced="0"/>
    <cacheHierarchy uniqueName="[Athletes_Combined].[competitorname]" caption="competitorname" attribute="1" defaultMemberUniqueName="[Athletes_Combined].[competitorname].[All]" allUniqueName="[Athletes_Combined].[competitorname].[All]" dimensionUniqueName="[Athletes_Combined]" displayFolder="" count="2" memberValueDatatype="130" unbalanced="0">
      <fieldsUsage count="2">
        <fieldUsage x="-1"/>
        <fieldUsage x="0"/>
      </fieldsUsage>
    </cacheHierarchy>
    <cacheHierarchy uniqueName="[Athletes_Combined].[Column1]" caption="Column1" attribute="1" defaultMemberUniqueName="[Athletes_Combined].[Column1].[All]" allUniqueName="[Athletes_Combined].[Column1].[All]" dimensionUniqueName="[Athletes_Combined]" displayFolder="" count="0" memberValueDatatype="130" unbalanced="0"/>
    <cacheHierarchy uniqueName="[Athletes_Combined].[overallrank]" caption="overallrank" attribute="1" defaultMemberUniqueName="[Athletes_Combined].[overallrank].[All]" allUniqueName="[Athletes_Combined].[overallrank].[All]" dimensionUniqueName="[Athletes_Combined]" displayFolder="" count="0" memberValueDatatype="20" unbalanced="0"/>
    <cacheHierarchy uniqueName="[Athletes_Combined].[overallscore]" caption="overallscore" attribute="1" defaultMemberUniqueName="[Athletes_Combined].[overallscore].[All]" allUniqueName="[Athletes_Combined].[overallscore].[All]" dimensionUniqueName="[Athletes_Combined]" displayFolder="" count="0" memberValueDatatype="20" unbalanced="0"/>
    <cacheHierarchy uniqueName="[Athletes_Combined].[division]" caption="division" attribute="1" defaultMemberUniqueName="[Athletes_Combined].[division].[All]" allUniqueName="[Athletes_Combined].[division].[All]" dimensionUniqueName="[Athletes_Combined]" displayFolder="" count="2" memberValueDatatype="130" unbalanced="0">
      <fieldsUsage count="2">
        <fieldUsage x="-1"/>
        <fieldUsage x="1"/>
      </fieldsUsage>
    </cacheHierarchy>
    <cacheHierarchy uniqueName="[Athletes_Combined].[Number of Records]" caption="Number of Records" attribute="1" defaultMemberUniqueName="[Athletes_Combined].[Number of Records].[All]" allUniqueName="[Athletes_Combined].[Number of Records].[All]" dimensionUniqueName="[Athletes_Combined]" displayFolder="" count="0" memberValueDatatype="20" unbalanced="0"/>
    <cacheHierarchy uniqueName="[scores].[ordinal]" caption="ordinal" attribute="1" defaultMemberUniqueName="[scores].[ordinal].[All]" allUniqueName="[scores].[ordinal].[All]" dimensionUniqueName="[scores]" displayFolder="" count="2" memberValueDatatype="20" unbalanced="0">
      <fieldsUsage count="2">
        <fieldUsage x="-1"/>
        <fieldUsage x="3"/>
      </fieldsUsage>
    </cacheHierarchy>
    <cacheHierarchy uniqueName="[scores].[breakdown]" caption="breakdown" attribute="1" defaultMemberUniqueName="[scores].[breakdown].[All]" allUniqueName="[scores].[breakdown].[All]" dimensionUniqueName="[scores]" displayFolder="" count="0" memberValueDatatype="130" unbalanced="0"/>
    <cacheHierarchy uniqueName="[scores].[lane]" caption="lane" attribute="1" defaultMemberUniqueName="[scores].[lane].[All]" allUniqueName="[scores].[lane].[All]" dimensionUniqueName="[scores]" displayFolder="" count="0" memberValueDatatype="20" unbalanced="0"/>
    <cacheHierarchy uniqueName="[scores].[rank]" caption="rank" attribute="1" defaultMemberUniqueName="[scores].[rank].[All]" allUniqueName="[scores].[rank].[All]" dimensionUniqueName="[scores]" displayFolder="" count="0" memberValueDatatype="130" unbalanced="0"/>
    <cacheHierarchy uniqueName="[scores].[heat]" caption="heat" attribute="1" defaultMemberUniqueName="[scores].[heat].[All]" allUniqueName="[scores].[heat].[All]" dimensionUniqueName="[scores]" displayFolder="" count="0" memberValueDatatype="20" unbalanced="0"/>
    <cacheHierarchy uniqueName="[scores].[points]" caption="points" attribute="1" defaultMemberUniqueName="[scores].[points].[All]" allUniqueName="[scores].[points].[All]" dimensionUniqueName="[scores]" displayFolder="" count="0" memberValueDatatype="20" unbalanced="0"/>
    <cacheHierarchy uniqueName="[scores].[scoredisplay]" caption="scoredisplay" attribute="1" defaultMemberUniqueName="[scores].[scoredisplay].[All]" allUniqueName="[scores].[scoredisplay].[All]" dimensionUniqueName="[scores]" displayFolder="" count="0" memberValueDatatype="130" unbalanced="0"/>
    <cacheHierarchy uniqueName="[scores].[time]" caption="time" attribute="1" defaultMemberUniqueName="[scores].[time].[All]" allUniqueName="[scores].[time].[All]" dimensionUniqueName="[scores]" displayFolder="" count="0" memberValueDatatype="130" unbalanced="0"/>
    <cacheHierarchy uniqueName="[scores].[displaytime]" caption="displaytime" attribute="1" defaultMemberUniqueName="[scores].[displaytime].[All]" allUniqueName="[scores].[displaytime].[All]" dimensionUniqueName="[scores]" displayFolder="" count="0" memberValueDatatype="5" unbalanced="0"/>
    <cacheHierarchy uniqueName="[scores].[workoutrank]" caption="workoutrank" attribute="1" defaultMemberUniqueName="[scores].[workoutrank].[All]" allUniqueName="[scores].[workoutrank].[All]" dimensionUniqueName="[scores]" displayFolder="" count="0" memberValueDatatype="130" unbalanced="0"/>
    <cacheHierarchy uniqueName="[scores].[competitorid]" caption="competitorid" attribute="1" defaultMemberUniqueName="[scores].[competitorid].[All]" allUniqueName="[scores].[competitorid].[All]" dimensionUniqueName="[scores]" displayFolder="" count="0" memberValueDatatype="20" unbalanced="0"/>
    <cacheHierarchy uniqueName="[scores].[Number of Records]" caption="Number of Records" attribute="1" defaultMemberUniqueName="[scores].[Number of Records].[All]" allUniqueName="[scores].[Number of Records].[All]" dimensionUniqueName="[scores]" displayFolder="" count="0" memberValueDatatype="20" unbalanced="0"/>
    <cacheHierarchy uniqueName="[Measures].[Median_age]" caption="Median_age" measure="1" displayFolder="" measureGroup="scores" count="0"/>
    <cacheHierarchy uniqueName="[Measures].[Median_overallscore]" caption="Median_overallscore" measure="1" displayFolder="" measureGroup="scores" count="0"/>
    <cacheHierarchy uniqueName="[Measures].[Median of weight]" caption="Median of weight" measure="1" displayFolder="" measureGroup="scores" count="0"/>
    <cacheHierarchy uniqueName="[Measures].[Median of height]" caption="Median of height" measure="1" displayFolder="" measureGroup="scores" count="0"/>
    <cacheHierarchy uniqueName="[Measures].[__XL_Count scores]" caption="__XL_Count scores" measure="1" displayFolder="" measureGroup="scores" count="0" hidden="1"/>
    <cacheHierarchy uniqueName="[Measures].[__XL_Count Athletes_Combined]" caption="__XL_Count Athletes_Combined" measure="1" displayFolder="" measureGroup="Athletes_Combined" count="0" hidden="1"/>
    <cacheHierarchy uniqueName="[Measures].[__No measures defined]" caption="__No measures defined" measure="1" displayFolder="" count="0" hidden="1"/>
    <cacheHierarchy uniqueName="[Measures].[Count of workoutrank]" caption="Count of workoutrank" measure="1" displayFolder="" measureGroup="scores" count="0" hidden="1">
      <extLst>
        <ext xmlns:x15="http://schemas.microsoft.com/office/spreadsheetml/2010/11/main" uri="{B97F6D7D-B522-45F9-BDA1-12C45D357490}">
          <x15:cacheHierarchy aggregatedColumn="31"/>
        </ext>
      </extLst>
    </cacheHierarchy>
    <cacheHierarchy uniqueName="[Measures].[Count of division]" caption="Count of division" measure="1" displayFolder="" measureGroup="Athletes_Combined" count="0" hidden="1">
      <extLst>
        <ext xmlns:x15="http://schemas.microsoft.com/office/spreadsheetml/2010/11/main" uri="{B97F6D7D-B522-45F9-BDA1-12C45D357490}">
          <x15:cacheHierarchy aggregatedColumn="20"/>
        </ext>
      </extLst>
    </cacheHierarchy>
    <cacheHierarchy uniqueName="[Measures].[Sum of height]" caption="Sum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Average of height]" caption="Average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age]" caption="Average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um of weight]" caption="Sum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um of overallscore]" caption="Sum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in of overallscore]" caption="Min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Average of overallscore]" caption="Average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overallscore]" caption="Max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StdDev of overallscore]" caption="StdDev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age]" caption="Max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Min of age]" caption="Min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tdDev of age]" caption="StdDev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weight]" caption="Average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weight]" caption="Max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in of weight]" caption="Min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tdDev of weight]" caption="StdDev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height]" caption="Max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Min of height]" caption="Min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tdDev of height]" caption="StdDev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Count of countryoforiginname]" caption="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Distinct Count of countryoforiginname]" caption="Distinct 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Count of overallrank]" caption="Count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Sum of competitorid]" caption="Sum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competitorid]" caption="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Distinct Count of competitorid]" caption="Distinct 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Athletes_Combined" count="0" hidden="1">
      <extLst>
        <ext xmlns:x15="http://schemas.microsoft.com/office/spreadsheetml/2010/11/main" uri="{B97F6D7D-B522-45F9-BDA1-12C45D357490}">
          <x15:cacheHierarchy aggregatedColumn="12"/>
        </ext>
      </extLst>
    </cacheHierarchy>
    <cacheHierarchy uniqueName="[Measures].[Max of overallrank]" caption="Max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Average of overallrank]" caption="Average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Count of scoredisplay]" caption="Count of scoredisplay" measure="1" displayFolder="" measureGroup="scores" count="0" hidden="1">
      <extLst>
        <ext xmlns:x15="http://schemas.microsoft.com/office/spreadsheetml/2010/11/main" uri="{B97F6D7D-B522-45F9-BDA1-12C45D357490}">
          <x15:cacheHierarchy aggregatedColumn="28"/>
        </ext>
      </extLst>
    </cacheHierarchy>
    <cacheHierarchy uniqueName="[Measures].[Count of time]" caption="Count of time" measure="1" displayFolder="" measureGroup="scores" count="0" hidden="1">
      <extLst>
        <ext xmlns:x15="http://schemas.microsoft.com/office/spreadsheetml/2010/11/main" uri="{B97F6D7D-B522-45F9-BDA1-12C45D357490}">
          <x15:cacheHierarchy aggregatedColumn="29"/>
        </ext>
      </extLst>
    </cacheHierarchy>
    <cacheHierarchy uniqueName="[Measures].[Count of status]" caption="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Distinct Count of status]" caption="Distinct 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Count of Athletestatus]" caption="Count of Athletestatus" measure="1" displayFolder="" measureGroup="Athletes_Combined" count="0" hidden="1">
      <extLst>
        <ext xmlns:x15="http://schemas.microsoft.com/office/spreadsheetml/2010/11/main" uri="{B97F6D7D-B522-45F9-BDA1-12C45D357490}">
          <x15:cacheHierarchy aggregatedColumn="7"/>
        </ext>
      </extLst>
    </cacheHierarchy>
    <cacheHierarchy uniqueName="[Measures].[Sum of displaytime]" caption="Sum of displaytime" measure="1" displayFolder="" measureGroup="scores" count="0" hidden="1">
      <extLst>
        <ext xmlns:x15="http://schemas.microsoft.com/office/spreadsheetml/2010/11/main" uri="{B97F6D7D-B522-45F9-BDA1-12C45D357490}">
          <x15:cacheHierarchy aggregatedColumn="30"/>
        </ext>
      </extLst>
    </cacheHierarchy>
    <cacheHierarchy uniqueName="[Measures].[Average of displaytime]" caption="Average of displaytime" measure="1" displayFolder="" measureGroup="scores" count="0" oneField="1" hidden="1">
      <fieldsUsage count="1">
        <fieldUsage x="2"/>
      </fieldsUsage>
      <extLst>
        <ext xmlns:x15="http://schemas.microsoft.com/office/spreadsheetml/2010/11/main" uri="{B97F6D7D-B522-45F9-BDA1-12C45D357490}">
          <x15:cacheHierarchy aggregatedColumn="30"/>
        </ext>
      </extLst>
    </cacheHierarchy>
    <cacheHierarchy uniqueName="[Measures].[Max of displaytime]" caption="Max of displaytime" measure="1" displayFolder="" measureGroup="scores" count="0" oneField="1" hidden="1">
      <fieldsUsage count="1">
        <fieldUsage x="4"/>
      </fieldsUsage>
      <extLst>
        <ext xmlns:x15="http://schemas.microsoft.com/office/spreadsheetml/2010/11/main" uri="{B97F6D7D-B522-45F9-BDA1-12C45D357490}">
          <x15:cacheHierarchy aggregatedColumn="30"/>
        </ext>
      </extLst>
    </cacheHierarchy>
    <cacheHierarchy uniqueName="[Measures].[Min of displaytime]" caption="Min of displaytime" measure="1" displayFolder="" measureGroup="scores" count="0" oneField="1" hidden="1">
      <fieldsUsage count="1">
        <fieldUsage x="5"/>
      </fieldsUsage>
      <extLst>
        <ext xmlns:x15="http://schemas.microsoft.com/office/spreadsheetml/2010/11/main" uri="{B97F6D7D-B522-45F9-BDA1-12C45D357490}">
          <x15:cacheHierarchy aggregatedColumn="30"/>
        </ext>
      </extLst>
    </cacheHierarchy>
    <cacheHierarchy uniqueName="[Measures].[Count of affiliatename]" caption="Count of affiliatename" measure="1" displayFolder="" measureGroup="Athletes_Combined" count="0" hidden="1">
      <extLst>
        <ext xmlns:x15="http://schemas.microsoft.com/office/spreadsheetml/2010/11/main" uri="{B97F6D7D-B522-45F9-BDA1-12C45D357490}">
          <x15:cacheHierarchy aggregatedColumn="4"/>
        </ext>
      </extLst>
    </cacheHierarchy>
    <cacheHierarchy uniqueName="[Measures].[Distinct Count of affiliatename]" caption="Distinct Count of affiliatename" measure="1" displayFolder="" measureGroup="Athletes_Combined" count="0" hidden="1">
      <extLst>
        <ext xmlns:x15="http://schemas.microsoft.com/office/spreadsheetml/2010/11/main" uri="{B97F6D7D-B522-45F9-BDA1-12C45D357490}">
          <x15:cacheHierarchy aggregatedColumn="4"/>
        </ext>
      </extLst>
    </cacheHierarchy>
  </cacheHierarchies>
  <kpis count="0"/>
  <dimensions count="3">
    <dimension name="Athletes_Combined" uniqueName="[Athletes_Combined]" caption="Athletes_Combined"/>
    <dimension measure="1" name="Measures" uniqueName="[Measures]" caption="Measures"/>
    <dimension name="scores" uniqueName="[scores]" caption="scores"/>
  </dimensions>
  <measureGroups count="2">
    <measureGroup name="Athletes_Combined" caption="Athletes_Combined"/>
    <measureGroup name="scores" caption="scores"/>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Craig" refreshedDate="45440.668004629631" backgroundQuery="1" createdVersion="3" refreshedVersion="8" minRefreshableVersion="3" recordCount="0" supportSubquery="1" supportAdvancedDrill="1" xr:uid="{7386121B-F072-4ECA-A10F-DA48EE77B4E7}">
  <cacheSource type="external" connectionId="6">
    <extLst>
      <ext xmlns:x14="http://schemas.microsoft.com/office/spreadsheetml/2009/9/main" uri="{F057638F-6D5F-4e77-A914-E7F072B9BCA8}">
        <x14:sourceConnection name="ThisWorkbookDataModel"/>
      </ext>
    </extLst>
  </cacheSource>
  <cacheFields count="0"/>
  <cacheHierarchies count="81">
    <cacheHierarchy uniqueName="[Athletes_Combined].[height]" caption="height" attribute="1" defaultMemberUniqueName="[Athletes_Combined].[height].[All]" allUniqueName="[Athletes_Combined].[height].[All]" dimensionUniqueName="[Athletes_Combined]" displayFolder="" count="0" memberValueDatatype="5" unbalanced="0"/>
    <cacheHierarchy uniqueName="[Athletes_Combined].[affiliateid]" caption="affiliateid" attribute="1" defaultMemberUniqueName="[Athletes_Combined].[affiliateid].[All]" allUniqueName="[Athletes_Combined].[affiliateid].[All]" dimensionUniqueName="[Athletes_Combined]" displayFolder="" count="0" memberValueDatatype="20" unbalanced="0"/>
    <cacheHierarchy uniqueName="[Athletes_Combined].[countryoforiginname]" caption="countryoforiginname" attribute="1" defaultMemberUniqueName="[Athletes_Combined].[countryoforiginname].[All]" allUniqueName="[Athletes_Combined].[countryoforiginname].[All]" dimensionUniqueName="[Athletes_Combined]" displayFolder="" count="0" memberValueDatatype="130" unbalanced="0"/>
    <cacheHierarchy uniqueName="[Athletes_Combined].[weight]" caption="weight" attribute="1" defaultMemberUniqueName="[Athletes_Combined].[weight].[All]" allUniqueName="[Athletes_Combined].[weight].[All]" dimensionUniqueName="[Athletes_Combined]" displayFolder="" count="0" memberValueDatatype="5" unbalanced="0"/>
    <cacheHierarchy uniqueName="[Athletes_Combined].[affiliatename]" caption="affiliatename" attribute="1" defaultMemberUniqueName="[Athletes_Combined].[affiliatename].[All]" allUniqueName="[Athletes_Combined].[affiliatename].[All]" dimensionUniqueName="[Athletes_Combined]" displayFolder="" count="0" memberValueDatatype="130" unbalanced="0"/>
    <cacheHierarchy uniqueName="[Athletes_Combined].[affliatename]" caption="affliatename" attribute="1" defaultMemberUniqueName="[Athletes_Combined].[affliatename].[All]" allUniqueName="[Athletes_Combined].[affliatename].[All]" dimensionUniqueName="[Athletes_Combined]" displayFolder="" count="0" memberValueDatatype="130" unbalanced="0"/>
    <cacheHierarchy uniqueName="[Athletes_Combined].[status]" caption="status" attribute="1" defaultMemberUniqueName="[Athletes_Combined].[status].[All]" allUniqueName="[Athletes_Combined].[status].[All]" dimensionUniqueName="[Athletes_Combined]" displayFolder="" count="0" memberValueDatatype="130" unbalanced="0"/>
    <cacheHierarchy uniqueName="[Athletes_Combined].[Athletestatus]" caption="Athletestatus" attribute="1" defaultMemberUniqueName="[Athletes_Combined].[Athletestatus].[All]" allUniqueName="[Athletes_Combined].[Athletestatus].[All]" dimensionUniqueName="[Athletes_Combined]" displayFolder="" count="0" memberValueDatatype="130" unbalanced="0"/>
    <cacheHierarchy uniqueName="[Athletes_Combined].[bibid]" caption="bibid" attribute="1" defaultMemberUniqueName="[Athletes_Combined].[bibid].[All]" allUniqueName="[Athletes_Combined].[bibid].[All]" dimensionUniqueName="[Athletes_Combined]" displayFolder="" count="0" memberValueDatatype="130" unbalanced="0"/>
    <cacheHierarchy uniqueName="[Athletes_Combined].[profilepics3key]" caption="profilepics3key" attribute="1" defaultMemberUniqueName="[Athletes_Combined].[profilepics3key].[All]" allUniqueName="[Athletes_Combined].[profilepics3key].[All]" dimensionUniqueName="[Athletes_Combined]" displayFolder="" count="0" memberValueDatatype="130" unbalanced="0"/>
    <cacheHierarchy uniqueName="[Athletes_Combined].[competitorid]" caption="competitorid" attribute="1" defaultMemberUniqueName="[Athletes_Combined].[competitorid].[All]" allUniqueName="[Athletes_Combined].[competitorid].[All]" dimensionUniqueName="[Athletes_Combined]" displayFolder="" count="0" memberValueDatatype="20" unbalanced="0"/>
    <cacheHierarchy uniqueName="[Athletes_Combined].[firstname]" caption="firstname" attribute="1" defaultMemberUniqueName="[Athletes_Combined].[firstname].[All]" allUniqueName="[Athletes_Combined].[firstname].[All]" dimensionUniqueName="[Athletes_Combined]" displayFolder="" count="0" memberValueDatatype="130" unbalanced="0"/>
    <cacheHierarchy uniqueName="[Athletes_Combined].[gender]" caption="gender" attribute="1" defaultMemberUniqueName="[Athletes_Combined].[gender].[All]" allUniqueName="[Athletes_Combined].[gender].[All]" dimensionUniqueName="[Athletes_Combined]" displayFolder="" count="0" memberValueDatatype="130" unbalanced="0"/>
    <cacheHierarchy uniqueName="[Athletes_Combined].[age]" caption="age" attribute="1" defaultMemberUniqueName="[Athletes_Combined].[age].[All]" allUniqueName="[Athletes_Combined].[age].[All]" dimensionUniqueName="[Athletes_Combined]" displayFolder="" count="0" memberValueDatatype="20" unbalanced="0"/>
    <cacheHierarchy uniqueName="[Athletes_Combined].[lastname]" caption="lastname" attribute="1" defaultMemberUniqueName="[Athletes_Combined].[lastname].[All]" allUniqueName="[Athletes_Combined].[lastname].[All]" dimensionUniqueName="[Athletes_Combined]" displayFolder="" count="0" memberValueDatatype="130" unbalanced="0"/>
    <cacheHierarchy uniqueName="[Athletes_Combined].[countryoforigincode]" caption="countryoforigincode" attribute="1" defaultMemberUniqueName="[Athletes_Combined].[countryoforigincode].[All]" allUniqueName="[Athletes_Combined].[countryoforigincode].[All]" dimensionUniqueName="[Athletes_Combined]" displayFolder="" count="0" memberValueDatatype="130" unbalanced="0"/>
    <cacheHierarchy uniqueName="[Athletes_Combined].[competitorname]" caption="competitorname" attribute="1" defaultMemberUniqueName="[Athletes_Combined].[competitorname].[All]" allUniqueName="[Athletes_Combined].[competitorname].[All]" dimensionUniqueName="[Athletes_Combined]" displayFolder="" count="0" memberValueDatatype="130" unbalanced="0"/>
    <cacheHierarchy uniqueName="[Athletes_Combined].[Column1]" caption="Column1" attribute="1" defaultMemberUniqueName="[Athletes_Combined].[Column1].[All]" allUniqueName="[Athletes_Combined].[Column1].[All]" dimensionUniqueName="[Athletes_Combined]" displayFolder="" count="0" memberValueDatatype="130" unbalanced="0"/>
    <cacheHierarchy uniqueName="[Athletes_Combined].[overallrank]" caption="overallrank" attribute="1" defaultMemberUniqueName="[Athletes_Combined].[overallrank].[All]" allUniqueName="[Athletes_Combined].[overallrank].[All]" dimensionUniqueName="[Athletes_Combined]" displayFolder="" count="0" memberValueDatatype="20" unbalanced="0"/>
    <cacheHierarchy uniqueName="[Athletes_Combined].[overallscore]" caption="overallscore" attribute="1" defaultMemberUniqueName="[Athletes_Combined].[overallscore].[All]" allUniqueName="[Athletes_Combined].[overallscore].[All]" dimensionUniqueName="[Athletes_Combined]" displayFolder="" count="0" memberValueDatatype="20" unbalanced="0"/>
    <cacheHierarchy uniqueName="[Athletes_Combined].[division]" caption="division" attribute="1" defaultMemberUniqueName="[Athletes_Combined].[division].[All]" allUniqueName="[Athletes_Combined].[division].[All]" dimensionUniqueName="[Athletes_Combined]" displayFolder="" count="2" memberValueDatatype="130" unbalanced="0"/>
    <cacheHierarchy uniqueName="[Athletes_Combined].[Number of Records]" caption="Number of Records" attribute="1" defaultMemberUniqueName="[Athletes_Combined].[Number of Records].[All]" allUniqueName="[Athletes_Combined].[Number of Records].[All]" dimensionUniqueName="[Athletes_Combined]" displayFolder="" count="0" memberValueDatatype="20" unbalanced="0"/>
    <cacheHierarchy uniqueName="[scores].[ordinal]" caption="ordinal" attribute="1" defaultMemberUniqueName="[scores].[ordinal].[All]" allUniqueName="[scores].[ordinal].[All]" dimensionUniqueName="[scores]" displayFolder="" count="0" memberValueDatatype="20" unbalanced="0"/>
    <cacheHierarchy uniqueName="[scores].[breakdown]" caption="breakdown" attribute="1" defaultMemberUniqueName="[scores].[breakdown].[All]" allUniqueName="[scores].[breakdown].[All]" dimensionUniqueName="[scores]" displayFolder="" count="0" memberValueDatatype="130" unbalanced="0"/>
    <cacheHierarchy uniqueName="[scores].[lane]" caption="lane" attribute="1" defaultMemberUniqueName="[scores].[lane].[All]" allUniqueName="[scores].[lane].[All]" dimensionUniqueName="[scores]" displayFolder="" count="0" memberValueDatatype="20" unbalanced="0"/>
    <cacheHierarchy uniqueName="[scores].[rank]" caption="rank" attribute="1" defaultMemberUniqueName="[scores].[rank].[All]" allUniqueName="[scores].[rank].[All]" dimensionUniqueName="[scores]" displayFolder="" count="0" memberValueDatatype="130" unbalanced="0"/>
    <cacheHierarchy uniqueName="[scores].[heat]" caption="heat" attribute="1" defaultMemberUniqueName="[scores].[heat].[All]" allUniqueName="[scores].[heat].[All]" dimensionUniqueName="[scores]" displayFolder="" count="0" memberValueDatatype="20" unbalanced="0"/>
    <cacheHierarchy uniqueName="[scores].[points]" caption="points" attribute="1" defaultMemberUniqueName="[scores].[points].[All]" allUniqueName="[scores].[points].[All]" dimensionUniqueName="[scores]" displayFolder="" count="0" memberValueDatatype="20" unbalanced="0"/>
    <cacheHierarchy uniqueName="[scores].[scoredisplay]" caption="scoredisplay" attribute="1" defaultMemberUniqueName="[scores].[scoredisplay].[All]" allUniqueName="[scores].[scoredisplay].[All]" dimensionUniqueName="[scores]" displayFolder="" count="0" memberValueDatatype="130" unbalanced="0"/>
    <cacheHierarchy uniqueName="[scores].[time]" caption="time" attribute="1" defaultMemberUniqueName="[scores].[time].[All]" allUniqueName="[scores].[time].[All]" dimensionUniqueName="[scores]" displayFolder="" count="0" memberValueDatatype="130" unbalanced="0"/>
    <cacheHierarchy uniqueName="[scores].[displaytime]" caption="displaytime" attribute="1" defaultMemberUniqueName="[scores].[displaytime].[All]" allUniqueName="[scores].[displaytime].[All]" dimensionUniqueName="[scores]" displayFolder="" count="0" memberValueDatatype="5" unbalanced="0"/>
    <cacheHierarchy uniqueName="[scores].[workoutrank]" caption="workoutrank" attribute="1" defaultMemberUniqueName="[scores].[workoutrank].[All]" allUniqueName="[scores].[workoutrank].[All]" dimensionUniqueName="[scores]" displayFolder="" count="0" memberValueDatatype="130" unbalanced="0"/>
    <cacheHierarchy uniqueName="[scores].[competitorid]" caption="competitorid" attribute="1" defaultMemberUniqueName="[scores].[competitorid].[All]" allUniqueName="[scores].[competitorid].[All]" dimensionUniqueName="[scores]" displayFolder="" count="0" memberValueDatatype="20" unbalanced="0"/>
    <cacheHierarchy uniqueName="[scores].[Number of Records]" caption="Number of Records" attribute="1" defaultMemberUniqueName="[scores].[Number of Records].[All]" allUniqueName="[scores].[Number of Records].[All]" dimensionUniqueName="[scores]" displayFolder="" count="0" memberValueDatatype="20" unbalanced="0"/>
    <cacheHierarchy uniqueName="[Measures].[Median_age]" caption="Median_age" measure="1" displayFolder="" measureGroup="scores" count="0"/>
    <cacheHierarchy uniqueName="[Measures].[Median_overallscore]" caption="Median_overallscore" measure="1" displayFolder="" measureGroup="scores" count="0"/>
    <cacheHierarchy uniqueName="[Measures].[Median of weight]" caption="Median of weight" measure="1" displayFolder="" measureGroup="scores" count="0"/>
    <cacheHierarchy uniqueName="[Measures].[Median of height]" caption="Median of height" measure="1" displayFolder="" measureGroup="scores" count="0"/>
    <cacheHierarchy uniqueName="[Measures].[__XL_Count scores]" caption="__XL_Count scores" measure="1" displayFolder="" measureGroup="scores" count="0" hidden="1"/>
    <cacheHierarchy uniqueName="[Measures].[__XL_Count Athletes_Combined]" caption="__XL_Count Athletes_Combined" measure="1" displayFolder="" measureGroup="Athletes_Combined" count="0" hidden="1"/>
    <cacheHierarchy uniqueName="[Measures].[__No measures defined]" caption="__No measures defined" measure="1" displayFolder="" count="0" hidden="1"/>
    <cacheHierarchy uniqueName="[Measures].[Count of workoutrank]" caption="Count of workoutrank" measure="1" displayFolder="" measureGroup="scores" count="0" hidden="1">
      <extLst>
        <ext xmlns:x15="http://schemas.microsoft.com/office/spreadsheetml/2010/11/main" uri="{B97F6D7D-B522-45F9-BDA1-12C45D357490}">
          <x15:cacheHierarchy aggregatedColumn="31"/>
        </ext>
      </extLst>
    </cacheHierarchy>
    <cacheHierarchy uniqueName="[Measures].[Count of division]" caption="Count of division" measure="1" displayFolder="" measureGroup="Athletes_Combined" count="0" hidden="1">
      <extLst>
        <ext xmlns:x15="http://schemas.microsoft.com/office/spreadsheetml/2010/11/main" uri="{B97F6D7D-B522-45F9-BDA1-12C45D357490}">
          <x15:cacheHierarchy aggregatedColumn="20"/>
        </ext>
      </extLst>
    </cacheHierarchy>
    <cacheHierarchy uniqueName="[Measures].[Sum of height]" caption="Sum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Average of height]" caption="Average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um of age]" caption="Sum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age]" caption="Average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um of weight]" caption="Sum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um of overallscore]" caption="Sum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in of overallscore]" caption="Min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Average of overallscore]" caption="Average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overallscore]" caption="Max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StdDev of overallscore]" caption="StdDev of overallscore" measure="1" displayFolder="" measureGroup="Athletes_Combined" count="0" hidden="1">
      <extLst>
        <ext xmlns:x15="http://schemas.microsoft.com/office/spreadsheetml/2010/11/main" uri="{B97F6D7D-B522-45F9-BDA1-12C45D357490}">
          <x15:cacheHierarchy aggregatedColumn="19"/>
        </ext>
      </extLst>
    </cacheHierarchy>
    <cacheHierarchy uniqueName="[Measures].[Max of age]" caption="Max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Min of age]" caption="Min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StdDev of age]" caption="StdDev of age" measure="1" displayFolder="" measureGroup="Athletes_Combined" count="0" hidden="1">
      <extLst>
        <ext xmlns:x15="http://schemas.microsoft.com/office/spreadsheetml/2010/11/main" uri="{B97F6D7D-B522-45F9-BDA1-12C45D357490}">
          <x15:cacheHierarchy aggregatedColumn="13"/>
        </ext>
      </extLst>
    </cacheHierarchy>
    <cacheHierarchy uniqueName="[Measures].[Average of weight]" caption="Average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weight]" caption="Max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in of weight]" caption="Min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StdDev of weight]" caption="StdDev of weight" measure="1" displayFolder="" measureGroup="Athletes_Combined" count="0" hidden="1">
      <extLst>
        <ext xmlns:x15="http://schemas.microsoft.com/office/spreadsheetml/2010/11/main" uri="{B97F6D7D-B522-45F9-BDA1-12C45D357490}">
          <x15:cacheHierarchy aggregatedColumn="3"/>
        </ext>
      </extLst>
    </cacheHierarchy>
    <cacheHierarchy uniqueName="[Measures].[Max of height]" caption="Max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Min of height]" caption="Min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StdDev of height]" caption="StdDev of height" measure="1" displayFolder="" measureGroup="Athletes_Combined" count="0" hidden="1">
      <extLst>
        <ext xmlns:x15="http://schemas.microsoft.com/office/spreadsheetml/2010/11/main" uri="{B97F6D7D-B522-45F9-BDA1-12C45D357490}">
          <x15:cacheHierarchy aggregatedColumn="0"/>
        </ext>
      </extLst>
    </cacheHierarchy>
    <cacheHierarchy uniqueName="[Measures].[Count of countryoforiginname]" caption="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Distinct Count of countryoforiginname]" caption="Distinct Count of countryoforiginname" measure="1" displayFolder="" measureGroup="Athletes_Combined" count="0" hidden="1">
      <extLst>
        <ext xmlns:x15="http://schemas.microsoft.com/office/spreadsheetml/2010/11/main" uri="{B97F6D7D-B522-45F9-BDA1-12C45D357490}">
          <x15:cacheHierarchy aggregatedColumn="2"/>
        </ext>
      </extLst>
    </cacheHierarchy>
    <cacheHierarchy uniqueName="[Measures].[Count of overallrank]" caption="Count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Sum of competitorid]" caption="Sum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competitorid]" caption="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Distinct Count of competitorid]" caption="Distinct Count of competitorid" measure="1" displayFolder="" measureGroup="Athletes_Combined"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Athletes_Combined" count="0" hidden="1">
      <extLst>
        <ext xmlns:x15="http://schemas.microsoft.com/office/spreadsheetml/2010/11/main" uri="{B97F6D7D-B522-45F9-BDA1-12C45D357490}">
          <x15:cacheHierarchy aggregatedColumn="12"/>
        </ext>
      </extLst>
    </cacheHierarchy>
    <cacheHierarchy uniqueName="[Measures].[Max of overallrank]" caption="Max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Average of overallrank]" caption="Average of overallrank" measure="1" displayFolder="" measureGroup="Athletes_Combined" count="0" hidden="1">
      <extLst>
        <ext xmlns:x15="http://schemas.microsoft.com/office/spreadsheetml/2010/11/main" uri="{B97F6D7D-B522-45F9-BDA1-12C45D357490}">
          <x15:cacheHierarchy aggregatedColumn="18"/>
        </ext>
      </extLst>
    </cacheHierarchy>
    <cacheHierarchy uniqueName="[Measures].[Count of scoredisplay]" caption="Count of scoredisplay" measure="1" displayFolder="" measureGroup="scores" count="0" hidden="1">
      <extLst>
        <ext xmlns:x15="http://schemas.microsoft.com/office/spreadsheetml/2010/11/main" uri="{B97F6D7D-B522-45F9-BDA1-12C45D357490}">
          <x15:cacheHierarchy aggregatedColumn="28"/>
        </ext>
      </extLst>
    </cacheHierarchy>
    <cacheHierarchy uniqueName="[Measures].[Count of time]" caption="Count of time" measure="1" displayFolder="" measureGroup="scores" count="0" hidden="1">
      <extLst>
        <ext xmlns:x15="http://schemas.microsoft.com/office/spreadsheetml/2010/11/main" uri="{B97F6D7D-B522-45F9-BDA1-12C45D357490}">
          <x15:cacheHierarchy aggregatedColumn="29"/>
        </ext>
      </extLst>
    </cacheHierarchy>
    <cacheHierarchy uniqueName="[Measures].[Count of status]" caption="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Distinct Count of status]" caption="Distinct Count of status" measure="1" displayFolder="" measureGroup="Athletes_Combined" count="0" hidden="1">
      <extLst>
        <ext xmlns:x15="http://schemas.microsoft.com/office/spreadsheetml/2010/11/main" uri="{B97F6D7D-B522-45F9-BDA1-12C45D357490}">
          <x15:cacheHierarchy aggregatedColumn="6"/>
        </ext>
      </extLst>
    </cacheHierarchy>
    <cacheHierarchy uniqueName="[Measures].[Count of Athletestatus]" caption="Count of Athletestatus" measure="1" displayFolder="" measureGroup="Athletes_Combined" count="0" hidden="1">
      <extLst>
        <ext xmlns:x15="http://schemas.microsoft.com/office/spreadsheetml/2010/11/main" uri="{B97F6D7D-B522-45F9-BDA1-12C45D357490}">
          <x15:cacheHierarchy aggregatedColumn="7"/>
        </ext>
      </extLst>
    </cacheHierarchy>
    <cacheHierarchy uniqueName="[Measures].[Sum of displaytime]" caption="Sum of displaytime" measure="1" displayFolder="" measureGroup="scores" count="0" hidden="1">
      <extLst>
        <ext xmlns:x15="http://schemas.microsoft.com/office/spreadsheetml/2010/11/main" uri="{B97F6D7D-B522-45F9-BDA1-12C45D357490}">
          <x15:cacheHierarchy aggregatedColumn="30"/>
        </ext>
      </extLst>
    </cacheHierarchy>
    <cacheHierarchy uniqueName="[Measures].[Average of displaytime]" caption="Average of displaytime" measure="1" displayFolder="" measureGroup="scores" count="0" hidden="1">
      <extLst>
        <ext xmlns:x15="http://schemas.microsoft.com/office/spreadsheetml/2010/11/main" uri="{B97F6D7D-B522-45F9-BDA1-12C45D357490}">
          <x15:cacheHierarchy aggregatedColumn="30"/>
        </ext>
      </extLst>
    </cacheHierarchy>
    <cacheHierarchy uniqueName="[Measures].[Max of displaytime]" caption="Max of displaytime" measure="1" displayFolder="" measureGroup="scores" count="0" hidden="1">
      <extLst>
        <ext xmlns:x15="http://schemas.microsoft.com/office/spreadsheetml/2010/11/main" uri="{B97F6D7D-B522-45F9-BDA1-12C45D357490}">
          <x15:cacheHierarchy aggregatedColumn="30"/>
        </ext>
      </extLst>
    </cacheHierarchy>
    <cacheHierarchy uniqueName="[Measures].[Min of displaytime]" caption="Min of displaytime" measure="1" displayFolder="" measureGroup="scores" count="0" hidden="1">
      <extLst>
        <ext xmlns:x15="http://schemas.microsoft.com/office/spreadsheetml/2010/11/main" uri="{B97F6D7D-B522-45F9-BDA1-12C45D357490}">
          <x15:cacheHierarchy aggregatedColumn="30"/>
        </ext>
      </extLst>
    </cacheHierarchy>
  </cacheHierarchies>
  <kpis count="0"/>
  <extLst>
    <ext xmlns:x14="http://schemas.microsoft.com/office/spreadsheetml/2009/9/main" uri="{725AE2AE-9491-48be-B2B4-4EB974FC3084}">
      <x14:pivotCacheDefinition slicerData="1" pivotCacheId="1022817235"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13">
  <r>
    <x v="0"/>
    <x v="0"/>
    <s v="100 pts"/>
    <n v="26"/>
    <n v="1"/>
    <n v="3"/>
    <n v="100"/>
    <n v="1.0505787037037084E-2"/>
    <n v="1.0505787037037084E-2"/>
    <n v="1.05057870370371E-2"/>
    <n v="1"/>
    <n v="1"/>
  </r>
  <r>
    <x v="0"/>
    <x v="1"/>
    <s v="100 pts"/>
    <n v="20"/>
    <n v="1"/>
    <n v="2"/>
    <n v="100"/>
    <n v="3.900694444444408E-3"/>
    <n v="3.900694444444408E-3"/>
    <n v="3.900694444444408E-3"/>
    <n v="1"/>
    <n v="1"/>
  </r>
  <r>
    <x v="0"/>
    <x v="2"/>
    <s v="68 pts"/>
    <n v="25"/>
    <n v="17"/>
    <n v="1"/>
    <n v="68"/>
    <n v="1.7940856481481582E-2"/>
    <n v="1.7940856481481582E-2"/>
    <n v="1.7940856481481582E-2"/>
    <n v="17"/>
    <n v="1"/>
  </r>
  <r>
    <x v="0"/>
    <x v="3"/>
    <s v="40 pts"/>
    <n v="10"/>
    <n v="21"/>
    <n v="2"/>
    <n v="40"/>
    <n v="1.2740740740739831E-3"/>
    <n v="1.2740740740739831E-3"/>
    <n v="1.2740740740739831E-3"/>
    <n v="21"/>
    <n v="1"/>
  </r>
  <r>
    <x v="0"/>
    <x v="4"/>
    <s v="96 pts"/>
    <n v="8"/>
    <n v="2"/>
    <n v="2"/>
    <n v="96"/>
    <s v="675 rep"/>
    <n v="675"/>
    <n v="675"/>
    <n v="2"/>
    <n v="1"/>
  </r>
  <r>
    <x v="0"/>
    <x v="5"/>
    <s v="30 pts"/>
    <n v="2"/>
    <n v="15"/>
    <n v="1"/>
    <n v="30"/>
    <s v="6 pt"/>
    <n v="6"/>
    <n v="6"/>
    <n v="15"/>
    <n v="1"/>
  </r>
  <r>
    <x v="0"/>
    <x v="6"/>
    <s v="100 pts"/>
    <n v="6"/>
    <n v="1"/>
    <n v="1"/>
    <n v="100"/>
    <n v="1.0840277777777851E-2"/>
    <n v="1.08402777777779E-2"/>
    <n v="1.0840277777777851E-2"/>
    <n v="1"/>
    <n v="1"/>
  </r>
  <r>
    <x v="0"/>
    <x v="7"/>
    <s v="100 pts"/>
    <n v="9"/>
    <n v="1"/>
    <n v="1"/>
    <n v="100"/>
    <s v="380.0 lb"/>
    <n v="380"/>
    <n v="380"/>
    <n v="1"/>
    <n v="1"/>
  </r>
  <r>
    <x v="0"/>
    <x v="8"/>
    <s v="60 pts"/>
    <n v="2"/>
    <n v="5"/>
    <n v="1"/>
    <n v="60"/>
    <n v="2.0193055555555617E-2"/>
    <n v="2.0193055555555617E-2"/>
    <n v="2.0193055555555617E-2"/>
    <n v="5"/>
    <n v="1"/>
  </r>
  <r>
    <x v="0"/>
    <x v="9"/>
    <s v="90 pts"/>
    <n v="4"/>
    <n v="2"/>
    <n v="2"/>
    <n v="90"/>
    <n v="2.6564814814815652E-3"/>
    <n v="2.6564814814815652E-3"/>
    <n v="2.6564814814815652E-3"/>
    <n v="2"/>
    <n v="1"/>
  </r>
  <r>
    <x v="0"/>
    <x v="10"/>
    <s v="100 pts"/>
    <n v="4"/>
    <n v="1"/>
    <n v="2"/>
    <n v="100"/>
    <n v="2.1636574074073156E-3"/>
    <n v="2.1636574074073156E-3"/>
    <n v="2.1636574074073156E-3"/>
    <n v="1"/>
    <n v="1"/>
  </r>
  <r>
    <x v="0"/>
    <x v="11"/>
    <s v="100 pts"/>
    <n v="5"/>
    <n v="1"/>
    <n v="1"/>
    <n v="100"/>
    <n v="5.6224537037037337E-3"/>
    <n v="5.6224537037037337E-3"/>
    <n v="5.6224537037037337E-3"/>
    <n v="1"/>
    <n v="1"/>
  </r>
  <r>
    <x v="1"/>
    <x v="0"/>
    <s v="70 pts"/>
    <n v="46"/>
    <n v="16"/>
    <n v="3"/>
    <n v="70"/>
    <n v="1.1830324074074028E-2"/>
    <n v="1.1830324074074028E-2"/>
    <n v="1.1830324074074028E-2"/>
    <n v="16"/>
    <n v="1"/>
  </r>
  <r>
    <x v="1"/>
    <x v="1"/>
    <s v="88 pts"/>
    <n v="28"/>
    <n v="7"/>
    <n v="2"/>
    <n v="88"/>
    <n v="4.3172453703703706E-3"/>
    <n v="4.3172453703703706E-3"/>
    <n v="4.3172453703703706E-3"/>
    <n v="7"/>
    <n v="1"/>
  </r>
  <r>
    <x v="1"/>
    <x v="2"/>
    <s v="54 pts"/>
    <n v="28"/>
    <n v="24"/>
    <n v="1"/>
    <n v="54"/>
    <n v="1.8376967592592663E-2"/>
    <n v="1.8376967592592663E-2"/>
    <n v="1.8376967592592663E-2"/>
    <n v="24"/>
    <n v="1"/>
  </r>
  <r>
    <x v="1"/>
    <x v="3"/>
    <s v="97 pts"/>
    <n v="7"/>
    <n v="2"/>
    <n v="2"/>
    <n v="97"/>
    <n v="1.0231481481481897E-3"/>
    <n v="1.0231481481481897E-3"/>
    <n v="1.0231481481481897E-3"/>
    <n v="2"/>
    <n v="1"/>
  </r>
  <r>
    <x v="1"/>
    <x v="4"/>
    <s v="100 pts"/>
    <n v="9"/>
    <n v="1"/>
    <n v="2"/>
    <n v="100"/>
    <s v="677 rep"/>
    <n v="677"/>
    <n v="677"/>
    <n v="1"/>
    <n v="1"/>
  </r>
  <r>
    <x v="1"/>
    <x v="5"/>
    <s v="90 pts"/>
    <n v="1"/>
    <n v="3"/>
    <n v="1"/>
    <n v="90"/>
    <s v="18 pt"/>
    <n v="18"/>
    <n v="18"/>
    <n v="3"/>
    <n v="1"/>
  </r>
  <r>
    <x v="1"/>
    <x v="6"/>
    <s v="90 pts"/>
    <n v="5"/>
    <n v="2"/>
    <n v="1"/>
    <n v="90"/>
    <n v="1.1526620370370333E-2"/>
    <n v="1.1526620370370333E-2"/>
    <n v="1.1526620370370333E-2"/>
    <n v="2"/>
    <n v="1"/>
  </r>
  <r>
    <x v="1"/>
    <x v="7"/>
    <s v="60 pts"/>
    <n v="10"/>
    <n v="5"/>
    <n v="1"/>
    <n v="60"/>
    <s v="355.0 lb"/>
    <n v="355"/>
    <n v="355"/>
    <n v="5"/>
    <n v="1"/>
  </r>
  <r>
    <x v="1"/>
    <x v="8"/>
    <s v="80 pts"/>
    <n v="1"/>
    <n v="3"/>
    <n v="1"/>
    <n v="80"/>
    <n v="1.9278819444444428E-2"/>
    <n v="1.9278819444444428E-2"/>
    <n v="1.9278819444444428E-2"/>
    <n v="3"/>
    <n v="1"/>
  </r>
  <r>
    <x v="1"/>
    <x v="9"/>
    <s v="70 pts"/>
    <n v="3"/>
    <n v="4"/>
    <n v="2"/>
    <n v="70"/>
    <n v="2.8559027777776969E-3"/>
    <n v="2.8559027777776969E-3"/>
    <n v="2.8559027777776969E-3"/>
    <n v="4"/>
    <n v="1"/>
  </r>
  <r>
    <x v="1"/>
    <x v="10"/>
    <s v="60 pts"/>
    <n v="3"/>
    <n v="5"/>
    <n v="2"/>
    <n v="60"/>
    <n v="2.4534722222222527E-3"/>
    <n v="2.4534722222222527E-3"/>
    <n v="2.4534722222222527E-3"/>
    <n v="5"/>
    <n v="1"/>
  </r>
  <r>
    <x v="1"/>
    <x v="11"/>
    <s v="90 pts"/>
    <n v="6"/>
    <n v="2"/>
    <n v="1"/>
    <n v="90"/>
    <n v="5.6709490740740609E-3"/>
    <n v="5.6709490740740609E-3"/>
    <n v="5.6709490740740609E-3"/>
    <n v="2"/>
    <n v="1"/>
  </r>
  <r>
    <x v="2"/>
    <x v="0"/>
    <s v="94 pts"/>
    <n v="25"/>
    <n v="4"/>
    <n v="3"/>
    <n v="94"/>
    <n v="1.1209606481481504E-2"/>
    <n v="1.1209606481481504E-2"/>
    <n v="1.1209606481481504E-2"/>
    <n v="4"/>
    <n v="1"/>
  </r>
  <r>
    <x v="2"/>
    <x v="1"/>
    <s v="45 pts"/>
    <n v="22"/>
    <n v="30"/>
    <n v="2"/>
    <n v="45"/>
    <n v="4.8631944444443853E-3"/>
    <n v="4.8631944444443853E-3"/>
    <n v="4.8631944444443853E-3"/>
    <n v="30"/>
    <n v="1"/>
  </r>
  <r>
    <x v="2"/>
    <x v="2"/>
    <s v="70 pts"/>
    <n v="31"/>
    <n v="16"/>
    <n v="1"/>
    <n v="70"/>
    <n v="1.7933333333333357E-2"/>
    <n v="1.7933333333333357E-2"/>
    <n v="1.7933333333333357E-2"/>
    <n v="16"/>
    <n v="1"/>
  </r>
  <r>
    <x v="2"/>
    <x v="3"/>
    <s v="46 pts"/>
    <n v="14"/>
    <n v="19"/>
    <n v="2"/>
    <n v="46"/>
    <n v="1.2693287037037759E-3"/>
    <n v="1.2693287037037759E-3"/>
    <n v="1.2693287037037759E-3"/>
    <n v="19"/>
    <n v="1"/>
  </r>
  <r>
    <x v="2"/>
    <x v="4"/>
    <s v="68 pts"/>
    <n v="13"/>
    <n v="9"/>
    <n v="2"/>
    <n v="68"/>
    <s v="598 rep"/>
    <n v="598"/>
    <n v="598"/>
    <n v="9"/>
    <n v="1"/>
  </r>
  <r>
    <x v="2"/>
    <x v="5"/>
    <s v="95 pts"/>
    <n v="8"/>
    <n v="2"/>
    <n v="1"/>
    <n v="95"/>
    <s v="19 pt"/>
    <n v="19"/>
    <n v="19"/>
    <n v="2"/>
    <n v="1"/>
  </r>
  <r>
    <x v="2"/>
    <x v="6"/>
    <s v="80 pts"/>
    <n v="7"/>
    <n v="3"/>
    <n v="1"/>
    <n v="80"/>
    <n v="1.1605902777777732E-2"/>
    <n v="1.1605902777777732E-2"/>
    <n v="1.1605902777777732E-2"/>
    <n v="3"/>
    <n v="1"/>
  </r>
  <r>
    <x v="2"/>
    <x v="7"/>
    <s v="70 pts"/>
    <n v="8"/>
    <n v="4"/>
    <n v="1"/>
    <n v="70"/>
    <s v="365.0 lb"/>
    <n v="365"/>
    <n v="365"/>
    <n v="4"/>
    <n v="1"/>
  </r>
  <r>
    <x v="2"/>
    <x v="8"/>
    <s v="70 pts"/>
    <n v="3"/>
    <n v="4"/>
    <n v="1"/>
    <n v="70"/>
    <n v="1.9617592592592548E-2"/>
    <n v="1.9617592592592548E-2"/>
    <n v="1.9617592592592548E-2"/>
    <n v="4"/>
    <n v="1"/>
  </r>
  <r>
    <x v="2"/>
    <x v="9"/>
    <s v="80 pts"/>
    <n v="2"/>
    <n v="3"/>
    <n v="2"/>
    <n v="80"/>
    <n v="2.7275462962963459E-3"/>
    <n v="2.7275462962963459E-3"/>
    <n v="2.7275462962963459E-3"/>
    <n v="3"/>
    <n v="1"/>
  </r>
  <r>
    <x v="2"/>
    <x v="10"/>
    <s v="90 pts"/>
    <n v="2"/>
    <n v="2"/>
    <n v="2"/>
    <n v="90"/>
    <n v="2.2640046296296124E-3"/>
    <n v="2.2640046296296124E-3"/>
    <n v="2.2640046296296124E-3"/>
    <n v="2"/>
    <n v="1"/>
  </r>
  <r>
    <x v="2"/>
    <x v="11"/>
    <s v="80 pts"/>
    <n v="4"/>
    <n v="3"/>
    <n v="1"/>
    <n v="80"/>
    <n v="5.8194444444443771E-3"/>
    <n v="5.8194444444443771E-3"/>
    <n v="5.8194444444443771E-3"/>
    <n v="3"/>
    <n v="1"/>
  </r>
  <r>
    <x v="3"/>
    <x v="0"/>
    <s v="96 pts"/>
    <n v="21"/>
    <n v="3"/>
    <n v="3"/>
    <n v="96"/>
    <n v="1.1179976851851903E-2"/>
    <n v="1.1179976851851903E-2"/>
    <n v="1.1179976851851903E-2"/>
    <n v="3"/>
    <n v="1"/>
  </r>
  <r>
    <x v="3"/>
    <x v="1"/>
    <s v="90 pts"/>
    <n v="19"/>
    <n v="6"/>
    <n v="2"/>
    <n v="90"/>
    <n v="4.2837962962962717E-3"/>
    <n v="4.2837962962962717E-3"/>
    <n v="4.2837962962962717E-3"/>
    <n v="6"/>
    <n v="1"/>
  </r>
  <r>
    <x v="3"/>
    <x v="2"/>
    <s v="20 pts"/>
    <n v="26"/>
    <n v="41"/>
    <n v="1"/>
    <n v="20"/>
    <n v="1.9417824074074108E-2"/>
    <n v="1.9417824074074108E-2"/>
    <n v="1.9417824074074108E-2"/>
    <n v="41"/>
    <n v="1"/>
  </r>
  <r>
    <x v="3"/>
    <x v="3"/>
    <s v="61 pts"/>
    <n v="6"/>
    <n v="14"/>
    <n v="2"/>
    <n v="61"/>
    <n v="1.2231481481481676E-3"/>
    <n v="1.2231481481481676E-3"/>
    <n v="1.2231481481481676E-3"/>
    <n v="14"/>
    <n v="1"/>
  </r>
  <r>
    <x v="3"/>
    <x v="4"/>
    <s v="88 pts"/>
    <n v="5"/>
    <n v="4"/>
    <n v="2"/>
    <n v="88"/>
    <s v="645 rep"/>
    <n v="645"/>
    <n v="645"/>
    <n v="4"/>
    <n v="1"/>
  </r>
  <r>
    <x v="3"/>
    <x v="5"/>
    <s v="70 pts"/>
    <n v="4"/>
    <n v="7"/>
    <n v="1"/>
    <n v="70"/>
    <s v="14 pt"/>
    <n v="14"/>
    <n v="14"/>
    <n v="7"/>
    <n v="1"/>
  </r>
  <r>
    <x v="3"/>
    <x v="6"/>
    <s v="50 pts"/>
    <n v="4"/>
    <n v="6"/>
    <n v="1"/>
    <n v="50"/>
    <n v="1.3258101851851833E-2"/>
    <n v="1.3258101851851833E-2"/>
    <n v="1.3258101851851833E-2"/>
    <n v="6"/>
    <n v="1"/>
  </r>
  <r>
    <x v="3"/>
    <x v="7"/>
    <s v="90 pts"/>
    <n v="7"/>
    <n v="2"/>
    <n v="1"/>
    <n v="90"/>
    <s v="375.0 lb"/>
    <n v="375"/>
    <n v="375"/>
    <n v="2"/>
    <n v="1"/>
  </r>
  <r>
    <x v="3"/>
    <x v="8"/>
    <s v="30 pts"/>
    <n v="4"/>
    <n v="8"/>
    <n v="1"/>
    <n v="30"/>
    <n v="2.2694791666666658E-2"/>
    <n v="2.2694791666666658E-2"/>
    <n v="2.2694791666666658E-2"/>
    <n v="8"/>
    <n v="1"/>
  </r>
  <r>
    <x v="3"/>
    <x v="9"/>
    <s v="50 pts"/>
    <n v="5"/>
    <n v="6"/>
    <n v="2"/>
    <n v="50"/>
    <n v="3.1859953703703425E-3"/>
    <n v="3.1859953703703425E-3"/>
    <n v="3.1859953703703425E-3"/>
    <n v="6"/>
    <n v="1"/>
  </r>
  <r>
    <x v="3"/>
    <x v="10"/>
    <s v="80 pts"/>
    <n v="5"/>
    <n v="3"/>
    <n v="2"/>
    <n v="80"/>
    <n v="2.3836805555554896E-3"/>
    <n v="2.3836805555554896E-3"/>
    <n v="2.3836805555554896E-3"/>
    <n v="3"/>
    <n v="1"/>
  </r>
  <r>
    <x v="3"/>
    <x v="11"/>
    <s v="70 pts"/>
    <n v="7"/>
    <n v="4"/>
    <n v="1"/>
    <n v="70"/>
    <n v="5.9681712962962319E-3"/>
    <n v="5.9681712962962319E-3"/>
    <n v="5.9681712962962319E-3"/>
    <n v="4"/>
    <n v="1"/>
  </r>
  <r>
    <x v="4"/>
    <x v="0"/>
    <s v="90 pts"/>
    <n v="31"/>
    <n v="6"/>
    <n v="2"/>
    <n v="90"/>
    <n v="1.1356365740740726E-2"/>
    <n v="1.1356365740740726E-2"/>
    <n v="1.1356365740740726E-2"/>
    <n v="6"/>
    <n v="1"/>
  </r>
  <r>
    <x v="4"/>
    <x v="1"/>
    <s v="94 pts"/>
    <n v="23"/>
    <n v="4"/>
    <n v="2"/>
    <n v="94"/>
    <n v="4.2603009259258862E-3"/>
    <n v="4.2603009259258862E-3"/>
    <n v="4.2603009259258862E-3"/>
    <n v="4"/>
    <n v="1"/>
  </r>
  <r>
    <x v="4"/>
    <x v="2"/>
    <s v="92 pts"/>
    <n v="24"/>
    <n v="5"/>
    <n v="1"/>
    <n v="92"/>
    <n v="1.7221412037037087E-2"/>
    <n v="1.7221412037037087E-2"/>
    <n v="1.7221412037037087E-2"/>
    <n v="5"/>
    <n v="1"/>
  </r>
  <r>
    <x v="4"/>
    <x v="3"/>
    <s v="30 pts"/>
    <n v="11"/>
    <n v="26"/>
    <n v="2"/>
    <n v="30"/>
    <n v="1.3048611111110553E-3"/>
    <n v="1.3048611111110553E-3"/>
    <n v="1.3048611111110553E-3"/>
    <n v="26"/>
    <n v="1"/>
  </r>
  <r>
    <x v="4"/>
    <x v="4"/>
    <s v="22 pts"/>
    <n v="7"/>
    <n v="23"/>
    <n v="2"/>
    <n v="22"/>
    <s v="515 rep"/>
    <n v="515"/>
    <n v="515"/>
    <s v="23T"/>
    <n v="1"/>
  </r>
  <r>
    <x v="4"/>
    <x v="5"/>
    <s v="60 pts"/>
    <n v="6"/>
    <n v="9"/>
    <n v="1"/>
    <n v="60"/>
    <s v="12 pt"/>
    <n v="12"/>
    <n v="12"/>
    <n v="9"/>
    <n v="1"/>
  </r>
  <r>
    <x v="4"/>
    <x v="6"/>
    <s v="60 pts"/>
    <n v="2"/>
    <n v="5"/>
    <n v="1"/>
    <n v="60"/>
    <n v="1.2007638888888783E-2"/>
    <n v="1.2007638888888783E-2"/>
    <n v="1.2007638888888783E-2"/>
    <n v="5"/>
    <n v="1"/>
  </r>
  <r>
    <x v="4"/>
    <x v="7"/>
    <s v="40 pts"/>
    <n v="5"/>
    <n v="7"/>
    <n v="1"/>
    <n v="40"/>
    <s v="345.0 lb"/>
    <n v="345"/>
    <n v="345"/>
    <n v="7"/>
    <n v="1"/>
  </r>
  <r>
    <x v="4"/>
    <x v="8"/>
    <s v="90 pts"/>
    <n v="5"/>
    <n v="2"/>
    <n v="1"/>
    <n v="90"/>
    <n v="1.9015162037037125E-2"/>
    <n v="1.9015162037037125E-2"/>
    <n v="1.9015162037037125E-2"/>
    <n v="2"/>
    <n v="1"/>
  </r>
  <r>
    <x v="4"/>
    <x v="9"/>
    <s v="100 pts"/>
    <n v="1"/>
    <n v="1"/>
    <n v="2"/>
    <n v="100"/>
    <n v="2.6302083333333837E-3"/>
    <n v="2.6302083333333837E-3"/>
    <n v="2.6302083333333837E-3"/>
    <n v="1"/>
    <n v="1"/>
  </r>
  <r>
    <x v="4"/>
    <x v="10"/>
    <s v="30 pts"/>
    <n v="1"/>
    <n v="8"/>
    <n v="2"/>
    <n v="30"/>
    <n v="3.2980324074074474E-3"/>
    <n v="3.2980324074074474E-3"/>
    <n v="3.2980324074074474E-3"/>
    <n v="8"/>
    <n v="1"/>
  </r>
  <r>
    <x v="4"/>
    <x v="11"/>
    <s v="20 pts"/>
    <n v="3"/>
    <n v="9"/>
    <n v="1"/>
    <n v="20"/>
    <n v="7.6237268518517531E-3"/>
    <n v="7.6237268518517531E-3"/>
    <n v="7.6237268518517531E-3"/>
    <n v="9"/>
    <n v="1"/>
  </r>
  <r>
    <x v="5"/>
    <x v="0"/>
    <s v="76 pts"/>
    <n v="27"/>
    <n v="13"/>
    <n v="3"/>
    <n v="76"/>
    <n v="1.1665972222222321E-2"/>
    <n v="1.1665972222222321E-2"/>
    <n v="1.1665972222222321E-2"/>
    <n v="13"/>
    <n v="1"/>
  </r>
  <r>
    <x v="5"/>
    <x v="1"/>
    <s v="82 pts"/>
    <n v="14"/>
    <n v="10"/>
    <n v="2"/>
    <n v="82"/>
    <n v="4.4401620370371209E-3"/>
    <n v="4.4401620370371209E-3"/>
    <n v="4.4401620370371209E-3"/>
    <n v="10"/>
    <n v="1"/>
  </r>
  <r>
    <x v="5"/>
    <x v="2"/>
    <s v="90 pts"/>
    <n v="29"/>
    <n v="6"/>
    <n v="1"/>
    <n v="90"/>
    <n v="1.7306481481481395E-2"/>
    <n v="1.7306481481481395E-2"/>
    <n v="1.7306481481481395E-2"/>
    <n v="6"/>
    <n v="1"/>
  </r>
  <r>
    <x v="5"/>
    <x v="3"/>
    <s v="24 pts"/>
    <n v="9"/>
    <n v="29"/>
    <n v="2"/>
    <n v="24"/>
    <n v="1.3770833333333066E-3"/>
    <n v="1.3770833333333066E-3"/>
    <n v="1.3770833333333066E-3"/>
    <n v="29"/>
    <n v="1"/>
  </r>
  <r>
    <x v="5"/>
    <x v="4"/>
    <s v="92 pts"/>
    <n v="6"/>
    <n v="3"/>
    <n v="2"/>
    <n v="92"/>
    <s v="660 rep"/>
    <n v="660"/>
    <n v="660"/>
    <n v="3"/>
    <n v="1"/>
  </r>
  <r>
    <x v="5"/>
    <x v="5"/>
    <s v="20 pts"/>
    <n v="3"/>
    <n v="17"/>
    <n v="1"/>
    <n v="20"/>
    <s v="4 pt"/>
    <n v="4"/>
    <n v="4"/>
    <n v="17"/>
    <n v="1"/>
  </r>
  <r>
    <x v="5"/>
    <x v="6"/>
    <s v="70 pts"/>
    <n v="1"/>
    <n v="4"/>
    <n v="1"/>
    <n v="70"/>
    <n v="1.1886921296296205E-2"/>
    <n v="1.1886921296296205E-2"/>
    <n v="1.1886921296296205E-2"/>
    <n v="4"/>
    <n v="1"/>
  </r>
  <r>
    <x v="5"/>
    <x v="7"/>
    <s v="30 pts"/>
    <n v="6"/>
    <n v="8"/>
    <n v="1"/>
    <n v="30"/>
    <s v="335.0 lb"/>
    <n v="335"/>
    <n v="335"/>
    <n v="8"/>
    <n v="1"/>
  </r>
  <r>
    <x v="5"/>
    <x v="8"/>
    <s v="40 pts"/>
    <n v="6"/>
    <n v="7"/>
    <n v="1"/>
    <n v="40"/>
    <n v="2.1719097222222317E-2"/>
    <n v="2.1719097222222317E-2"/>
    <n v="2.1719097222222317E-2"/>
    <n v="7"/>
    <n v="1"/>
  </r>
  <r>
    <x v="5"/>
    <x v="9"/>
    <s v="60 pts"/>
    <n v="4"/>
    <n v="5"/>
    <n v="1"/>
    <n v="60"/>
    <n v="3.091782407407484E-3"/>
    <n v="3.091782407407484E-3"/>
    <n v="3.091782407407484E-3"/>
    <n v="5"/>
    <n v="1"/>
  </r>
  <r>
    <x v="5"/>
    <x v="10"/>
    <s v="70 pts"/>
    <n v="4"/>
    <n v="4"/>
    <n v="1"/>
    <n v="70"/>
    <n v="2.4274305555556097E-3"/>
    <n v="2.4274305555556097E-3"/>
    <n v="2.4274305555556097E-3"/>
    <n v="4"/>
    <n v="1"/>
  </r>
  <r>
    <x v="5"/>
    <x v="11"/>
    <s v="40 pts"/>
    <n v="8"/>
    <n v="7"/>
    <n v="1"/>
    <n v="40"/>
    <n v="6.2726851851850896E-3"/>
    <n v="6.2726851851850896E-3"/>
    <n v="6.2726851851850896E-3"/>
    <n v="7"/>
    <n v="1"/>
  </r>
  <r>
    <x v="6"/>
    <x v="0"/>
    <s v="35 pts"/>
    <n v="5"/>
    <n v="40"/>
    <n v="3"/>
    <n v="35"/>
    <n v="1.3439699074074163E-2"/>
    <n v="1.3439699074074163E-2"/>
    <n v="1.3439699074074163E-2"/>
    <n v="40"/>
    <n v="1"/>
  </r>
  <r>
    <x v="6"/>
    <x v="1"/>
    <s v="31 pts"/>
    <n v="18"/>
    <n v="44"/>
    <n v="1"/>
    <n v="31"/>
    <n v="5.1795138888888204E-3"/>
    <n v="5.1795138888888204E-3"/>
    <n v="5.1795138888888204E-3"/>
    <n v="44"/>
    <n v="1"/>
  </r>
  <r>
    <x v="6"/>
    <x v="2"/>
    <s v="66 pts"/>
    <n v="2"/>
    <n v="18"/>
    <n v="1"/>
    <n v="66"/>
    <n v="1.7977314814814793E-2"/>
    <n v="1.7977314814814793E-2"/>
    <n v="1.7977314814814793E-2"/>
    <n v="18"/>
    <n v="1"/>
  </r>
  <r>
    <x v="6"/>
    <x v="3"/>
    <s v="100 pts"/>
    <n v="2"/>
    <n v="1"/>
    <n v="1"/>
    <n v="100"/>
    <n v="1.0104166666666803E-3"/>
    <n v="1.0104166666666803E-3"/>
    <n v="1.0104166666666803E-3"/>
    <n v="1"/>
    <n v="1"/>
  </r>
  <r>
    <x v="6"/>
    <x v="4"/>
    <s v="84 pts"/>
    <n v="8"/>
    <n v="5"/>
    <n v="1"/>
    <n v="84"/>
    <s v="622 rep"/>
    <n v="622"/>
    <n v="622"/>
    <n v="5"/>
    <n v="1"/>
  </r>
  <r>
    <x v="6"/>
    <x v="5"/>
    <s v="85 pts"/>
    <n v="9"/>
    <n v="4"/>
    <n v="1"/>
    <n v="85"/>
    <s v="17 pt"/>
    <n v="17"/>
    <n v="17"/>
    <n v="4"/>
    <n v="1"/>
  </r>
  <r>
    <x v="6"/>
    <x v="6"/>
    <s v="40 pts"/>
    <n v="8"/>
    <n v="7"/>
    <n v="1"/>
    <n v="40"/>
    <n v="1.336180555555555E-2"/>
    <n v="1.336180555555555E-2"/>
    <n v="1.336180555555555E-2"/>
    <n v="7"/>
    <n v="1"/>
  </r>
  <r>
    <x v="6"/>
    <x v="7"/>
    <s v="20 pts"/>
    <n v="4"/>
    <n v="9"/>
    <n v="1"/>
    <n v="20"/>
    <s v="325.0 lb"/>
    <n v="325"/>
    <n v="325"/>
    <n v="9"/>
    <n v="1"/>
  </r>
  <r>
    <x v="6"/>
    <x v="8"/>
    <s v="100 pts"/>
    <n v="8"/>
    <n v="1"/>
    <n v="1"/>
    <n v="100"/>
    <n v="1.7503356481481491E-2"/>
    <n v="1.7503356481481491E-2"/>
    <n v="1.7503356481481491E-2"/>
    <n v="1"/>
    <n v="1"/>
  </r>
  <r>
    <x v="6"/>
    <x v="9"/>
    <s v="40 pts"/>
    <n v="3"/>
    <n v="7"/>
    <n v="1"/>
    <n v="40"/>
    <n v="3.2309027777777111E-3"/>
    <n v="3.2309027777777111E-3"/>
    <n v="3.2309027777777111E-3"/>
    <n v="7"/>
    <n v="1"/>
  </r>
  <r>
    <x v="6"/>
    <x v="10"/>
    <s v="20 pts"/>
    <n v="3"/>
    <n v="9"/>
    <n v="1"/>
    <n v="20"/>
    <n v="3.46064814814806E-3"/>
    <n v="3.46064814814806E-3"/>
    <n v="3.46064814814806E-3"/>
    <n v="9"/>
    <n v="1"/>
  </r>
  <r>
    <x v="6"/>
    <x v="11"/>
    <s v="50 pts"/>
    <n v="2"/>
    <n v="6"/>
    <n v="1"/>
    <n v="50"/>
    <n v="6.2210648148148806E-3"/>
    <n v="6.2210648148148806E-3"/>
    <n v="6.2210648148148806E-3"/>
    <n v="6"/>
    <n v="1"/>
  </r>
  <r>
    <x v="7"/>
    <x v="0"/>
    <s v="52 pts"/>
    <n v="45"/>
    <n v="25"/>
    <n v="3"/>
    <n v="52"/>
    <n v="1.2357870370370394E-2"/>
    <n v="1.2357870370370394E-2"/>
    <n v="1.2357870370370394E-2"/>
    <n v="25"/>
    <n v="1"/>
  </r>
  <r>
    <x v="7"/>
    <x v="1"/>
    <s v="70 pts"/>
    <n v="8"/>
    <n v="16"/>
    <n v="2"/>
    <n v="70"/>
    <n v="4.5877314814815051E-3"/>
    <n v="4.5877314814815051E-3"/>
    <n v="4.5877314814815051E-3"/>
    <n v="16"/>
    <n v="1"/>
  </r>
  <r>
    <x v="7"/>
    <x v="2"/>
    <s v="72 pts"/>
    <n v="35"/>
    <n v="15"/>
    <n v="1"/>
    <n v="72"/>
    <n v="1.7852314814814862E-2"/>
    <n v="1.7852314814814862E-2"/>
    <n v="1.7852314814814862E-2"/>
    <n v="15"/>
    <n v="1"/>
  </r>
  <r>
    <x v="7"/>
    <x v="3"/>
    <s v="82 pts"/>
    <n v="4"/>
    <n v="7"/>
    <n v="2"/>
    <n v="82"/>
    <n v="1.1574074074074403E-3"/>
    <n v="1.1574074074074403E-3"/>
    <n v="1.1574074074074403E-3"/>
    <n v="7"/>
    <n v="1"/>
  </r>
  <r>
    <x v="7"/>
    <x v="4"/>
    <s v="56 pts"/>
    <n v="10"/>
    <n v="12"/>
    <n v="2"/>
    <n v="56"/>
    <s v="577 rep"/>
    <n v="577"/>
    <n v="577"/>
    <n v="12"/>
    <n v="1"/>
  </r>
  <r>
    <x v="7"/>
    <x v="5"/>
    <s v="40 pts"/>
    <n v="5"/>
    <n v="13"/>
    <n v="1"/>
    <n v="40"/>
    <s v="8 pt"/>
    <n v="8"/>
    <n v="8"/>
    <s v="13T"/>
    <n v="1"/>
  </r>
  <r>
    <x v="7"/>
    <x v="6"/>
    <s v="30 pts"/>
    <n v="10"/>
    <n v="8"/>
    <n v="1"/>
    <n v="30"/>
    <s v="CAP+6"/>
    <s v="CAP+6"/>
    <n v="6"/>
    <n v="8"/>
    <n v="1"/>
  </r>
  <r>
    <x v="7"/>
    <x v="7"/>
    <s v="80 pts"/>
    <n v="2"/>
    <n v="3"/>
    <n v="1"/>
    <n v="80"/>
    <s v="365.0 lb"/>
    <n v="365"/>
    <n v="365"/>
    <n v="3"/>
    <n v="1"/>
  </r>
  <r>
    <x v="7"/>
    <x v="8"/>
    <s v="10 pts"/>
    <n v="7"/>
    <n v="10"/>
    <n v="1"/>
    <n v="10"/>
    <n v="2.4910185185185174E-2"/>
    <n v="2.4910185185185174E-2"/>
    <n v="2.4910185185185174E-2"/>
    <n v="10"/>
    <n v="1"/>
  </r>
  <r>
    <x v="7"/>
    <x v="9"/>
    <s v="30 pts"/>
    <n v="5"/>
    <n v="8"/>
    <n v="1"/>
    <n v="30"/>
    <n v="3.2552083333332593E-3"/>
    <n v="3.2552083333332593E-3"/>
    <n v="3.2552083333332593E-3"/>
    <n v="8"/>
    <n v="1"/>
  </r>
  <r>
    <x v="7"/>
    <x v="10"/>
    <s v="50 pts"/>
    <n v="5"/>
    <n v="6"/>
    <n v="1"/>
    <n v="50"/>
    <n v="2.5214120370369297E-3"/>
    <n v="2.5214120370369297E-3"/>
    <n v="2.5214120370369297E-3"/>
    <n v="6"/>
    <n v="1"/>
  </r>
  <r>
    <x v="7"/>
    <x v="11"/>
    <s v="60 pts"/>
    <n v="9"/>
    <n v="5"/>
    <n v="1"/>
    <n v="60"/>
    <n v="6.1671296296297307E-3"/>
    <n v="6.1671296296297307E-3"/>
    <n v="6.1671296296297307E-3"/>
    <n v="5"/>
    <n v="1"/>
  </r>
  <r>
    <x v="8"/>
    <x v="0"/>
    <s v="62 pts"/>
    <n v="11"/>
    <n v="20"/>
    <n v="3"/>
    <n v="62"/>
    <n v="1.1937268518518618E-2"/>
    <n v="1.1937268518518618E-2"/>
    <n v="1.1937268518518618E-2"/>
    <n v="20"/>
    <n v="1"/>
  </r>
  <r>
    <x v="8"/>
    <x v="1"/>
    <s v="64 pts"/>
    <n v="30"/>
    <n v="19"/>
    <n v="2"/>
    <n v="64"/>
    <n v="4.6631944444444073E-3"/>
    <n v="4.6631944444444073E-3"/>
    <n v="4.6631944444444073E-3"/>
    <n v="19"/>
    <n v="1"/>
  </r>
  <r>
    <x v="8"/>
    <x v="2"/>
    <s v="10 pts"/>
    <n v="17"/>
    <n v="46"/>
    <n v="1"/>
    <n v="10"/>
    <n v="2.0057175925925819E-2"/>
    <n v="2.0057175925925819E-2"/>
    <n v="2.0057175925925819E-2"/>
    <n v="46"/>
    <n v="1"/>
  </r>
  <r>
    <x v="8"/>
    <x v="3"/>
    <s v="79 pts"/>
    <n v="17"/>
    <n v="8"/>
    <n v="1"/>
    <n v="79"/>
    <n v="1.1616898148147925E-3"/>
    <n v="1.1616898148147925E-3"/>
    <n v="1.1616898148147925E-3"/>
    <n v="8"/>
    <n v="1"/>
  </r>
  <r>
    <x v="8"/>
    <x v="4"/>
    <s v="72 pts"/>
    <n v="5"/>
    <n v="8"/>
    <n v="1"/>
    <n v="72"/>
    <s v="600 rep"/>
    <n v="600"/>
    <n v="600"/>
    <n v="8"/>
    <n v="1"/>
  </r>
  <r>
    <x v="8"/>
    <x v="5"/>
    <s v="100 pts"/>
    <n v="18"/>
    <n v="1"/>
    <n v="1"/>
    <n v="100"/>
    <s v="20 pt"/>
    <n v="20"/>
    <n v="20"/>
    <n v="1"/>
    <n v="1"/>
  </r>
  <r>
    <x v="8"/>
    <x v="6"/>
    <s v="10 pts"/>
    <n v="9"/>
    <n v="10"/>
    <n v="1"/>
    <n v="10"/>
    <s v="CAP+134"/>
    <s v="CAP+134"/>
    <n v="134"/>
    <n v="10"/>
    <n v="1"/>
  </r>
  <r>
    <x v="8"/>
    <x v="7"/>
    <s v="50 pts"/>
    <n v="1"/>
    <n v="6"/>
    <n v="1"/>
    <n v="50"/>
    <s v="355.0 lb"/>
    <n v="355"/>
    <n v="355"/>
    <n v="6"/>
    <n v="1"/>
  </r>
  <r>
    <x v="8"/>
    <x v="8"/>
    <s v="50 pts"/>
    <n v="9"/>
    <n v="6"/>
    <n v="1"/>
    <n v="50"/>
    <n v="2.0548726851851828E-2"/>
    <n v="2.0548726851851828E-2"/>
    <n v="2.0548726851851828E-2"/>
    <n v="6"/>
    <n v="1"/>
  </r>
  <r>
    <x v="8"/>
    <x v="9"/>
    <s v="20 pts"/>
    <n v="2"/>
    <n v="9"/>
    <n v="1"/>
    <n v="20"/>
    <n v="3.2599537037036885E-3"/>
    <n v="3.2599537037036885E-3"/>
    <n v="3.2599537037036885E-3"/>
    <n v="9"/>
    <n v="1"/>
  </r>
  <r>
    <x v="8"/>
    <x v="10"/>
    <s v="40 pts"/>
    <n v="2"/>
    <n v="7"/>
    <n v="1"/>
    <n v="40"/>
    <n v="2.572222222222198E-3"/>
    <n v="2.572222222222198E-3"/>
    <n v="2.572222222222198E-3"/>
    <n v="7"/>
    <n v="1"/>
  </r>
  <r>
    <x v="8"/>
    <x v="11"/>
    <s v="30 pts"/>
    <n v="1"/>
    <n v="8"/>
    <n v="1"/>
    <n v="30"/>
    <n v="7.020833333333254E-3"/>
    <n v="7.020833333333254E-3"/>
    <n v="7.020833333333254E-3"/>
    <n v="8"/>
    <n v="1"/>
  </r>
  <r>
    <x v="9"/>
    <x v="0"/>
    <s v="74 pts"/>
    <n v="26"/>
    <n v="14"/>
    <n v="2"/>
    <n v="74"/>
    <n v="1.1683680555555576E-2"/>
    <n v="1.1683680555555576E-2"/>
    <n v="1.1683680555555576E-2"/>
    <n v="14"/>
    <n v="1"/>
  </r>
  <r>
    <x v="9"/>
    <x v="1"/>
    <s v="29 pts"/>
    <n v="27"/>
    <n v="46"/>
    <n v="2"/>
    <n v="29"/>
    <n v="5.3083333333332483E-3"/>
    <n v="5.3083333333332483E-3"/>
    <n v="5.3083333333332483E-3"/>
    <n v="46"/>
    <n v="1"/>
  </r>
  <r>
    <x v="9"/>
    <x v="2"/>
    <s v="52 pts"/>
    <n v="14"/>
    <n v="25"/>
    <n v="1"/>
    <n v="52"/>
    <n v="1.8484490740740656E-2"/>
    <n v="1.8484490740740656E-2"/>
    <n v="1.8484490740740656E-2"/>
    <n v="25"/>
    <n v="1"/>
  </r>
  <r>
    <x v="9"/>
    <x v="3"/>
    <s v="94 pts"/>
    <n v="7"/>
    <n v="3"/>
    <n v="1"/>
    <n v="94"/>
    <n v="1.0427083333333087E-3"/>
    <n v="1.0427083333333087E-3"/>
    <n v="1.0427083333333087E-3"/>
    <n v="3"/>
    <n v="1"/>
  </r>
  <r>
    <x v="9"/>
    <x v="4"/>
    <s v="76 pts"/>
    <n v="2"/>
    <n v="7"/>
    <n v="2"/>
    <n v="76"/>
    <s v="615 rep"/>
    <n v="615"/>
    <n v="615"/>
    <n v="7"/>
    <n v="1"/>
  </r>
  <r>
    <x v="9"/>
    <x v="5"/>
    <s v="80 pts"/>
    <n v="7"/>
    <n v="5"/>
    <n v="1"/>
    <n v="80"/>
    <s v="16 pt"/>
    <n v="16"/>
    <n v="16"/>
    <n v="5"/>
    <n v="1"/>
  </r>
  <r>
    <x v="9"/>
    <x v="6"/>
    <s v="20 pts"/>
    <n v="3"/>
    <n v="9"/>
    <n v="1"/>
    <n v="20"/>
    <s v="CAP+113"/>
    <s v="CAP+113"/>
    <n v="113"/>
    <n v="9"/>
    <n v="1"/>
  </r>
  <r>
    <x v="9"/>
    <x v="7"/>
    <s v="10 pts"/>
    <n v="3"/>
    <n v="10"/>
    <n v="1"/>
    <n v="10"/>
    <s v="0.0 lb"/>
    <n v="0"/>
    <n v="0"/>
    <n v="10"/>
    <n v="1"/>
  </r>
  <r>
    <x v="9"/>
    <x v="8"/>
    <s v="20 pts"/>
    <n v="10"/>
    <n v="9"/>
    <n v="1"/>
    <n v="20"/>
    <n v="2.3327777777777836E-2"/>
    <n v="2.3327777777777836E-2"/>
    <n v="2.3327777777777836E-2"/>
    <n v="9"/>
    <n v="1"/>
  </r>
  <r>
    <x v="9"/>
    <x v="9"/>
    <s v="10 pts"/>
    <n v="1"/>
    <n v="10"/>
    <n v="1"/>
    <n v="10"/>
    <n v="3.5028935185186238E-3"/>
    <n v="3.5028935185186238E-3"/>
    <n v="3.5028935185186238E-3"/>
    <n v="10"/>
    <n v="1"/>
  </r>
  <r>
    <x v="9"/>
    <x v="10"/>
    <s v="10 pts"/>
    <n v="1"/>
    <n v="10"/>
    <n v="1"/>
    <n v="10"/>
    <s v="CAP+40"/>
    <s v="CAP+40"/>
    <n v="40"/>
    <n v="10"/>
    <n v="1"/>
  </r>
  <r>
    <x v="9"/>
    <x v="11"/>
    <s v="10 pts"/>
    <n v="10"/>
    <n v="10"/>
    <n v="1"/>
    <n v="10"/>
    <s v="CAP+90"/>
    <s v="CAP+90"/>
    <n v="90"/>
    <n v="10"/>
    <n v="1"/>
  </r>
  <r>
    <x v="10"/>
    <x v="0"/>
    <s v="88 pts"/>
    <n v="23"/>
    <n v="7"/>
    <n v="3"/>
    <n v="88"/>
    <n v="1.1392245370370313E-2"/>
    <n v="1.1392245370370313E-2"/>
    <n v="1.1392245370370313E-2"/>
    <n v="7"/>
    <n v="1"/>
  </r>
  <r>
    <x v="10"/>
    <x v="1"/>
    <s v="42 pts"/>
    <n v="17"/>
    <n v="33"/>
    <n v="2"/>
    <n v="42"/>
    <n v="4.8839120370369749E-3"/>
    <n v="4.8839120370369749E-3"/>
    <n v="4.8839120370369749E-3"/>
    <n v="33"/>
    <n v="1"/>
  </r>
  <r>
    <x v="10"/>
    <x v="2"/>
    <s v="48 pts"/>
    <n v="18"/>
    <n v="27"/>
    <n v="1"/>
    <n v="48"/>
    <n v="1.8606828703703782E-2"/>
    <n v="1.8606828703703782E-2"/>
    <n v="1.8606828703703782E-2"/>
    <n v="27"/>
    <n v="1"/>
  </r>
  <r>
    <x v="10"/>
    <x v="3"/>
    <s v="85 pts"/>
    <n v="2"/>
    <n v="6"/>
    <n v="2"/>
    <n v="85"/>
    <n v="1.1479166666665819E-3"/>
    <n v="1.1479166666665819E-3"/>
    <n v="1.1479166666665819E-3"/>
    <n v="6"/>
    <n v="1"/>
  </r>
  <r>
    <x v="10"/>
    <x v="4"/>
    <s v="40 pts"/>
    <n v="12"/>
    <n v="17"/>
    <n v="2"/>
    <n v="40"/>
    <s v="550 rep"/>
    <n v="550"/>
    <n v="550"/>
    <n v="17"/>
    <n v="1"/>
  </r>
  <r>
    <x v="10"/>
    <x v="5"/>
    <s v="65 pts"/>
    <n v="11"/>
    <n v="8"/>
    <n v="1"/>
    <n v="65"/>
    <s v="13 pt"/>
    <n v="13"/>
    <n v="13"/>
    <n v="8"/>
    <n v="1"/>
  </r>
  <r>
    <x v="10"/>
    <x v="6"/>
    <m/>
    <n v="0"/>
    <m/>
    <n v="0"/>
    <n v="0"/>
    <m/>
    <m/>
    <m/>
    <s v="CUT"/>
    <n v="1"/>
  </r>
  <r>
    <x v="10"/>
    <x v="7"/>
    <m/>
    <n v="0"/>
    <m/>
    <n v="0"/>
    <n v="0"/>
    <m/>
    <m/>
    <m/>
    <s v="CUT"/>
    <n v="1"/>
  </r>
  <r>
    <x v="10"/>
    <x v="8"/>
    <m/>
    <n v="0"/>
    <m/>
    <n v="0"/>
    <n v="0"/>
    <m/>
    <m/>
    <m/>
    <s v="CUT"/>
    <n v="1"/>
  </r>
  <r>
    <x v="10"/>
    <x v="9"/>
    <m/>
    <n v="0"/>
    <m/>
    <n v="0"/>
    <n v="0"/>
    <m/>
    <m/>
    <m/>
    <s v="CUT"/>
    <n v="1"/>
  </r>
  <r>
    <x v="10"/>
    <x v="10"/>
    <m/>
    <n v="0"/>
    <m/>
    <n v="0"/>
    <n v="0"/>
    <m/>
    <m/>
    <m/>
    <s v="CUT"/>
    <n v="1"/>
  </r>
  <r>
    <x v="10"/>
    <x v="11"/>
    <m/>
    <n v="0"/>
    <m/>
    <n v="0"/>
    <n v="0"/>
    <m/>
    <m/>
    <m/>
    <s v="CUT"/>
    <n v="1"/>
  </r>
  <r>
    <x v="11"/>
    <x v="0"/>
    <s v="78 pts"/>
    <n v="32"/>
    <n v="12"/>
    <n v="3"/>
    <n v="78"/>
    <n v="1.1504282407407418E-2"/>
    <n v="1.1504282407407418E-2"/>
    <n v="1.1504282407407418E-2"/>
    <n v="12"/>
    <n v="1"/>
  </r>
  <r>
    <x v="11"/>
    <x v="1"/>
    <s v="80 pts"/>
    <n v="26"/>
    <n v="11"/>
    <n v="2"/>
    <n v="80"/>
    <n v="4.4451388888888665E-3"/>
    <n v="4.4451388888888665E-3"/>
    <n v="4.4451388888888665E-3"/>
    <n v="11"/>
    <n v="1"/>
  </r>
  <r>
    <x v="11"/>
    <x v="2"/>
    <s v="86 pts"/>
    <n v="21"/>
    <n v="8"/>
    <n v="1"/>
    <n v="86"/>
    <n v="1.7465046296296194E-2"/>
    <n v="1.7465046296296194E-2"/>
    <n v="1.7465046296296194E-2"/>
    <n v="8"/>
    <n v="1"/>
  </r>
  <r>
    <x v="11"/>
    <x v="3"/>
    <s v="6 pts"/>
    <n v="12"/>
    <n v="38"/>
    <n v="2"/>
    <n v="6"/>
    <n v="1.8000000000000238E-3"/>
    <n v="1.8000000000000238E-3"/>
    <n v="1.8000000000000238E-3"/>
    <n v="38"/>
    <n v="1"/>
  </r>
  <r>
    <x v="11"/>
    <x v="4"/>
    <s v="43 pts"/>
    <n v="14"/>
    <n v="16"/>
    <n v="2"/>
    <n v="43"/>
    <s v="555 rep"/>
    <n v="555"/>
    <n v="555"/>
    <n v="16"/>
    <n v="1"/>
  </r>
  <r>
    <x v="11"/>
    <x v="5"/>
    <s v="75 pts"/>
    <n v="15"/>
    <n v="6"/>
    <n v="1"/>
    <n v="75"/>
    <s v="15 pt"/>
    <n v="15"/>
    <n v="15"/>
    <n v="6"/>
    <n v="1"/>
  </r>
  <r>
    <x v="11"/>
    <x v="6"/>
    <m/>
    <n v="0"/>
    <m/>
    <n v="0"/>
    <n v="0"/>
    <m/>
    <m/>
    <m/>
    <s v="CUT"/>
    <n v="1"/>
  </r>
  <r>
    <x v="11"/>
    <x v="7"/>
    <m/>
    <n v="0"/>
    <m/>
    <n v="0"/>
    <n v="0"/>
    <m/>
    <m/>
    <m/>
    <s v="CUT"/>
    <n v="1"/>
  </r>
  <r>
    <x v="11"/>
    <x v="8"/>
    <m/>
    <n v="0"/>
    <m/>
    <n v="0"/>
    <n v="0"/>
    <m/>
    <m/>
    <m/>
    <s v="CUT"/>
    <n v="1"/>
  </r>
  <r>
    <x v="11"/>
    <x v="9"/>
    <m/>
    <n v="0"/>
    <m/>
    <n v="0"/>
    <n v="0"/>
    <m/>
    <m/>
    <m/>
    <s v="CUT"/>
    <n v="1"/>
  </r>
  <r>
    <x v="11"/>
    <x v="10"/>
    <m/>
    <n v="0"/>
    <m/>
    <n v="0"/>
    <n v="0"/>
    <m/>
    <m/>
    <m/>
    <s v="CUT"/>
    <n v="1"/>
  </r>
  <r>
    <x v="11"/>
    <x v="11"/>
    <m/>
    <n v="0"/>
    <m/>
    <n v="0"/>
    <n v="0"/>
    <m/>
    <m/>
    <m/>
    <s v="CUT"/>
    <n v="1"/>
  </r>
  <r>
    <x v="12"/>
    <x v="0"/>
    <s v="72 pts"/>
    <n v="17"/>
    <n v="15"/>
    <n v="3"/>
    <n v="72"/>
    <n v="1.1776273148148109E-2"/>
    <n v="1.1776273148148109E-2"/>
    <n v="1.1776273148148109E-2"/>
    <n v="15"/>
    <n v="1"/>
  </r>
  <r>
    <x v="12"/>
    <x v="1"/>
    <s v="52 pts"/>
    <n v="13"/>
    <n v="25"/>
    <n v="2"/>
    <n v="52"/>
    <n v="4.7297453703702974E-3"/>
    <n v="4.7297453703702974E-3"/>
    <n v="4.7297453703702974E-3"/>
    <n v="25"/>
    <n v="1"/>
  </r>
  <r>
    <x v="12"/>
    <x v="2"/>
    <s v="56 pts"/>
    <n v="16"/>
    <n v="23"/>
    <n v="1"/>
    <n v="56"/>
    <n v="1.8353703703703594E-2"/>
    <n v="1.8353703703703594E-2"/>
    <n v="1.8353703703703594E-2"/>
    <n v="23"/>
    <n v="1"/>
  </r>
  <r>
    <x v="12"/>
    <x v="3"/>
    <s v="91 pts"/>
    <n v="18"/>
    <n v="4"/>
    <n v="2"/>
    <n v="91"/>
    <n v="1.0553240740740488E-3"/>
    <n v="1.0553240740740488E-3"/>
    <n v="1.0553240740740488E-3"/>
    <n v="4"/>
    <n v="1"/>
  </r>
  <r>
    <x v="12"/>
    <x v="4"/>
    <s v="28 pts"/>
    <n v="11"/>
    <n v="21"/>
    <n v="2"/>
    <n v="28"/>
    <s v="525 rep"/>
    <n v="525"/>
    <n v="525"/>
    <s v="21T"/>
    <n v="1"/>
  </r>
  <r>
    <x v="12"/>
    <x v="5"/>
    <s v="50 pts"/>
    <n v="12"/>
    <n v="11"/>
    <n v="1"/>
    <n v="50"/>
    <s v="10 pt"/>
    <n v="10"/>
    <n v="10"/>
    <n v="11"/>
    <n v="1"/>
  </r>
  <r>
    <x v="12"/>
    <x v="6"/>
    <m/>
    <n v="0"/>
    <m/>
    <n v="0"/>
    <n v="0"/>
    <m/>
    <m/>
    <m/>
    <s v="CUT"/>
    <n v="1"/>
  </r>
  <r>
    <x v="12"/>
    <x v="7"/>
    <m/>
    <n v="0"/>
    <m/>
    <n v="0"/>
    <n v="0"/>
    <m/>
    <m/>
    <m/>
    <s v="CUT"/>
    <n v="1"/>
  </r>
  <r>
    <x v="12"/>
    <x v="8"/>
    <m/>
    <n v="0"/>
    <m/>
    <n v="0"/>
    <n v="0"/>
    <m/>
    <m/>
    <m/>
    <s v="CUT"/>
    <n v="1"/>
  </r>
  <r>
    <x v="12"/>
    <x v="9"/>
    <m/>
    <n v="0"/>
    <m/>
    <n v="0"/>
    <n v="0"/>
    <m/>
    <m/>
    <m/>
    <s v="CUT"/>
    <n v="1"/>
  </r>
  <r>
    <x v="12"/>
    <x v="10"/>
    <m/>
    <n v="0"/>
    <m/>
    <n v="0"/>
    <n v="0"/>
    <m/>
    <m/>
    <m/>
    <s v="CUT"/>
    <n v="1"/>
  </r>
  <r>
    <x v="12"/>
    <x v="11"/>
    <m/>
    <n v="0"/>
    <m/>
    <n v="0"/>
    <n v="0"/>
    <m/>
    <m/>
    <m/>
    <s v="CUT"/>
    <n v="1"/>
  </r>
  <r>
    <x v="13"/>
    <x v="0"/>
    <s v="66 pts"/>
    <n v="36"/>
    <n v="18"/>
    <n v="3"/>
    <n v="66"/>
    <n v="1.1874421296296234E-2"/>
    <n v="1.1874421296296234E-2"/>
    <n v="1.1874421296296234E-2"/>
    <n v="18"/>
    <n v="1"/>
  </r>
  <r>
    <x v="13"/>
    <x v="1"/>
    <s v="86 pts"/>
    <n v="29"/>
    <n v="8"/>
    <n v="2"/>
    <n v="86"/>
    <n v="4.4287037037036292E-3"/>
    <n v="4.4287037037036292E-3"/>
    <n v="4.4287037037036292E-3"/>
    <n v="8"/>
    <n v="1"/>
  </r>
  <r>
    <x v="13"/>
    <x v="2"/>
    <s v="14 pts"/>
    <n v="30"/>
    <n v="44"/>
    <n v="1"/>
    <n v="14"/>
    <n v="1.9790624999999951E-2"/>
    <n v="1.9790624999999951E-2"/>
    <n v="1.9790624999999951E-2"/>
    <n v="44"/>
    <n v="1"/>
  </r>
  <r>
    <x v="13"/>
    <x v="3"/>
    <s v="49 pts"/>
    <n v="9"/>
    <n v="18"/>
    <n v="1"/>
    <n v="49"/>
    <n v="1.25729166666666E-3"/>
    <n v="1.25729166666666E-3"/>
    <n v="1.25729166666666E-3"/>
    <n v="18"/>
    <n v="1"/>
  </r>
  <r>
    <x v="13"/>
    <x v="4"/>
    <s v="80 pts"/>
    <n v="11"/>
    <n v="6"/>
    <n v="1"/>
    <n v="80"/>
    <s v="616 rep"/>
    <n v="616"/>
    <n v="616"/>
    <n v="6"/>
    <n v="1"/>
  </r>
  <r>
    <x v="13"/>
    <x v="5"/>
    <s v="45 pts"/>
    <n v="13"/>
    <n v="12"/>
    <n v="1"/>
    <n v="45"/>
    <s v="9 pt"/>
    <n v="9"/>
    <n v="9"/>
    <n v="12"/>
    <n v="1"/>
  </r>
  <r>
    <x v="13"/>
    <x v="6"/>
    <m/>
    <n v="0"/>
    <m/>
    <n v="0"/>
    <n v="0"/>
    <m/>
    <m/>
    <m/>
    <s v="CUT"/>
    <n v="1"/>
  </r>
  <r>
    <x v="13"/>
    <x v="7"/>
    <m/>
    <n v="0"/>
    <m/>
    <n v="0"/>
    <n v="0"/>
    <m/>
    <m/>
    <m/>
    <s v="CUT"/>
    <n v="1"/>
  </r>
  <r>
    <x v="13"/>
    <x v="8"/>
    <m/>
    <n v="0"/>
    <m/>
    <n v="0"/>
    <n v="0"/>
    <m/>
    <m/>
    <m/>
    <s v="CUT"/>
    <n v="1"/>
  </r>
  <r>
    <x v="13"/>
    <x v="9"/>
    <m/>
    <n v="0"/>
    <m/>
    <n v="0"/>
    <n v="0"/>
    <m/>
    <m/>
    <m/>
    <s v="CUT"/>
    <n v="1"/>
  </r>
  <r>
    <x v="13"/>
    <x v="10"/>
    <m/>
    <n v="0"/>
    <m/>
    <n v="0"/>
    <n v="0"/>
    <m/>
    <m/>
    <m/>
    <s v="CUT"/>
    <n v="1"/>
  </r>
  <r>
    <x v="13"/>
    <x v="11"/>
    <m/>
    <n v="0"/>
    <m/>
    <n v="0"/>
    <n v="0"/>
    <m/>
    <m/>
    <m/>
    <s v="CUT"/>
    <n v="1"/>
  </r>
  <r>
    <x v="14"/>
    <x v="0"/>
    <s v="98 pts"/>
    <n v="9"/>
    <n v="2"/>
    <n v="3"/>
    <n v="98"/>
    <n v="1.0911689814814718E-2"/>
    <n v="1.0911689814814718E-2"/>
    <n v="1.0911689814814718E-2"/>
    <n v="2"/>
    <n v="1"/>
  </r>
  <r>
    <x v="14"/>
    <x v="1"/>
    <s v="27 pts"/>
    <n v="21"/>
    <n v="48"/>
    <n v="2"/>
    <n v="27"/>
    <n v="5.3363425925925245E-3"/>
    <n v="5.3363425925925245E-3"/>
    <n v="5.3363425925925245E-3"/>
    <n v="48"/>
    <n v="1"/>
  </r>
  <r>
    <x v="14"/>
    <x v="2"/>
    <s v="94 pts"/>
    <n v="34"/>
    <n v="4"/>
    <n v="1"/>
    <n v="94"/>
    <n v="1.718773148148145E-2"/>
    <n v="1.718773148148145E-2"/>
    <n v="1.718773148148145E-2"/>
    <n v="4"/>
    <n v="1"/>
  </r>
  <r>
    <x v="14"/>
    <x v="3"/>
    <s v="18 pts"/>
    <n v="13"/>
    <n v="32"/>
    <n v="2"/>
    <n v="18"/>
    <n v="1.4322916666666963E-3"/>
    <n v="1.4322916666666963E-3"/>
    <n v="1.4322916666666963E-3"/>
    <n v="32"/>
    <n v="1"/>
  </r>
  <r>
    <x v="14"/>
    <x v="4"/>
    <s v="52 pts"/>
    <n v="15"/>
    <n v="13"/>
    <n v="2"/>
    <n v="52"/>
    <s v="575 rep"/>
    <n v="575"/>
    <n v="575"/>
    <n v="13"/>
    <n v="1"/>
  </r>
  <r>
    <x v="14"/>
    <x v="5"/>
    <s v="40 pts"/>
    <n v="16"/>
    <n v="13"/>
    <n v="1"/>
    <n v="40"/>
    <s v="8 pt"/>
    <n v="8"/>
    <n v="8"/>
    <s v="13T"/>
    <n v="1"/>
  </r>
  <r>
    <x v="14"/>
    <x v="6"/>
    <m/>
    <n v="0"/>
    <m/>
    <n v="0"/>
    <n v="0"/>
    <m/>
    <m/>
    <m/>
    <s v="CUT"/>
    <n v="1"/>
  </r>
  <r>
    <x v="14"/>
    <x v="7"/>
    <m/>
    <n v="0"/>
    <m/>
    <n v="0"/>
    <n v="0"/>
    <m/>
    <m/>
    <m/>
    <s v="CUT"/>
    <n v="1"/>
  </r>
  <r>
    <x v="14"/>
    <x v="8"/>
    <m/>
    <n v="0"/>
    <m/>
    <n v="0"/>
    <n v="0"/>
    <m/>
    <m/>
    <m/>
    <s v="CUT"/>
    <n v="1"/>
  </r>
  <r>
    <x v="14"/>
    <x v="9"/>
    <m/>
    <n v="0"/>
    <m/>
    <n v="0"/>
    <n v="0"/>
    <m/>
    <m/>
    <m/>
    <s v="CUT"/>
    <n v="1"/>
  </r>
  <r>
    <x v="14"/>
    <x v="10"/>
    <m/>
    <n v="0"/>
    <m/>
    <n v="0"/>
    <n v="0"/>
    <m/>
    <m/>
    <m/>
    <s v="CUT"/>
    <n v="1"/>
  </r>
  <r>
    <x v="14"/>
    <x v="11"/>
    <m/>
    <n v="0"/>
    <m/>
    <n v="0"/>
    <n v="0"/>
    <m/>
    <m/>
    <m/>
    <s v="CUT"/>
    <n v="1"/>
  </r>
  <r>
    <x v="15"/>
    <x v="0"/>
    <s v="84 pts"/>
    <n v="12"/>
    <n v="9"/>
    <n v="3"/>
    <n v="84"/>
    <n v="1.1486342592592624E-2"/>
    <n v="1.1486342592592624E-2"/>
    <n v="1.1486342592592624E-2"/>
    <n v="9"/>
    <n v="1"/>
  </r>
  <r>
    <x v="15"/>
    <x v="1"/>
    <s v="78 pts"/>
    <n v="16"/>
    <n v="12"/>
    <n v="2"/>
    <n v="78"/>
    <n v="4.4627314814815744E-3"/>
    <n v="4.4627314814815744E-3"/>
    <n v="4.4627314814815744E-3"/>
    <n v="12"/>
    <n v="1"/>
  </r>
  <r>
    <x v="15"/>
    <x v="2"/>
    <s v="78 pts"/>
    <n v="23"/>
    <n v="12"/>
    <n v="1"/>
    <n v="78"/>
    <n v="1.7680671296296246E-2"/>
    <n v="1.7680671296296246E-2"/>
    <n v="1.7680671296296246E-2"/>
    <n v="12"/>
    <n v="1"/>
  </r>
  <r>
    <x v="15"/>
    <x v="3"/>
    <s v="12 pts"/>
    <n v="8"/>
    <n v="35"/>
    <n v="2"/>
    <n v="12"/>
    <n v="1.5222222222222026E-3"/>
    <n v="1.5222222222222026E-3"/>
    <n v="1.5222222222222026E-3"/>
    <n v="35"/>
    <n v="1"/>
  </r>
  <r>
    <x v="15"/>
    <x v="4"/>
    <s v="60 pts"/>
    <n v="3"/>
    <n v="11"/>
    <n v="2"/>
    <n v="60"/>
    <s v="584 rep"/>
    <n v="584"/>
    <n v="584"/>
    <n v="11"/>
    <n v="1"/>
  </r>
  <r>
    <x v="15"/>
    <x v="5"/>
    <s v="10 pts"/>
    <n v="10"/>
    <n v="19"/>
    <n v="1"/>
    <n v="10"/>
    <s v="2 pt"/>
    <n v="2"/>
    <n v="2"/>
    <n v="19"/>
    <n v="1"/>
  </r>
  <r>
    <x v="15"/>
    <x v="6"/>
    <m/>
    <n v="0"/>
    <m/>
    <n v="0"/>
    <n v="0"/>
    <m/>
    <m/>
    <m/>
    <s v="CUT"/>
    <n v="1"/>
  </r>
  <r>
    <x v="15"/>
    <x v="7"/>
    <m/>
    <n v="0"/>
    <m/>
    <n v="0"/>
    <n v="0"/>
    <m/>
    <m/>
    <m/>
    <s v="CUT"/>
    <n v="1"/>
  </r>
  <r>
    <x v="15"/>
    <x v="8"/>
    <m/>
    <n v="0"/>
    <m/>
    <n v="0"/>
    <n v="0"/>
    <m/>
    <m/>
    <m/>
    <s v="CUT"/>
    <n v="1"/>
  </r>
  <r>
    <x v="15"/>
    <x v="9"/>
    <m/>
    <n v="0"/>
    <m/>
    <n v="0"/>
    <n v="0"/>
    <m/>
    <m/>
    <m/>
    <s v="CUT"/>
    <n v="1"/>
  </r>
  <r>
    <x v="15"/>
    <x v="10"/>
    <m/>
    <n v="0"/>
    <m/>
    <n v="0"/>
    <n v="0"/>
    <m/>
    <m/>
    <m/>
    <s v="CUT"/>
    <n v="1"/>
  </r>
  <r>
    <x v="15"/>
    <x v="11"/>
    <m/>
    <n v="0"/>
    <m/>
    <n v="0"/>
    <n v="0"/>
    <m/>
    <m/>
    <m/>
    <s v="CUT"/>
    <n v="1"/>
  </r>
  <r>
    <x v="16"/>
    <x v="0"/>
    <s v="36 pts"/>
    <n v="16"/>
    <n v="39"/>
    <n v="3"/>
    <n v="36"/>
    <n v="1.3350231481481512E-2"/>
    <n v="1.3350231481481512E-2"/>
    <n v="1.3350231481481512E-2"/>
    <n v="39"/>
    <n v="1"/>
  </r>
  <r>
    <x v="16"/>
    <x v="1"/>
    <s v="66 pts"/>
    <n v="22"/>
    <n v="18"/>
    <n v="1"/>
    <n v="66"/>
    <n v="4.6277777777776752E-3"/>
    <n v="4.6277777777776752E-3"/>
    <n v="4.6277777777776752E-3"/>
    <n v="18"/>
    <n v="1"/>
  </r>
  <r>
    <x v="16"/>
    <x v="2"/>
    <s v="100 pts"/>
    <n v="37"/>
    <n v="1"/>
    <n v="1"/>
    <n v="100"/>
    <n v="1.6673495370370439E-2"/>
    <n v="1.6673495370370439E-2"/>
    <n v="1.6673495370370439E-2"/>
    <n v="1"/>
    <n v="1"/>
  </r>
  <r>
    <x v="16"/>
    <x v="3"/>
    <s v="58 pts"/>
    <n v="5"/>
    <n v="15"/>
    <n v="2"/>
    <n v="58"/>
    <n v="1.2243055555556381E-3"/>
    <n v="1.2243055555556381E-3"/>
    <n v="1.2243055555556381E-3"/>
    <n v="15"/>
    <n v="1"/>
  </r>
  <r>
    <x v="16"/>
    <x v="4"/>
    <s v="34 pts"/>
    <n v="4"/>
    <n v="19"/>
    <n v="2"/>
    <n v="34"/>
    <s v="537 rep"/>
    <n v="537"/>
    <n v="537"/>
    <n v="19"/>
    <n v="1"/>
  </r>
  <r>
    <x v="16"/>
    <x v="5"/>
    <s v="25 pts"/>
    <n v="14"/>
    <n v="16"/>
    <n v="1"/>
    <n v="25"/>
    <s v="5 pt"/>
    <n v="5"/>
    <n v="5"/>
    <n v="16"/>
    <n v="1"/>
  </r>
  <r>
    <x v="16"/>
    <x v="6"/>
    <m/>
    <n v="0"/>
    <m/>
    <n v="0"/>
    <n v="0"/>
    <m/>
    <m/>
    <m/>
    <s v="CUT"/>
    <n v="1"/>
  </r>
  <r>
    <x v="16"/>
    <x v="7"/>
    <m/>
    <n v="0"/>
    <m/>
    <n v="0"/>
    <n v="0"/>
    <m/>
    <m/>
    <m/>
    <s v="CUT"/>
    <n v="1"/>
  </r>
  <r>
    <x v="16"/>
    <x v="8"/>
    <m/>
    <n v="0"/>
    <m/>
    <n v="0"/>
    <n v="0"/>
    <m/>
    <m/>
    <m/>
    <s v="CUT"/>
    <n v="1"/>
  </r>
  <r>
    <x v="16"/>
    <x v="9"/>
    <m/>
    <n v="0"/>
    <m/>
    <n v="0"/>
    <n v="0"/>
    <m/>
    <m/>
    <m/>
    <s v="CUT"/>
    <n v="1"/>
  </r>
  <r>
    <x v="16"/>
    <x v="10"/>
    <m/>
    <n v="0"/>
    <m/>
    <n v="0"/>
    <n v="0"/>
    <m/>
    <m/>
    <m/>
    <s v="CUT"/>
    <n v="1"/>
  </r>
  <r>
    <x v="16"/>
    <x v="11"/>
    <m/>
    <n v="0"/>
    <m/>
    <n v="0"/>
    <n v="0"/>
    <m/>
    <m/>
    <m/>
    <s v="CUT"/>
    <n v="1"/>
  </r>
  <r>
    <x v="17"/>
    <x v="0"/>
    <s v="47 pts"/>
    <n v="47"/>
    <n v="28"/>
    <n v="3"/>
    <n v="47"/>
    <n v="1.268796296296304E-2"/>
    <n v="1.268796296296304E-2"/>
    <n v="1.268796296296304E-2"/>
    <n v="28"/>
    <n v="1"/>
  </r>
  <r>
    <x v="17"/>
    <x v="1"/>
    <s v="35 pts"/>
    <n v="34"/>
    <n v="40"/>
    <n v="2"/>
    <n v="35"/>
    <n v="4.9841435185185023E-3"/>
    <n v="4.9841435185185023E-3"/>
    <n v="4.9841435185185023E-3"/>
    <n v="40"/>
    <n v="1"/>
  </r>
  <r>
    <x v="17"/>
    <x v="2"/>
    <s v="98 pts"/>
    <n v="7"/>
    <n v="2"/>
    <n v="1"/>
    <n v="98"/>
    <n v="1.6897800925925965E-2"/>
    <n v="1.6897800925925965E-2"/>
    <n v="1.6897800925925965E-2"/>
    <n v="2"/>
    <n v="1"/>
  </r>
  <r>
    <x v="17"/>
    <x v="3"/>
    <s v="43 pts"/>
    <n v="3"/>
    <n v="20"/>
    <n v="2"/>
    <n v="43"/>
    <n v="1.2694444444445452E-3"/>
    <n v="1.2694444444445452E-3"/>
    <n v="1.2694444444445452E-3"/>
    <n v="20"/>
    <n v="1"/>
  </r>
  <r>
    <x v="17"/>
    <x v="4"/>
    <s v="37 pts"/>
    <n v="12"/>
    <n v="18"/>
    <n v="1"/>
    <n v="37"/>
    <s v="538 rep"/>
    <n v="538"/>
    <n v="538"/>
    <n v="18"/>
    <n v="1"/>
  </r>
  <r>
    <x v="17"/>
    <x v="5"/>
    <s v="55 pts"/>
    <n v="19"/>
    <n v="10"/>
    <n v="1"/>
    <n v="55"/>
    <s v="11 pt"/>
    <n v="11"/>
    <n v="11"/>
    <n v="10"/>
    <n v="1"/>
  </r>
  <r>
    <x v="17"/>
    <x v="6"/>
    <m/>
    <n v="0"/>
    <m/>
    <n v="0"/>
    <n v="0"/>
    <m/>
    <m/>
    <m/>
    <s v="CUT"/>
    <n v="1"/>
  </r>
  <r>
    <x v="17"/>
    <x v="7"/>
    <m/>
    <n v="0"/>
    <m/>
    <n v="0"/>
    <n v="0"/>
    <m/>
    <m/>
    <m/>
    <s v="CUT"/>
    <n v="1"/>
  </r>
  <r>
    <x v="17"/>
    <x v="8"/>
    <m/>
    <n v="0"/>
    <m/>
    <n v="0"/>
    <n v="0"/>
    <m/>
    <m/>
    <m/>
    <s v="CUT"/>
    <n v="1"/>
  </r>
  <r>
    <x v="17"/>
    <x v="9"/>
    <m/>
    <n v="0"/>
    <m/>
    <n v="0"/>
    <n v="0"/>
    <m/>
    <m/>
    <m/>
    <s v="CUT"/>
    <n v="1"/>
  </r>
  <r>
    <x v="17"/>
    <x v="10"/>
    <m/>
    <n v="0"/>
    <m/>
    <n v="0"/>
    <n v="0"/>
    <m/>
    <m/>
    <m/>
    <s v="CUT"/>
    <n v="1"/>
  </r>
  <r>
    <x v="17"/>
    <x v="11"/>
    <m/>
    <n v="0"/>
    <m/>
    <n v="0"/>
    <n v="0"/>
    <m/>
    <m/>
    <m/>
    <s v="CUT"/>
    <n v="1"/>
  </r>
  <r>
    <x v="18"/>
    <x v="0"/>
    <s v="41 pts"/>
    <n v="42"/>
    <n v="34"/>
    <n v="3"/>
    <n v="41"/>
    <n v="1.3234606481481448E-2"/>
    <n v="1.3234606481481448E-2"/>
    <n v="1.3234606481481448E-2"/>
    <n v="34"/>
    <n v="1"/>
  </r>
  <r>
    <x v="18"/>
    <x v="1"/>
    <s v="54 pts"/>
    <n v="37"/>
    <n v="24"/>
    <n v="2"/>
    <n v="54"/>
    <n v="4.7200231481481225E-3"/>
    <n v="4.7200231481481225E-3"/>
    <n v="4.7200231481481225E-3"/>
    <n v="24"/>
    <n v="1"/>
  </r>
  <r>
    <x v="18"/>
    <x v="2"/>
    <s v="74 pts"/>
    <n v="39"/>
    <n v="14"/>
    <n v="1"/>
    <n v="74"/>
    <n v="1.7850925925925853E-2"/>
    <n v="1.7850925925925853E-2"/>
    <n v="1.7850925925925853E-2"/>
    <n v="14"/>
    <n v="1"/>
  </r>
  <r>
    <x v="18"/>
    <x v="3"/>
    <s v="55 pts"/>
    <n v="11"/>
    <n v="16"/>
    <n v="1"/>
    <n v="55"/>
    <n v="1.2247685185184931E-3"/>
    <n v="1.2247685185184931E-3"/>
    <n v="1.2247685185184931E-3"/>
    <n v="16"/>
    <n v="1"/>
  </r>
  <r>
    <x v="18"/>
    <x v="4"/>
    <s v="64 pts"/>
    <n v="9"/>
    <n v="10"/>
    <n v="1"/>
    <n v="64"/>
    <s v="585 rep"/>
    <n v="585"/>
    <n v="585"/>
    <n v="10"/>
    <n v="1"/>
  </r>
  <r>
    <x v="18"/>
    <x v="5"/>
    <s v="15 pts"/>
    <n v="17"/>
    <n v="18"/>
    <n v="1"/>
    <n v="15"/>
    <s v="3 pt"/>
    <n v="3"/>
    <n v="3"/>
    <n v="18"/>
    <n v="1"/>
  </r>
  <r>
    <x v="18"/>
    <x v="6"/>
    <m/>
    <n v="0"/>
    <m/>
    <n v="0"/>
    <n v="0"/>
    <m/>
    <m/>
    <m/>
    <s v="CUT"/>
    <n v="1"/>
  </r>
  <r>
    <x v="18"/>
    <x v="7"/>
    <m/>
    <n v="0"/>
    <m/>
    <n v="0"/>
    <n v="0"/>
    <m/>
    <m/>
    <m/>
    <s v="CUT"/>
    <n v="1"/>
  </r>
  <r>
    <x v="18"/>
    <x v="8"/>
    <m/>
    <n v="0"/>
    <m/>
    <n v="0"/>
    <n v="0"/>
    <m/>
    <m/>
    <m/>
    <s v="CUT"/>
    <n v="1"/>
  </r>
  <r>
    <x v="18"/>
    <x v="9"/>
    <m/>
    <n v="0"/>
    <m/>
    <n v="0"/>
    <n v="0"/>
    <m/>
    <m/>
    <m/>
    <s v="CUT"/>
    <n v="1"/>
  </r>
  <r>
    <x v="18"/>
    <x v="10"/>
    <m/>
    <n v="0"/>
    <m/>
    <n v="0"/>
    <n v="0"/>
    <m/>
    <m/>
    <m/>
    <s v="CUT"/>
    <n v="1"/>
  </r>
  <r>
    <x v="18"/>
    <x v="11"/>
    <m/>
    <n v="0"/>
    <m/>
    <n v="0"/>
    <n v="0"/>
    <m/>
    <m/>
    <m/>
    <s v="CUT"/>
    <n v="1"/>
  </r>
  <r>
    <x v="19"/>
    <x v="0"/>
    <s v="14 pts"/>
    <n v="37"/>
    <n v="61"/>
    <n v="3"/>
    <n v="14"/>
    <s v="CAP+8"/>
    <s v="CAP+8"/>
    <n v="8"/>
    <s v="61T"/>
    <n v="1"/>
  </r>
  <r>
    <x v="19"/>
    <x v="1"/>
    <s v="84 pts"/>
    <n v="8"/>
    <n v="9"/>
    <n v="1"/>
    <n v="84"/>
    <n v="4.4399305555555824E-3"/>
    <n v="4.4399305555555824E-3"/>
    <n v="4.4399305555555824E-3"/>
    <n v="9"/>
    <n v="1"/>
  </r>
  <r>
    <x v="19"/>
    <x v="2"/>
    <s v="82 pts"/>
    <n v="13"/>
    <n v="10"/>
    <n v="1"/>
    <n v="82"/>
    <n v="1.7543518518518431E-2"/>
    <n v="1.7543518518518431E-2"/>
    <n v="1.7543518518518431E-2"/>
    <n v="10"/>
    <n v="1"/>
  </r>
  <r>
    <x v="19"/>
    <x v="3"/>
    <s v="20 pts"/>
    <n v="19"/>
    <n v="31"/>
    <n v="2"/>
    <n v="20"/>
    <n v="1.429398148148131E-3"/>
    <n v="1.429398148148131E-3"/>
    <n v="1.429398148148131E-3"/>
    <n v="31"/>
    <n v="1"/>
  </r>
  <r>
    <x v="19"/>
    <x v="4"/>
    <s v="46 pts"/>
    <n v="2"/>
    <n v="15"/>
    <n v="1"/>
    <n v="46"/>
    <s v="560 rep"/>
    <n v="560"/>
    <n v="560"/>
    <n v="15"/>
    <n v="1"/>
  </r>
  <r>
    <x v="19"/>
    <x v="5"/>
    <s v="5 pts"/>
    <n v="20"/>
    <n v="20"/>
    <n v="1"/>
    <n v="5"/>
    <s v="1 pt"/>
    <n v="1"/>
    <n v="1"/>
    <n v="20"/>
    <n v="1"/>
  </r>
  <r>
    <x v="19"/>
    <x v="6"/>
    <m/>
    <n v="0"/>
    <m/>
    <n v="0"/>
    <n v="0"/>
    <m/>
    <m/>
    <m/>
    <s v="CUT"/>
    <n v="1"/>
  </r>
  <r>
    <x v="19"/>
    <x v="7"/>
    <m/>
    <n v="0"/>
    <m/>
    <n v="0"/>
    <n v="0"/>
    <m/>
    <m/>
    <m/>
    <s v="CUT"/>
    <n v="1"/>
  </r>
  <r>
    <x v="19"/>
    <x v="8"/>
    <m/>
    <n v="0"/>
    <m/>
    <n v="0"/>
    <n v="0"/>
    <m/>
    <m/>
    <m/>
    <s v="CUT"/>
    <n v="1"/>
  </r>
  <r>
    <x v="19"/>
    <x v="9"/>
    <m/>
    <n v="0"/>
    <m/>
    <n v="0"/>
    <n v="0"/>
    <m/>
    <m/>
    <m/>
    <s v="CUT"/>
    <n v="1"/>
  </r>
  <r>
    <x v="19"/>
    <x v="10"/>
    <m/>
    <n v="0"/>
    <m/>
    <n v="0"/>
    <n v="0"/>
    <m/>
    <m/>
    <m/>
    <s v="CUT"/>
    <n v="1"/>
  </r>
  <r>
    <x v="19"/>
    <x v="11"/>
    <m/>
    <n v="0"/>
    <m/>
    <n v="0"/>
    <n v="0"/>
    <m/>
    <m/>
    <m/>
    <s v="CUT"/>
    <n v="1"/>
  </r>
  <r>
    <x v="20"/>
    <x v="0"/>
    <s v="48 pts"/>
    <n v="41"/>
    <n v="27"/>
    <n v="3"/>
    <n v="48"/>
    <n v="1.2675462962963069E-2"/>
    <n v="1.2675462962963069E-2"/>
    <n v="1.2675462962963069E-2"/>
    <n v="27"/>
    <n v="1"/>
  </r>
  <r>
    <x v="20"/>
    <x v="1"/>
    <s v="22 pts"/>
    <n v="7"/>
    <n v="53"/>
    <n v="2"/>
    <n v="22"/>
    <n v="5.4982638888889657E-3"/>
    <n v="5.4982638888889657E-3"/>
    <n v="5.4982638888889657E-3"/>
    <n v="53"/>
    <n v="1"/>
  </r>
  <r>
    <x v="20"/>
    <x v="2"/>
    <s v="88 pts"/>
    <n v="47"/>
    <n v="7"/>
    <n v="1"/>
    <n v="88"/>
    <n v="1.7344212962963068E-2"/>
    <n v="1.7344212962963068E-2"/>
    <n v="1.7344212962963068E-2"/>
    <n v="7"/>
    <n v="1"/>
  </r>
  <r>
    <x v="20"/>
    <x v="3"/>
    <s v="38 pts"/>
    <n v="13"/>
    <n v="22"/>
    <n v="1"/>
    <n v="38"/>
    <n v="1.2780092592592496E-3"/>
    <n v="1.2780092592592496E-3"/>
    <n v="1.2780092592592496E-3"/>
    <n v="22"/>
    <n v="1"/>
  </r>
  <r>
    <x v="20"/>
    <x v="4"/>
    <s v="49 pts"/>
    <n v="15"/>
    <n v="14"/>
    <n v="1"/>
    <n v="49"/>
    <s v="561 rep"/>
    <n v="561"/>
    <n v="561"/>
    <n v="14"/>
    <n v="1"/>
  </r>
  <r>
    <x v="20"/>
    <x v="5"/>
    <m/>
    <n v="0"/>
    <m/>
    <n v="0"/>
    <n v="0"/>
    <m/>
    <m/>
    <m/>
    <s v="CUT"/>
    <n v="1"/>
  </r>
  <r>
    <x v="20"/>
    <x v="6"/>
    <m/>
    <n v="0"/>
    <m/>
    <n v="0"/>
    <n v="0"/>
    <m/>
    <m/>
    <m/>
    <s v="CUT"/>
    <n v="1"/>
  </r>
  <r>
    <x v="20"/>
    <x v="7"/>
    <m/>
    <n v="0"/>
    <m/>
    <n v="0"/>
    <n v="0"/>
    <m/>
    <m/>
    <m/>
    <s v="CUT"/>
    <n v="1"/>
  </r>
  <r>
    <x v="20"/>
    <x v="8"/>
    <m/>
    <n v="0"/>
    <m/>
    <n v="0"/>
    <n v="0"/>
    <m/>
    <m/>
    <m/>
    <s v="CUT"/>
    <n v="1"/>
  </r>
  <r>
    <x v="20"/>
    <x v="9"/>
    <m/>
    <n v="0"/>
    <m/>
    <n v="0"/>
    <n v="0"/>
    <m/>
    <m/>
    <m/>
    <s v="CUT"/>
    <n v="1"/>
  </r>
  <r>
    <x v="20"/>
    <x v="10"/>
    <m/>
    <n v="0"/>
    <m/>
    <n v="0"/>
    <n v="0"/>
    <m/>
    <m/>
    <m/>
    <s v="CUT"/>
    <n v="1"/>
  </r>
  <r>
    <x v="20"/>
    <x v="11"/>
    <m/>
    <n v="0"/>
    <m/>
    <n v="0"/>
    <n v="0"/>
    <m/>
    <m/>
    <m/>
    <s v="CUT"/>
    <n v="1"/>
  </r>
  <r>
    <x v="21"/>
    <x v="0"/>
    <s v="56 pts"/>
    <n v="43"/>
    <n v="23"/>
    <n v="3"/>
    <n v="56"/>
    <n v="1.2304166666666561E-2"/>
    <n v="1.2304166666666561E-2"/>
    <n v="1.2304166666666561E-2"/>
    <n v="23"/>
    <n v="1"/>
  </r>
  <r>
    <x v="21"/>
    <x v="1"/>
    <s v="48 pts"/>
    <n v="9"/>
    <n v="27"/>
    <n v="2"/>
    <n v="48"/>
    <n v="4.7883101851851073E-3"/>
    <n v="4.7883101851851073E-3"/>
    <n v="4.7883101851851073E-3"/>
    <n v="27"/>
    <n v="1"/>
  </r>
  <r>
    <x v="21"/>
    <x v="2"/>
    <s v="30 pts"/>
    <n v="36"/>
    <n v="36"/>
    <n v="1"/>
    <n v="30"/>
    <n v="1.9207638888888878E-2"/>
    <n v="1.9207638888888878E-2"/>
    <n v="1.9207638888888878E-2"/>
    <n v="36"/>
    <n v="1"/>
  </r>
  <r>
    <x v="21"/>
    <x v="3"/>
    <s v="88 pts"/>
    <n v="18"/>
    <n v="5"/>
    <n v="1"/>
    <n v="88"/>
    <n v="1.1111111111110628E-3"/>
    <n v="1.1111111111110628E-3"/>
    <n v="1.1111111111110628E-3"/>
    <n v="5"/>
    <n v="1"/>
  </r>
  <r>
    <x v="21"/>
    <x v="4"/>
    <s v="22 pts"/>
    <n v="7"/>
    <n v="23"/>
    <n v="1"/>
    <n v="22"/>
    <s v="515 rep"/>
    <n v="515"/>
    <n v="515"/>
    <s v="23T"/>
    <n v="1"/>
  </r>
  <r>
    <x v="21"/>
    <x v="5"/>
    <m/>
    <n v="0"/>
    <m/>
    <n v="0"/>
    <n v="0"/>
    <m/>
    <m/>
    <m/>
    <s v="CUT"/>
    <n v="1"/>
  </r>
  <r>
    <x v="21"/>
    <x v="6"/>
    <m/>
    <n v="0"/>
    <m/>
    <n v="0"/>
    <n v="0"/>
    <m/>
    <m/>
    <m/>
    <s v="CUT"/>
    <n v="1"/>
  </r>
  <r>
    <x v="21"/>
    <x v="7"/>
    <m/>
    <n v="0"/>
    <m/>
    <n v="0"/>
    <n v="0"/>
    <m/>
    <m/>
    <m/>
    <s v="CUT"/>
    <n v="1"/>
  </r>
  <r>
    <x v="21"/>
    <x v="8"/>
    <m/>
    <n v="0"/>
    <m/>
    <n v="0"/>
    <n v="0"/>
    <m/>
    <m/>
    <m/>
    <s v="CUT"/>
    <n v="1"/>
  </r>
  <r>
    <x v="21"/>
    <x v="9"/>
    <m/>
    <n v="0"/>
    <m/>
    <n v="0"/>
    <n v="0"/>
    <m/>
    <m/>
    <m/>
    <s v="CUT"/>
    <n v="1"/>
  </r>
  <r>
    <x v="21"/>
    <x v="10"/>
    <m/>
    <n v="0"/>
    <m/>
    <n v="0"/>
    <n v="0"/>
    <m/>
    <m/>
    <m/>
    <s v="CUT"/>
    <n v="1"/>
  </r>
  <r>
    <x v="21"/>
    <x v="11"/>
    <m/>
    <n v="0"/>
    <m/>
    <n v="0"/>
    <n v="0"/>
    <m/>
    <m/>
    <m/>
    <s v="CUT"/>
    <n v="1"/>
  </r>
  <r>
    <x v="22"/>
    <x v="0"/>
    <s v="64 pts"/>
    <n v="33"/>
    <n v="19"/>
    <n v="2"/>
    <n v="64"/>
    <n v="1.1927546296296221E-2"/>
    <n v="1.1927546296296221E-2"/>
    <n v="1.1927546296296221E-2"/>
    <n v="19"/>
    <n v="1"/>
  </r>
  <r>
    <x v="22"/>
    <x v="1"/>
    <s v="68 pts"/>
    <n v="11"/>
    <n v="17"/>
    <n v="2"/>
    <n v="68"/>
    <n v="4.6053240740739909E-3"/>
    <n v="4.6053240740739909E-3"/>
    <n v="4.6053240740739909E-3"/>
    <n v="17"/>
    <n v="1"/>
  </r>
  <r>
    <x v="22"/>
    <x v="2"/>
    <s v="76 pts"/>
    <n v="32"/>
    <n v="13"/>
    <n v="1"/>
    <n v="76"/>
    <n v="1.7770138888888898E-2"/>
    <n v="1.7770138888888898E-2"/>
    <n v="1.7770138888888898E-2"/>
    <n v="13"/>
    <n v="1"/>
  </r>
  <r>
    <x v="22"/>
    <x v="3"/>
    <s v="28 pts"/>
    <n v="15"/>
    <n v="27"/>
    <n v="2"/>
    <n v="28"/>
    <n v="1.3612268518519155E-3"/>
    <n v="1.3612268518519155E-3"/>
    <n v="1.3612268518519155E-3"/>
    <n v="27"/>
    <n v="1"/>
  </r>
  <r>
    <x v="22"/>
    <x v="4"/>
    <s v="7 pts"/>
    <n v="1"/>
    <n v="28"/>
    <n v="2"/>
    <n v="7"/>
    <s v="491 rep"/>
    <n v="491"/>
    <n v="491"/>
    <n v="28"/>
    <n v="1"/>
  </r>
  <r>
    <x v="22"/>
    <x v="5"/>
    <m/>
    <n v="0"/>
    <m/>
    <n v="0"/>
    <n v="0"/>
    <m/>
    <m/>
    <m/>
    <s v="CUT"/>
    <n v="1"/>
  </r>
  <r>
    <x v="22"/>
    <x v="6"/>
    <m/>
    <n v="0"/>
    <m/>
    <n v="0"/>
    <n v="0"/>
    <m/>
    <m/>
    <m/>
    <s v="CUT"/>
    <n v="1"/>
  </r>
  <r>
    <x v="22"/>
    <x v="7"/>
    <m/>
    <n v="0"/>
    <m/>
    <n v="0"/>
    <n v="0"/>
    <m/>
    <m/>
    <m/>
    <s v="CUT"/>
    <n v="1"/>
  </r>
  <r>
    <x v="22"/>
    <x v="8"/>
    <m/>
    <n v="0"/>
    <m/>
    <n v="0"/>
    <n v="0"/>
    <m/>
    <m/>
    <m/>
    <s v="CUT"/>
    <n v="1"/>
  </r>
  <r>
    <x v="22"/>
    <x v="9"/>
    <m/>
    <n v="0"/>
    <m/>
    <n v="0"/>
    <n v="0"/>
    <m/>
    <m/>
    <m/>
    <s v="CUT"/>
    <n v="1"/>
  </r>
  <r>
    <x v="22"/>
    <x v="10"/>
    <m/>
    <n v="0"/>
    <m/>
    <n v="0"/>
    <n v="0"/>
    <m/>
    <m/>
    <m/>
    <s v="CUT"/>
    <n v="1"/>
  </r>
  <r>
    <x v="22"/>
    <x v="11"/>
    <m/>
    <n v="0"/>
    <m/>
    <n v="0"/>
    <n v="0"/>
    <m/>
    <m/>
    <m/>
    <s v="CUT"/>
    <n v="1"/>
  </r>
  <r>
    <x v="23"/>
    <x v="0"/>
    <s v="58 pts"/>
    <n v="6"/>
    <n v="22"/>
    <n v="3"/>
    <n v="58"/>
    <n v="1.2215625000000063E-2"/>
    <n v="1.2215625000000063E-2"/>
    <n v="1.2215625000000063E-2"/>
    <n v="22"/>
    <n v="1"/>
  </r>
  <r>
    <x v="23"/>
    <x v="1"/>
    <s v="40 pts"/>
    <n v="31"/>
    <n v="35"/>
    <n v="2"/>
    <n v="40"/>
    <n v="4.9001157407406737E-3"/>
    <n v="4.9001157407406737E-3"/>
    <n v="4.9001157407406737E-3"/>
    <n v="35"/>
    <n v="1"/>
  </r>
  <r>
    <x v="23"/>
    <x v="2"/>
    <s v="40 pts"/>
    <n v="38"/>
    <n v="31"/>
    <n v="1"/>
    <n v="40"/>
    <n v="1.8772453703703729E-2"/>
    <n v="1.8772453703703729E-2"/>
    <n v="1.8772453703703729E-2"/>
    <n v="31"/>
    <n v="1"/>
  </r>
  <r>
    <x v="23"/>
    <x v="3"/>
    <s v="67 pts"/>
    <n v="4"/>
    <n v="12"/>
    <n v="1"/>
    <n v="67"/>
    <n v="1.2185185185185077E-3"/>
    <n v="1.2185185185185077E-3"/>
    <n v="1.2185185185185077E-3"/>
    <n v="12"/>
    <n v="1"/>
  </r>
  <r>
    <x v="23"/>
    <x v="4"/>
    <s v="31 pts"/>
    <n v="4"/>
    <n v="20"/>
    <n v="1"/>
    <n v="31"/>
    <s v="529 rep"/>
    <n v="529"/>
    <n v="529"/>
    <n v="20"/>
    <n v="1"/>
  </r>
  <r>
    <x v="23"/>
    <x v="5"/>
    <m/>
    <n v="0"/>
    <m/>
    <n v="0"/>
    <n v="0"/>
    <m/>
    <m/>
    <m/>
    <s v="CUT"/>
    <n v="1"/>
  </r>
  <r>
    <x v="23"/>
    <x v="6"/>
    <m/>
    <n v="0"/>
    <m/>
    <n v="0"/>
    <n v="0"/>
    <m/>
    <m/>
    <m/>
    <s v="CUT"/>
    <n v="1"/>
  </r>
  <r>
    <x v="23"/>
    <x v="7"/>
    <m/>
    <n v="0"/>
    <m/>
    <n v="0"/>
    <n v="0"/>
    <m/>
    <m/>
    <m/>
    <s v="CUT"/>
    <n v="1"/>
  </r>
  <r>
    <x v="23"/>
    <x v="8"/>
    <m/>
    <n v="0"/>
    <m/>
    <n v="0"/>
    <n v="0"/>
    <m/>
    <m/>
    <m/>
    <s v="CUT"/>
    <n v="1"/>
  </r>
  <r>
    <x v="23"/>
    <x v="9"/>
    <m/>
    <n v="0"/>
    <m/>
    <n v="0"/>
    <n v="0"/>
    <m/>
    <m/>
    <m/>
    <s v="CUT"/>
    <n v="1"/>
  </r>
  <r>
    <x v="23"/>
    <x v="10"/>
    <m/>
    <n v="0"/>
    <m/>
    <n v="0"/>
    <n v="0"/>
    <m/>
    <m/>
    <m/>
    <s v="CUT"/>
    <n v="1"/>
  </r>
  <r>
    <x v="23"/>
    <x v="11"/>
    <m/>
    <n v="0"/>
    <m/>
    <n v="0"/>
    <n v="0"/>
    <m/>
    <m/>
    <m/>
    <s v="CUT"/>
    <n v="1"/>
  </r>
  <r>
    <x v="24"/>
    <x v="0"/>
    <s v="33 pts"/>
    <n v="14"/>
    <n v="42"/>
    <n v="3"/>
    <n v="33"/>
    <n v="1.3653819444444437E-2"/>
    <n v="1.3653819444444437E-2"/>
    <n v="1.3653819444444437E-2"/>
    <n v="42"/>
    <n v="1"/>
  </r>
  <r>
    <x v="24"/>
    <x v="1"/>
    <s v="58 pts"/>
    <n v="17"/>
    <n v="22"/>
    <n v="1"/>
    <n v="58"/>
    <n v="4.6758101851851475E-3"/>
    <n v="4.6758101851851475E-3"/>
    <n v="4.6758101851851475E-3"/>
    <n v="22"/>
    <n v="1"/>
  </r>
  <r>
    <x v="24"/>
    <x v="2"/>
    <s v="62 pts"/>
    <n v="10"/>
    <n v="20"/>
    <n v="1"/>
    <n v="62"/>
    <n v="1.8249189814814715E-2"/>
    <n v="1.8249189814814715E-2"/>
    <n v="1.8249189814814715E-2"/>
    <n v="20"/>
    <n v="1"/>
  </r>
  <r>
    <x v="24"/>
    <x v="3"/>
    <s v="52 pts"/>
    <n v="14"/>
    <n v="17"/>
    <n v="1"/>
    <n v="52"/>
    <n v="1.2254629629628866E-3"/>
    <n v="1.2254629629628866E-3"/>
    <n v="1.2254629629628866E-3"/>
    <n v="17"/>
    <n v="1"/>
  </r>
  <r>
    <x v="24"/>
    <x v="4"/>
    <s v="28 pts"/>
    <n v="13"/>
    <n v="21"/>
    <n v="1"/>
    <n v="28"/>
    <s v="525 rep"/>
    <n v="525"/>
    <n v="525"/>
    <s v="21T"/>
    <n v="1"/>
  </r>
  <r>
    <x v="24"/>
    <x v="5"/>
    <m/>
    <n v="0"/>
    <m/>
    <n v="0"/>
    <n v="0"/>
    <m/>
    <m/>
    <m/>
    <s v="CUT"/>
    <n v="1"/>
  </r>
  <r>
    <x v="24"/>
    <x v="6"/>
    <m/>
    <n v="0"/>
    <m/>
    <n v="0"/>
    <n v="0"/>
    <m/>
    <m/>
    <m/>
    <s v="CUT"/>
    <n v="1"/>
  </r>
  <r>
    <x v="24"/>
    <x v="7"/>
    <m/>
    <n v="0"/>
    <m/>
    <n v="0"/>
    <n v="0"/>
    <m/>
    <m/>
    <m/>
    <s v="CUT"/>
    <n v="1"/>
  </r>
  <r>
    <x v="24"/>
    <x v="8"/>
    <m/>
    <n v="0"/>
    <m/>
    <n v="0"/>
    <n v="0"/>
    <m/>
    <m/>
    <m/>
    <s v="CUT"/>
    <n v="1"/>
  </r>
  <r>
    <x v="24"/>
    <x v="9"/>
    <m/>
    <n v="0"/>
    <m/>
    <n v="0"/>
    <n v="0"/>
    <m/>
    <m/>
    <m/>
    <s v="CUT"/>
    <n v="1"/>
  </r>
  <r>
    <x v="24"/>
    <x v="10"/>
    <m/>
    <n v="0"/>
    <m/>
    <n v="0"/>
    <n v="0"/>
    <m/>
    <m/>
    <m/>
    <s v="CUT"/>
    <n v="1"/>
  </r>
  <r>
    <x v="24"/>
    <x v="11"/>
    <m/>
    <n v="0"/>
    <m/>
    <n v="0"/>
    <n v="0"/>
    <m/>
    <m/>
    <m/>
    <s v="CUT"/>
    <n v="1"/>
  </r>
  <r>
    <x v="25"/>
    <x v="0"/>
    <s v="54 pts"/>
    <n v="20"/>
    <n v="24"/>
    <n v="2"/>
    <n v="54"/>
    <n v="1.2328472222222331E-2"/>
    <n v="1.2328472222222331E-2"/>
    <n v="1.2328472222222331E-2"/>
    <n v="24"/>
    <n v="1"/>
  </r>
  <r>
    <x v="25"/>
    <x v="1"/>
    <s v="43 pts"/>
    <n v="32"/>
    <n v="32"/>
    <n v="2"/>
    <n v="43"/>
    <n v="4.8819444444443416E-3"/>
    <n v="4.8819444444443416E-3"/>
    <n v="4.8819444444443416E-3"/>
    <n v="32"/>
    <n v="1"/>
  </r>
  <r>
    <x v="25"/>
    <x v="2"/>
    <s v="50 pts"/>
    <n v="12"/>
    <n v="26"/>
    <n v="1"/>
    <n v="50"/>
    <n v="1.8556365740740821E-2"/>
    <n v="1.8556365740740821E-2"/>
    <n v="1.8556365740740821E-2"/>
    <n v="26"/>
    <n v="1"/>
  </r>
  <r>
    <x v="25"/>
    <x v="3"/>
    <s v="73 pts"/>
    <n v="6"/>
    <n v="10"/>
    <n v="1"/>
    <n v="73"/>
    <n v="1.1756944444445416E-3"/>
    <n v="1.1756944444445416E-3"/>
    <n v="1.1756944444445416E-3"/>
    <n v="10"/>
    <n v="1"/>
  </r>
  <r>
    <x v="25"/>
    <x v="4"/>
    <s v="4 pts"/>
    <n v="10"/>
    <n v="29"/>
    <n v="1"/>
    <n v="4"/>
    <s v="480 rep"/>
    <n v="480"/>
    <n v="480"/>
    <n v="29"/>
    <n v="1"/>
  </r>
  <r>
    <x v="25"/>
    <x v="5"/>
    <m/>
    <n v="0"/>
    <m/>
    <n v="0"/>
    <n v="0"/>
    <m/>
    <m/>
    <m/>
    <s v="CUT"/>
    <n v="1"/>
  </r>
  <r>
    <x v="25"/>
    <x v="6"/>
    <m/>
    <n v="0"/>
    <m/>
    <n v="0"/>
    <n v="0"/>
    <m/>
    <m/>
    <m/>
    <s v="CUT"/>
    <n v="1"/>
  </r>
  <r>
    <x v="25"/>
    <x v="7"/>
    <m/>
    <n v="0"/>
    <m/>
    <n v="0"/>
    <n v="0"/>
    <m/>
    <m/>
    <m/>
    <s v="CUT"/>
    <n v="1"/>
  </r>
  <r>
    <x v="25"/>
    <x v="8"/>
    <m/>
    <n v="0"/>
    <m/>
    <n v="0"/>
    <n v="0"/>
    <m/>
    <m/>
    <m/>
    <s v="CUT"/>
    <n v="1"/>
  </r>
  <r>
    <x v="25"/>
    <x v="9"/>
    <m/>
    <n v="0"/>
    <m/>
    <n v="0"/>
    <n v="0"/>
    <m/>
    <m/>
    <m/>
    <s v="CUT"/>
    <n v="1"/>
  </r>
  <r>
    <x v="25"/>
    <x v="10"/>
    <m/>
    <n v="0"/>
    <m/>
    <n v="0"/>
    <n v="0"/>
    <m/>
    <m/>
    <m/>
    <s v="CUT"/>
    <n v="1"/>
  </r>
  <r>
    <x v="25"/>
    <x v="11"/>
    <m/>
    <n v="0"/>
    <m/>
    <n v="0"/>
    <n v="0"/>
    <m/>
    <m/>
    <m/>
    <s v="CUT"/>
    <n v="1"/>
  </r>
  <r>
    <x v="26"/>
    <x v="0"/>
    <s v="15 pts"/>
    <n v="30"/>
    <n v="60"/>
    <n v="2"/>
    <n v="15"/>
    <s v="CAP+8"/>
    <s v="CAP+8"/>
    <n v="8"/>
    <n v="60"/>
    <n v="1"/>
  </r>
  <r>
    <x v="26"/>
    <x v="1"/>
    <s v="46 pts"/>
    <n v="32"/>
    <n v="29"/>
    <n v="1"/>
    <n v="46"/>
    <n v="4.8598379629629651E-3"/>
    <n v="4.8598379629629651E-3"/>
    <n v="4.8598379629629651E-3"/>
    <n v="29"/>
    <n v="1"/>
  </r>
  <r>
    <x v="26"/>
    <x v="2"/>
    <s v="80 pts"/>
    <n v="50"/>
    <n v="11"/>
    <n v="1"/>
    <n v="80"/>
    <n v="1.7580439814814719E-2"/>
    <n v="1.7580439814814719E-2"/>
    <n v="1.7580439814814719E-2"/>
    <n v="11"/>
    <n v="1"/>
  </r>
  <r>
    <x v="26"/>
    <x v="3"/>
    <s v="76 pts"/>
    <n v="5"/>
    <n v="9"/>
    <n v="1"/>
    <n v="76"/>
    <n v="1.1700231481481804E-3"/>
    <n v="1.1700231481481804E-3"/>
    <n v="1.1700231481481804E-3"/>
    <n v="9"/>
    <n v="1"/>
  </r>
  <r>
    <x v="26"/>
    <x v="4"/>
    <s v="1 pts"/>
    <n v="6"/>
    <n v="30"/>
    <n v="1"/>
    <n v="1"/>
    <s v="470 rep"/>
    <n v="470"/>
    <n v="470"/>
    <n v="30"/>
    <n v="1"/>
  </r>
  <r>
    <x v="26"/>
    <x v="5"/>
    <m/>
    <n v="0"/>
    <m/>
    <n v="0"/>
    <n v="0"/>
    <m/>
    <m/>
    <m/>
    <s v="CUT"/>
    <n v="1"/>
  </r>
  <r>
    <x v="26"/>
    <x v="6"/>
    <m/>
    <n v="0"/>
    <m/>
    <n v="0"/>
    <n v="0"/>
    <m/>
    <m/>
    <m/>
    <s v="CUT"/>
    <n v="1"/>
  </r>
  <r>
    <x v="26"/>
    <x v="7"/>
    <m/>
    <n v="0"/>
    <m/>
    <n v="0"/>
    <n v="0"/>
    <m/>
    <m/>
    <m/>
    <s v="CUT"/>
    <n v="1"/>
  </r>
  <r>
    <x v="26"/>
    <x v="8"/>
    <m/>
    <n v="0"/>
    <m/>
    <n v="0"/>
    <n v="0"/>
    <m/>
    <m/>
    <m/>
    <s v="CUT"/>
    <n v="1"/>
  </r>
  <r>
    <x v="26"/>
    <x v="9"/>
    <m/>
    <n v="0"/>
    <m/>
    <n v="0"/>
    <n v="0"/>
    <m/>
    <m/>
    <m/>
    <s v="CUT"/>
    <n v="1"/>
  </r>
  <r>
    <x v="26"/>
    <x v="10"/>
    <m/>
    <n v="0"/>
    <m/>
    <n v="0"/>
    <n v="0"/>
    <m/>
    <m/>
    <m/>
    <s v="CUT"/>
    <n v="1"/>
  </r>
  <r>
    <x v="26"/>
    <x v="11"/>
    <m/>
    <n v="0"/>
    <m/>
    <n v="0"/>
    <n v="0"/>
    <m/>
    <m/>
    <m/>
    <s v="CUT"/>
    <n v="1"/>
  </r>
  <r>
    <x v="27"/>
    <x v="0"/>
    <s v="86 pts"/>
    <n v="14"/>
    <n v="8"/>
    <n v="1"/>
    <n v="86"/>
    <n v="1.1438541666666691E-2"/>
    <n v="1.1438541666666691E-2"/>
    <n v="1.1438541666666691E-2"/>
    <n v="8"/>
    <n v="1"/>
  </r>
  <r>
    <x v="27"/>
    <x v="1"/>
    <s v="92 pts"/>
    <n v="24"/>
    <n v="5"/>
    <n v="2"/>
    <n v="92"/>
    <n v="4.2803240740740822E-3"/>
    <n v="4.2803240740740822E-3"/>
    <n v="4.2803240740740822E-3"/>
    <n v="5"/>
    <n v="1"/>
  </r>
  <r>
    <x v="27"/>
    <x v="2"/>
    <s v="24 pts"/>
    <n v="27"/>
    <n v="39"/>
    <n v="1"/>
    <n v="24"/>
    <n v="1.9391666666666696E-2"/>
    <n v="1.9391666666666696E-2"/>
    <n v="1.9391666666666696E-2"/>
    <n v="39"/>
    <n v="1"/>
  </r>
  <r>
    <x v="27"/>
    <x v="3"/>
    <s v="2 pts"/>
    <n v="16"/>
    <n v="40"/>
    <n v="2"/>
    <n v="2"/>
    <n v="1.8668981481482216E-3"/>
    <n v="1.8668981481482216E-3"/>
    <n v="1.8668981481482216E-3"/>
    <n v="40"/>
    <n v="1"/>
  </r>
  <r>
    <x v="27"/>
    <x v="4"/>
    <s v="13 pts"/>
    <n v="3"/>
    <n v="26"/>
    <n v="1"/>
    <n v="13"/>
    <s v="504 rep"/>
    <n v="504"/>
    <n v="504"/>
    <s v="26T"/>
    <n v="1"/>
  </r>
  <r>
    <x v="27"/>
    <x v="5"/>
    <m/>
    <n v="0"/>
    <m/>
    <n v="0"/>
    <n v="0"/>
    <m/>
    <m/>
    <m/>
    <s v="CUT"/>
    <n v="1"/>
  </r>
  <r>
    <x v="27"/>
    <x v="6"/>
    <m/>
    <n v="0"/>
    <m/>
    <n v="0"/>
    <n v="0"/>
    <m/>
    <m/>
    <m/>
    <s v="CUT"/>
    <n v="1"/>
  </r>
  <r>
    <x v="27"/>
    <x v="7"/>
    <m/>
    <n v="0"/>
    <m/>
    <n v="0"/>
    <n v="0"/>
    <m/>
    <m/>
    <m/>
    <s v="CUT"/>
    <n v="1"/>
  </r>
  <r>
    <x v="27"/>
    <x v="8"/>
    <m/>
    <n v="0"/>
    <m/>
    <n v="0"/>
    <n v="0"/>
    <m/>
    <m/>
    <m/>
    <s v="CUT"/>
    <n v="1"/>
  </r>
  <r>
    <x v="27"/>
    <x v="9"/>
    <m/>
    <n v="0"/>
    <m/>
    <n v="0"/>
    <n v="0"/>
    <m/>
    <m/>
    <m/>
    <s v="CUT"/>
    <n v="1"/>
  </r>
  <r>
    <x v="27"/>
    <x v="10"/>
    <m/>
    <n v="0"/>
    <m/>
    <n v="0"/>
    <n v="0"/>
    <m/>
    <m/>
    <m/>
    <s v="CUT"/>
    <n v="1"/>
  </r>
  <r>
    <x v="27"/>
    <x v="11"/>
    <m/>
    <n v="0"/>
    <m/>
    <n v="0"/>
    <n v="0"/>
    <m/>
    <m/>
    <m/>
    <s v="CUT"/>
    <n v="1"/>
  </r>
  <r>
    <x v="28"/>
    <x v="0"/>
    <s v="80 pts"/>
    <n v="4"/>
    <n v="11"/>
    <n v="3"/>
    <n v="80"/>
    <n v="1.150057870370369E-2"/>
    <n v="1.150057870370369E-2"/>
    <n v="1.150057870370369E-2"/>
    <n v="11"/>
    <n v="1"/>
  </r>
  <r>
    <x v="28"/>
    <x v="1"/>
    <s v="2 pts"/>
    <n v="15"/>
    <n v="73"/>
    <n v="2"/>
    <n v="2"/>
    <s v="CAP+2"/>
    <s v="CAP+2"/>
    <n v="2"/>
    <s v="73T"/>
    <n v="1"/>
  </r>
  <r>
    <x v="28"/>
    <x v="2"/>
    <s v="84 pts"/>
    <n v="8"/>
    <n v="9"/>
    <n v="1"/>
    <n v="84"/>
    <n v="1.7490046296296358E-2"/>
    <n v="1.7490046296296358E-2"/>
    <n v="1.7490046296296358E-2"/>
    <n v="9"/>
    <n v="1"/>
  </r>
  <r>
    <x v="28"/>
    <x v="3"/>
    <s v="34 pts"/>
    <n v="12"/>
    <n v="24"/>
    <n v="1"/>
    <n v="34"/>
    <n v="1.2934027777777857E-3"/>
    <n v="1.2934027777777857E-3"/>
    <n v="1.2934027777777857E-3"/>
    <n v="24"/>
    <n v="1"/>
  </r>
  <r>
    <x v="28"/>
    <x v="4"/>
    <s v="16 pts"/>
    <n v="14"/>
    <n v="25"/>
    <n v="1"/>
    <n v="16"/>
    <s v="509 rep"/>
    <n v="509"/>
    <n v="509"/>
    <n v="25"/>
    <n v="1"/>
  </r>
  <r>
    <x v="28"/>
    <x v="5"/>
    <m/>
    <n v="0"/>
    <m/>
    <n v="0"/>
    <n v="0"/>
    <m/>
    <m/>
    <m/>
    <s v="CUT"/>
    <n v="1"/>
  </r>
  <r>
    <x v="28"/>
    <x v="6"/>
    <m/>
    <n v="0"/>
    <m/>
    <n v="0"/>
    <n v="0"/>
    <m/>
    <m/>
    <m/>
    <s v="CUT"/>
    <n v="1"/>
  </r>
  <r>
    <x v="28"/>
    <x v="7"/>
    <m/>
    <n v="0"/>
    <m/>
    <n v="0"/>
    <n v="0"/>
    <m/>
    <m/>
    <m/>
    <s v="CUT"/>
    <n v="1"/>
  </r>
  <r>
    <x v="28"/>
    <x v="8"/>
    <m/>
    <n v="0"/>
    <m/>
    <n v="0"/>
    <n v="0"/>
    <m/>
    <m/>
    <m/>
    <s v="CUT"/>
    <n v="1"/>
  </r>
  <r>
    <x v="28"/>
    <x v="9"/>
    <m/>
    <n v="0"/>
    <m/>
    <n v="0"/>
    <n v="0"/>
    <m/>
    <m/>
    <m/>
    <s v="CUT"/>
    <n v="1"/>
  </r>
  <r>
    <x v="28"/>
    <x v="10"/>
    <m/>
    <n v="0"/>
    <m/>
    <n v="0"/>
    <n v="0"/>
    <m/>
    <m/>
    <m/>
    <s v="CUT"/>
    <n v="1"/>
  </r>
  <r>
    <x v="28"/>
    <x v="11"/>
    <m/>
    <n v="0"/>
    <m/>
    <n v="0"/>
    <n v="0"/>
    <m/>
    <m/>
    <m/>
    <s v="CUT"/>
    <n v="1"/>
  </r>
  <r>
    <x v="29"/>
    <x v="0"/>
    <s v="37 pts"/>
    <n v="38"/>
    <n v="38"/>
    <n v="2"/>
    <n v="37"/>
    <n v="1.3326273148148049E-2"/>
    <n v="1.3326273148148049E-2"/>
    <n v="1.3326273148148049E-2"/>
    <n v="38"/>
    <n v="1"/>
  </r>
  <r>
    <x v="29"/>
    <x v="1"/>
    <s v="56 pts"/>
    <n v="19"/>
    <n v="23"/>
    <n v="1"/>
    <n v="56"/>
    <n v="4.7056712962962877E-3"/>
    <n v="4.7056712962962877E-3"/>
    <n v="4.7056712962962877E-3"/>
    <n v="23"/>
    <n v="1"/>
  </r>
  <r>
    <x v="29"/>
    <x v="2"/>
    <s v="38 pts"/>
    <n v="40"/>
    <n v="32"/>
    <n v="1"/>
    <n v="38"/>
    <n v="1.8924537037037004E-2"/>
    <n v="1.8924537037037004E-2"/>
    <n v="1.8924537037037004E-2"/>
    <n v="32"/>
    <n v="1"/>
  </r>
  <r>
    <x v="29"/>
    <x v="3"/>
    <s v="64 pts"/>
    <n v="19"/>
    <n v="13"/>
    <n v="1"/>
    <n v="64"/>
    <n v="1.2207175925926794E-3"/>
    <n v="1.2207175925926794E-3"/>
    <n v="1.2207175925926794E-3"/>
    <n v="13"/>
    <n v="1"/>
  </r>
  <r>
    <x v="29"/>
    <x v="4"/>
    <s v="13 pts"/>
    <n v="1"/>
    <n v="26"/>
    <n v="1"/>
    <n v="13"/>
    <s v="504 rep"/>
    <n v="504"/>
    <n v="504"/>
    <s v="26T"/>
    <n v="1"/>
  </r>
  <r>
    <x v="29"/>
    <x v="5"/>
    <m/>
    <n v="0"/>
    <m/>
    <n v="0"/>
    <n v="0"/>
    <m/>
    <m/>
    <m/>
    <s v="CUT"/>
    <n v="1"/>
  </r>
  <r>
    <x v="29"/>
    <x v="6"/>
    <m/>
    <n v="0"/>
    <m/>
    <n v="0"/>
    <n v="0"/>
    <m/>
    <m/>
    <m/>
    <s v="CUT"/>
    <n v="1"/>
  </r>
  <r>
    <x v="29"/>
    <x v="7"/>
    <m/>
    <n v="0"/>
    <m/>
    <n v="0"/>
    <n v="0"/>
    <m/>
    <m/>
    <m/>
    <s v="CUT"/>
    <n v="1"/>
  </r>
  <r>
    <x v="29"/>
    <x v="8"/>
    <m/>
    <n v="0"/>
    <m/>
    <n v="0"/>
    <n v="0"/>
    <m/>
    <m/>
    <m/>
    <s v="CUT"/>
    <n v="1"/>
  </r>
  <r>
    <x v="29"/>
    <x v="9"/>
    <m/>
    <n v="0"/>
    <m/>
    <n v="0"/>
    <n v="0"/>
    <m/>
    <m/>
    <m/>
    <s v="CUT"/>
    <n v="1"/>
  </r>
  <r>
    <x v="29"/>
    <x v="10"/>
    <m/>
    <n v="0"/>
    <m/>
    <n v="0"/>
    <n v="0"/>
    <m/>
    <m/>
    <m/>
    <s v="CUT"/>
    <n v="1"/>
  </r>
  <r>
    <x v="29"/>
    <x v="11"/>
    <m/>
    <n v="0"/>
    <m/>
    <n v="0"/>
    <n v="0"/>
    <m/>
    <m/>
    <m/>
    <s v="CUT"/>
    <n v="1"/>
  </r>
  <r>
    <x v="30"/>
    <x v="0"/>
    <s v="42 pts"/>
    <n v="29"/>
    <n v="33"/>
    <n v="3"/>
    <n v="42"/>
    <n v="1.3216898148148193E-2"/>
    <n v="1.3216898148148193E-2"/>
    <n v="1.3216898148148193E-2"/>
    <n v="33"/>
    <n v="1"/>
  </r>
  <r>
    <x v="30"/>
    <x v="1"/>
    <s v="34 pts"/>
    <n v="4"/>
    <n v="41"/>
    <n v="2"/>
    <n v="34"/>
    <n v="5.0111111111110773E-3"/>
    <n v="5.0111111111110773E-3"/>
    <n v="5.0111111111110773E-3"/>
    <n v="41"/>
    <n v="1"/>
  </r>
  <r>
    <x v="30"/>
    <x v="2"/>
    <s v="96 pts"/>
    <n v="5"/>
    <n v="3"/>
    <n v="1"/>
    <n v="96"/>
    <n v="1.7093865740740677E-2"/>
    <n v="1.7093865740740677E-2"/>
    <n v="1.7093865740740677E-2"/>
    <n v="3"/>
    <n v="1"/>
  </r>
  <r>
    <x v="30"/>
    <x v="3"/>
    <s v="22 pts"/>
    <n v="10"/>
    <n v="30"/>
    <n v="1"/>
    <n v="22"/>
    <n v="1.3922453703703042E-3"/>
    <n v="1.3922453703703042E-3"/>
    <n v="1.3922453703703042E-3"/>
    <n v="30"/>
    <n v="1"/>
  </r>
  <r>
    <x v="30"/>
    <x v="4"/>
    <m/>
    <n v="0"/>
    <m/>
    <n v="0"/>
    <n v="0"/>
    <m/>
    <m/>
    <m/>
    <s v="CUT"/>
    <n v="1"/>
  </r>
  <r>
    <x v="30"/>
    <x v="5"/>
    <m/>
    <n v="0"/>
    <m/>
    <n v="0"/>
    <n v="0"/>
    <m/>
    <m/>
    <m/>
    <s v="CUT"/>
    <n v="1"/>
  </r>
  <r>
    <x v="30"/>
    <x v="6"/>
    <m/>
    <n v="0"/>
    <m/>
    <n v="0"/>
    <n v="0"/>
    <m/>
    <m/>
    <m/>
    <s v="CUT"/>
    <n v="1"/>
  </r>
  <r>
    <x v="30"/>
    <x v="7"/>
    <m/>
    <n v="0"/>
    <m/>
    <n v="0"/>
    <n v="0"/>
    <m/>
    <m/>
    <m/>
    <s v="CUT"/>
    <n v="1"/>
  </r>
  <r>
    <x v="30"/>
    <x v="8"/>
    <m/>
    <n v="0"/>
    <m/>
    <n v="0"/>
    <n v="0"/>
    <m/>
    <m/>
    <m/>
    <s v="CUT"/>
    <n v="1"/>
  </r>
  <r>
    <x v="30"/>
    <x v="9"/>
    <m/>
    <n v="0"/>
    <m/>
    <n v="0"/>
    <n v="0"/>
    <m/>
    <m/>
    <m/>
    <s v="CUT"/>
    <n v="1"/>
  </r>
  <r>
    <x v="30"/>
    <x v="10"/>
    <m/>
    <n v="0"/>
    <m/>
    <n v="0"/>
    <n v="0"/>
    <m/>
    <m/>
    <m/>
    <s v="CUT"/>
    <n v="1"/>
  </r>
  <r>
    <x v="30"/>
    <x v="11"/>
    <m/>
    <n v="0"/>
    <m/>
    <n v="0"/>
    <n v="0"/>
    <m/>
    <m/>
    <m/>
    <s v="CUT"/>
    <n v="1"/>
  </r>
  <r>
    <x v="31"/>
    <x v="0"/>
    <s v="60 pts"/>
    <n v="22"/>
    <n v="21"/>
    <n v="3"/>
    <n v="60"/>
    <n v="1.2140393518518477E-2"/>
    <n v="1.2140393518518477E-2"/>
    <n v="1.2140393518518477E-2"/>
    <n v="21"/>
    <n v="1"/>
  </r>
  <r>
    <x v="31"/>
    <x v="1"/>
    <s v="72 pts"/>
    <n v="10"/>
    <n v="15"/>
    <n v="2"/>
    <n v="72"/>
    <n v="4.5358796296295356E-3"/>
    <n v="4.5358796296295356E-3"/>
    <n v="4.5358796296295356E-3"/>
    <n v="15"/>
    <n v="1"/>
  </r>
  <r>
    <x v="31"/>
    <x v="2"/>
    <s v="46 pts"/>
    <n v="19"/>
    <n v="28"/>
    <n v="1"/>
    <n v="46"/>
    <n v="1.8608217592592569E-2"/>
    <n v="1.8608217592592569E-2"/>
    <n v="1.8608217592592569E-2"/>
    <n v="28"/>
    <n v="1"/>
  </r>
  <r>
    <x v="31"/>
    <x v="3"/>
    <s v="16 pts"/>
    <n v="1"/>
    <n v="33"/>
    <n v="2"/>
    <n v="16"/>
    <n v="1.4980324074074236E-3"/>
    <n v="1.4980324074074236E-3"/>
    <n v="1.4980324074074236E-3"/>
    <n v="33"/>
    <n v="1"/>
  </r>
  <r>
    <x v="31"/>
    <x v="4"/>
    <m/>
    <n v="0"/>
    <m/>
    <n v="0"/>
    <n v="0"/>
    <m/>
    <m/>
    <m/>
    <s v="CUT"/>
    <n v="1"/>
  </r>
  <r>
    <x v="31"/>
    <x v="5"/>
    <m/>
    <n v="0"/>
    <m/>
    <n v="0"/>
    <n v="0"/>
    <m/>
    <m/>
    <m/>
    <s v="CUT"/>
    <n v="1"/>
  </r>
  <r>
    <x v="31"/>
    <x v="6"/>
    <m/>
    <n v="0"/>
    <m/>
    <n v="0"/>
    <n v="0"/>
    <m/>
    <m/>
    <m/>
    <s v="CUT"/>
    <n v="1"/>
  </r>
  <r>
    <x v="31"/>
    <x v="7"/>
    <m/>
    <n v="0"/>
    <m/>
    <n v="0"/>
    <n v="0"/>
    <m/>
    <m/>
    <m/>
    <s v="CUT"/>
    <n v="1"/>
  </r>
  <r>
    <x v="31"/>
    <x v="8"/>
    <m/>
    <n v="0"/>
    <m/>
    <n v="0"/>
    <n v="0"/>
    <m/>
    <m/>
    <m/>
    <s v="CUT"/>
    <n v="1"/>
  </r>
  <r>
    <x v="31"/>
    <x v="9"/>
    <m/>
    <n v="0"/>
    <m/>
    <n v="0"/>
    <n v="0"/>
    <m/>
    <m/>
    <m/>
    <s v="CUT"/>
    <n v="1"/>
  </r>
  <r>
    <x v="31"/>
    <x v="10"/>
    <m/>
    <n v="0"/>
    <m/>
    <n v="0"/>
    <n v="0"/>
    <m/>
    <m/>
    <m/>
    <s v="CUT"/>
    <n v="1"/>
  </r>
  <r>
    <x v="31"/>
    <x v="11"/>
    <m/>
    <n v="0"/>
    <m/>
    <n v="0"/>
    <n v="0"/>
    <m/>
    <m/>
    <m/>
    <s v="CUT"/>
    <n v="1"/>
  </r>
  <r>
    <x v="32"/>
    <x v="0"/>
    <s v="92 pts"/>
    <n v="38"/>
    <n v="5"/>
    <n v="3"/>
    <n v="92"/>
    <n v="1.1316087962963017E-2"/>
    <n v="1.1316087962963017E-2"/>
    <n v="1.1316087962963017E-2"/>
    <n v="5"/>
    <n v="1"/>
  </r>
  <r>
    <x v="32"/>
    <x v="1"/>
    <s v="37 pts"/>
    <n v="18"/>
    <n v="38"/>
    <n v="2"/>
    <n v="37"/>
    <n v="4.9535879629629687E-3"/>
    <n v="4.9535879629629687E-3"/>
    <n v="4.9535879629629687E-3"/>
    <n v="38"/>
    <n v="1"/>
  </r>
  <r>
    <x v="32"/>
    <x v="2"/>
    <s v="60 pts"/>
    <n v="33"/>
    <n v="21"/>
    <n v="1"/>
    <n v="60"/>
    <n v="1.8287384259259243E-2"/>
    <n v="1.8287384259259243E-2"/>
    <n v="1.8287384259259243E-2"/>
    <n v="21"/>
    <n v="1"/>
  </r>
  <r>
    <x v="32"/>
    <x v="3"/>
    <s v="4 pts"/>
    <n v="17"/>
    <n v="39"/>
    <n v="2"/>
    <n v="4"/>
    <n v="1.8291666666667705E-3"/>
    <n v="1.8291666666667705E-3"/>
    <n v="1.8291666666667705E-3"/>
    <n v="39"/>
    <n v="1"/>
  </r>
  <r>
    <x v="32"/>
    <x v="4"/>
    <m/>
    <n v="0"/>
    <m/>
    <n v="0"/>
    <n v="0"/>
    <m/>
    <m/>
    <m/>
    <s v="CUT"/>
    <n v="1"/>
  </r>
  <r>
    <x v="32"/>
    <x v="5"/>
    <m/>
    <n v="0"/>
    <m/>
    <n v="0"/>
    <n v="0"/>
    <m/>
    <m/>
    <m/>
    <s v="CUT"/>
    <n v="1"/>
  </r>
  <r>
    <x v="32"/>
    <x v="6"/>
    <m/>
    <n v="0"/>
    <m/>
    <n v="0"/>
    <n v="0"/>
    <m/>
    <m/>
    <m/>
    <s v="CUT"/>
    <n v="1"/>
  </r>
  <r>
    <x v="32"/>
    <x v="7"/>
    <m/>
    <n v="0"/>
    <m/>
    <n v="0"/>
    <n v="0"/>
    <m/>
    <m/>
    <m/>
    <s v="CUT"/>
    <n v="1"/>
  </r>
  <r>
    <x v="32"/>
    <x v="8"/>
    <m/>
    <n v="0"/>
    <m/>
    <n v="0"/>
    <n v="0"/>
    <m/>
    <m/>
    <m/>
    <s v="CUT"/>
    <n v="1"/>
  </r>
  <r>
    <x v="32"/>
    <x v="9"/>
    <m/>
    <n v="0"/>
    <m/>
    <n v="0"/>
    <n v="0"/>
    <m/>
    <m/>
    <m/>
    <s v="CUT"/>
    <n v="1"/>
  </r>
  <r>
    <x v="32"/>
    <x v="10"/>
    <m/>
    <n v="0"/>
    <m/>
    <n v="0"/>
    <n v="0"/>
    <m/>
    <m/>
    <m/>
    <s v="CUT"/>
    <n v="1"/>
  </r>
  <r>
    <x v="32"/>
    <x v="11"/>
    <m/>
    <n v="0"/>
    <m/>
    <n v="0"/>
    <n v="0"/>
    <m/>
    <m/>
    <m/>
    <s v="CUT"/>
    <n v="1"/>
  </r>
  <r>
    <x v="33"/>
    <x v="0"/>
    <s v="44 pts"/>
    <n v="7"/>
    <n v="31"/>
    <n v="3"/>
    <n v="44"/>
    <n v="1.2736458333333367E-2"/>
    <n v="1.2736458333333367E-2"/>
    <n v="1.2736458333333367E-2"/>
    <n v="31"/>
    <n v="1"/>
  </r>
  <r>
    <x v="33"/>
    <x v="1"/>
    <s v="41 pts"/>
    <n v="5"/>
    <n v="34"/>
    <n v="2"/>
    <n v="41"/>
    <n v="4.8929398148147563E-3"/>
    <n v="4.8929398148147563E-3"/>
    <n v="4.8929398148147563E-3"/>
    <n v="34"/>
    <n v="1"/>
  </r>
  <r>
    <x v="33"/>
    <x v="2"/>
    <s v="36 pts"/>
    <n v="42"/>
    <n v="33"/>
    <n v="1"/>
    <n v="36"/>
    <n v="1.8953472222222212E-2"/>
    <n v="1.8953472222222212E-2"/>
    <n v="1.8953472222222212E-2"/>
    <n v="33"/>
    <n v="1"/>
  </r>
  <r>
    <x v="33"/>
    <x v="3"/>
    <s v="70 pts"/>
    <n v="20"/>
    <n v="11"/>
    <n v="1"/>
    <n v="70"/>
    <n v="1.2105324074074275E-3"/>
    <n v="1.2105324074074275E-3"/>
    <n v="1.2105324074074275E-3"/>
    <n v="11"/>
    <n v="1"/>
  </r>
  <r>
    <x v="33"/>
    <x v="4"/>
    <m/>
    <n v="0"/>
    <m/>
    <n v="0"/>
    <n v="0"/>
    <m/>
    <m/>
    <m/>
    <s v="CUT"/>
    <n v="1"/>
  </r>
  <r>
    <x v="33"/>
    <x v="5"/>
    <m/>
    <n v="0"/>
    <m/>
    <n v="0"/>
    <n v="0"/>
    <m/>
    <m/>
    <m/>
    <s v="CUT"/>
    <n v="1"/>
  </r>
  <r>
    <x v="33"/>
    <x v="6"/>
    <m/>
    <n v="0"/>
    <m/>
    <n v="0"/>
    <n v="0"/>
    <m/>
    <m/>
    <m/>
    <s v="CUT"/>
    <n v="1"/>
  </r>
  <r>
    <x v="33"/>
    <x v="7"/>
    <m/>
    <n v="0"/>
    <m/>
    <n v="0"/>
    <n v="0"/>
    <m/>
    <m/>
    <m/>
    <s v="CUT"/>
    <n v="1"/>
  </r>
  <r>
    <x v="33"/>
    <x v="8"/>
    <m/>
    <n v="0"/>
    <m/>
    <n v="0"/>
    <n v="0"/>
    <m/>
    <m/>
    <m/>
    <s v="CUT"/>
    <n v="1"/>
  </r>
  <r>
    <x v="33"/>
    <x v="9"/>
    <m/>
    <n v="0"/>
    <m/>
    <n v="0"/>
    <n v="0"/>
    <m/>
    <m/>
    <m/>
    <s v="CUT"/>
    <n v="1"/>
  </r>
  <r>
    <x v="33"/>
    <x v="10"/>
    <m/>
    <n v="0"/>
    <m/>
    <n v="0"/>
    <n v="0"/>
    <m/>
    <m/>
    <m/>
    <s v="CUT"/>
    <n v="1"/>
  </r>
  <r>
    <x v="33"/>
    <x v="11"/>
    <m/>
    <n v="0"/>
    <m/>
    <n v="0"/>
    <n v="0"/>
    <m/>
    <m/>
    <m/>
    <s v="CUT"/>
    <n v="1"/>
  </r>
  <r>
    <x v="34"/>
    <x v="0"/>
    <s v="82 pts"/>
    <n v="30"/>
    <n v="10"/>
    <n v="3"/>
    <n v="82"/>
    <n v="1.1496064814814799E-2"/>
    <n v="1.1496064814814799E-2"/>
    <n v="1.1496064814814799E-2"/>
    <n v="10"/>
    <n v="1"/>
  </r>
  <r>
    <x v="34"/>
    <x v="1"/>
    <s v="76 pts"/>
    <n v="25"/>
    <n v="13"/>
    <n v="2"/>
    <n v="76"/>
    <n v="4.4837962962962497E-3"/>
    <n v="4.4837962962962497E-3"/>
    <n v="4.4837962962962497E-3"/>
    <n v="13"/>
    <n v="1"/>
  </r>
  <r>
    <x v="34"/>
    <x v="2"/>
    <s v="18 pts"/>
    <n v="22"/>
    <n v="42"/>
    <n v="1"/>
    <n v="18"/>
    <n v="1.9685763888888985E-2"/>
    <n v="1.9685763888888985E-2"/>
    <n v="1.9685763888888985E-2"/>
    <n v="42"/>
    <n v="1"/>
  </r>
  <r>
    <x v="34"/>
    <x v="3"/>
    <s v="10 pts"/>
    <n v="20"/>
    <n v="36"/>
    <n v="2"/>
    <n v="10"/>
    <n v="1.5760416666665833E-3"/>
    <n v="1.5760416666665833E-3"/>
    <n v="1.5760416666665833E-3"/>
    <n v="36"/>
    <n v="1"/>
  </r>
  <r>
    <x v="34"/>
    <x v="4"/>
    <m/>
    <n v="0"/>
    <m/>
    <n v="0"/>
    <n v="0"/>
    <m/>
    <m/>
    <m/>
    <s v="CUT"/>
    <n v="1"/>
  </r>
  <r>
    <x v="34"/>
    <x v="5"/>
    <m/>
    <n v="0"/>
    <m/>
    <n v="0"/>
    <n v="0"/>
    <m/>
    <m/>
    <m/>
    <s v="CUT"/>
    <n v="1"/>
  </r>
  <r>
    <x v="34"/>
    <x v="6"/>
    <m/>
    <n v="0"/>
    <m/>
    <n v="0"/>
    <n v="0"/>
    <m/>
    <m/>
    <m/>
    <s v="CUT"/>
    <n v="1"/>
  </r>
  <r>
    <x v="34"/>
    <x v="7"/>
    <m/>
    <n v="0"/>
    <m/>
    <n v="0"/>
    <n v="0"/>
    <m/>
    <m/>
    <m/>
    <s v="CUT"/>
    <n v="1"/>
  </r>
  <r>
    <x v="34"/>
    <x v="8"/>
    <m/>
    <n v="0"/>
    <m/>
    <n v="0"/>
    <n v="0"/>
    <m/>
    <m/>
    <m/>
    <s v="CUT"/>
    <n v="1"/>
  </r>
  <r>
    <x v="34"/>
    <x v="9"/>
    <m/>
    <n v="0"/>
    <m/>
    <n v="0"/>
    <n v="0"/>
    <m/>
    <m/>
    <m/>
    <s v="CUT"/>
    <n v="1"/>
  </r>
  <r>
    <x v="34"/>
    <x v="10"/>
    <m/>
    <n v="0"/>
    <m/>
    <n v="0"/>
    <n v="0"/>
    <m/>
    <m/>
    <m/>
    <s v="CUT"/>
    <n v="1"/>
  </r>
  <r>
    <x v="34"/>
    <x v="11"/>
    <m/>
    <n v="0"/>
    <m/>
    <n v="0"/>
    <n v="0"/>
    <m/>
    <m/>
    <m/>
    <s v="CUT"/>
    <n v="1"/>
  </r>
  <r>
    <x v="35"/>
    <x v="0"/>
    <s v="20 pts"/>
    <n v="13"/>
    <n v="55"/>
    <n v="3"/>
    <n v="20"/>
    <s v="CAP+7"/>
    <s v="CAP+7"/>
    <n v="7"/>
    <n v="55"/>
    <n v="1"/>
  </r>
  <r>
    <x v="35"/>
    <x v="1"/>
    <s v="74 pts"/>
    <n v="30"/>
    <n v="14"/>
    <n v="1"/>
    <n v="74"/>
    <n v="4.5151620370369461E-3"/>
    <n v="4.5151620370369461E-3"/>
    <n v="4.5151620370369461E-3"/>
    <n v="14"/>
    <n v="1"/>
  </r>
  <r>
    <x v="35"/>
    <x v="2"/>
    <s v="44 pts"/>
    <n v="11"/>
    <n v="29"/>
    <n v="1"/>
    <n v="44"/>
    <n v="1.8751851851851908E-2"/>
    <n v="1.8751851851851908E-2"/>
    <n v="1.8751851851851908E-2"/>
    <n v="29"/>
    <n v="1"/>
  </r>
  <r>
    <x v="35"/>
    <x v="3"/>
    <s v="32 pts"/>
    <n v="16"/>
    <n v="25"/>
    <n v="1"/>
    <n v="32"/>
    <n v="1.2998842592593096E-3"/>
    <n v="1.2998842592593096E-3"/>
    <n v="1.2998842592593096E-3"/>
    <n v="25"/>
    <n v="1"/>
  </r>
  <r>
    <x v="35"/>
    <x v="4"/>
    <m/>
    <n v="0"/>
    <m/>
    <n v="0"/>
    <n v="0"/>
    <m/>
    <m/>
    <m/>
    <s v="CUT"/>
    <n v="1"/>
  </r>
  <r>
    <x v="35"/>
    <x v="5"/>
    <m/>
    <n v="0"/>
    <m/>
    <n v="0"/>
    <n v="0"/>
    <m/>
    <m/>
    <m/>
    <s v="CUT"/>
    <n v="1"/>
  </r>
  <r>
    <x v="35"/>
    <x v="6"/>
    <m/>
    <n v="0"/>
    <m/>
    <n v="0"/>
    <n v="0"/>
    <m/>
    <m/>
    <m/>
    <s v="CUT"/>
    <n v="1"/>
  </r>
  <r>
    <x v="35"/>
    <x v="7"/>
    <m/>
    <n v="0"/>
    <m/>
    <n v="0"/>
    <n v="0"/>
    <m/>
    <m/>
    <m/>
    <s v="CUT"/>
    <n v="1"/>
  </r>
  <r>
    <x v="35"/>
    <x v="8"/>
    <m/>
    <n v="0"/>
    <m/>
    <n v="0"/>
    <n v="0"/>
    <m/>
    <m/>
    <m/>
    <s v="CUT"/>
    <n v="1"/>
  </r>
  <r>
    <x v="35"/>
    <x v="9"/>
    <m/>
    <n v="0"/>
    <m/>
    <n v="0"/>
    <n v="0"/>
    <m/>
    <m/>
    <m/>
    <s v="CUT"/>
    <n v="1"/>
  </r>
  <r>
    <x v="35"/>
    <x v="10"/>
    <m/>
    <n v="0"/>
    <m/>
    <n v="0"/>
    <n v="0"/>
    <m/>
    <m/>
    <m/>
    <s v="CUT"/>
    <n v="1"/>
  </r>
  <r>
    <x v="35"/>
    <x v="11"/>
    <m/>
    <n v="0"/>
    <m/>
    <n v="0"/>
    <n v="0"/>
    <m/>
    <m/>
    <m/>
    <s v="CUT"/>
    <n v="1"/>
  </r>
  <r>
    <x v="36"/>
    <x v="0"/>
    <s v="45 pts"/>
    <n v="10"/>
    <n v="30"/>
    <n v="3"/>
    <n v="45"/>
    <n v="1.2716203703703632E-2"/>
    <n v="1.2716203703703632E-2"/>
    <n v="1.2716203703703632E-2"/>
    <n v="30"/>
    <n v="1"/>
  </r>
  <r>
    <x v="36"/>
    <x v="1"/>
    <s v="96 pts"/>
    <n v="35"/>
    <n v="3"/>
    <n v="2"/>
    <n v="96"/>
    <n v="4.0206018518518238E-3"/>
    <n v="4.0206018518518238E-3"/>
    <n v="4.0206018518518238E-3"/>
    <n v="3"/>
    <n v="1"/>
  </r>
  <r>
    <x v="36"/>
    <x v="2"/>
    <s v="16 pts"/>
    <n v="20"/>
    <n v="43"/>
    <n v="1"/>
    <n v="16"/>
    <n v="1.9766203703703633E-2"/>
    <n v="1.9766203703703633E-2"/>
    <n v="1.9766203703703633E-2"/>
    <n v="43"/>
    <n v="1"/>
  </r>
  <r>
    <x v="36"/>
    <x v="3"/>
    <s v="8 pts"/>
    <n v="8"/>
    <n v="37"/>
    <n v="1"/>
    <n v="8"/>
    <n v="1.6425925925926954E-3"/>
    <n v="1.6425925925926954E-3"/>
    <n v="1.6425925925926954E-3"/>
    <n v="37"/>
    <n v="1"/>
  </r>
  <r>
    <x v="36"/>
    <x v="4"/>
    <m/>
    <n v="0"/>
    <m/>
    <n v="0"/>
    <n v="0"/>
    <m/>
    <m/>
    <m/>
    <s v="CUT"/>
    <n v="1"/>
  </r>
  <r>
    <x v="36"/>
    <x v="5"/>
    <m/>
    <n v="0"/>
    <m/>
    <n v="0"/>
    <n v="0"/>
    <m/>
    <m/>
    <m/>
    <s v="CUT"/>
    <n v="1"/>
  </r>
  <r>
    <x v="36"/>
    <x v="6"/>
    <m/>
    <n v="0"/>
    <m/>
    <n v="0"/>
    <n v="0"/>
    <m/>
    <m/>
    <m/>
    <s v="CUT"/>
    <n v="1"/>
  </r>
  <r>
    <x v="36"/>
    <x v="7"/>
    <m/>
    <n v="0"/>
    <m/>
    <n v="0"/>
    <n v="0"/>
    <m/>
    <m/>
    <m/>
    <s v="CUT"/>
    <n v="1"/>
  </r>
  <r>
    <x v="36"/>
    <x v="8"/>
    <m/>
    <n v="0"/>
    <m/>
    <n v="0"/>
    <n v="0"/>
    <m/>
    <m/>
    <m/>
    <s v="CUT"/>
    <n v="1"/>
  </r>
  <r>
    <x v="36"/>
    <x v="9"/>
    <m/>
    <n v="0"/>
    <m/>
    <n v="0"/>
    <n v="0"/>
    <m/>
    <m/>
    <m/>
    <s v="CUT"/>
    <n v="1"/>
  </r>
  <r>
    <x v="36"/>
    <x v="10"/>
    <m/>
    <n v="0"/>
    <m/>
    <n v="0"/>
    <n v="0"/>
    <m/>
    <m/>
    <m/>
    <s v="CUT"/>
    <n v="1"/>
  </r>
  <r>
    <x v="36"/>
    <x v="11"/>
    <m/>
    <n v="0"/>
    <m/>
    <n v="0"/>
    <n v="0"/>
    <m/>
    <m/>
    <m/>
    <s v="CUT"/>
    <n v="1"/>
  </r>
  <r>
    <x v="37"/>
    <x v="0"/>
    <s v="26 pts"/>
    <n v="15"/>
    <n v="49"/>
    <n v="3"/>
    <n v="26"/>
    <s v="CAP+4"/>
    <s v="CAP+4"/>
    <n v="4"/>
    <n v="49"/>
    <n v="1"/>
  </r>
  <r>
    <x v="37"/>
    <x v="1"/>
    <s v="50 pts"/>
    <n v="27"/>
    <n v="26"/>
    <n v="1"/>
    <n v="50"/>
    <n v="4.7450231481480643E-3"/>
    <n v="4.7450231481480643E-3"/>
    <n v="4.7450231481480643E-3"/>
    <n v="26"/>
    <n v="1"/>
  </r>
  <r>
    <x v="37"/>
    <x v="2"/>
    <s v="58 pts"/>
    <n v="44"/>
    <n v="22"/>
    <n v="1"/>
    <n v="58"/>
    <n v="1.8347685185185147E-2"/>
    <n v="1.8347685185185147E-2"/>
    <n v="1.8347685185185147E-2"/>
    <n v="22"/>
    <n v="1"/>
  </r>
  <r>
    <x v="37"/>
    <x v="3"/>
    <s v="26 pts"/>
    <n v="3"/>
    <n v="28"/>
    <n v="1"/>
    <n v="26"/>
    <n v="1.3620370370370782E-3"/>
    <n v="1.3620370370370782E-3"/>
    <n v="1.3620370370370782E-3"/>
    <n v="28"/>
    <n v="1"/>
  </r>
  <r>
    <x v="37"/>
    <x v="4"/>
    <m/>
    <n v="0"/>
    <m/>
    <n v="0"/>
    <n v="0"/>
    <m/>
    <m/>
    <m/>
    <s v="CUT"/>
    <n v="1"/>
  </r>
  <r>
    <x v="37"/>
    <x v="5"/>
    <m/>
    <n v="0"/>
    <m/>
    <n v="0"/>
    <n v="0"/>
    <m/>
    <m/>
    <m/>
    <s v="CUT"/>
    <n v="1"/>
  </r>
  <r>
    <x v="37"/>
    <x v="6"/>
    <m/>
    <n v="0"/>
    <m/>
    <n v="0"/>
    <n v="0"/>
    <m/>
    <m/>
    <m/>
    <s v="CUT"/>
    <n v="1"/>
  </r>
  <r>
    <x v="37"/>
    <x v="7"/>
    <m/>
    <n v="0"/>
    <m/>
    <n v="0"/>
    <n v="0"/>
    <m/>
    <m/>
    <m/>
    <s v="CUT"/>
    <n v="1"/>
  </r>
  <r>
    <x v="37"/>
    <x v="8"/>
    <m/>
    <n v="0"/>
    <m/>
    <n v="0"/>
    <n v="0"/>
    <m/>
    <m/>
    <m/>
    <s v="CUT"/>
    <n v="1"/>
  </r>
  <r>
    <x v="37"/>
    <x v="9"/>
    <m/>
    <n v="0"/>
    <m/>
    <n v="0"/>
    <n v="0"/>
    <m/>
    <m/>
    <m/>
    <s v="CUT"/>
    <n v="1"/>
  </r>
  <r>
    <x v="37"/>
    <x v="10"/>
    <m/>
    <n v="0"/>
    <m/>
    <n v="0"/>
    <n v="0"/>
    <m/>
    <m/>
    <m/>
    <s v="CUT"/>
    <n v="1"/>
  </r>
  <r>
    <x v="37"/>
    <x v="11"/>
    <m/>
    <n v="0"/>
    <m/>
    <n v="0"/>
    <n v="0"/>
    <m/>
    <m/>
    <m/>
    <s v="CUT"/>
    <n v="1"/>
  </r>
  <r>
    <x v="38"/>
    <x v="0"/>
    <s v="68 pts"/>
    <n v="31"/>
    <n v="17"/>
    <n v="3"/>
    <n v="68"/>
    <n v="1.1862962962962964E-2"/>
    <n v="1.1862962962962964E-2"/>
    <n v="1.1862962962962964E-2"/>
    <n v="17"/>
    <n v="1"/>
  </r>
  <r>
    <x v="38"/>
    <x v="1"/>
    <s v="21 pts"/>
    <n v="12"/>
    <n v="54"/>
    <n v="2"/>
    <n v="21"/>
    <n v="5.5972222222222534E-3"/>
    <n v="5.5972222222222534E-3"/>
    <n v="5.5972222222222534E-3"/>
    <n v="54"/>
    <n v="1"/>
  </r>
  <r>
    <x v="38"/>
    <x v="2"/>
    <s v="34 pts"/>
    <n v="41"/>
    <n v="34"/>
    <n v="1"/>
    <n v="34"/>
    <n v="1.8962847222222301E-2"/>
    <n v="1.8962847222222301E-2"/>
    <n v="1.8962847222222301E-2"/>
    <n v="34"/>
    <n v="1"/>
  </r>
  <r>
    <x v="38"/>
    <x v="3"/>
    <s v="36 pts"/>
    <n v="1"/>
    <n v="23"/>
    <n v="1"/>
    <n v="36"/>
    <n v="1.2841435185184658E-3"/>
    <n v="1.2841435185184658E-3"/>
    <n v="1.2841435185184658E-3"/>
    <n v="23"/>
    <n v="1"/>
  </r>
  <r>
    <x v="38"/>
    <x v="4"/>
    <m/>
    <n v="0"/>
    <m/>
    <n v="0"/>
    <n v="0"/>
    <m/>
    <m/>
    <m/>
    <s v="CUT"/>
    <n v="1"/>
  </r>
  <r>
    <x v="38"/>
    <x v="5"/>
    <m/>
    <n v="0"/>
    <m/>
    <n v="0"/>
    <n v="0"/>
    <m/>
    <m/>
    <m/>
    <s v="CUT"/>
    <n v="1"/>
  </r>
  <r>
    <x v="38"/>
    <x v="6"/>
    <m/>
    <n v="0"/>
    <m/>
    <n v="0"/>
    <n v="0"/>
    <m/>
    <m/>
    <m/>
    <s v="CUT"/>
    <n v="1"/>
  </r>
  <r>
    <x v="38"/>
    <x v="7"/>
    <m/>
    <n v="0"/>
    <m/>
    <n v="0"/>
    <n v="0"/>
    <m/>
    <m/>
    <m/>
    <s v="CUT"/>
    <n v="1"/>
  </r>
  <r>
    <x v="38"/>
    <x v="8"/>
    <m/>
    <n v="0"/>
    <m/>
    <n v="0"/>
    <n v="0"/>
    <m/>
    <m/>
    <m/>
    <s v="CUT"/>
    <n v="1"/>
  </r>
  <r>
    <x v="38"/>
    <x v="9"/>
    <m/>
    <n v="0"/>
    <m/>
    <n v="0"/>
    <n v="0"/>
    <m/>
    <m/>
    <m/>
    <s v="CUT"/>
    <n v="1"/>
  </r>
  <r>
    <x v="38"/>
    <x v="10"/>
    <m/>
    <n v="0"/>
    <m/>
    <n v="0"/>
    <n v="0"/>
    <m/>
    <m/>
    <m/>
    <s v="CUT"/>
    <n v="1"/>
  </r>
  <r>
    <x v="38"/>
    <x v="11"/>
    <m/>
    <n v="0"/>
    <m/>
    <n v="0"/>
    <n v="0"/>
    <m/>
    <m/>
    <m/>
    <s v="CUT"/>
    <n v="1"/>
  </r>
  <r>
    <x v="39"/>
    <x v="0"/>
    <s v="46 pts"/>
    <n v="35"/>
    <n v="29"/>
    <n v="2"/>
    <n v="46"/>
    <n v="1.2708680555555629E-2"/>
    <n v="1.2708680555555629E-2"/>
    <n v="1.2708680555555629E-2"/>
    <n v="29"/>
    <n v="1"/>
  </r>
  <r>
    <x v="39"/>
    <x v="1"/>
    <s v="30 pts"/>
    <n v="6"/>
    <n v="45"/>
    <n v="2"/>
    <n v="30"/>
    <n v="5.1901620370369272E-3"/>
    <n v="5.1901620370369272E-3"/>
    <n v="5.1901620370369272E-3"/>
    <n v="45"/>
    <n v="1"/>
  </r>
  <r>
    <x v="39"/>
    <x v="2"/>
    <s v="64 pts"/>
    <n v="6"/>
    <n v="19"/>
    <n v="1"/>
    <n v="64"/>
    <n v="1.8201157407407464E-2"/>
    <n v="1.8201157407407464E-2"/>
    <n v="1.8201157407407464E-2"/>
    <n v="19"/>
    <n v="1"/>
  </r>
  <r>
    <x v="39"/>
    <x v="3"/>
    <s v="14 pts"/>
    <n v="15"/>
    <n v="34"/>
    <n v="1"/>
    <n v="14"/>
    <n v="1.4989583333333556E-3"/>
    <n v="1.4989583333333556E-3"/>
    <n v="1.4989583333333556E-3"/>
    <n v="34"/>
    <n v="1"/>
  </r>
  <r>
    <x v="39"/>
    <x v="4"/>
    <m/>
    <n v="0"/>
    <m/>
    <n v="0"/>
    <n v="0"/>
    <m/>
    <m/>
    <m/>
    <s v="CUT"/>
    <n v="1"/>
  </r>
  <r>
    <x v="39"/>
    <x v="5"/>
    <m/>
    <n v="0"/>
    <m/>
    <n v="0"/>
    <n v="0"/>
    <m/>
    <m/>
    <m/>
    <s v="CUT"/>
    <n v="1"/>
  </r>
  <r>
    <x v="39"/>
    <x v="6"/>
    <m/>
    <n v="0"/>
    <m/>
    <n v="0"/>
    <n v="0"/>
    <m/>
    <m/>
    <m/>
    <s v="CUT"/>
    <n v="1"/>
  </r>
  <r>
    <x v="39"/>
    <x v="7"/>
    <m/>
    <n v="0"/>
    <m/>
    <n v="0"/>
    <n v="0"/>
    <m/>
    <m/>
    <m/>
    <s v="CUT"/>
    <n v="1"/>
  </r>
  <r>
    <x v="39"/>
    <x v="8"/>
    <m/>
    <n v="0"/>
    <m/>
    <n v="0"/>
    <n v="0"/>
    <m/>
    <m/>
    <m/>
    <s v="CUT"/>
    <n v="1"/>
  </r>
  <r>
    <x v="39"/>
    <x v="9"/>
    <m/>
    <n v="0"/>
    <m/>
    <n v="0"/>
    <n v="0"/>
    <m/>
    <m/>
    <m/>
    <s v="CUT"/>
    <n v="1"/>
  </r>
  <r>
    <x v="39"/>
    <x v="10"/>
    <m/>
    <n v="0"/>
    <m/>
    <n v="0"/>
    <n v="0"/>
    <m/>
    <m/>
    <m/>
    <s v="CUT"/>
    <n v="1"/>
  </r>
  <r>
    <x v="39"/>
    <x v="11"/>
    <m/>
    <n v="0"/>
    <m/>
    <n v="0"/>
    <n v="0"/>
    <m/>
    <m/>
    <m/>
    <s v="CUT"/>
    <n v="1"/>
  </r>
  <r>
    <x v="40"/>
    <x v="0"/>
    <s v="12 pts"/>
    <n v="36"/>
    <n v="63"/>
    <n v="2"/>
    <n v="12"/>
    <s v="CAP+8"/>
    <s v="CAP+8"/>
    <n v="8"/>
    <n v="63"/>
    <n v="1"/>
  </r>
  <r>
    <x v="40"/>
    <x v="1"/>
    <s v="62 pts"/>
    <n v="7"/>
    <n v="20"/>
    <n v="1"/>
    <n v="62"/>
    <n v="4.669560185185162E-3"/>
    <n v="4.669560185185162E-3"/>
    <n v="4.669560185185162E-3"/>
    <n v="20"/>
    <n v="1"/>
  </r>
  <r>
    <x v="40"/>
    <x v="2"/>
    <s v="42 pts"/>
    <n v="46"/>
    <n v="30"/>
    <n v="1"/>
    <n v="42"/>
    <n v="1.8752083333333225E-2"/>
    <n v="1.8752083333333225E-2"/>
    <n v="1.8752083333333225E-2"/>
    <n v="30"/>
    <n v="1"/>
  </r>
  <r>
    <x v="40"/>
    <x v="3"/>
    <m/>
    <n v="0"/>
    <m/>
    <n v="0"/>
    <n v="0"/>
    <m/>
    <m/>
    <m/>
    <s v="CUT"/>
    <n v="1"/>
  </r>
  <r>
    <x v="40"/>
    <x v="4"/>
    <m/>
    <n v="0"/>
    <m/>
    <n v="0"/>
    <n v="0"/>
    <m/>
    <m/>
    <m/>
    <s v="CUT"/>
    <n v="1"/>
  </r>
  <r>
    <x v="40"/>
    <x v="5"/>
    <m/>
    <n v="0"/>
    <m/>
    <n v="0"/>
    <n v="0"/>
    <m/>
    <m/>
    <m/>
    <s v="CUT"/>
    <n v="1"/>
  </r>
  <r>
    <x v="40"/>
    <x v="6"/>
    <m/>
    <n v="0"/>
    <m/>
    <n v="0"/>
    <n v="0"/>
    <m/>
    <m/>
    <m/>
    <s v="CUT"/>
    <n v="1"/>
  </r>
  <r>
    <x v="40"/>
    <x v="7"/>
    <m/>
    <n v="0"/>
    <m/>
    <n v="0"/>
    <n v="0"/>
    <m/>
    <m/>
    <m/>
    <s v="CUT"/>
    <n v="1"/>
  </r>
  <r>
    <x v="40"/>
    <x v="8"/>
    <m/>
    <n v="0"/>
    <m/>
    <n v="0"/>
    <n v="0"/>
    <m/>
    <m/>
    <m/>
    <s v="CUT"/>
    <n v="1"/>
  </r>
  <r>
    <x v="40"/>
    <x v="9"/>
    <m/>
    <n v="0"/>
    <m/>
    <n v="0"/>
    <n v="0"/>
    <m/>
    <m/>
    <m/>
    <s v="CUT"/>
    <n v="1"/>
  </r>
  <r>
    <x v="40"/>
    <x v="10"/>
    <m/>
    <n v="0"/>
    <m/>
    <n v="0"/>
    <n v="0"/>
    <m/>
    <m/>
    <m/>
    <s v="CUT"/>
    <n v="1"/>
  </r>
  <r>
    <x v="40"/>
    <x v="11"/>
    <m/>
    <n v="0"/>
    <m/>
    <n v="0"/>
    <n v="0"/>
    <m/>
    <m/>
    <m/>
    <s v="CUT"/>
    <n v="1"/>
  </r>
  <r>
    <x v="41"/>
    <x v="0"/>
    <s v="10 pts"/>
    <n v="15"/>
    <n v="65"/>
    <n v="2"/>
    <n v="10"/>
    <s v="CAP+8"/>
    <s v="CAP+8"/>
    <n v="8"/>
    <n v="65"/>
    <n v="1"/>
  </r>
  <r>
    <x v="41"/>
    <x v="1"/>
    <s v="98 pts"/>
    <n v="6"/>
    <n v="2"/>
    <n v="1"/>
    <n v="98"/>
    <n v="3.9424768518518949E-3"/>
    <n v="3.9424768518518949E-3"/>
    <n v="3.9424768518518949E-3"/>
    <n v="2"/>
    <n v="1"/>
  </r>
  <r>
    <x v="41"/>
    <x v="2"/>
    <s v="4 pts"/>
    <n v="15"/>
    <n v="49"/>
    <n v="1"/>
    <n v="4"/>
    <n v="2.1287847222222211E-2"/>
    <n v="2.1287847222222211E-2"/>
    <n v="2.1287847222222211E-2"/>
    <n v="49"/>
    <n v="1"/>
  </r>
  <r>
    <x v="41"/>
    <x v="3"/>
    <m/>
    <n v="0"/>
    <m/>
    <n v="0"/>
    <n v="0"/>
    <m/>
    <m/>
    <m/>
    <s v="CUT"/>
    <n v="1"/>
  </r>
  <r>
    <x v="41"/>
    <x v="4"/>
    <m/>
    <n v="0"/>
    <m/>
    <n v="0"/>
    <n v="0"/>
    <m/>
    <m/>
    <m/>
    <s v="CUT"/>
    <n v="1"/>
  </r>
  <r>
    <x v="41"/>
    <x v="5"/>
    <m/>
    <n v="0"/>
    <m/>
    <n v="0"/>
    <n v="0"/>
    <m/>
    <m/>
    <m/>
    <s v="CUT"/>
    <n v="1"/>
  </r>
  <r>
    <x v="41"/>
    <x v="6"/>
    <m/>
    <n v="0"/>
    <m/>
    <n v="0"/>
    <n v="0"/>
    <m/>
    <m/>
    <m/>
    <s v="CUT"/>
    <n v="1"/>
  </r>
  <r>
    <x v="41"/>
    <x v="7"/>
    <m/>
    <n v="0"/>
    <m/>
    <n v="0"/>
    <n v="0"/>
    <m/>
    <m/>
    <m/>
    <s v="CUT"/>
    <n v="1"/>
  </r>
  <r>
    <x v="41"/>
    <x v="8"/>
    <m/>
    <n v="0"/>
    <m/>
    <n v="0"/>
    <n v="0"/>
    <m/>
    <m/>
    <m/>
    <s v="CUT"/>
    <n v="1"/>
  </r>
  <r>
    <x v="41"/>
    <x v="9"/>
    <m/>
    <n v="0"/>
    <m/>
    <n v="0"/>
    <n v="0"/>
    <m/>
    <m/>
    <m/>
    <s v="CUT"/>
    <n v="1"/>
  </r>
  <r>
    <x v="41"/>
    <x v="10"/>
    <m/>
    <n v="0"/>
    <m/>
    <n v="0"/>
    <n v="0"/>
    <m/>
    <m/>
    <m/>
    <s v="CUT"/>
    <n v="1"/>
  </r>
  <r>
    <x v="41"/>
    <x v="11"/>
    <m/>
    <n v="0"/>
    <m/>
    <n v="0"/>
    <n v="0"/>
    <m/>
    <m/>
    <m/>
    <s v="CUT"/>
    <n v="1"/>
  </r>
  <r>
    <x v="42"/>
    <x v="0"/>
    <s v="43 pts"/>
    <n v="29"/>
    <n v="32"/>
    <n v="2"/>
    <n v="43"/>
    <n v="1.3152314814814714E-2"/>
    <n v="1.3152314814814714E-2"/>
    <n v="1.3152314814814714E-2"/>
    <n v="32"/>
    <n v="1"/>
  </r>
  <r>
    <x v="42"/>
    <x v="1"/>
    <s v="33 pts"/>
    <n v="36"/>
    <n v="42"/>
    <n v="2"/>
    <n v="33"/>
    <n v="5.0542824074073511E-3"/>
    <n v="5.0542824074073511E-3"/>
    <n v="5.0542824074073511E-3"/>
    <n v="42"/>
    <n v="1"/>
  </r>
  <r>
    <x v="42"/>
    <x v="2"/>
    <s v="32 pts"/>
    <n v="45"/>
    <n v="35"/>
    <n v="1"/>
    <n v="32"/>
    <n v="1.8964583333333396E-2"/>
    <n v="1.8964583333333396E-2"/>
    <n v="1.8964583333333396E-2"/>
    <n v="35"/>
    <n v="1"/>
  </r>
  <r>
    <x v="42"/>
    <x v="3"/>
    <m/>
    <n v="0"/>
    <m/>
    <n v="0"/>
    <n v="0"/>
    <m/>
    <m/>
    <m/>
    <s v="CUT"/>
    <n v="1"/>
  </r>
  <r>
    <x v="42"/>
    <x v="4"/>
    <m/>
    <n v="0"/>
    <m/>
    <n v="0"/>
    <n v="0"/>
    <m/>
    <m/>
    <m/>
    <s v="CUT"/>
    <n v="1"/>
  </r>
  <r>
    <x v="42"/>
    <x v="5"/>
    <m/>
    <n v="0"/>
    <m/>
    <n v="0"/>
    <n v="0"/>
    <m/>
    <m/>
    <m/>
    <s v="CUT"/>
    <n v="1"/>
  </r>
  <r>
    <x v="42"/>
    <x v="6"/>
    <m/>
    <n v="0"/>
    <m/>
    <n v="0"/>
    <n v="0"/>
    <m/>
    <m/>
    <m/>
    <s v="CUT"/>
    <n v="1"/>
  </r>
  <r>
    <x v="42"/>
    <x v="7"/>
    <m/>
    <n v="0"/>
    <m/>
    <n v="0"/>
    <n v="0"/>
    <m/>
    <m/>
    <m/>
    <s v="CUT"/>
    <n v="1"/>
  </r>
  <r>
    <x v="42"/>
    <x v="8"/>
    <m/>
    <n v="0"/>
    <m/>
    <n v="0"/>
    <n v="0"/>
    <m/>
    <m/>
    <m/>
    <s v="CUT"/>
    <n v="1"/>
  </r>
  <r>
    <x v="42"/>
    <x v="9"/>
    <m/>
    <n v="0"/>
    <m/>
    <n v="0"/>
    <n v="0"/>
    <m/>
    <m/>
    <m/>
    <s v="CUT"/>
    <n v="1"/>
  </r>
  <r>
    <x v="42"/>
    <x v="10"/>
    <m/>
    <n v="0"/>
    <m/>
    <n v="0"/>
    <n v="0"/>
    <m/>
    <m/>
    <m/>
    <s v="CUT"/>
    <n v="1"/>
  </r>
  <r>
    <x v="42"/>
    <x v="11"/>
    <m/>
    <n v="0"/>
    <m/>
    <n v="0"/>
    <n v="0"/>
    <m/>
    <m/>
    <m/>
    <s v="CUT"/>
    <n v="1"/>
  </r>
  <r>
    <x v="43"/>
    <x v="0"/>
    <s v="28 pts"/>
    <n v="4"/>
    <n v="47"/>
    <n v="2"/>
    <n v="28"/>
    <s v="CAP+2"/>
    <s v="CAP+2"/>
    <n v="2"/>
    <n v="47"/>
    <n v="1"/>
  </r>
  <r>
    <x v="43"/>
    <x v="1"/>
    <s v="44 pts"/>
    <n v="26"/>
    <n v="31"/>
    <n v="1"/>
    <n v="44"/>
    <n v="4.8680555555555838E-3"/>
    <n v="4.8680555555555838E-3"/>
    <n v="4.8680555555555838E-3"/>
    <n v="31"/>
    <n v="1"/>
  </r>
  <r>
    <x v="43"/>
    <x v="2"/>
    <s v="28 pts"/>
    <n v="4"/>
    <n v="37"/>
    <n v="1"/>
    <n v="28"/>
    <n v="1.9228819444444545E-2"/>
    <n v="1.9228819444444545E-2"/>
    <n v="1.9228819444444545E-2"/>
    <n v="37"/>
    <n v="1"/>
  </r>
  <r>
    <x v="43"/>
    <x v="3"/>
    <m/>
    <n v="0"/>
    <m/>
    <n v="0"/>
    <n v="0"/>
    <m/>
    <m/>
    <m/>
    <s v="CUT"/>
    <n v="1"/>
  </r>
  <r>
    <x v="43"/>
    <x v="4"/>
    <m/>
    <n v="0"/>
    <m/>
    <n v="0"/>
    <n v="0"/>
    <m/>
    <m/>
    <m/>
    <s v="CUT"/>
    <n v="1"/>
  </r>
  <r>
    <x v="43"/>
    <x v="5"/>
    <m/>
    <n v="0"/>
    <m/>
    <n v="0"/>
    <n v="0"/>
    <m/>
    <m/>
    <m/>
    <s v="CUT"/>
    <n v="1"/>
  </r>
  <r>
    <x v="43"/>
    <x v="6"/>
    <m/>
    <n v="0"/>
    <m/>
    <n v="0"/>
    <n v="0"/>
    <m/>
    <m/>
    <m/>
    <s v="CUT"/>
    <n v="1"/>
  </r>
  <r>
    <x v="43"/>
    <x v="7"/>
    <m/>
    <n v="0"/>
    <m/>
    <n v="0"/>
    <n v="0"/>
    <m/>
    <m/>
    <m/>
    <s v="CUT"/>
    <n v="1"/>
  </r>
  <r>
    <x v="43"/>
    <x v="8"/>
    <m/>
    <n v="0"/>
    <m/>
    <n v="0"/>
    <n v="0"/>
    <m/>
    <m/>
    <m/>
    <s v="CUT"/>
    <n v="1"/>
  </r>
  <r>
    <x v="43"/>
    <x v="9"/>
    <m/>
    <n v="0"/>
    <m/>
    <n v="0"/>
    <n v="0"/>
    <m/>
    <m/>
    <m/>
    <s v="CUT"/>
    <n v="1"/>
  </r>
  <r>
    <x v="43"/>
    <x v="10"/>
    <m/>
    <n v="0"/>
    <m/>
    <n v="0"/>
    <n v="0"/>
    <m/>
    <m/>
    <m/>
    <s v="CUT"/>
    <n v="1"/>
  </r>
  <r>
    <x v="43"/>
    <x v="11"/>
    <m/>
    <n v="0"/>
    <m/>
    <n v="0"/>
    <n v="0"/>
    <m/>
    <m/>
    <m/>
    <s v="CUT"/>
    <n v="1"/>
  </r>
  <r>
    <x v="44"/>
    <x v="0"/>
    <s v="40 pts"/>
    <n v="35"/>
    <n v="35"/>
    <n v="3"/>
    <n v="40"/>
    <n v="1.3259953703703697E-2"/>
    <n v="1.3259953703703697E-2"/>
    <n v="1.3259953703703697E-2"/>
    <n v="35"/>
    <n v="1"/>
  </r>
  <r>
    <x v="44"/>
    <x v="1"/>
    <s v="47 pts"/>
    <n v="3"/>
    <n v="28"/>
    <n v="2"/>
    <n v="47"/>
    <n v="4.8224537037035997E-3"/>
    <n v="4.8224537037035997E-3"/>
    <n v="4.8224537037035997E-3"/>
    <n v="28"/>
    <n v="1"/>
  </r>
  <r>
    <x v="44"/>
    <x v="2"/>
    <s v="12 pts"/>
    <n v="9"/>
    <n v="45"/>
    <n v="1"/>
    <n v="12"/>
    <n v="1.9881944444444466E-2"/>
    <n v="1.9881944444444466E-2"/>
    <n v="1.9881944444444466E-2"/>
    <n v="45"/>
    <n v="1"/>
  </r>
  <r>
    <x v="44"/>
    <x v="3"/>
    <m/>
    <n v="0"/>
    <m/>
    <n v="0"/>
    <n v="0"/>
    <m/>
    <m/>
    <m/>
    <s v="CUT"/>
    <n v="1"/>
  </r>
  <r>
    <x v="44"/>
    <x v="4"/>
    <m/>
    <n v="0"/>
    <m/>
    <n v="0"/>
    <n v="0"/>
    <m/>
    <m/>
    <m/>
    <s v="CUT"/>
    <n v="1"/>
  </r>
  <r>
    <x v="44"/>
    <x v="5"/>
    <m/>
    <n v="0"/>
    <m/>
    <n v="0"/>
    <n v="0"/>
    <m/>
    <m/>
    <m/>
    <s v="CUT"/>
    <n v="1"/>
  </r>
  <r>
    <x v="44"/>
    <x v="6"/>
    <m/>
    <n v="0"/>
    <m/>
    <n v="0"/>
    <n v="0"/>
    <m/>
    <m/>
    <m/>
    <s v="CUT"/>
    <n v="1"/>
  </r>
  <r>
    <x v="44"/>
    <x v="7"/>
    <m/>
    <n v="0"/>
    <m/>
    <n v="0"/>
    <n v="0"/>
    <m/>
    <m/>
    <m/>
    <s v="CUT"/>
    <n v="1"/>
  </r>
  <r>
    <x v="44"/>
    <x v="8"/>
    <m/>
    <n v="0"/>
    <m/>
    <n v="0"/>
    <n v="0"/>
    <m/>
    <m/>
    <m/>
    <s v="CUT"/>
    <n v="1"/>
  </r>
  <r>
    <x v="44"/>
    <x v="9"/>
    <m/>
    <n v="0"/>
    <m/>
    <n v="0"/>
    <n v="0"/>
    <m/>
    <m/>
    <m/>
    <s v="CUT"/>
    <n v="1"/>
  </r>
  <r>
    <x v="44"/>
    <x v="10"/>
    <m/>
    <n v="0"/>
    <m/>
    <n v="0"/>
    <n v="0"/>
    <m/>
    <m/>
    <m/>
    <s v="CUT"/>
    <n v="1"/>
  </r>
  <r>
    <x v="44"/>
    <x v="11"/>
    <m/>
    <n v="0"/>
    <m/>
    <n v="0"/>
    <n v="0"/>
    <m/>
    <m/>
    <m/>
    <s v="CUT"/>
    <n v="1"/>
  </r>
  <r>
    <x v="45"/>
    <x v="0"/>
    <s v="38 pts"/>
    <n v="16"/>
    <n v="37"/>
    <n v="2"/>
    <n v="38"/>
    <n v="1.3300231481481406E-2"/>
    <n v="1.3300231481481406E-2"/>
    <n v="1.3300231481481406E-2"/>
    <n v="37"/>
    <n v="1"/>
  </r>
  <r>
    <x v="45"/>
    <x v="1"/>
    <s v="28 pts"/>
    <n v="21"/>
    <n v="47"/>
    <n v="1"/>
    <n v="28"/>
    <n v="5.3334490740741813E-3"/>
    <n v="5.3334490740741813E-3"/>
    <n v="5.3334490740741813E-3"/>
    <n v="47"/>
    <n v="1"/>
  </r>
  <r>
    <x v="45"/>
    <x v="2"/>
    <s v="26 pts"/>
    <n v="48"/>
    <n v="38"/>
    <n v="1"/>
    <n v="26"/>
    <n v="1.9229166666666631E-2"/>
    <n v="1.9229166666666631E-2"/>
    <n v="1.9229166666666631E-2"/>
    <n v="38"/>
    <n v="1"/>
  </r>
  <r>
    <x v="45"/>
    <x v="3"/>
    <m/>
    <n v="0"/>
    <m/>
    <n v="0"/>
    <n v="0"/>
    <m/>
    <m/>
    <m/>
    <s v="CUT"/>
    <n v="1"/>
  </r>
  <r>
    <x v="45"/>
    <x v="4"/>
    <m/>
    <n v="0"/>
    <m/>
    <n v="0"/>
    <n v="0"/>
    <m/>
    <m/>
    <m/>
    <s v="CUT"/>
    <n v="1"/>
  </r>
  <r>
    <x v="45"/>
    <x v="5"/>
    <m/>
    <n v="0"/>
    <m/>
    <n v="0"/>
    <n v="0"/>
    <m/>
    <m/>
    <m/>
    <s v="CUT"/>
    <n v="1"/>
  </r>
  <r>
    <x v="45"/>
    <x v="6"/>
    <m/>
    <n v="0"/>
    <m/>
    <n v="0"/>
    <n v="0"/>
    <m/>
    <m/>
    <m/>
    <s v="CUT"/>
    <n v="1"/>
  </r>
  <r>
    <x v="45"/>
    <x v="7"/>
    <m/>
    <n v="0"/>
    <m/>
    <n v="0"/>
    <n v="0"/>
    <m/>
    <m/>
    <m/>
    <s v="CUT"/>
    <n v="1"/>
  </r>
  <r>
    <x v="45"/>
    <x v="8"/>
    <m/>
    <n v="0"/>
    <m/>
    <n v="0"/>
    <n v="0"/>
    <m/>
    <m/>
    <m/>
    <s v="CUT"/>
    <n v="1"/>
  </r>
  <r>
    <x v="45"/>
    <x v="9"/>
    <m/>
    <n v="0"/>
    <m/>
    <n v="0"/>
    <n v="0"/>
    <m/>
    <m/>
    <m/>
    <s v="CUT"/>
    <n v="1"/>
  </r>
  <r>
    <x v="45"/>
    <x v="10"/>
    <m/>
    <n v="0"/>
    <m/>
    <n v="0"/>
    <n v="0"/>
    <m/>
    <m/>
    <m/>
    <s v="CUT"/>
    <n v="1"/>
  </r>
  <r>
    <x v="45"/>
    <x v="11"/>
    <m/>
    <n v="0"/>
    <m/>
    <n v="0"/>
    <n v="0"/>
    <m/>
    <m/>
    <m/>
    <s v="CUT"/>
    <n v="1"/>
  </r>
  <r>
    <x v="46"/>
    <x v="0"/>
    <s v="22 pts"/>
    <n v="26"/>
    <n v="53"/>
    <n v="1"/>
    <n v="22"/>
    <s v="CAP+7"/>
    <s v="CAP+7"/>
    <n v="7"/>
    <n v="53"/>
    <n v="1"/>
  </r>
  <r>
    <x v="46"/>
    <x v="1"/>
    <s v="60 pts"/>
    <n v="29"/>
    <n v="21"/>
    <n v="1"/>
    <n v="60"/>
    <n v="4.6736111111111978E-3"/>
    <n v="4.6736111111111978E-3"/>
    <n v="4.6736111111111978E-3"/>
    <n v="21"/>
    <n v="1"/>
  </r>
  <r>
    <x v="46"/>
    <x v="2"/>
    <s v="8 pts"/>
    <n v="43"/>
    <n v="47"/>
    <n v="1"/>
    <n v="8"/>
    <n v="2.082060185185175E-2"/>
    <n v="2.082060185185175E-2"/>
    <n v="2.082060185185175E-2"/>
    <n v="47"/>
    <n v="1"/>
  </r>
  <r>
    <x v="46"/>
    <x v="3"/>
    <m/>
    <n v="0"/>
    <m/>
    <n v="0"/>
    <n v="0"/>
    <m/>
    <m/>
    <m/>
    <s v="CUT"/>
    <n v="1"/>
  </r>
  <r>
    <x v="46"/>
    <x v="4"/>
    <m/>
    <n v="0"/>
    <m/>
    <n v="0"/>
    <n v="0"/>
    <m/>
    <m/>
    <m/>
    <s v="CUT"/>
    <n v="1"/>
  </r>
  <r>
    <x v="46"/>
    <x v="5"/>
    <m/>
    <n v="0"/>
    <m/>
    <n v="0"/>
    <n v="0"/>
    <m/>
    <m/>
    <m/>
    <s v="CUT"/>
    <n v="1"/>
  </r>
  <r>
    <x v="46"/>
    <x v="6"/>
    <m/>
    <n v="0"/>
    <m/>
    <n v="0"/>
    <n v="0"/>
    <m/>
    <m/>
    <m/>
    <s v="CUT"/>
    <n v="1"/>
  </r>
  <r>
    <x v="46"/>
    <x v="7"/>
    <m/>
    <n v="0"/>
    <m/>
    <n v="0"/>
    <n v="0"/>
    <m/>
    <m/>
    <m/>
    <s v="CUT"/>
    <n v="1"/>
  </r>
  <r>
    <x v="46"/>
    <x v="8"/>
    <m/>
    <n v="0"/>
    <m/>
    <n v="0"/>
    <n v="0"/>
    <m/>
    <m/>
    <m/>
    <s v="CUT"/>
    <n v="1"/>
  </r>
  <r>
    <x v="46"/>
    <x v="9"/>
    <m/>
    <n v="0"/>
    <m/>
    <n v="0"/>
    <n v="0"/>
    <m/>
    <m/>
    <m/>
    <s v="CUT"/>
    <n v="1"/>
  </r>
  <r>
    <x v="46"/>
    <x v="10"/>
    <m/>
    <n v="0"/>
    <m/>
    <n v="0"/>
    <n v="0"/>
    <m/>
    <m/>
    <m/>
    <s v="CUT"/>
    <n v="1"/>
  </r>
  <r>
    <x v="46"/>
    <x v="11"/>
    <m/>
    <n v="0"/>
    <m/>
    <n v="0"/>
    <n v="0"/>
    <m/>
    <m/>
    <m/>
    <s v="CUT"/>
    <n v="1"/>
  </r>
  <r>
    <x v="47"/>
    <x v="0"/>
    <s v="39 pts"/>
    <n v="27"/>
    <n v="36"/>
    <n v="2"/>
    <n v="39"/>
    <n v="1.3265856481481375E-2"/>
    <n v="1.3265856481481375E-2"/>
    <n v="1.3265856481481375E-2"/>
    <n v="36"/>
    <n v="1"/>
  </r>
  <r>
    <x v="47"/>
    <x v="1"/>
    <s v="25 pts"/>
    <n v="20"/>
    <n v="50"/>
    <n v="1"/>
    <n v="25"/>
    <n v="5.3851851851851595E-3"/>
    <n v="5.3851851851851595E-3"/>
    <n v="5.3851851851851595E-3"/>
    <n v="50"/>
    <n v="1"/>
  </r>
  <r>
    <x v="47"/>
    <x v="2"/>
    <s v="22 pts"/>
    <n v="1"/>
    <n v="40"/>
    <n v="1"/>
    <n v="22"/>
    <n v="1.9406481481481386E-2"/>
    <n v="1.9406481481481386E-2"/>
    <n v="1.9406481481481386E-2"/>
    <n v="40"/>
    <n v="1"/>
  </r>
  <r>
    <x v="47"/>
    <x v="3"/>
    <m/>
    <n v="0"/>
    <m/>
    <n v="0"/>
    <n v="0"/>
    <m/>
    <m/>
    <m/>
    <s v="CUT"/>
    <n v="1"/>
  </r>
  <r>
    <x v="47"/>
    <x v="4"/>
    <m/>
    <n v="0"/>
    <m/>
    <n v="0"/>
    <n v="0"/>
    <m/>
    <m/>
    <m/>
    <s v="CUT"/>
    <n v="1"/>
  </r>
  <r>
    <x v="47"/>
    <x v="5"/>
    <m/>
    <n v="0"/>
    <m/>
    <n v="0"/>
    <n v="0"/>
    <m/>
    <m/>
    <m/>
    <s v="CUT"/>
    <n v="1"/>
  </r>
  <r>
    <x v="47"/>
    <x v="6"/>
    <m/>
    <n v="0"/>
    <m/>
    <n v="0"/>
    <n v="0"/>
    <m/>
    <m/>
    <m/>
    <s v="CUT"/>
    <n v="1"/>
  </r>
  <r>
    <x v="47"/>
    <x v="7"/>
    <m/>
    <n v="0"/>
    <m/>
    <n v="0"/>
    <n v="0"/>
    <m/>
    <m/>
    <m/>
    <s v="CUT"/>
    <n v="1"/>
  </r>
  <r>
    <x v="47"/>
    <x v="8"/>
    <m/>
    <n v="0"/>
    <m/>
    <n v="0"/>
    <n v="0"/>
    <m/>
    <m/>
    <m/>
    <s v="CUT"/>
    <n v="1"/>
  </r>
  <r>
    <x v="47"/>
    <x v="9"/>
    <m/>
    <n v="0"/>
    <m/>
    <n v="0"/>
    <n v="0"/>
    <m/>
    <m/>
    <m/>
    <s v="CUT"/>
    <n v="1"/>
  </r>
  <r>
    <x v="47"/>
    <x v="10"/>
    <m/>
    <n v="0"/>
    <m/>
    <n v="0"/>
    <n v="0"/>
    <m/>
    <m/>
    <m/>
    <s v="CUT"/>
    <n v="1"/>
  </r>
  <r>
    <x v="47"/>
    <x v="11"/>
    <m/>
    <n v="0"/>
    <m/>
    <n v="0"/>
    <n v="0"/>
    <m/>
    <m/>
    <m/>
    <s v="CUT"/>
    <n v="1"/>
  </r>
  <r>
    <x v="48"/>
    <x v="0"/>
    <s v="50 pts"/>
    <n v="23"/>
    <n v="26"/>
    <n v="2"/>
    <n v="50"/>
    <n v="1.2569907407407488E-2"/>
    <n v="1.2569907407407488E-2"/>
    <n v="1.2569907407407488E-2"/>
    <n v="26"/>
    <n v="1"/>
  </r>
  <r>
    <x v="48"/>
    <x v="1"/>
    <s v="18 pts"/>
    <n v="33"/>
    <n v="57"/>
    <n v="2"/>
    <n v="18"/>
    <n v="5.6839120370371088E-3"/>
    <n v="5.6839120370371088E-3"/>
    <n v="5.6839120370371088E-3"/>
    <n v="57"/>
    <n v="1"/>
  </r>
  <r>
    <x v="48"/>
    <x v="2"/>
    <s v="6 pts"/>
    <n v="3"/>
    <n v="48"/>
    <n v="1"/>
    <n v="6"/>
    <n v="2.1178009259259278E-2"/>
    <n v="2.1178009259259278E-2"/>
    <n v="2.1178009259259278E-2"/>
    <n v="48"/>
    <n v="1"/>
  </r>
  <r>
    <x v="48"/>
    <x v="3"/>
    <m/>
    <n v="0"/>
    <m/>
    <n v="0"/>
    <n v="0"/>
    <m/>
    <m/>
    <m/>
    <s v="CUT"/>
    <n v="1"/>
  </r>
  <r>
    <x v="48"/>
    <x v="4"/>
    <m/>
    <n v="0"/>
    <m/>
    <n v="0"/>
    <n v="0"/>
    <m/>
    <m/>
    <m/>
    <s v="CUT"/>
    <n v="1"/>
  </r>
  <r>
    <x v="48"/>
    <x v="5"/>
    <m/>
    <n v="0"/>
    <m/>
    <n v="0"/>
    <n v="0"/>
    <m/>
    <m/>
    <m/>
    <s v="CUT"/>
    <n v="1"/>
  </r>
  <r>
    <x v="48"/>
    <x v="6"/>
    <m/>
    <n v="0"/>
    <m/>
    <n v="0"/>
    <n v="0"/>
    <m/>
    <m/>
    <m/>
    <s v="CUT"/>
    <n v="1"/>
  </r>
  <r>
    <x v="48"/>
    <x v="7"/>
    <m/>
    <n v="0"/>
    <m/>
    <n v="0"/>
    <n v="0"/>
    <m/>
    <m/>
    <m/>
    <s v="CUT"/>
    <n v="1"/>
  </r>
  <r>
    <x v="48"/>
    <x v="8"/>
    <m/>
    <n v="0"/>
    <m/>
    <n v="0"/>
    <n v="0"/>
    <m/>
    <m/>
    <m/>
    <s v="CUT"/>
    <n v="1"/>
  </r>
  <r>
    <x v="48"/>
    <x v="9"/>
    <m/>
    <n v="0"/>
    <m/>
    <n v="0"/>
    <n v="0"/>
    <m/>
    <m/>
    <m/>
    <s v="CUT"/>
    <n v="1"/>
  </r>
  <r>
    <x v="48"/>
    <x v="10"/>
    <m/>
    <n v="0"/>
    <m/>
    <n v="0"/>
    <n v="0"/>
    <m/>
    <m/>
    <m/>
    <s v="CUT"/>
    <n v="1"/>
  </r>
  <r>
    <x v="48"/>
    <x v="11"/>
    <m/>
    <n v="0"/>
    <m/>
    <n v="0"/>
    <n v="0"/>
    <m/>
    <m/>
    <m/>
    <s v="CUT"/>
    <n v="1"/>
  </r>
  <r>
    <x v="49"/>
    <x v="0"/>
    <s v="25 pts"/>
    <n v="44"/>
    <n v="50"/>
    <n v="3"/>
    <n v="25"/>
    <s v="CAP+4"/>
    <s v="CAP+4"/>
    <n v="4"/>
    <n v="50"/>
    <n v="1"/>
  </r>
  <r>
    <x v="49"/>
    <x v="1"/>
    <s v="39 pts"/>
    <n v="13"/>
    <n v="36"/>
    <n v="1"/>
    <n v="39"/>
    <n v="4.9092592592592244E-3"/>
    <n v="4.9092592592592244E-3"/>
    <n v="4.9092592592592244E-3"/>
    <n v="36"/>
    <n v="1"/>
  </r>
  <r>
    <x v="49"/>
    <x v="2"/>
    <s v="2 pts"/>
    <n v="49"/>
    <n v="50"/>
    <n v="1"/>
    <n v="2"/>
    <n v="2.2389351851851869E-2"/>
    <n v="2.2389351851851869E-2"/>
    <n v="2.2389351851851869E-2"/>
    <n v="50"/>
    <n v="1"/>
  </r>
  <r>
    <x v="49"/>
    <x v="3"/>
    <m/>
    <n v="0"/>
    <m/>
    <n v="0"/>
    <n v="0"/>
    <m/>
    <m/>
    <m/>
    <s v="CUT"/>
    <n v="1"/>
  </r>
  <r>
    <x v="49"/>
    <x v="4"/>
    <m/>
    <n v="0"/>
    <m/>
    <n v="0"/>
    <n v="0"/>
    <m/>
    <m/>
    <m/>
    <s v="CUT"/>
    <n v="1"/>
  </r>
  <r>
    <x v="49"/>
    <x v="5"/>
    <m/>
    <n v="0"/>
    <m/>
    <n v="0"/>
    <n v="0"/>
    <m/>
    <m/>
    <m/>
    <s v="CUT"/>
    <n v="1"/>
  </r>
  <r>
    <x v="49"/>
    <x v="6"/>
    <m/>
    <n v="0"/>
    <m/>
    <n v="0"/>
    <n v="0"/>
    <m/>
    <m/>
    <m/>
    <s v="CUT"/>
    <n v="1"/>
  </r>
  <r>
    <x v="49"/>
    <x v="7"/>
    <m/>
    <n v="0"/>
    <m/>
    <n v="0"/>
    <n v="0"/>
    <m/>
    <m/>
    <m/>
    <s v="CUT"/>
    <n v="1"/>
  </r>
  <r>
    <x v="49"/>
    <x v="8"/>
    <m/>
    <n v="0"/>
    <m/>
    <n v="0"/>
    <n v="0"/>
    <m/>
    <m/>
    <m/>
    <s v="CUT"/>
    <n v="1"/>
  </r>
  <r>
    <x v="49"/>
    <x v="9"/>
    <m/>
    <n v="0"/>
    <m/>
    <n v="0"/>
    <n v="0"/>
    <m/>
    <m/>
    <m/>
    <s v="CUT"/>
    <n v="1"/>
  </r>
  <r>
    <x v="49"/>
    <x v="10"/>
    <m/>
    <n v="0"/>
    <m/>
    <n v="0"/>
    <n v="0"/>
    <m/>
    <m/>
    <m/>
    <s v="CUT"/>
    <n v="1"/>
  </r>
  <r>
    <x v="49"/>
    <x v="11"/>
    <m/>
    <n v="0"/>
    <m/>
    <n v="0"/>
    <n v="0"/>
    <m/>
    <m/>
    <m/>
    <s v="CUT"/>
    <n v="1"/>
  </r>
  <r>
    <x v="50"/>
    <x v="0"/>
    <s v="17 pts"/>
    <n v="10"/>
    <n v="58"/>
    <n v="2"/>
    <n v="17"/>
    <s v="CAP+8"/>
    <s v="CAP+8"/>
    <n v="8"/>
    <n v="58"/>
    <n v="1"/>
  </r>
  <r>
    <x v="50"/>
    <x v="1"/>
    <s v="36 pts"/>
    <n v="31"/>
    <n v="39"/>
    <n v="1"/>
    <n v="36"/>
    <n v="4.9615740740740488E-3"/>
    <n v="4.9615740740740488E-3"/>
    <n v="4.9615740740740488E-3"/>
    <n v="39"/>
    <n v="1"/>
  </r>
  <r>
    <x v="50"/>
    <x v="2"/>
    <m/>
    <n v="0"/>
    <m/>
    <n v="0"/>
    <n v="0"/>
    <m/>
    <m/>
    <m/>
    <s v="CUT"/>
    <n v="1"/>
  </r>
  <r>
    <x v="50"/>
    <x v="3"/>
    <m/>
    <n v="0"/>
    <m/>
    <n v="0"/>
    <n v="0"/>
    <m/>
    <m/>
    <m/>
    <s v="CUT"/>
    <n v="1"/>
  </r>
  <r>
    <x v="50"/>
    <x v="4"/>
    <m/>
    <n v="0"/>
    <m/>
    <n v="0"/>
    <n v="0"/>
    <m/>
    <m/>
    <m/>
    <s v="CUT"/>
    <n v="1"/>
  </r>
  <r>
    <x v="50"/>
    <x v="5"/>
    <m/>
    <n v="0"/>
    <m/>
    <n v="0"/>
    <n v="0"/>
    <m/>
    <m/>
    <m/>
    <s v="CUT"/>
    <n v="1"/>
  </r>
  <r>
    <x v="50"/>
    <x v="6"/>
    <m/>
    <n v="0"/>
    <m/>
    <n v="0"/>
    <n v="0"/>
    <m/>
    <m/>
    <m/>
    <s v="CUT"/>
    <n v="1"/>
  </r>
  <r>
    <x v="50"/>
    <x v="7"/>
    <m/>
    <n v="0"/>
    <m/>
    <n v="0"/>
    <n v="0"/>
    <m/>
    <m/>
    <m/>
    <s v="CUT"/>
    <n v="1"/>
  </r>
  <r>
    <x v="50"/>
    <x v="8"/>
    <m/>
    <n v="0"/>
    <m/>
    <n v="0"/>
    <n v="0"/>
    <m/>
    <m/>
    <m/>
    <s v="CUT"/>
    <n v="1"/>
  </r>
  <r>
    <x v="50"/>
    <x v="9"/>
    <m/>
    <n v="0"/>
    <m/>
    <n v="0"/>
    <n v="0"/>
    <m/>
    <m/>
    <m/>
    <s v="CUT"/>
    <n v="1"/>
  </r>
  <r>
    <x v="50"/>
    <x v="10"/>
    <m/>
    <n v="0"/>
    <m/>
    <n v="0"/>
    <n v="0"/>
    <m/>
    <m/>
    <m/>
    <s v="CUT"/>
    <n v="1"/>
  </r>
  <r>
    <x v="50"/>
    <x v="11"/>
    <m/>
    <n v="0"/>
    <m/>
    <n v="0"/>
    <n v="0"/>
    <m/>
    <m/>
    <m/>
    <s v="CUT"/>
    <n v="1"/>
  </r>
  <r>
    <x v="51"/>
    <x v="0"/>
    <s v="30 pts"/>
    <n v="8"/>
    <n v="45"/>
    <n v="2"/>
    <n v="30"/>
    <s v="CAP+1"/>
    <s v="CAP+1"/>
    <n v="1"/>
    <n v="45"/>
    <n v="1"/>
  </r>
  <r>
    <x v="51"/>
    <x v="1"/>
    <s v="19 pts"/>
    <n v="25"/>
    <n v="56"/>
    <n v="1"/>
    <n v="19"/>
    <n v="5.6261574074074616E-3"/>
    <n v="5.6261574074074616E-3"/>
    <n v="5.6261574074074616E-3"/>
    <n v="56"/>
    <n v="1"/>
  </r>
  <r>
    <x v="51"/>
    <x v="2"/>
    <m/>
    <n v="0"/>
    <m/>
    <n v="0"/>
    <n v="0"/>
    <m/>
    <m/>
    <m/>
    <s v="CUT"/>
    <n v="1"/>
  </r>
  <r>
    <x v="51"/>
    <x v="3"/>
    <m/>
    <n v="0"/>
    <m/>
    <n v="0"/>
    <n v="0"/>
    <m/>
    <m/>
    <m/>
    <s v="CUT"/>
    <n v="1"/>
  </r>
  <r>
    <x v="51"/>
    <x v="4"/>
    <m/>
    <n v="0"/>
    <m/>
    <n v="0"/>
    <n v="0"/>
    <m/>
    <m/>
    <m/>
    <s v="CUT"/>
    <n v="1"/>
  </r>
  <r>
    <x v="51"/>
    <x v="5"/>
    <m/>
    <n v="0"/>
    <m/>
    <n v="0"/>
    <n v="0"/>
    <m/>
    <m/>
    <m/>
    <s v="CUT"/>
    <n v="1"/>
  </r>
  <r>
    <x v="51"/>
    <x v="6"/>
    <m/>
    <n v="0"/>
    <m/>
    <n v="0"/>
    <n v="0"/>
    <m/>
    <m/>
    <m/>
    <s v="CUT"/>
    <n v="1"/>
  </r>
  <r>
    <x v="51"/>
    <x v="7"/>
    <m/>
    <n v="0"/>
    <m/>
    <n v="0"/>
    <n v="0"/>
    <m/>
    <m/>
    <m/>
    <s v="CUT"/>
    <n v="1"/>
  </r>
  <r>
    <x v="51"/>
    <x v="8"/>
    <m/>
    <n v="0"/>
    <m/>
    <n v="0"/>
    <n v="0"/>
    <m/>
    <m/>
    <m/>
    <s v="CUT"/>
    <n v="1"/>
  </r>
  <r>
    <x v="51"/>
    <x v="9"/>
    <m/>
    <n v="0"/>
    <m/>
    <n v="0"/>
    <n v="0"/>
    <m/>
    <m/>
    <m/>
    <s v="CUT"/>
    <n v="1"/>
  </r>
  <r>
    <x v="51"/>
    <x v="10"/>
    <m/>
    <n v="0"/>
    <m/>
    <n v="0"/>
    <n v="0"/>
    <m/>
    <m/>
    <m/>
    <s v="CUT"/>
    <n v="1"/>
  </r>
  <r>
    <x v="51"/>
    <x v="11"/>
    <m/>
    <n v="0"/>
    <m/>
    <n v="0"/>
    <n v="0"/>
    <m/>
    <m/>
    <m/>
    <s v="CUT"/>
    <n v="1"/>
  </r>
  <r>
    <x v="52"/>
    <x v="0"/>
    <s v="31 pts"/>
    <n v="25"/>
    <n v="44"/>
    <n v="2"/>
    <n v="31"/>
    <n v="1.3870023148148114E-2"/>
    <n v="1.3870023148148114E-2"/>
    <n v="1.3870023148148114E-2"/>
    <n v="44"/>
    <n v="1"/>
  </r>
  <r>
    <x v="52"/>
    <x v="1"/>
    <s v="17 pts"/>
    <n v="16"/>
    <n v="58"/>
    <n v="1"/>
    <n v="17"/>
    <n v="5.7406250000000547E-3"/>
    <n v="5.7406250000000547E-3"/>
    <n v="5.7406250000000547E-3"/>
    <n v="58"/>
    <n v="1"/>
  </r>
  <r>
    <x v="52"/>
    <x v="2"/>
    <m/>
    <n v="0"/>
    <m/>
    <n v="0"/>
    <n v="0"/>
    <m/>
    <m/>
    <m/>
    <s v="CUT"/>
    <n v="1"/>
  </r>
  <r>
    <x v="52"/>
    <x v="3"/>
    <m/>
    <n v="0"/>
    <m/>
    <n v="0"/>
    <n v="0"/>
    <m/>
    <m/>
    <m/>
    <s v="CUT"/>
    <n v="1"/>
  </r>
  <r>
    <x v="52"/>
    <x v="4"/>
    <m/>
    <n v="0"/>
    <m/>
    <n v="0"/>
    <n v="0"/>
    <m/>
    <m/>
    <m/>
    <s v="CUT"/>
    <n v="1"/>
  </r>
  <r>
    <x v="52"/>
    <x v="5"/>
    <m/>
    <n v="0"/>
    <m/>
    <n v="0"/>
    <n v="0"/>
    <m/>
    <m/>
    <m/>
    <s v="CUT"/>
    <n v="1"/>
  </r>
  <r>
    <x v="52"/>
    <x v="6"/>
    <m/>
    <n v="0"/>
    <m/>
    <n v="0"/>
    <n v="0"/>
    <m/>
    <m/>
    <m/>
    <s v="CUT"/>
    <n v="1"/>
  </r>
  <r>
    <x v="52"/>
    <x v="7"/>
    <m/>
    <n v="0"/>
    <m/>
    <n v="0"/>
    <n v="0"/>
    <m/>
    <m/>
    <m/>
    <s v="CUT"/>
    <n v="1"/>
  </r>
  <r>
    <x v="52"/>
    <x v="8"/>
    <m/>
    <n v="0"/>
    <m/>
    <n v="0"/>
    <n v="0"/>
    <m/>
    <m/>
    <m/>
    <s v="CUT"/>
    <n v="1"/>
  </r>
  <r>
    <x v="52"/>
    <x v="9"/>
    <m/>
    <n v="0"/>
    <m/>
    <n v="0"/>
    <n v="0"/>
    <m/>
    <m/>
    <m/>
    <s v="CUT"/>
    <n v="1"/>
  </r>
  <r>
    <x v="52"/>
    <x v="10"/>
    <m/>
    <n v="0"/>
    <m/>
    <n v="0"/>
    <n v="0"/>
    <m/>
    <m/>
    <m/>
    <s v="CUT"/>
    <n v="1"/>
  </r>
  <r>
    <x v="52"/>
    <x v="11"/>
    <m/>
    <n v="0"/>
    <m/>
    <n v="0"/>
    <n v="0"/>
    <m/>
    <m/>
    <m/>
    <s v="CUT"/>
    <n v="1"/>
  </r>
  <r>
    <x v="53"/>
    <x v="0"/>
    <s v="34 pts"/>
    <n v="22"/>
    <n v="41"/>
    <n v="2"/>
    <n v="34"/>
    <n v="1.3579745370370322E-2"/>
    <n v="1.3579745370370322E-2"/>
    <n v="1.3579745370370322E-2"/>
    <n v="41"/>
    <n v="1"/>
  </r>
  <r>
    <x v="53"/>
    <x v="1"/>
    <s v="13 pts"/>
    <n v="23"/>
    <n v="62"/>
    <n v="1"/>
    <n v="13"/>
    <n v="6.0303240740740005E-3"/>
    <n v="6.0303240740740005E-3"/>
    <n v="6.0303240740740005E-3"/>
    <n v="62"/>
    <n v="1"/>
  </r>
  <r>
    <x v="53"/>
    <x v="2"/>
    <m/>
    <n v="0"/>
    <m/>
    <n v="0"/>
    <n v="0"/>
    <m/>
    <m/>
    <m/>
    <s v="CUT"/>
    <n v="1"/>
  </r>
  <r>
    <x v="53"/>
    <x v="3"/>
    <m/>
    <n v="0"/>
    <m/>
    <n v="0"/>
    <n v="0"/>
    <m/>
    <m/>
    <m/>
    <s v="CUT"/>
    <n v="1"/>
  </r>
  <r>
    <x v="53"/>
    <x v="4"/>
    <m/>
    <n v="0"/>
    <m/>
    <n v="0"/>
    <n v="0"/>
    <m/>
    <m/>
    <m/>
    <s v="CUT"/>
    <n v="1"/>
  </r>
  <r>
    <x v="53"/>
    <x v="5"/>
    <m/>
    <n v="0"/>
    <m/>
    <n v="0"/>
    <n v="0"/>
    <m/>
    <m/>
    <m/>
    <s v="CUT"/>
    <n v="1"/>
  </r>
  <r>
    <x v="53"/>
    <x v="6"/>
    <m/>
    <n v="0"/>
    <m/>
    <n v="0"/>
    <n v="0"/>
    <m/>
    <m/>
    <m/>
    <s v="CUT"/>
    <n v="1"/>
  </r>
  <r>
    <x v="53"/>
    <x v="7"/>
    <m/>
    <n v="0"/>
    <m/>
    <n v="0"/>
    <n v="0"/>
    <m/>
    <m/>
    <m/>
    <s v="CUT"/>
    <n v="1"/>
  </r>
  <r>
    <x v="53"/>
    <x v="8"/>
    <m/>
    <n v="0"/>
    <m/>
    <n v="0"/>
    <n v="0"/>
    <m/>
    <m/>
    <m/>
    <s v="CUT"/>
    <n v="1"/>
  </r>
  <r>
    <x v="53"/>
    <x v="9"/>
    <m/>
    <n v="0"/>
    <m/>
    <n v="0"/>
    <n v="0"/>
    <m/>
    <m/>
    <m/>
    <s v="CUT"/>
    <n v="1"/>
  </r>
  <r>
    <x v="53"/>
    <x v="10"/>
    <m/>
    <n v="0"/>
    <m/>
    <n v="0"/>
    <n v="0"/>
    <m/>
    <m/>
    <m/>
    <s v="CUT"/>
    <n v="1"/>
  </r>
  <r>
    <x v="53"/>
    <x v="11"/>
    <m/>
    <n v="0"/>
    <m/>
    <n v="0"/>
    <n v="0"/>
    <m/>
    <m/>
    <m/>
    <s v="CUT"/>
    <n v="1"/>
  </r>
  <r>
    <x v="54"/>
    <x v="0"/>
    <s v="8 pts"/>
    <n v="11"/>
    <n v="67"/>
    <n v="2"/>
    <n v="8"/>
    <s v="CAP+9"/>
    <s v="CAP+9"/>
    <n v="9"/>
    <n v="67"/>
    <n v="1"/>
  </r>
  <r>
    <x v="54"/>
    <x v="1"/>
    <s v="38 pts"/>
    <n v="5"/>
    <n v="37"/>
    <n v="1"/>
    <n v="38"/>
    <n v="4.9119212962962511E-3"/>
    <n v="4.9119212962962511E-3"/>
    <n v="4.9119212962962511E-3"/>
    <n v="37"/>
    <n v="1"/>
  </r>
  <r>
    <x v="54"/>
    <x v="2"/>
    <m/>
    <n v="0"/>
    <m/>
    <n v="0"/>
    <n v="0"/>
    <m/>
    <m/>
    <m/>
    <s v="CUT"/>
    <n v="1"/>
  </r>
  <r>
    <x v="54"/>
    <x v="3"/>
    <m/>
    <n v="0"/>
    <m/>
    <n v="0"/>
    <n v="0"/>
    <m/>
    <m/>
    <m/>
    <s v="CUT"/>
    <n v="1"/>
  </r>
  <r>
    <x v="54"/>
    <x v="4"/>
    <m/>
    <n v="0"/>
    <m/>
    <n v="0"/>
    <n v="0"/>
    <m/>
    <m/>
    <m/>
    <s v="CUT"/>
    <n v="1"/>
  </r>
  <r>
    <x v="54"/>
    <x v="5"/>
    <m/>
    <n v="0"/>
    <m/>
    <n v="0"/>
    <n v="0"/>
    <m/>
    <m/>
    <m/>
    <s v="CUT"/>
    <n v="1"/>
  </r>
  <r>
    <x v="54"/>
    <x v="6"/>
    <m/>
    <n v="0"/>
    <m/>
    <n v="0"/>
    <n v="0"/>
    <m/>
    <m/>
    <m/>
    <s v="CUT"/>
    <n v="1"/>
  </r>
  <r>
    <x v="54"/>
    <x v="7"/>
    <m/>
    <n v="0"/>
    <m/>
    <n v="0"/>
    <n v="0"/>
    <m/>
    <m/>
    <m/>
    <s v="CUT"/>
    <n v="1"/>
  </r>
  <r>
    <x v="54"/>
    <x v="8"/>
    <m/>
    <n v="0"/>
    <m/>
    <n v="0"/>
    <n v="0"/>
    <m/>
    <m/>
    <m/>
    <s v="CUT"/>
    <n v="1"/>
  </r>
  <r>
    <x v="54"/>
    <x v="9"/>
    <m/>
    <n v="0"/>
    <m/>
    <n v="0"/>
    <n v="0"/>
    <m/>
    <m/>
    <m/>
    <s v="CUT"/>
    <n v="1"/>
  </r>
  <r>
    <x v="54"/>
    <x v="10"/>
    <m/>
    <n v="0"/>
    <m/>
    <n v="0"/>
    <n v="0"/>
    <m/>
    <m/>
    <m/>
    <s v="CUT"/>
    <n v="1"/>
  </r>
  <r>
    <x v="54"/>
    <x v="11"/>
    <m/>
    <n v="0"/>
    <m/>
    <n v="0"/>
    <n v="0"/>
    <m/>
    <m/>
    <m/>
    <s v="CUT"/>
    <n v="1"/>
  </r>
  <r>
    <x v="55"/>
    <x v="0"/>
    <s v="21 pts"/>
    <n v="8"/>
    <n v="54"/>
    <n v="3"/>
    <n v="21"/>
    <s v="CAP+7"/>
    <s v="CAP+7"/>
    <n v="7"/>
    <n v="54"/>
    <n v="1"/>
  </r>
  <r>
    <x v="55"/>
    <x v="1"/>
    <s v="24 pts"/>
    <n v="11"/>
    <n v="51"/>
    <n v="1"/>
    <n v="24"/>
    <n v="5.465393518518491E-3"/>
    <n v="5.465393518518491E-3"/>
    <n v="5.465393518518491E-3"/>
    <n v="51"/>
    <n v="1"/>
  </r>
  <r>
    <x v="55"/>
    <x v="2"/>
    <m/>
    <n v="0"/>
    <m/>
    <n v="0"/>
    <n v="0"/>
    <m/>
    <m/>
    <m/>
    <s v="CUT"/>
    <n v="1"/>
  </r>
  <r>
    <x v="55"/>
    <x v="3"/>
    <m/>
    <n v="0"/>
    <m/>
    <n v="0"/>
    <n v="0"/>
    <m/>
    <m/>
    <m/>
    <s v="CUT"/>
    <n v="1"/>
  </r>
  <r>
    <x v="55"/>
    <x v="4"/>
    <m/>
    <n v="0"/>
    <m/>
    <n v="0"/>
    <n v="0"/>
    <m/>
    <m/>
    <m/>
    <s v="CUT"/>
    <n v="1"/>
  </r>
  <r>
    <x v="55"/>
    <x v="5"/>
    <m/>
    <n v="0"/>
    <m/>
    <n v="0"/>
    <n v="0"/>
    <m/>
    <m/>
    <m/>
    <s v="CUT"/>
    <n v="1"/>
  </r>
  <r>
    <x v="55"/>
    <x v="6"/>
    <m/>
    <n v="0"/>
    <m/>
    <n v="0"/>
    <n v="0"/>
    <m/>
    <m/>
    <m/>
    <s v="CUT"/>
    <n v="1"/>
  </r>
  <r>
    <x v="55"/>
    <x v="7"/>
    <m/>
    <n v="0"/>
    <m/>
    <n v="0"/>
    <n v="0"/>
    <m/>
    <m/>
    <m/>
    <s v="CUT"/>
    <n v="1"/>
  </r>
  <r>
    <x v="55"/>
    <x v="8"/>
    <m/>
    <n v="0"/>
    <m/>
    <n v="0"/>
    <n v="0"/>
    <m/>
    <m/>
    <m/>
    <s v="CUT"/>
    <n v="1"/>
  </r>
  <r>
    <x v="55"/>
    <x v="9"/>
    <m/>
    <n v="0"/>
    <m/>
    <n v="0"/>
    <n v="0"/>
    <m/>
    <m/>
    <m/>
    <s v="CUT"/>
    <n v="1"/>
  </r>
  <r>
    <x v="55"/>
    <x v="10"/>
    <m/>
    <n v="0"/>
    <m/>
    <n v="0"/>
    <n v="0"/>
    <m/>
    <m/>
    <m/>
    <s v="CUT"/>
    <n v="1"/>
  </r>
  <r>
    <x v="55"/>
    <x v="11"/>
    <m/>
    <n v="0"/>
    <m/>
    <n v="0"/>
    <n v="0"/>
    <m/>
    <m/>
    <m/>
    <s v="CUT"/>
    <n v="1"/>
  </r>
  <r>
    <x v="56"/>
    <x v="0"/>
    <s v="32 pts"/>
    <n v="19"/>
    <n v="43"/>
    <n v="2"/>
    <n v="32"/>
    <n v="1.3845949074074104E-2"/>
    <n v="1.3845949074074104E-2"/>
    <n v="1.3845949074074104E-2"/>
    <n v="43"/>
    <n v="1"/>
  </r>
  <r>
    <x v="56"/>
    <x v="1"/>
    <s v="9 pts"/>
    <n v="24"/>
    <n v="66"/>
    <n v="1"/>
    <n v="9"/>
    <n v="6.3197916666666298E-3"/>
    <n v="6.3197916666666298E-3"/>
    <n v="6.3197916666666298E-3"/>
    <n v="66"/>
    <n v="1"/>
  </r>
  <r>
    <x v="56"/>
    <x v="2"/>
    <m/>
    <n v="0"/>
    <m/>
    <n v="0"/>
    <n v="0"/>
    <m/>
    <m/>
    <m/>
    <s v="CUT"/>
    <n v="1"/>
  </r>
  <r>
    <x v="56"/>
    <x v="3"/>
    <m/>
    <n v="0"/>
    <m/>
    <n v="0"/>
    <n v="0"/>
    <m/>
    <m/>
    <m/>
    <s v="CUT"/>
    <n v="1"/>
  </r>
  <r>
    <x v="56"/>
    <x v="4"/>
    <m/>
    <n v="0"/>
    <m/>
    <n v="0"/>
    <n v="0"/>
    <m/>
    <m/>
    <m/>
    <s v="CUT"/>
    <n v="1"/>
  </r>
  <r>
    <x v="56"/>
    <x v="5"/>
    <m/>
    <n v="0"/>
    <m/>
    <n v="0"/>
    <n v="0"/>
    <m/>
    <m/>
    <m/>
    <s v="CUT"/>
    <n v="1"/>
  </r>
  <r>
    <x v="56"/>
    <x v="6"/>
    <m/>
    <n v="0"/>
    <m/>
    <n v="0"/>
    <n v="0"/>
    <m/>
    <m/>
    <m/>
    <s v="CUT"/>
    <n v="1"/>
  </r>
  <r>
    <x v="56"/>
    <x v="7"/>
    <m/>
    <n v="0"/>
    <m/>
    <n v="0"/>
    <n v="0"/>
    <m/>
    <m/>
    <m/>
    <s v="CUT"/>
    <n v="1"/>
  </r>
  <r>
    <x v="56"/>
    <x v="8"/>
    <m/>
    <n v="0"/>
    <m/>
    <n v="0"/>
    <n v="0"/>
    <m/>
    <m/>
    <m/>
    <s v="CUT"/>
    <n v="1"/>
  </r>
  <r>
    <x v="56"/>
    <x v="9"/>
    <m/>
    <n v="0"/>
    <m/>
    <n v="0"/>
    <n v="0"/>
    <m/>
    <m/>
    <m/>
    <s v="CUT"/>
    <n v="1"/>
  </r>
  <r>
    <x v="56"/>
    <x v="10"/>
    <m/>
    <n v="0"/>
    <m/>
    <n v="0"/>
    <n v="0"/>
    <m/>
    <m/>
    <m/>
    <s v="CUT"/>
    <n v="1"/>
  </r>
  <r>
    <x v="56"/>
    <x v="11"/>
    <m/>
    <n v="0"/>
    <m/>
    <n v="0"/>
    <n v="0"/>
    <m/>
    <m/>
    <m/>
    <s v="CUT"/>
    <n v="1"/>
  </r>
  <r>
    <x v="57"/>
    <x v="0"/>
    <s v="24 pts"/>
    <n v="40"/>
    <n v="51"/>
    <n v="2"/>
    <n v="24"/>
    <s v="CAP+5"/>
    <s v="CAP+5"/>
    <n v="5"/>
    <n v="51"/>
    <n v="1"/>
  </r>
  <r>
    <x v="57"/>
    <x v="1"/>
    <s v="16 pts"/>
    <n v="28"/>
    <n v="59"/>
    <n v="1"/>
    <n v="16"/>
    <n v="5.8238425925924986E-3"/>
    <n v="5.8238425925924986E-3"/>
    <n v="5.8238425925924986E-3"/>
    <n v="59"/>
    <n v="1"/>
  </r>
  <r>
    <x v="57"/>
    <x v="2"/>
    <m/>
    <n v="0"/>
    <m/>
    <n v="0"/>
    <n v="0"/>
    <m/>
    <m/>
    <m/>
    <s v="CUT"/>
    <n v="1"/>
  </r>
  <r>
    <x v="57"/>
    <x v="3"/>
    <m/>
    <n v="0"/>
    <m/>
    <n v="0"/>
    <n v="0"/>
    <m/>
    <m/>
    <m/>
    <s v="CUT"/>
    <n v="1"/>
  </r>
  <r>
    <x v="57"/>
    <x v="4"/>
    <m/>
    <n v="0"/>
    <m/>
    <n v="0"/>
    <n v="0"/>
    <m/>
    <m/>
    <m/>
    <s v="CUT"/>
    <n v="1"/>
  </r>
  <r>
    <x v="57"/>
    <x v="5"/>
    <m/>
    <n v="0"/>
    <m/>
    <n v="0"/>
    <n v="0"/>
    <m/>
    <m/>
    <m/>
    <s v="CUT"/>
    <n v="1"/>
  </r>
  <r>
    <x v="57"/>
    <x v="6"/>
    <m/>
    <n v="0"/>
    <m/>
    <n v="0"/>
    <n v="0"/>
    <m/>
    <m/>
    <m/>
    <s v="CUT"/>
    <n v="1"/>
  </r>
  <r>
    <x v="57"/>
    <x v="7"/>
    <m/>
    <n v="0"/>
    <m/>
    <n v="0"/>
    <n v="0"/>
    <m/>
    <m/>
    <m/>
    <s v="CUT"/>
    <n v="1"/>
  </r>
  <r>
    <x v="57"/>
    <x v="8"/>
    <m/>
    <n v="0"/>
    <m/>
    <n v="0"/>
    <n v="0"/>
    <m/>
    <m/>
    <m/>
    <s v="CUT"/>
    <n v="1"/>
  </r>
  <r>
    <x v="57"/>
    <x v="9"/>
    <m/>
    <n v="0"/>
    <m/>
    <n v="0"/>
    <n v="0"/>
    <m/>
    <m/>
    <m/>
    <s v="CUT"/>
    <n v="1"/>
  </r>
  <r>
    <x v="57"/>
    <x v="10"/>
    <m/>
    <n v="0"/>
    <m/>
    <n v="0"/>
    <n v="0"/>
    <m/>
    <m/>
    <m/>
    <s v="CUT"/>
    <n v="1"/>
  </r>
  <r>
    <x v="57"/>
    <x v="11"/>
    <m/>
    <n v="0"/>
    <m/>
    <n v="0"/>
    <n v="0"/>
    <m/>
    <m/>
    <m/>
    <s v="CUT"/>
    <n v="1"/>
  </r>
  <r>
    <x v="58"/>
    <x v="0"/>
    <s v="3 pts"/>
    <n v="18"/>
    <n v="72"/>
    <n v="2"/>
    <n v="3"/>
    <s v="CAP+10"/>
    <s v="CAP+10"/>
    <n v="10"/>
    <n v="72"/>
    <n v="1"/>
  </r>
  <r>
    <x v="58"/>
    <x v="1"/>
    <s v="32 pts"/>
    <n v="38"/>
    <n v="43"/>
    <n v="1"/>
    <n v="32"/>
    <n v="5.1403935185185823E-3"/>
    <n v="5.1403935185185823E-3"/>
    <n v="5.1403935185185823E-3"/>
    <n v="43"/>
    <n v="1"/>
  </r>
  <r>
    <x v="58"/>
    <x v="2"/>
    <m/>
    <n v="0"/>
    <m/>
    <n v="0"/>
    <n v="0"/>
    <m/>
    <m/>
    <m/>
    <s v="CUT"/>
    <n v="1"/>
  </r>
  <r>
    <x v="58"/>
    <x v="3"/>
    <m/>
    <n v="0"/>
    <m/>
    <n v="0"/>
    <n v="0"/>
    <m/>
    <m/>
    <m/>
    <s v="CUT"/>
    <n v="1"/>
  </r>
  <r>
    <x v="58"/>
    <x v="4"/>
    <m/>
    <n v="0"/>
    <m/>
    <n v="0"/>
    <n v="0"/>
    <m/>
    <m/>
    <m/>
    <s v="CUT"/>
    <n v="1"/>
  </r>
  <r>
    <x v="58"/>
    <x v="5"/>
    <m/>
    <n v="0"/>
    <m/>
    <n v="0"/>
    <n v="0"/>
    <m/>
    <m/>
    <m/>
    <s v="CUT"/>
    <n v="1"/>
  </r>
  <r>
    <x v="58"/>
    <x v="6"/>
    <m/>
    <n v="0"/>
    <m/>
    <n v="0"/>
    <n v="0"/>
    <m/>
    <m/>
    <m/>
    <s v="CUT"/>
    <n v="1"/>
  </r>
  <r>
    <x v="58"/>
    <x v="7"/>
    <m/>
    <n v="0"/>
    <m/>
    <n v="0"/>
    <n v="0"/>
    <m/>
    <m/>
    <m/>
    <s v="CUT"/>
    <n v="1"/>
  </r>
  <r>
    <x v="58"/>
    <x v="8"/>
    <m/>
    <n v="0"/>
    <m/>
    <n v="0"/>
    <n v="0"/>
    <m/>
    <m/>
    <m/>
    <s v="CUT"/>
    <n v="1"/>
  </r>
  <r>
    <x v="58"/>
    <x v="9"/>
    <m/>
    <n v="0"/>
    <m/>
    <n v="0"/>
    <n v="0"/>
    <m/>
    <m/>
    <m/>
    <s v="CUT"/>
    <n v="1"/>
  </r>
  <r>
    <x v="58"/>
    <x v="10"/>
    <m/>
    <n v="0"/>
    <m/>
    <n v="0"/>
    <n v="0"/>
    <m/>
    <m/>
    <m/>
    <s v="CUT"/>
    <n v="1"/>
  </r>
  <r>
    <x v="58"/>
    <x v="11"/>
    <m/>
    <n v="0"/>
    <m/>
    <n v="0"/>
    <n v="0"/>
    <m/>
    <m/>
    <m/>
    <s v="CUT"/>
    <n v="1"/>
  </r>
  <r>
    <x v="59"/>
    <x v="0"/>
    <s v="14 pts"/>
    <n v="24"/>
    <n v="61"/>
    <n v="3"/>
    <n v="14"/>
    <s v="CAP+8"/>
    <s v="CAP+8"/>
    <n v="8"/>
    <s v="61T"/>
    <n v="1"/>
  </r>
  <r>
    <x v="59"/>
    <x v="1"/>
    <s v="20 pts"/>
    <n v="33"/>
    <n v="55"/>
    <n v="1"/>
    <n v="20"/>
    <n v="5.6023148148147683E-3"/>
    <n v="5.6023148148147683E-3"/>
    <n v="5.6023148148147683E-3"/>
    <n v="55"/>
    <n v="1"/>
  </r>
  <r>
    <x v="59"/>
    <x v="2"/>
    <m/>
    <n v="0"/>
    <m/>
    <n v="0"/>
    <n v="0"/>
    <m/>
    <m/>
    <m/>
    <s v="CUT"/>
    <n v="1"/>
  </r>
  <r>
    <x v="59"/>
    <x v="3"/>
    <m/>
    <n v="0"/>
    <m/>
    <n v="0"/>
    <n v="0"/>
    <m/>
    <m/>
    <m/>
    <s v="CUT"/>
    <n v="1"/>
  </r>
  <r>
    <x v="59"/>
    <x v="4"/>
    <m/>
    <n v="0"/>
    <m/>
    <n v="0"/>
    <n v="0"/>
    <m/>
    <m/>
    <m/>
    <s v="CUT"/>
    <n v="1"/>
  </r>
  <r>
    <x v="59"/>
    <x v="5"/>
    <m/>
    <n v="0"/>
    <m/>
    <n v="0"/>
    <n v="0"/>
    <m/>
    <m/>
    <m/>
    <s v="CUT"/>
    <n v="1"/>
  </r>
  <r>
    <x v="59"/>
    <x v="6"/>
    <m/>
    <n v="0"/>
    <m/>
    <n v="0"/>
    <n v="0"/>
    <m/>
    <m/>
    <m/>
    <s v="CUT"/>
    <n v="1"/>
  </r>
  <r>
    <x v="59"/>
    <x v="7"/>
    <m/>
    <n v="0"/>
    <m/>
    <n v="0"/>
    <n v="0"/>
    <m/>
    <m/>
    <m/>
    <s v="CUT"/>
    <n v="1"/>
  </r>
  <r>
    <x v="59"/>
    <x v="8"/>
    <m/>
    <n v="0"/>
    <m/>
    <n v="0"/>
    <n v="0"/>
    <m/>
    <m/>
    <m/>
    <s v="CUT"/>
    <n v="1"/>
  </r>
  <r>
    <x v="59"/>
    <x v="9"/>
    <m/>
    <n v="0"/>
    <m/>
    <n v="0"/>
    <n v="0"/>
    <m/>
    <m/>
    <m/>
    <s v="CUT"/>
    <n v="1"/>
  </r>
  <r>
    <x v="59"/>
    <x v="10"/>
    <m/>
    <n v="0"/>
    <m/>
    <n v="0"/>
    <n v="0"/>
    <m/>
    <m/>
    <m/>
    <s v="CUT"/>
    <n v="1"/>
  </r>
  <r>
    <x v="59"/>
    <x v="11"/>
    <m/>
    <n v="0"/>
    <m/>
    <n v="0"/>
    <n v="0"/>
    <m/>
    <m/>
    <m/>
    <s v="CUT"/>
    <n v="1"/>
  </r>
  <r>
    <x v="60"/>
    <x v="0"/>
    <s v="27 pts"/>
    <n v="44"/>
    <n v="48"/>
    <n v="2"/>
    <n v="27"/>
    <s v="CAP+4"/>
    <s v="CAP+4"/>
    <n v="4"/>
    <n v="48"/>
    <n v="1"/>
  </r>
  <r>
    <x v="60"/>
    <x v="1"/>
    <s v="6 pts"/>
    <n v="14"/>
    <n v="69"/>
    <n v="1"/>
    <n v="6"/>
    <n v="6.6228009259259313E-3"/>
    <n v="6.6228009259259313E-3"/>
    <n v="6.6228009259259313E-3"/>
    <n v="69"/>
    <n v="1"/>
  </r>
  <r>
    <x v="60"/>
    <x v="2"/>
    <m/>
    <n v="0"/>
    <m/>
    <n v="0"/>
    <n v="0"/>
    <m/>
    <m/>
    <m/>
    <s v="CUT"/>
    <n v="1"/>
  </r>
  <r>
    <x v="60"/>
    <x v="3"/>
    <m/>
    <n v="0"/>
    <m/>
    <n v="0"/>
    <n v="0"/>
    <m/>
    <m/>
    <m/>
    <s v="CUT"/>
    <n v="1"/>
  </r>
  <r>
    <x v="60"/>
    <x v="4"/>
    <m/>
    <n v="0"/>
    <m/>
    <n v="0"/>
    <n v="0"/>
    <m/>
    <m/>
    <m/>
    <s v="CUT"/>
    <n v="1"/>
  </r>
  <r>
    <x v="60"/>
    <x v="5"/>
    <m/>
    <n v="0"/>
    <m/>
    <n v="0"/>
    <n v="0"/>
    <m/>
    <m/>
    <m/>
    <s v="CUT"/>
    <n v="1"/>
  </r>
  <r>
    <x v="60"/>
    <x v="6"/>
    <m/>
    <n v="0"/>
    <m/>
    <n v="0"/>
    <n v="0"/>
    <m/>
    <m/>
    <m/>
    <s v="CUT"/>
    <n v="1"/>
  </r>
  <r>
    <x v="60"/>
    <x v="7"/>
    <m/>
    <n v="0"/>
    <m/>
    <n v="0"/>
    <n v="0"/>
    <m/>
    <m/>
    <m/>
    <s v="CUT"/>
    <n v="1"/>
  </r>
  <r>
    <x v="60"/>
    <x v="8"/>
    <m/>
    <n v="0"/>
    <m/>
    <n v="0"/>
    <n v="0"/>
    <m/>
    <m/>
    <m/>
    <s v="CUT"/>
    <n v="1"/>
  </r>
  <r>
    <x v="60"/>
    <x v="9"/>
    <m/>
    <n v="0"/>
    <m/>
    <n v="0"/>
    <n v="0"/>
    <m/>
    <m/>
    <m/>
    <s v="CUT"/>
    <n v="1"/>
  </r>
  <r>
    <x v="60"/>
    <x v="10"/>
    <m/>
    <n v="0"/>
    <m/>
    <n v="0"/>
    <n v="0"/>
    <m/>
    <m/>
    <m/>
    <s v="CUT"/>
    <n v="1"/>
  </r>
  <r>
    <x v="60"/>
    <x v="11"/>
    <m/>
    <n v="0"/>
    <m/>
    <n v="0"/>
    <n v="0"/>
    <m/>
    <m/>
    <m/>
    <s v="CUT"/>
    <n v="1"/>
  </r>
  <r>
    <x v="61"/>
    <x v="0"/>
    <s v="29 pts"/>
    <n v="1"/>
    <n v="46"/>
    <n v="2"/>
    <n v="29"/>
    <s v="CAP+2"/>
    <s v="CAP+2"/>
    <n v="2"/>
    <n v="46"/>
    <n v="1"/>
  </r>
  <r>
    <x v="61"/>
    <x v="1"/>
    <s v="2 pts"/>
    <n v="15"/>
    <n v="73"/>
    <n v="1"/>
    <n v="2"/>
    <s v="CAP+2"/>
    <s v="CAP+2"/>
    <n v="2"/>
    <s v="73T"/>
    <n v="1"/>
  </r>
  <r>
    <x v="61"/>
    <x v="2"/>
    <m/>
    <n v="0"/>
    <m/>
    <n v="0"/>
    <n v="0"/>
    <m/>
    <m/>
    <m/>
    <s v="CUT"/>
    <n v="1"/>
  </r>
  <r>
    <x v="61"/>
    <x v="3"/>
    <m/>
    <n v="0"/>
    <m/>
    <n v="0"/>
    <n v="0"/>
    <m/>
    <m/>
    <m/>
    <s v="CUT"/>
    <n v="1"/>
  </r>
  <r>
    <x v="61"/>
    <x v="4"/>
    <m/>
    <n v="0"/>
    <m/>
    <n v="0"/>
    <n v="0"/>
    <m/>
    <m/>
    <m/>
    <s v="CUT"/>
    <n v="1"/>
  </r>
  <r>
    <x v="61"/>
    <x v="5"/>
    <m/>
    <n v="0"/>
    <m/>
    <n v="0"/>
    <n v="0"/>
    <m/>
    <m/>
    <m/>
    <s v="CUT"/>
    <n v="1"/>
  </r>
  <r>
    <x v="61"/>
    <x v="6"/>
    <m/>
    <n v="0"/>
    <m/>
    <n v="0"/>
    <n v="0"/>
    <m/>
    <m/>
    <m/>
    <s v="CUT"/>
    <n v="1"/>
  </r>
  <r>
    <x v="61"/>
    <x v="7"/>
    <m/>
    <n v="0"/>
    <m/>
    <n v="0"/>
    <n v="0"/>
    <m/>
    <m/>
    <m/>
    <s v="CUT"/>
    <n v="1"/>
  </r>
  <r>
    <x v="61"/>
    <x v="8"/>
    <m/>
    <n v="0"/>
    <m/>
    <n v="0"/>
    <n v="0"/>
    <m/>
    <m/>
    <m/>
    <s v="CUT"/>
    <n v="1"/>
  </r>
  <r>
    <x v="61"/>
    <x v="9"/>
    <m/>
    <n v="0"/>
    <m/>
    <n v="0"/>
    <n v="0"/>
    <m/>
    <m/>
    <m/>
    <s v="CUT"/>
    <n v="1"/>
  </r>
  <r>
    <x v="61"/>
    <x v="10"/>
    <m/>
    <n v="0"/>
    <m/>
    <n v="0"/>
    <n v="0"/>
    <m/>
    <m/>
    <m/>
    <s v="CUT"/>
    <n v="1"/>
  </r>
  <r>
    <x v="61"/>
    <x v="11"/>
    <m/>
    <n v="0"/>
    <m/>
    <n v="0"/>
    <n v="0"/>
    <m/>
    <m/>
    <m/>
    <s v="CUT"/>
    <n v="1"/>
  </r>
  <r>
    <x v="62"/>
    <x v="0"/>
    <s v="5 pts"/>
    <n v="39"/>
    <n v="70"/>
    <n v="2"/>
    <n v="5"/>
    <s v="CAP+9"/>
    <s v="CAP+9"/>
    <n v="9"/>
    <n v="70"/>
    <n v="1"/>
  </r>
  <r>
    <x v="62"/>
    <x v="1"/>
    <s v="26 pts"/>
    <n v="37"/>
    <n v="49"/>
    <n v="1"/>
    <n v="26"/>
    <n v="5.3745370370370527E-3"/>
    <n v="5.3745370370370527E-3"/>
    <n v="5.3745370370370527E-3"/>
    <n v="49"/>
    <n v="1"/>
  </r>
  <r>
    <x v="62"/>
    <x v="2"/>
    <m/>
    <n v="0"/>
    <m/>
    <n v="0"/>
    <n v="0"/>
    <m/>
    <m/>
    <m/>
    <s v="CUT"/>
    <n v="1"/>
  </r>
  <r>
    <x v="62"/>
    <x v="3"/>
    <m/>
    <n v="0"/>
    <m/>
    <n v="0"/>
    <n v="0"/>
    <m/>
    <m/>
    <m/>
    <s v="CUT"/>
    <n v="1"/>
  </r>
  <r>
    <x v="62"/>
    <x v="4"/>
    <m/>
    <n v="0"/>
    <m/>
    <n v="0"/>
    <n v="0"/>
    <m/>
    <m/>
    <m/>
    <s v="CUT"/>
    <n v="1"/>
  </r>
  <r>
    <x v="62"/>
    <x v="5"/>
    <m/>
    <n v="0"/>
    <m/>
    <n v="0"/>
    <n v="0"/>
    <m/>
    <m/>
    <m/>
    <s v="CUT"/>
    <n v="1"/>
  </r>
  <r>
    <x v="62"/>
    <x v="6"/>
    <m/>
    <n v="0"/>
    <m/>
    <n v="0"/>
    <n v="0"/>
    <m/>
    <m/>
    <m/>
    <s v="CUT"/>
    <n v="1"/>
  </r>
  <r>
    <x v="62"/>
    <x v="7"/>
    <m/>
    <n v="0"/>
    <m/>
    <n v="0"/>
    <n v="0"/>
    <m/>
    <m/>
    <m/>
    <s v="CUT"/>
    <n v="1"/>
  </r>
  <r>
    <x v="62"/>
    <x v="8"/>
    <m/>
    <n v="0"/>
    <m/>
    <n v="0"/>
    <n v="0"/>
    <m/>
    <m/>
    <m/>
    <s v="CUT"/>
    <n v="1"/>
  </r>
  <r>
    <x v="62"/>
    <x v="9"/>
    <m/>
    <n v="0"/>
    <m/>
    <n v="0"/>
    <n v="0"/>
    <m/>
    <m/>
    <m/>
    <s v="CUT"/>
    <n v="1"/>
  </r>
  <r>
    <x v="62"/>
    <x v="10"/>
    <m/>
    <n v="0"/>
    <m/>
    <n v="0"/>
    <n v="0"/>
    <m/>
    <m/>
    <m/>
    <s v="CUT"/>
    <n v="1"/>
  </r>
  <r>
    <x v="62"/>
    <x v="11"/>
    <m/>
    <n v="0"/>
    <m/>
    <n v="0"/>
    <n v="0"/>
    <m/>
    <m/>
    <m/>
    <s v="CUT"/>
    <n v="1"/>
  </r>
  <r>
    <x v="63"/>
    <x v="0"/>
    <s v="23 pts"/>
    <n v="2"/>
    <n v="52"/>
    <n v="2"/>
    <n v="23"/>
    <s v="CAP+6"/>
    <s v="CAP+6"/>
    <n v="6"/>
    <n v="52"/>
    <n v="1"/>
  </r>
  <r>
    <x v="63"/>
    <x v="1"/>
    <s v="8 pts"/>
    <n v="12"/>
    <n v="67"/>
    <n v="1"/>
    <n v="8"/>
    <n v="6.4285879629628617E-3"/>
    <n v="6.4285879629628617E-3"/>
    <n v="6.4285879629628617E-3"/>
    <n v="67"/>
    <n v="1"/>
  </r>
  <r>
    <x v="63"/>
    <x v="2"/>
    <m/>
    <n v="0"/>
    <m/>
    <n v="0"/>
    <n v="0"/>
    <m/>
    <m/>
    <m/>
    <s v="CUT"/>
    <n v="1"/>
  </r>
  <r>
    <x v="63"/>
    <x v="3"/>
    <m/>
    <n v="0"/>
    <m/>
    <n v="0"/>
    <n v="0"/>
    <m/>
    <m/>
    <m/>
    <s v="CUT"/>
    <n v="1"/>
  </r>
  <r>
    <x v="63"/>
    <x v="4"/>
    <m/>
    <n v="0"/>
    <m/>
    <n v="0"/>
    <n v="0"/>
    <m/>
    <m/>
    <m/>
    <s v="CUT"/>
    <n v="1"/>
  </r>
  <r>
    <x v="63"/>
    <x v="5"/>
    <m/>
    <n v="0"/>
    <m/>
    <n v="0"/>
    <n v="0"/>
    <m/>
    <m/>
    <m/>
    <s v="CUT"/>
    <n v="1"/>
  </r>
  <r>
    <x v="63"/>
    <x v="6"/>
    <m/>
    <n v="0"/>
    <m/>
    <n v="0"/>
    <n v="0"/>
    <m/>
    <m/>
    <m/>
    <s v="CUT"/>
    <n v="1"/>
  </r>
  <r>
    <x v="63"/>
    <x v="7"/>
    <m/>
    <n v="0"/>
    <m/>
    <n v="0"/>
    <n v="0"/>
    <m/>
    <m/>
    <m/>
    <s v="CUT"/>
    <n v="1"/>
  </r>
  <r>
    <x v="63"/>
    <x v="8"/>
    <m/>
    <n v="0"/>
    <m/>
    <n v="0"/>
    <n v="0"/>
    <m/>
    <m/>
    <m/>
    <s v="CUT"/>
    <n v="1"/>
  </r>
  <r>
    <x v="63"/>
    <x v="9"/>
    <m/>
    <n v="0"/>
    <m/>
    <n v="0"/>
    <n v="0"/>
    <m/>
    <m/>
    <m/>
    <s v="CUT"/>
    <n v="1"/>
  </r>
  <r>
    <x v="63"/>
    <x v="10"/>
    <m/>
    <n v="0"/>
    <m/>
    <n v="0"/>
    <n v="0"/>
    <m/>
    <m/>
    <m/>
    <s v="CUT"/>
    <n v="1"/>
  </r>
  <r>
    <x v="63"/>
    <x v="11"/>
    <m/>
    <n v="0"/>
    <m/>
    <n v="0"/>
    <n v="0"/>
    <m/>
    <m/>
    <m/>
    <s v="CUT"/>
    <n v="1"/>
  </r>
  <r>
    <x v="64"/>
    <x v="0"/>
    <s v="16 pts"/>
    <n v="5"/>
    <n v="59"/>
    <n v="2"/>
    <n v="16"/>
    <s v="CAP+8"/>
    <s v="CAP+8"/>
    <n v="8"/>
    <n v="59"/>
    <n v="1"/>
  </r>
  <r>
    <x v="64"/>
    <x v="1"/>
    <s v="15 pts"/>
    <n v="9"/>
    <n v="60"/>
    <n v="1"/>
    <n v="15"/>
    <n v="5.8422453703703692E-3"/>
    <n v="5.8422453703703692E-3"/>
    <n v="5.8422453703703692E-3"/>
    <n v="60"/>
    <n v="1"/>
  </r>
  <r>
    <x v="64"/>
    <x v="2"/>
    <m/>
    <n v="0"/>
    <m/>
    <n v="0"/>
    <n v="0"/>
    <m/>
    <m/>
    <m/>
    <s v="CUT"/>
    <n v="1"/>
  </r>
  <r>
    <x v="64"/>
    <x v="3"/>
    <m/>
    <n v="0"/>
    <m/>
    <n v="0"/>
    <n v="0"/>
    <m/>
    <m/>
    <m/>
    <s v="CUT"/>
    <n v="1"/>
  </r>
  <r>
    <x v="64"/>
    <x v="4"/>
    <m/>
    <n v="0"/>
    <m/>
    <n v="0"/>
    <n v="0"/>
    <m/>
    <m/>
    <m/>
    <s v="CUT"/>
    <n v="1"/>
  </r>
  <r>
    <x v="64"/>
    <x v="5"/>
    <m/>
    <n v="0"/>
    <m/>
    <n v="0"/>
    <n v="0"/>
    <m/>
    <m/>
    <m/>
    <s v="CUT"/>
    <n v="1"/>
  </r>
  <r>
    <x v="64"/>
    <x v="6"/>
    <m/>
    <n v="0"/>
    <m/>
    <n v="0"/>
    <n v="0"/>
    <m/>
    <m/>
    <m/>
    <s v="CUT"/>
    <n v="1"/>
  </r>
  <r>
    <x v="64"/>
    <x v="7"/>
    <m/>
    <n v="0"/>
    <m/>
    <n v="0"/>
    <n v="0"/>
    <m/>
    <m/>
    <m/>
    <s v="CUT"/>
    <n v="1"/>
  </r>
  <r>
    <x v="64"/>
    <x v="8"/>
    <m/>
    <n v="0"/>
    <m/>
    <n v="0"/>
    <n v="0"/>
    <m/>
    <m/>
    <m/>
    <s v="CUT"/>
    <n v="1"/>
  </r>
  <r>
    <x v="64"/>
    <x v="9"/>
    <m/>
    <n v="0"/>
    <m/>
    <n v="0"/>
    <n v="0"/>
    <m/>
    <m/>
    <m/>
    <s v="CUT"/>
    <n v="1"/>
  </r>
  <r>
    <x v="64"/>
    <x v="10"/>
    <m/>
    <n v="0"/>
    <m/>
    <n v="0"/>
    <n v="0"/>
    <m/>
    <m/>
    <m/>
    <s v="CUT"/>
    <n v="1"/>
  </r>
  <r>
    <x v="64"/>
    <x v="11"/>
    <m/>
    <n v="0"/>
    <m/>
    <n v="0"/>
    <n v="0"/>
    <m/>
    <m/>
    <m/>
    <s v="CUT"/>
    <n v="1"/>
  </r>
  <r>
    <x v="65"/>
    <x v="0"/>
    <s v="2 pts"/>
    <n v="47"/>
    <n v="73"/>
    <n v="2"/>
    <n v="2"/>
    <s v="CAP+11"/>
    <s v="CAP+11"/>
    <n v="11"/>
    <n v="73"/>
    <n v="1"/>
  </r>
  <r>
    <x v="65"/>
    <x v="1"/>
    <s v="23 pts"/>
    <n v="2"/>
    <n v="52"/>
    <n v="1"/>
    <n v="23"/>
    <n v="5.4724537037036391E-3"/>
    <n v="5.4724537037036391E-3"/>
    <n v="5.4724537037036391E-3"/>
    <n v="52"/>
    <n v="1"/>
  </r>
  <r>
    <x v="65"/>
    <x v="2"/>
    <m/>
    <n v="0"/>
    <m/>
    <n v="0"/>
    <n v="0"/>
    <m/>
    <m/>
    <m/>
    <s v="CUT"/>
    <n v="1"/>
  </r>
  <r>
    <x v="65"/>
    <x v="3"/>
    <m/>
    <n v="0"/>
    <m/>
    <n v="0"/>
    <n v="0"/>
    <m/>
    <m/>
    <m/>
    <s v="CUT"/>
    <n v="1"/>
  </r>
  <r>
    <x v="65"/>
    <x v="4"/>
    <m/>
    <n v="0"/>
    <m/>
    <n v="0"/>
    <n v="0"/>
    <m/>
    <m/>
    <m/>
    <s v="CUT"/>
    <n v="1"/>
  </r>
  <r>
    <x v="65"/>
    <x v="5"/>
    <m/>
    <n v="0"/>
    <m/>
    <n v="0"/>
    <n v="0"/>
    <m/>
    <m/>
    <m/>
    <s v="CUT"/>
    <n v="1"/>
  </r>
  <r>
    <x v="65"/>
    <x v="6"/>
    <m/>
    <n v="0"/>
    <m/>
    <n v="0"/>
    <n v="0"/>
    <m/>
    <m/>
    <m/>
    <s v="CUT"/>
    <n v="1"/>
  </r>
  <r>
    <x v="65"/>
    <x v="7"/>
    <m/>
    <n v="0"/>
    <m/>
    <n v="0"/>
    <n v="0"/>
    <m/>
    <m/>
    <m/>
    <s v="CUT"/>
    <n v="1"/>
  </r>
  <r>
    <x v="65"/>
    <x v="8"/>
    <m/>
    <n v="0"/>
    <m/>
    <n v="0"/>
    <n v="0"/>
    <m/>
    <m/>
    <m/>
    <s v="CUT"/>
    <n v="1"/>
  </r>
  <r>
    <x v="65"/>
    <x v="9"/>
    <m/>
    <n v="0"/>
    <m/>
    <n v="0"/>
    <n v="0"/>
    <m/>
    <m/>
    <m/>
    <s v="CUT"/>
    <n v="1"/>
  </r>
  <r>
    <x v="65"/>
    <x v="10"/>
    <m/>
    <n v="0"/>
    <m/>
    <n v="0"/>
    <n v="0"/>
    <m/>
    <m/>
    <m/>
    <s v="CUT"/>
    <n v="1"/>
  </r>
  <r>
    <x v="65"/>
    <x v="11"/>
    <m/>
    <n v="0"/>
    <m/>
    <n v="0"/>
    <n v="0"/>
    <m/>
    <m/>
    <m/>
    <s v="CUT"/>
    <n v="1"/>
  </r>
  <r>
    <x v="66"/>
    <x v="0"/>
    <s v="19 pts"/>
    <n v="28"/>
    <n v="56"/>
    <n v="2"/>
    <n v="19"/>
    <s v="CAP+8"/>
    <s v="CAP+8"/>
    <n v="8"/>
    <n v="56"/>
    <n v="1"/>
  </r>
  <r>
    <x v="66"/>
    <x v="1"/>
    <s v="5 pts"/>
    <n v="0"/>
    <n v="70"/>
    <n v="0"/>
    <n v="5"/>
    <n v="6.9094907407407646E-3"/>
    <n v="6.9094907407407646E-3"/>
    <n v="6.9094907407407646E-3"/>
    <n v="70"/>
    <n v="1"/>
  </r>
  <r>
    <x v="66"/>
    <x v="2"/>
    <m/>
    <n v="0"/>
    <m/>
    <n v="0"/>
    <n v="0"/>
    <m/>
    <m/>
    <m/>
    <s v="CUT"/>
    <n v="1"/>
  </r>
  <r>
    <x v="66"/>
    <x v="3"/>
    <m/>
    <n v="0"/>
    <m/>
    <n v="0"/>
    <n v="0"/>
    <m/>
    <m/>
    <m/>
    <s v="CUT"/>
    <n v="1"/>
  </r>
  <r>
    <x v="66"/>
    <x v="4"/>
    <m/>
    <n v="0"/>
    <m/>
    <n v="0"/>
    <n v="0"/>
    <m/>
    <m/>
    <m/>
    <s v="CUT"/>
    <n v="1"/>
  </r>
  <r>
    <x v="66"/>
    <x v="5"/>
    <m/>
    <n v="0"/>
    <m/>
    <n v="0"/>
    <n v="0"/>
    <m/>
    <m/>
    <m/>
    <s v="CUT"/>
    <n v="1"/>
  </r>
  <r>
    <x v="66"/>
    <x v="6"/>
    <m/>
    <n v="0"/>
    <m/>
    <n v="0"/>
    <n v="0"/>
    <m/>
    <m/>
    <m/>
    <s v="CUT"/>
    <n v="1"/>
  </r>
  <r>
    <x v="66"/>
    <x v="7"/>
    <m/>
    <n v="0"/>
    <m/>
    <n v="0"/>
    <n v="0"/>
    <m/>
    <m/>
    <m/>
    <s v="CUT"/>
    <n v="1"/>
  </r>
  <r>
    <x v="66"/>
    <x v="8"/>
    <m/>
    <n v="0"/>
    <m/>
    <n v="0"/>
    <n v="0"/>
    <m/>
    <m/>
    <m/>
    <s v="CUT"/>
    <n v="1"/>
  </r>
  <r>
    <x v="66"/>
    <x v="9"/>
    <m/>
    <n v="0"/>
    <m/>
    <n v="0"/>
    <n v="0"/>
    <m/>
    <m/>
    <m/>
    <s v="CUT"/>
    <n v="1"/>
  </r>
  <r>
    <x v="66"/>
    <x v="10"/>
    <m/>
    <n v="0"/>
    <m/>
    <n v="0"/>
    <n v="0"/>
    <m/>
    <m/>
    <m/>
    <s v="CUT"/>
    <n v="1"/>
  </r>
  <r>
    <x v="66"/>
    <x v="11"/>
    <m/>
    <n v="0"/>
    <m/>
    <n v="0"/>
    <n v="0"/>
    <m/>
    <m/>
    <m/>
    <s v="CUT"/>
    <n v="1"/>
  </r>
  <r>
    <x v="67"/>
    <x v="0"/>
    <s v="11 pts"/>
    <n v="41"/>
    <n v="64"/>
    <n v="2"/>
    <n v="11"/>
    <s v="CAP+8"/>
    <s v="CAP+8"/>
    <n v="8"/>
    <n v="64"/>
    <n v="1"/>
  </r>
  <r>
    <x v="67"/>
    <x v="1"/>
    <s v="12 pts"/>
    <n v="34"/>
    <n v="63"/>
    <n v="1"/>
    <n v="12"/>
    <n v="6.1344907407407945E-3"/>
    <n v="6.1344907407407945E-3"/>
    <n v="6.1344907407407945E-3"/>
    <n v="63"/>
    <n v="1"/>
  </r>
  <r>
    <x v="67"/>
    <x v="2"/>
    <m/>
    <n v="0"/>
    <m/>
    <n v="0"/>
    <n v="0"/>
    <m/>
    <m/>
    <m/>
    <s v="CUT"/>
    <n v="1"/>
  </r>
  <r>
    <x v="67"/>
    <x v="3"/>
    <m/>
    <n v="0"/>
    <m/>
    <n v="0"/>
    <n v="0"/>
    <m/>
    <m/>
    <m/>
    <s v="CUT"/>
    <n v="1"/>
  </r>
  <r>
    <x v="67"/>
    <x v="4"/>
    <m/>
    <n v="0"/>
    <m/>
    <n v="0"/>
    <n v="0"/>
    <m/>
    <m/>
    <m/>
    <s v="CUT"/>
    <n v="1"/>
  </r>
  <r>
    <x v="67"/>
    <x v="5"/>
    <m/>
    <n v="0"/>
    <m/>
    <n v="0"/>
    <n v="0"/>
    <m/>
    <m/>
    <m/>
    <s v="CUT"/>
    <n v="1"/>
  </r>
  <r>
    <x v="67"/>
    <x v="6"/>
    <m/>
    <n v="0"/>
    <m/>
    <n v="0"/>
    <n v="0"/>
    <m/>
    <m/>
    <m/>
    <s v="CUT"/>
    <n v="1"/>
  </r>
  <r>
    <x v="67"/>
    <x v="7"/>
    <m/>
    <n v="0"/>
    <m/>
    <n v="0"/>
    <n v="0"/>
    <m/>
    <m/>
    <m/>
    <s v="CUT"/>
    <n v="1"/>
  </r>
  <r>
    <x v="67"/>
    <x v="8"/>
    <m/>
    <n v="0"/>
    <m/>
    <n v="0"/>
    <n v="0"/>
    <m/>
    <m/>
    <m/>
    <s v="CUT"/>
    <n v="1"/>
  </r>
  <r>
    <x v="67"/>
    <x v="9"/>
    <m/>
    <n v="0"/>
    <m/>
    <n v="0"/>
    <n v="0"/>
    <m/>
    <m/>
    <m/>
    <s v="CUT"/>
    <n v="1"/>
  </r>
  <r>
    <x v="67"/>
    <x v="10"/>
    <m/>
    <n v="0"/>
    <m/>
    <n v="0"/>
    <n v="0"/>
    <m/>
    <m/>
    <m/>
    <s v="CUT"/>
    <n v="1"/>
  </r>
  <r>
    <x v="67"/>
    <x v="11"/>
    <m/>
    <n v="0"/>
    <m/>
    <n v="0"/>
    <n v="0"/>
    <m/>
    <m/>
    <m/>
    <s v="CUT"/>
    <n v="1"/>
  </r>
  <r>
    <x v="68"/>
    <x v="0"/>
    <s v="18 pts"/>
    <n v="22"/>
    <n v="57"/>
    <n v="1"/>
    <n v="18"/>
    <s v="CAP+8"/>
    <s v="CAP+8"/>
    <n v="8"/>
    <n v="57"/>
    <n v="1"/>
  </r>
  <r>
    <x v="68"/>
    <x v="1"/>
    <s v="2 pts"/>
    <n v="10"/>
    <n v="73"/>
    <n v="1"/>
    <n v="2"/>
    <s v="CAP+2"/>
    <s v="CAP+2"/>
    <n v="2"/>
    <s v="73T"/>
    <n v="1"/>
  </r>
  <r>
    <x v="68"/>
    <x v="2"/>
    <m/>
    <n v="0"/>
    <m/>
    <n v="0"/>
    <n v="0"/>
    <m/>
    <m/>
    <m/>
    <s v="CUT"/>
    <n v="1"/>
  </r>
  <r>
    <x v="68"/>
    <x v="3"/>
    <m/>
    <n v="0"/>
    <m/>
    <n v="0"/>
    <n v="0"/>
    <m/>
    <m/>
    <m/>
    <s v="CUT"/>
    <n v="1"/>
  </r>
  <r>
    <x v="68"/>
    <x v="4"/>
    <m/>
    <n v="0"/>
    <m/>
    <n v="0"/>
    <n v="0"/>
    <m/>
    <m/>
    <m/>
    <s v="CUT"/>
    <n v="1"/>
  </r>
  <r>
    <x v="68"/>
    <x v="5"/>
    <m/>
    <n v="0"/>
    <m/>
    <n v="0"/>
    <n v="0"/>
    <m/>
    <m/>
    <m/>
    <s v="CUT"/>
    <n v="1"/>
  </r>
  <r>
    <x v="68"/>
    <x v="6"/>
    <m/>
    <n v="0"/>
    <m/>
    <n v="0"/>
    <n v="0"/>
    <m/>
    <m/>
    <m/>
    <s v="CUT"/>
    <n v="1"/>
  </r>
  <r>
    <x v="68"/>
    <x v="7"/>
    <m/>
    <n v="0"/>
    <m/>
    <n v="0"/>
    <n v="0"/>
    <m/>
    <m/>
    <m/>
    <s v="CUT"/>
    <n v="1"/>
  </r>
  <r>
    <x v="68"/>
    <x v="8"/>
    <m/>
    <n v="0"/>
    <m/>
    <n v="0"/>
    <n v="0"/>
    <m/>
    <m/>
    <m/>
    <s v="CUT"/>
    <n v="1"/>
  </r>
  <r>
    <x v="68"/>
    <x v="9"/>
    <m/>
    <n v="0"/>
    <m/>
    <n v="0"/>
    <n v="0"/>
    <m/>
    <m/>
    <m/>
    <s v="CUT"/>
    <n v="1"/>
  </r>
  <r>
    <x v="68"/>
    <x v="10"/>
    <m/>
    <n v="0"/>
    <m/>
    <n v="0"/>
    <n v="0"/>
    <m/>
    <m/>
    <m/>
    <s v="CUT"/>
    <n v="1"/>
  </r>
  <r>
    <x v="68"/>
    <x v="11"/>
    <m/>
    <n v="0"/>
    <m/>
    <n v="0"/>
    <n v="0"/>
    <m/>
    <m/>
    <m/>
    <s v="CUT"/>
    <n v="1"/>
  </r>
  <r>
    <x v="69"/>
    <x v="0"/>
    <s v="4 pts"/>
    <n v="32"/>
    <n v="71"/>
    <n v="2"/>
    <n v="4"/>
    <s v="CAP+9"/>
    <s v="CAP+9"/>
    <n v="9"/>
    <n v="71"/>
    <n v="1"/>
  </r>
  <r>
    <x v="69"/>
    <x v="1"/>
    <s v="14 pts"/>
    <n v="3"/>
    <n v="61"/>
    <n v="1"/>
    <n v="14"/>
    <n v="5.9041666666665993E-3"/>
    <n v="5.9041666666665993E-3"/>
    <n v="5.9041666666665993E-3"/>
    <n v="61"/>
    <n v="1"/>
  </r>
  <r>
    <x v="69"/>
    <x v="2"/>
    <m/>
    <n v="0"/>
    <m/>
    <n v="0"/>
    <n v="0"/>
    <m/>
    <m/>
    <m/>
    <s v="CUT"/>
    <n v="1"/>
  </r>
  <r>
    <x v="69"/>
    <x v="3"/>
    <m/>
    <n v="0"/>
    <m/>
    <n v="0"/>
    <n v="0"/>
    <m/>
    <m/>
    <m/>
    <s v="CUT"/>
    <n v="1"/>
  </r>
  <r>
    <x v="69"/>
    <x v="4"/>
    <m/>
    <n v="0"/>
    <m/>
    <n v="0"/>
    <n v="0"/>
    <m/>
    <m/>
    <m/>
    <s v="CUT"/>
    <n v="1"/>
  </r>
  <r>
    <x v="69"/>
    <x v="5"/>
    <m/>
    <n v="0"/>
    <m/>
    <n v="0"/>
    <n v="0"/>
    <m/>
    <m/>
    <m/>
    <s v="CUT"/>
    <n v="1"/>
  </r>
  <r>
    <x v="69"/>
    <x v="6"/>
    <m/>
    <n v="0"/>
    <m/>
    <n v="0"/>
    <n v="0"/>
    <m/>
    <m/>
    <m/>
    <s v="CUT"/>
    <n v="1"/>
  </r>
  <r>
    <x v="69"/>
    <x v="7"/>
    <m/>
    <n v="0"/>
    <m/>
    <n v="0"/>
    <n v="0"/>
    <m/>
    <m/>
    <m/>
    <s v="CUT"/>
    <n v="1"/>
  </r>
  <r>
    <x v="69"/>
    <x v="8"/>
    <m/>
    <n v="0"/>
    <m/>
    <n v="0"/>
    <n v="0"/>
    <m/>
    <m/>
    <m/>
    <s v="CUT"/>
    <n v="1"/>
  </r>
  <r>
    <x v="69"/>
    <x v="9"/>
    <m/>
    <n v="0"/>
    <m/>
    <n v="0"/>
    <n v="0"/>
    <m/>
    <m/>
    <m/>
    <s v="CUT"/>
    <n v="1"/>
  </r>
  <r>
    <x v="69"/>
    <x v="10"/>
    <m/>
    <n v="0"/>
    <m/>
    <n v="0"/>
    <n v="0"/>
    <m/>
    <m/>
    <m/>
    <s v="CUT"/>
    <n v="1"/>
  </r>
  <r>
    <x v="69"/>
    <x v="11"/>
    <m/>
    <n v="0"/>
    <m/>
    <n v="0"/>
    <n v="0"/>
    <m/>
    <m/>
    <m/>
    <s v="CUT"/>
    <n v="1"/>
  </r>
  <r>
    <x v="70"/>
    <x v="0"/>
    <s v="7 pts"/>
    <n v="14"/>
    <n v="68"/>
    <n v="2"/>
    <n v="7"/>
    <s v="CAP+9"/>
    <s v="CAP+9"/>
    <n v="9"/>
    <n v="68"/>
    <n v="1"/>
  </r>
  <r>
    <x v="70"/>
    <x v="1"/>
    <s v="11 pts"/>
    <n v="36"/>
    <n v="64"/>
    <n v="1"/>
    <n v="11"/>
    <n v="6.2162037037036821E-3"/>
    <n v="6.2162037037036821E-3"/>
    <n v="6.2162037037036821E-3"/>
    <n v="64"/>
    <n v="1"/>
  </r>
  <r>
    <x v="70"/>
    <x v="2"/>
    <m/>
    <n v="0"/>
    <m/>
    <n v="0"/>
    <n v="0"/>
    <m/>
    <m/>
    <m/>
    <s v="CUT"/>
    <n v="1"/>
  </r>
  <r>
    <x v="70"/>
    <x v="3"/>
    <m/>
    <n v="0"/>
    <m/>
    <n v="0"/>
    <n v="0"/>
    <m/>
    <m/>
    <m/>
    <s v="CUT"/>
    <n v="1"/>
  </r>
  <r>
    <x v="70"/>
    <x v="4"/>
    <m/>
    <n v="0"/>
    <m/>
    <n v="0"/>
    <n v="0"/>
    <m/>
    <m/>
    <m/>
    <s v="CUT"/>
    <n v="1"/>
  </r>
  <r>
    <x v="70"/>
    <x v="5"/>
    <m/>
    <n v="0"/>
    <m/>
    <n v="0"/>
    <n v="0"/>
    <m/>
    <m/>
    <m/>
    <s v="CUT"/>
    <n v="1"/>
  </r>
  <r>
    <x v="70"/>
    <x v="6"/>
    <m/>
    <n v="0"/>
    <m/>
    <n v="0"/>
    <n v="0"/>
    <m/>
    <m/>
    <m/>
    <s v="CUT"/>
    <n v="1"/>
  </r>
  <r>
    <x v="70"/>
    <x v="7"/>
    <m/>
    <n v="0"/>
    <m/>
    <n v="0"/>
    <n v="0"/>
    <m/>
    <m/>
    <m/>
    <s v="CUT"/>
    <n v="1"/>
  </r>
  <r>
    <x v="70"/>
    <x v="8"/>
    <m/>
    <n v="0"/>
    <m/>
    <n v="0"/>
    <n v="0"/>
    <m/>
    <m/>
    <m/>
    <s v="CUT"/>
    <n v="1"/>
  </r>
  <r>
    <x v="70"/>
    <x v="9"/>
    <m/>
    <n v="0"/>
    <m/>
    <n v="0"/>
    <n v="0"/>
    <m/>
    <m/>
    <m/>
    <s v="CUT"/>
    <n v="1"/>
  </r>
  <r>
    <x v="70"/>
    <x v="10"/>
    <m/>
    <n v="0"/>
    <m/>
    <n v="0"/>
    <n v="0"/>
    <m/>
    <m/>
    <m/>
    <s v="CUT"/>
    <n v="1"/>
  </r>
  <r>
    <x v="70"/>
    <x v="11"/>
    <m/>
    <n v="0"/>
    <m/>
    <n v="0"/>
    <n v="0"/>
    <m/>
    <m/>
    <m/>
    <s v="CUT"/>
    <n v="1"/>
  </r>
  <r>
    <x v="71"/>
    <x v="0"/>
    <s v="6 pts"/>
    <n v="46"/>
    <n v="69"/>
    <n v="2"/>
    <n v="6"/>
    <s v="CAP+9"/>
    <s v="CAP+9"/>
    <n v="9"/>
    <n v="69"/>
    <n v="1"/>
  </r>
  <r>
    <x v="71"/>
    <x v="1"/>
    <s v="10 pts"/>
    <n v="4"/>
    <n v="65"/>
    <n v="1"/>
    <n v="10"/>
    <n v="6.3190972222222364E-3"/>
    <n v="6.3190972222222364E-3"/>
    <n v="6.3190972222222364E-3"/>
    <n v="65"/>
    <n v="1"/>
  </r>
  <r>
    <x v="71"/>
    <x v="2"/>
    <m/>
    <n v="0"/>
    <m/>
    <n v="0"/>
    <n v="0"/>
    <m/>
    <m/>
    <m/>
    <s v="CUT"/>
    <n v="1"/>
  </r>
  <r>
    <x v="71"/>
    <x v="3"/>
    <m/>
    <n v="0"/>
    <m/>
    <n v="0"/>
    <n v="0"/>
    <m/>
    <m/>
    <m/>
    <s v="CUT"/>
    <n v="1"/>
  </r>
  <r>
    <x v="71"/>
    <x v="4"/>
    <m/>
    <n v="0"/>
    <m/>
    <n v="0"/>
    <n v="0"/>
    <m/>
    <m/>
    <m/>
    <s v="CUT"/>
    <n v="1"/>
  </r>
  <r>
    <x v="71"/>
    <x v="5"/>
    <m/>
    <n v="0"/>
    <m/>
    <n v="0"/>
    <n v="0"/>
    <m/>
    <m/>
    <m/>
    <s v="CUT"/>
    <n v="1"/>
  </r>
  <r>
    <x v="71"/>
    <x v="6"/>
    <m/>
    <n v="0"/>
    <m/>
    <n v="0"/>
    <n v="0"/>
    <m/>
    <m/>
    <m/>
    <s v="CUT"/>
    <n v="1"/>
  </r>
  <r>
    <x v="71"/>
    <x v="7"/>
    <m/>
    <n v="0"/>
    <m/>
    <n v="0"/>
    <n v="0"/>
    <m/>
    <m/>
    <m/>
    <s v="CUT"/>
    <n v="1"/>
  </r>
  <r>
    <x v="71"/>
    <x v="8"/>
    <m/>
    <n v="0"/>
    <m/>
    <n v="0"/>
    <n v="0"/>
    <m/>
    <m/>
    <m/>
    <s v="CUT"/>
    <n v="1"/>
  </r>
  <r>
    <x v="71"/>
    <x v="9"/>
    <m/>
    <n v="0"/>
    <m/>
    <n v="0"/>
    <n v="0"/>
    <m/>
    <m/>
    <m/>
    <s v="CUT"/>
    <n v="1"/>
  </r>
  <r>
    <x v="71"/>
    <x v="10"/>
    <m/>
    <n v="0"/>
    <m/>
    <n v="0"/>
    <n v="0"/>
    <m/>
    <m/>
    <m/>
    <s v="CUT"/>
    <n v="1"/>
  </r>
  <r>
    <x v="71"/>
    <x v="11"/>
    <m/>
    <n v="0"/>
    <m/>
    <n v="0"/>
    <n v="0"/>
    <m/>
    <m/>
    <m/>
    <s v="CUT"/>
    <n v="1"/>
  </r>
  <r>
    <x v="72"/>
    <x v="0"/>
    <s v="9 pts"/>
    <n v="45"/>
    <n v="66"/>
    <n v="2"/>
    <n v="9"/>
    <s v="CAP+9"/>
    <s v="CAP+9"/>
    <n v="9"/>
    <n v="66"/>
    <n v="1"/>
  </r>
  <r>
    <x v="72"/>
    <x v="1"/>
    <s v="4 pts"/>
    <n v="35"/>
    <n v="71"/>
    <n v="1"/>
    <n v="4"/>
    <s v="CAP+1"/>
    <s v="CAP+1"/>
    <n v="1"/>
    <s v="71T"/>
    <n v="1"/>
  </r>
  <r>
    <x v="72"/>
    <x v="2"/>
    <m/>
    <n v="0"/>
    <m/>
    <n v="0"/>
    <n v="0"/>
    <m/>
    <m/>
    <m/>
    <s v="CUT"/>
    <n v="1"/>
  </r>
  <r>
    <x v="72"/>
    <x v="3"/>
    <m/>
    <n v="0"/>
    <m/>
    <n v="0"/>
    <n v="0"/>
    <m/>
    <m/>
    <m/>
    <s v="CUT"/>
    <n v="1"/>
  </r>
  <r>
    <x v="72"/>
    <x v="4"/>
    <m/>
    <n v="0"/>
    <m/>
    <n v="0"/>
    <n v="0"/>
    <m/>
    <m/>
    <m/>
    <s v="CUT"/>
    <n v="1"/>
  </r>
  <r>
    <x v="72"/>
    <x v="5"/>
    <m/>
    <n v="0"/>
    <m/>
    <n v="0"/>
    <n v="0"/>
    <m/>
    <m/>
    <m/>
    <s v="CUT"/>
    <n v="1"/>
  </r>
  <r>
    <x v="72"/>
    <x v="6"/>
    <m/>
    <n v="0"/>
    <m/>
    <n v="0"/>
    <n v="0"/>
    <m/>
    <m/>
    <m/>
    <s v="CUT"/>
    <n v="1"/>
  </r>
  <r>
    <x v="72"/>
    <x v="7"/>
    <m/>
    <n v="0"/>
    <m/>
    <n v="0"/>
    <n v="0"/>
    <m/>
    <m/>
    <m/>
    <s v="CUT"/>
    <n v="1"/>
  </r>
  <r>
    <x v="72"/>
    <x v="8"/>
    <m/>
    <n v="0"/>
    <m/>
    <n v="0"/>
    <n v="0"/>
    <m/>
    <m/>
    <m/>
    <s v="CUT"/>
    <n v="1"/>
  </r>
  <r>
    <x v="72"/>
    <x v="9"/>
    <m/>
    <n v="0"/>
    <m/>
    <n v="0"/>
    <n v="0"/>
    <m/>
    <m/>
    <m/>
    <s v="CUT"/>
    <n v="1"/>
  </r>
  <r>
    <x v="72"/>
    <x v="10"/>
    <m/>
    <n v="0"/>
    <m/>
    <n v="0"/>
    <n v="0"/>
    <m/>
    <m/>
    <m/>
    <s v="CUT"/>
    <n v="1"/>
  </r>
  <r>
    <x v="72"/>
    <x v="11"/>
    <m/>
    <n v="0"/>
    <m/>
    <n v="0"/>
    <n v="0"/>
    <m/>
    <m/>
    <m/>
    <s v="CUT"/>
    <n v="1"/>
  </r>
  <r>
    <x v="73"/>
    <x v="0"/>
    <s v="0 pts"/>
    <n v="37"/>
    <n v="75"/>
    <n v="2"/>
    <n v="0"/>
    <s v="CAP+11"/>
    <s v="CAP+11"/>
    <n v="11"/>
    <n v="75"/>
    <n v="1"/>
  </r>
  <r>
    <x v="73"/>
    <x v="1"/>
    <s v="7 pts"/>
    <n v="1"/>
    <n v="68"/>
    <n v="1"/>
    <n v="7"/>
    <n v="6.574768518518459E-3"/>
    <n v="6.574768518518459E-3"/>
    <n v="6.574768518518459E-3"/>
    <n v="68"/>
    <n v="1"/>
  </r>
  <r>
    <x v="73"/>
    <x v="2"/>
    <m/>
    <n v="0"/>
    <m/>
    <n v="0"/>
    <n v="0"/>
    <m/>
    <m/>
    <m/>
    <s v="CUT"/>
    <n v="1"/>
  </r>
  <r>
    <x v="73"/>
    <x v="3"/>
    <m/>
    <n v="0"/>
    <m/>
    <n v="0"/>
    <n v="0"/>
    <m/>
    <m/>
    <m/>
    <s v="CUT"/>
    <n v="1"/>
  </r>
  <r>
    <x v="73"/>
    <x v="4"/>
    <m/>
    <n v="0"/>
    <m/>
    <n v="0"/>
    <n v="0"/>
    <m/>
    <m/>
    <m/>
    <s v="CUT"/>
    <n v="1"/>
  </r>
  <r>
    <x v="73"/>
    <x v="5"/>
    <m/>
    <n v="0"/>
    <m/>
    <n v="0"/>
    <n v="0"/>
    <m/>
    <m/>
    <m/>
    <s v="CUT"/>
    <n v="1"/>
  </r>
  <r>
    <x v="73"/>
    <x v="6"/>
    <m/>
    <n v="0"/>
    <m/>
    <n v="0"/>
    <n v="0"/>
    <m/>
    <m/>
    <m/>
    <s v="CUT"/>
    <n v="1"/>
  </r>
  <r>
    <x v="73"/>
    <x v="7"/>
    <m/>
    <n v="0"/>
    <m/>
    <n v="0"/>
    <n v="0"/>
    <m/>
    <m/>
    <m/>
    <s v="CUT"/>
    <n v="1"/>
  </r>
  <r>
    <x v="73"/>
    <x v="8"/>
    <m/>
    <n v="0"/>
    <m/>
    <n v="0"/>
    <n v="0"/>
    <m/>
    <m/>
    <m/>
    <s v="CUT"/>
    <n v="1"/>
  </r>
  <r>
    <x v="73"/>
    <x v="9"/>
    <m/>
    <n v="0"/>
    <m/>
    <n v="0"/>
    <n v="0"/>
    <m/>
    <m/>
    <m/>
    <s v="CUT"/>
    <n v="1"/>
  </r>
  <r>
    <x v="73"/>
    <x v="10"/>
    <m/>
    <n v="0"/>
    <m/>
    <n v="0"/>
    <n v="0"/>
    <m/>
    <m/>
    <m/>
    <s v="CUT"/>
    <n v="1"/>
  </r>
  <r>
    <x v="73"/>
    <x v="11"/>
    <m/>
    <n v="0"/>
    <m/>
    <n v="0"/>
    <n v="0"/>
    <m/>
    <m/>
    <m/>
    <s v="CUT"/>
    <n v="1"/>
  </r>
  <r>
    <x v="74"/>
    <x v="0"/>
    <s v="-1 pts"/>
    <n v="18"/>
    <n v="76"/>
    <n v="1"/>
    <n v="-1"/>
    <s v="CAP+11"/>
    <s v="CAP+11"/>
    <n v="11"/>
    <n v="76"/>
    <n v="1"/>
  </r>
  <r>
    <x v="74"/>
    <x v="1"/>
    <s v="4 pts"/>
    <n v="40"/>
    <n v="71"/>
    <n v="1"/>
    <n v="4"/>
    <s v="CAP+1"/>
    <s v="CAP+1"/>
    <n v="1"/>
    <s v="71T"/>
    <n v="1"/>
  </r>
  <r>
    <x v="74"/>
    <x v="2"/>
    <m/>
    <n v="0"/>
    <m/>
    <n v="0"/>
    <n v="0"/>
    <m/>
    <m/>
    <m/>
    <s v="CUT"/>
    <n v="1"/>
  </r>
  <r>
    <x v="74"/>
    <x v="3"/>
    <m/>
    <n v="0"/>
    <m/>
    <n v="0"/>
    <n v="0"/>
    <m/>
    <m/>
    <m/>
    <s v="CUT"/>
    <n v="1"/>
  </r>
  <r>
    <x v="74"/>
    <x v="4"/>
    <m/>
    <n v="0"/>
    <m/>
    <n v="0"/>
    <n v="0"/>
    <m/>
    <m/>
    <m/>
    <s v="CUT"/>
    <n v="1"/>
  </r>
  <r>
    <x v="74"/>
    <x v="5"/>
    <m/>
    <n v="0"/>
    <m/>
    <n v="0"/>
    <n v="0"/>
    <m/>
    <m/>
    <m/>
    <s v="CUT"/>
    <n v="1"/>
  </r>
  <r>
    <x v="74"/>
    <x v="6"/>
    <m/>
    <n v="0"/>
    <m/>
    <n v="0"/>
    <n v="0"/>
    <m/>
    <m/>
    <m/>
    <s v="CUT"/>
    <n v="1"/>
  </r>
  <r>
    <x v="74"/>
    <x v="7"/>
    <m/>
    <n v="0"/>
    <m/>
    <n v="0"/>
    <n v="0"/>
    <m/>
    <m/>
    <m/>
    <s v="CUT"/>
    <n v="1"/>
  </r>
  <r>
    <x v="74"/>
    <x v="8"/>
    <m/>
    <n v="0"/>
    <m/>
    <n v="0"/>
    <n v="0"/>
    <m/>
    <m/>
    <m/>
    <s v="CUT"/>
    <n v="1"/>
  </r>
  <r>
    <x v="74"/>
    <x v="9"/>
    <m/>
    <n v="0"/>
    <m/>
    <n v="0"/>
    <n v="0"/>
    <m/>
    <m/>
    <m/>
    <s v="CUT"/>
    <n v="1"/>
  </r>
  <r>
    <x v="74"/>
    <x v="10"/>
    <m/>
    <n v="0"/>
    <m/>
    <n v="0"/>
    <n v="0"/>
    <m/>
    <m/>
    <m/>
    <s v="CUT"/>
    <n v="1"/>
  </r>
  <r>
    <x v="74"/>
    <x v="11"/>
    <m/>
    <n v="0"/>
    <m/>
    <n v="0"/>
    <n v="0"/>
    <m/>
    <m/>
    <m/>
    <s v="CUT"/>
    <n v="1"/>
  </r>
  <r>
    <x v="75"/>
    <x v="0"/>
    <s v="1 pts"/>
    <n v="25"/>
    <n v="74"/>
    <n v="1"/>
    <n v="1"/>
    <s v="CAP+11"/>
    <s v="CAP+11"/>
    <n v="11"/>
    <n v="74"/>
    <n v="1"/>
  </r>
  <r>
    <x v="75"/>
    <x v="1"/>
    <s v="2 pts"/>
    <n v="39"/>
    <n v="73"/>
    <n v="1"/>
    <n v="2"/>
    <s v="CAP+2"/>
    <s v="CAP+2"/>
    <n v="2"/>
    <s v="73T"/>
    <n v="1"/>
  </r>
  <r>
    <x v="75"/>
    <x v="2"/>
    <m/>
    <n v="0"/>
    <m/>
    <n v="0"/>
    <n v="0"/>
    <m/>
    <m/>
    <m/>
    <s v="CUT"/>
    <n v="1"/>
  </r>
  <r>
    <x v="75"/>
    <x v="3"/>
    <m/>
    <n v="0"/>
    <m/>
    <n v="0"/>
    <n v="0"/>
    <m/>
    <m/>
    <m/>
    <s v="CUT"/>
    <n v="1"/>
  </r>
  <r>
    <x v="75"/>
    <x v="4"/>
    <m/>
    <n v="0"/>
    <m/>
    <n v="0"/>
    <n v="0"/>
    <m/>
    <m/>
    <m/>
    <s v="CUT"/>
    <n v="1"/>
  </r>
  <r>
    <x v="75"/>
    <x v="5"/>
    <m/>
    <n v="0"/>
    <m/>
    <n v="0"/>
    <n v="0"/>
    <m/>
    <m/>
    <m/>
    <s v="CUT"/>
    <n v="1"/>
  </r>
  <r>
    <x v="75"/>
    <x v="6"/>
    <m/>
    <n v="0"/>
    <m/>
    <n v="0"/>
    <n v="0"/>
    <m/>
    <m/>
    <m/>
    <s v="CUT"/>
    <n v="1"/>
  </r>
  <r>
    <x v="75"/>
    <x v="7"/>
    <m/>
    <n v="0"/>
    <m/>
    <n v="0"/>
    <n v="0"/>
    <m/>
    <m/>
    <m/>
    <s v="CUT"/>
    <n v="1"/>
  </r>
  <r>
    <x v="75"/>
    <x v="8"/>
    <m/>
    <n v="0"/>
    <m/>
    <n v="0"/>
    <n v="0"/>
    <m/>
    <m/>
    <m/>
    <s v="CUT"/>
    <n v="1"/>
  </r>
  <r>
    <x v="75"/>
    <x v="9"/>
    <m/>
    <n v="0"/>
    <m/>
    <n v="0"/>
    <n v="0"/>
    <m/>
    <m/>
    <m/>
    <s v="CUT"/>
    <n v="1"/>
  </r>
  <r>
    <x v="75"/>
    <x v="10"/>
    <m/>
    <n v="0"/>
    <m/>
    <n v="0"/>
    <n v="0"/>
    <m/>
    <m/>
    <m/>
    <s v="CUT"/>
    <n v="1"/>
  </r>
  <r>
    <x v="75"/>
    <x v="11"/>
    <m/>
    <n v="0"/>
    <m/>
    <n v="0"/>
    <n v="0"/>
    <m/>
    <m/>
    <m/>
    <s v="CUT"/>
    <n v="1"/>
  </r>
  <r>
    <x v="76"/>
    <x v="0"/>
    <s v="-2 pts"/>
    <n v="28"/>
    <n v="77"/>
    <n v="1"/>
    <n v="-2"/>
    <s v="CAP+11"/>
    <s v="CAP+11"/>
    <n v="11"/>
    <n v="77"/>
    <n v="1"/>
  </r>
  <r>
    <x v="76"/>
    <x v="1"/>
    <m/>
    <n v="0"/>
    <m/>
    <n v="0"/>
    <n v="0"/>
    <m/>
    <m/>
    <m/>
    <s v="CUT"/>
    <n v="1"/>
  </r>
  <r>
    <x v="76"/>
    <x v="2"/>
    <m/>
    <n v="0"/>
    <m/>
    <n v="0"/>
    <n v="0"/>
    <m/>
    <m/>
    <m/>
    <s v="CUT"/>
    <n v="1"/>
  </r>
  <r>
    <x v="76"/>
    <x v="3"/>
    <m/>
    <n v="0"/>
    <m/>
    <n v="0"/>
    <n v="0"/>
    <m/>
    <m/>
    <m/>
    <s v="CUT"/>
    <n v="1"/>
  </r>
  <r>
    <x v="76"/>
    <x v="4"/>
    <m/>
    <n v="0"/>
    <m/>
    <n v="0"/>
    <n v="0"/>
    <m/>
    <m/>
    <m/>
    <s v="CUT"/>
    <n v="1"/>
  </r>
  <r>
    <x v="76"/>
    <x v="5"/>
    <m/>
    <n v="0"/>
    <m/>
    <n v="0"/>
    <n v="0"/>
    <m/>
    <m/>
    <m/>
    <s v="CUT"/>
    <n v="1"/>
  </r>
  <r>
    <x v="76"/>
    <x v="6"/>
    <m/>
    <n v="0"/>
    <m/>
    <n v="0"/>
    <n v="0"/>
    <m/>
    <m/>
    <m/>
    <s v="CUT"/>
    <n v="1"/>
  </r>
  <r>
    <x v="76"/>
    <x v="7"/>
    <m/>
    <n v="0"/>
    <m/>
    <n v="0"/>
    <n v="0"/>
    <m/>
    <m/>
    <m/>
    <s v="CUT"/>
    <n v="1"/>
  </r>
  <r>
    <x v="76"/>
    <x v="8"/>
    <m/>
    <n v="0"/>
    <m/>
    <n v="0"/>
    <n v="0"/>
    <m/>
    <m/>
    <m/>
    <s v="CUT"/>
    <n v="1"/>
  </r>
  <r>
    <x v="76"/>
    <x v="9"/>
    <m/>
    <n v="0"/>
    <m/>
    <n v="0"/>
    <n v="0"/>
    <m/>
    <m/>
    <m/>
    <s v="CUT"/>
    <n v="1"/>
  </r>
  <r>
    <x v="76"/>
    <x v="10"/>
    <m/>
    <n v="0"/>
    <m/>
    <n v="0"/>
    <n v="0"/>
    <m/>
    <m/>
    <m/>
    <s v="CUT"/>
    <n v="1"/>
  </r>
  <r>
    <x v="76"/>
    <x v="11"/>
    <m/>
    <n v="0"/>
    <m/>
    <n v="0"/>
    <n v="0"/>
    <m/>
    <m/>
    <m/>
    <s v="CUT"/>
    <n v="1"/>
  </r>
  <r>
    <x v="77"/>
    <x v="0"/>
    <s v="-3 pts"/>
    <n v="49"/>
    <n v="78"/>
    <n v="2"/>
    <n v="-3"/>
    <s v="CAP+11"/>
    <s v="CAP+11"/>
    <n v="11"/>
    <n v="78"/>
    <n v="1"/>
  </r>
  <r>
    <x v="77"/>
    <x v="1"/>
    <m/>
    <n v="0"/>
    <m/>
    <n v="0"/>
    <n v="0"/>
    <m/>
    <m/>
    <m/>
    <s v="CUT"/>
    <n v="1"/>
  </r>
  <r>
    <x v="77"/>
    <x v="2"/>
    <m/>
    <n v="0"/>
    <m/>
    <n v="0"/>
    <n v="0"/>
    <m/>
    <m/>
    <m/>
    <s v="CUT"/>
    <n v="1"/>
  </r>
  <r>
    <x v="77"/>
    <x v="3"/>
    <m/>
    <n v="0"/>
    <m/>
    <n v="0"/>
    <n v="0"/>
    <m/>
    <m/>
    <m/>
    <s v="CUT"/>
    <n v="1"/>
  </r>
  <r>
    <x v="77"/>
    <x v="4"/>
    <m/>
    <n v="0"/>
    <m/>
    <n v="0"/>
    <n v="0"/>
    <m/>
    <m/>
    <m/>
    <s v="CUT"/>
    <n v="1"/>
  </r>
  <r>
    <x v="77"/>
    <x v="5"/>
    <m/>
    <n v="0"/>
    <m/>
    <n v="0"/>
    <n v="0"/>
    <m/>
    <m/>
    <m/>
    <s v="CUT"/>
    <n v="1"/>
  </r>
  <r>
    <x v="77"/>
    <x v="6"/>
    <m/>
    <n v="0"/>
    <m/>
    <n v="0"/>
    <n v="0"/>
    <m/>
    <m/>
    <m/>
    <s v="CUT"/>
    <n v="1"/>
  </r>
  <r>
    <x v="77"/>
    <x v="7"/>
    <m/>
    <n v="0"/>
    <m/>
    <n v="0"/>
    <n v="0"/>
    <m/>
    <m/>
    <m/>
    <s v="CUT"/>
    <n v="1"/>
  </r>
  <r>
    <x v="77"/>
    <x v="8"/>
    <m/>
    <n v="0"/>
    <m/>
    <n v="0"/>
    <n v="0"/>
    <m/>
    <m/>
    <m/>
    <s v="CUT"/>
    <n v="1"/>
  </r>
  <r>
    <x v="77"/>
    <x v="9"/>
    <m/>
    <n v="0"/>
    <m/>
    <n v="0"/>
    <n v="0"/>
    <m/>
    <m/>
    <m/>
    <s v="CUT"/>
    <n v="1"/>
  </r>
  <r>
    <x v="77"/>
    <x v="10"/>
    <m/>
    <n v="0"/>
    <m/>
    <n v="0"/>
    <n v="0"/>
    <m/>
    <m/>
    <m/>
    <s v="CUT"/>
    <n v="1"/>
  </r>
  <r>
    <x v="77"/>
    <x v="11"/>
    <m/>
    <n v="0"/>
    <m/>
    <n v="0"/>
    <n v="0"/>
    <m/>
    <m/>
    <m/>
    <s v="CUT"/>
    <n v="1"/>
  </r>
  <r>
    <x v="78"/>
    <x v="0"/>
    <s v="-4 pts"/>
    <n v="42"/>
    <n v="79"/>
    <n v="2"/>
    <n v="-4"/>
    <s v="CAP+11"/>
    <s v="CAP+11"/>
    <n v="11"/>
    <n v="79"/>
    <n v="1"/>
  </r>
  <r>
    <x v="78"/>
    <x v="1"/>
    <m/>
    <n v="0"/>
    <m/>
    <n v="0"/>
    <n v="0"/>
    <m/>
    <m/>
    <m/>
    <s v="CUT"/>
    <n v="1"/>
  </r>
  <r>
    <x v="78"/>
    <x v="2"/>
    <m/>
    <n v="0"/>
    <m/>
    <n v="0"/>
    <n v="0"/>
    <m/>
    <m/>
    <m/>
    <s v="CUT"/>
    <n v="1"/>
  </r>
  <r>
    <x v="78"/>
    <x v="3"/>
    <m/>
    <n v="0"/>
    <m/>
    <n v="0"/>
    <n v="0"/>
    <m/>
    <m/>
    <m/>
    <s v="CUT"/>
    <n v="1"/>
  </r>
  <r>
    <x v="78"/>
    <x v="4"/>
    <m/>
    <n v="0"/>
    <m/>
    <n v="0"/>
    <n v="0"/>
    <m/>
    <m/>
    <m/>
    <s v="CUT"/>
    <n v="1"/>
  </r>
  <r>
    <x v="78"/>
    <x v="5"/>
    <m/>
    <n v="0"/>
    <m/>
    <n v="0"/>
    <n v="0"/>
    <m/>
    <m/>
    <m/>
    <s v="CUT"/>
    <n v="1"/>
  </r>
  <r>
    <x v="78"/>
    <x v="6"/>
    <m/>
    <n v="0"/>
    <m/>
    <n v="0"/>
    <n v="0"/>
    <m/>
    <m/>
    <m/>
    <s v="CUT"/>
    <n v="1"/>
  </r>
  <r>
    <x v="78"/>
    <x v="7"/>
    <m/>
    <n v="0"/>
    <m/>
    <n v="0"/>
    <n v="0"/>
    <m/>
    <m/>
    <m/>
    <s v="CUT"/>
    <n v="1"/>
  </r>
  <r>
    <x v="78"/>
    <x v="8"/>
    <m/>
    <n v="0"/>
    <m/>
    <n v="0"/>
    <n v="0"/>
    <m/>
    <m/>
    <m/>
    <s v="CUT"/>
    <n v="1"/>
  </r>
  <r>
    <x v="78"/>
    <x v="9"/>
    <m/>
    <n v="0"/>
    <m/>
    <n v="0"/>
    <n v="0"/>
    <m/>
    <m/>
    <m/>
    <s v="CUT"/>
    <n v="1"/>
  </r>
  <r>
    <x v="78"/>
    <x v="10"/>
    <m/>
    <n v="0"/>
    <m/>
    <n v="0"/>
    <n v="0"/>
    <m/>
    <m/>
    <m/>
    <s v="CUT"/>
    <n v="1"/>
  </r>
  <r>
    <x v="78"/>
    <x v="11"/>
    <m/>
    <n v="0"/>
    <m/>
    <n v="0"/>
    <n v="0"/>
    <m/>
    <m/>
    <m/>
    <s v="CUT"/>
    <n v="1"/>
  </r>
  <r>
    <x v="79"/>
    <x v="0"/>
    <s v="-5 pts"/>
    <n v="36"/>
    <n v="80"/>
    <n v="1"/>
    <n v="-5"/>
    <s v="CAP+11"/>
    <s v="CAP+11"/>
    <n v="11"/>
    <n v="80"/>
    <n v="1"/>
  </r>
  <r>
    <x v="79"/>
    <x v="1"/>
    <m/>
    <n v="0"/>
    <m/>
    <n v="0"/>
    <n v="0"/>
    <m/>
    <m/>
    <m/>
    <s v="CUT"/>
    <n v="1"/>
  </r>
  <r>
    <x v="79"/>
    <x v="2"/>
    <m/>
    <n v="0"/>
    <m/>
    <n v="0"/>
    <n v="0"/>
    <m/>
    <m/>
    <m/>
    <s v="CUT"/>
    <n v="1"/>
  </r>
  <r>
    <x v="79"/>
    <x v="3"/>
    <m/>
    <n v="0"/>
    <m/>
    <n v="0"/>
    <n v="0"/>
    <m/>
    <m/>
    <m/>
    <s v="CUT"/>
    <n v="1"/>
  </r>
  <r>
    <x v="79"/>
    <x v="4"/>
    <m/>
    <n v="0"/>
    <m/>
    <n v="0"/>
    <n v="0"/>
    <m/>
    <m/>
    <m/>
    <s v="CUT"/>
    <n v="1"/>
  </r>
  <r>
    <x v="79"/>
    <x v="5"/>
    <m/>
    <n v="0"/>
    <m/>
    <n v="0"/>
    <n v="0"/>
    <m/>
    <m/>
    <m/>
    <s v="CUT"/>
    <n v="1"/>
  </r>
  <r>
    <x v="79"/>
    <x v="6"/>
    <m/>
    <n v="0"/>
    <m/>
    <n v="0"/>
    <n v="0"/>
    <m/>
    <m/>
    <m/>
    <s v="CUT"/>
    <n v="1"/>
  </r>
  <r>
    <x v="79"/>
    <x v="7"/>
    <m/>
    <n v="0"/>
    <m/>
    <n v="0"/>
    <n v="0"/>
    <m/>
    <m/>
    <m/>
    <s v="CUT"/>
    <n v="1"/>
  </r>
  <r>
    <x v="79"/>
    <x v="8"/>
    <m/>
    <n v="0"/>
    <m/>
    <n v="0"/>
    <n v="0"/>
    <m/>
    <m/>
    <m/>
    <s v="CUT"/>
    <n v="1"/>
  </r>
  <r>
    <x v="79"/>
    <x v="9"/>
    <m/>
    <n v="0"/>
    <m/>
    <n v="0"/>
    <n v="0"/>
    <m/>
    <m/>
    <m/>
    <s v="CUT"/>
    <n v="1"/>
  </r>
  <r>
    <x v="79"/>
    <x v="10"/>
    <m/>
    <n v="0"/>
    <m/>
    <n v="0"/>
    <n v="0"/>
    <m/>
    <m/>
    <m/>
    <s v="CUT"/>
    <n v="1"/>
  </r>
  <r>
    <x v="79"/>
    <x v="11"/>
    <m/>
    <n v="0"/>
    <m/>
    <n v="0"/>
    <n v="0"/>
    <m/>
    <m/>
    <m/>
    <s v="CUT"/>
    <n v="1"/>
  </r>
  <r>
    <x v="80"/>
    <x v="0"/>
    <s v="-6 pts"/>
    <n v="13"/>
    <n v="81"/>
    <n v="2"/>
    <n v="-6"/>
    <s v="CAP+11"/>
    <s v="CAP+11"/>
    <n v="11"/>
    <n v="81"/>
    <n v="1"/>
  </r>
  <r>
    <x v="80"/>
    <x v="1"/>
    <m/>
    <n v="0"/>
    <m/>
    <n v="0"/>
    <n v="0"/>
    <m/>
    <m/>
    <m/>
    <s v="CUT"/>
    <n v="1"/>
  </r>
  <r>
    <x v="80"/>
    <x v="2"/>
    <m/>
    <n v="0"/>
    <m/>
    <n v="0"/>
    <n v="0"/>
    <m/>
    <m/>
    <m/>
    <s v="CUT"/>
    <n v="1"/>
  </r>
  <r>
    <x v="80"/>
    <x v="3"/>
    <m/>
    <n v="0"/>
    <m/>
    <n v="0"/>
    <n v="0"/>
    <m/>
    <m/>
    <m/>
    <s v="CUT"/>
    <n v="1"/>
  </r>
  <r>
    <x v="80"/>
    <x v="4"/>
    <m/>
    <n v="0"/>
    <m/>
    <n v="0"/>
    <n v="0"/>
    <m/>
    <m/>
    <m/>
    <s v="CUT"/>
    <n v="1"/>
  </r>
  <r>
    <x v="80"/>
    <x v="5"/>
    <m/>
    <n v="0"/>
    <m/>
    <n v="0"/>
    <n v="0"/>
    <m/>
    <m/>
    <m/>
    <s v="CUT"/>
    <n v="1"/>
  </r>
  <r>
    <x v="80"/>
    <x v="6"/>
    <m/>
    <n v="0"/>
    <m/>
    <n v="0"/>
    <n v="0"/>
    <m/>
    <m/>
    <m/>
    <s v="CUT"/>
    <n v="1"/>
  </r>
  <r>
    <x v="80"/>
    <x v="7"/>
    <m/>
    <n v="0"/>
    <m/>
    <n v="0"/>
    <n v="0"/>
    <m/>
    <m/>
    <m/>
    <s v="CUT"/>
    <n v="1"/>
  </r>
  <r>
    <x v="80"/>
    <x v="8"/>
    <m/>
    <n v="0"/>
    <m/>
    <n v="0"/>
    <n v="0"/>
    <m/>
    <m/>
    <m/>
    <s v="CUT"/>
    <n v="1"/>
  </r>
  <r>
    <x v="80"/>
    <x v="9"/>
    <m/>
    <n v="0"/>
    <m/>
    <n v="0"/>
    <n v="0"/>
    <m/>
    <m/>
    <m/>
    <s v="CUT"/>
    <n v="1"/>
  </r>
  <r>
    <x v="80"/>
    <x v="10"/>
    <m/>
    <n v="0"/>
    <m/>
    <n v="0"/>
    <n v="0"/>
    <m/>
    <m/>
    <m/>
    <s v="CUT"/>
    <n v="1"/>
  </r>
  <r>
    <x v="80"/>
    <x v="11"/>
    <m/>
    <n v="0"/>
    <m/>
    <n v="0"/>
    <n v="0"/>
    <m/>
    <m/>
    <m/>
    <s v="CUT"/>
    <n v="1"/>
  </r>
  <r>
    <x v="81"/>
    <x v="0"/>
    <s v="-7 pts"/>
    <n v="29"/>
    <n v="82"/>
    <n v="1"/>
    <n v="-7"/>
    <s v="CAP+11"/>
    <s v="CAP+11"/>
    <n v="11"/>
    <n v="82"/>
    <n v="1"/>
  </r>
  <r>
    <x v="81"/>
    <x v="1"/>
    <m/>
    <n v="0"/>
    <m/>
    <n v="0"/>
    <n v="0"/>
    <m/>
    <m/>
    <m/>
    <s v="CUT"/>
    <n v="1"/>
  </r>
  <r>
    <x v="81"/>
    <x v="2"/>
    <m/>
    <n v="0"/>
    <m/>
    <n v="0"/>
    <n v="0"/>
    <m/>
    <m/>
    <m/>
    <s v="CUT"/>
    <n v="1"/>
  </r>
  <r>
    <x v="81"/>
    <x v="3"/>
    <m/>
    <n v="0"/>
    <m/>
    <n v="0"/>
    <n v="0"/>
    <m/>
    <m/>
    <m/>
    <s v="CUT"/>
    <n v="1"/>
  </r>
  <r>
    <x v="81"/>
    <x v="4"/>
    <m/>
    <n v="0"/>
    <m/>
    <n v="0"/>
    <n v="0"/>
    <m/>
    <m/>
    <m/>
    <s v="CUT"/>
    <n v="1"/>
  </r>
  <r>
    <x v="81"/>
    <x v="5"/>
    <m/>
    <n v="0"/>
    <m/>
    <n v="0"/>
    <n v="0"/>
    <m/>
    <m/>
    <m/>
    <s v="CUT"/>
    <n v="1"/>
  </r>
  <r>
    <x v="81"/>
    <x v="6"/>
    <m/>
    <n v="0"/>
    <m/>
    <n v="0"/>
    <n v="0"/>
    <m/>
    <m/>
    <m/>
    <s v="CUT"/>
    <n v="1"/>
  </r>
  <r>
    <x v="81"/>
    <x v="7"/>
    <m/>
    <n v="0"/>
    <m/>
    <n v="0"/>
    <n v="0"/>
    <m/>
    <m/>
    <m/>
    <s v="CUT"/>
    <n v="1"/>
  </r>
  <r>
    <x v="81"/>
    <x v="8"/>
    <m/>
    <n v="0"/>
    <m/>
    <n v="0"/>
    <n v="0"/>
    <m/>
    <m/>
    <m/>
    <s v="CUT"/>
    <n v="1"/>
  </r>
  <r>
    <x v="81"/>
    <x v="9"/>
    <m/>
    <n v="0"/>
    <m/>
    <n v="0"/>
    <n v="0"/>
    <m/>
    <m/>
    <m/>
    <s v="CUT"/>
    <n v="1"/>
  </r>
  <r>
    <x v="81"/>
    <x v="10"/>
    <m/>
    <n v="0"/>
    <m/>
    <n v="0"/>
    <n v="0"/>
    <m/>
    <m/>
    <m/>
    <s v="CUT"/>
    <n v="1"/>
  </r>
  <r>
    <x v="81"/>
    <x v="11"/>
    <m/>
    <n v="0"/>
    <m/>
    <n v="0"/>
    <n v="0"/>
    <m/>
    <m/>
    <m/>
    <s v="CUT"/>
    <n v="1"/>
  </r>
  <r>
    <x v="82"/>
    <x v="0"/>
    <s v="-8 pts"/>
    <n v="21"/>
    <n v="83"/>
    <n v="2"/>
    <n v="-8"/>
    <s v="CAP+11"/>
    <s v="CAP+11"/>
    <n v="11"/>
    <n v="83"/>
    <n v="1"/>
  </r>
  <r>
    <x v="82"/>
    <x v="1"/>
    <m/>
    <n v="0"/>
    <m/>
    <n v="0"/>
    <n v="0"/>
    <m/>
    <m/>
    <m/>
    <s v="CUT"/>
    <n v="1"/>
  </r>
  <r>
    <x v="82"/>
    <x v="2"/>
    <m/>
    <n v="0"/>
    <m/>
    <n v="0"/>
    <n v="0"/>
    <m/>
    <m/>
    <m/>
    <s v="CUT"/>
    <n v="1"/>
  </r>
  <r>
    <x v="82"/>
    <x v="3"/>
    <m/>
    <n v="0"/>
    <m/>
    <n v="0"/>
    <n v="0"/>
    <m/>
    <m/>
    <m/>
    <s v="CUT"/>
    <n v="1"/>
  </r>
  <r>
    <x v="82"/>
    <x v="4"/>
    <m/>
    <n v="0"/>
    <m/>
    <n v="0"/>
    <n v="0"/>
    <m/>
    <m/>
    <m/>
    <s v="CUT"/>
    <n v="1"/>
  </r>
  <r>
    <x v="82"/>
    <x v="5"/>
    <m/>
    <n v="0"/>
    <m/>
    <n v="0"/>
    <n v="0"/>
    <m/>
    <m/>
    <m/>
    <s v="CUT"/>
    <n v="1"/>
  </r>
  <r>
    <x v="82"/>
    <x v="6"/>
    <m/>
    <n v="0"/>
    <m/>
    <n v="0"/>
    <n v="0"/>
    <m/>
    <m/>
    <m/>
    <s v="CUT"/>
    <n v="1"/>
  </r>
  <r>
    <x v="82"/>
    <x v="7"/>
    <m/>
    <n v="0"/>
    <m/>
    <n v="0"/>
    <n v="0"/>
    <m/>
    <m/>
    <m/>
    <s v="CUT"/>
    <n v="1"/>
  </r>
  <r>
    <x v="82"/>
    <x v="8"/>
    <m/>
    <n v="0"/>
    <m/>
    <n v="0"/>
    <n v="0"/>
    <m/>
    <m/>
    <m/>
    <s v="CUT"/>
    <n v="1"/>
  </r>
  <r>
    <x v="82"/>
    <x v="9"/>
    <m/>
    <n v="0"/>
    <m/>
    <n v="0"/>
    <n v="0"/>
    <m/>
    <m/>
    <m/>
    <s v="CUT"/>
    <n v="1"/>
  </r>
  <r>
    <x v="82"/>
    <x v="10"/>
    <m/>
    <n v="0"/>
    <m/>
    <n v="0"/>
    <n v="0"/>
    <m/>
    <m/>
    <m/>
    <s v="CUT"/>
    <n v="1"/>
  </r>
  <r>
    <x v="82"/>
    <x v="11"/>
    <m/>
    <n v="0"/>
    <m/>
    <n v="0"/>
    <n v="0"/>
    <m/>
    <m/>
    <m/>
    <s v="CUT"/>
    <n v="1"/>
  </r>
  <r>
    <x v="83"/>
    <x v="0"/>
    <s v="-9 pts"/>
    <n v="23"/>
    <n v="84"/>
    <n v="1"/>
    <n v="-9"/>
    <s v="CAP+11"/>
    <s v="CAP+11"/>
    <n v="11"/>
    <n v="84"/>
    <n v="1"/>
  </r>
  <r>
    <x v="83"/>
    <x v="1"/>
    <m/>
    <n v="0"/>
    <m/>
    <n v="0"/>
    <n v="0"/>
    <m/>
    <m/>
    <m/>
    <s v="CUT"/>
    <n v="1"/>
  </r>
  <r>
    <x v="83"/>
    <x v="2"/>
    <m/>
    <n v="0"/>
    <m/>
    <n v="0"/>
    <n v="0"/>
    <m/>
    <m/>
    <m/>
    <s v="CUT"/>
    <n v="1"/>
  </r>
  <r>
    <x v="83"/>
    <x v="3"/>
    <m/>
    <n v="0"/>
    <m/>
    <n v="0"/>
    <n v="0"/>
    <m/>
    <m/>
    <m/>
    <s v="CUT"/>
    <n v="1"/>
  </r>
  <r>
    <x v="83"/>
    <x v="4"/>
    <m/>
    <n v="0"/>
    <m/>
    <n v="0"/>
    <n v="0"/>
    <m/>
    <m/>
    <m/>
    <s v="CUT"/>
    <n v="1"/>
  </r>
  <r>
    <x v="83"/>
    <x v="5"/>
    <m/>
    <n v="0"/>
    <m/>
    <n v="0"/>
    <n v="0"/>
    <m/>
    <m/>
    <m/>
    <s v="CUT"/>
    <n v="1"/>
  </r>
  <r>
    <x v="83"/>
    <x v="6"/>
    <m/>
    <n v="0"/>
    <m/>
    <n v="0"/>
    <n v="0"/>
    <m/>
    <m/>
    <m/>
    <s v="CUT"/>
    <n v="1"/>
  </r>
  <r>
    <x v="83"/>
    <x v="7"/>
    <m/>
    <n v="0"/>
    <m/>
    <n v="0"/>
    <n v="0"/>
    <m/>
    <m/>
    <m/>
    <s v="CUT"/>
    <n v="1"/>
  </r>
  <r>
    <x v="83"/>
    <x v="8"/>
    <m/>
    <n v="0"/>
    <m/>
    <n v="0"/>
    <n v="0"/>
    <m/>
    <m/>
    <m/>
    <s v="CUT"/>
    <n v="1"/>
  </r>
  <r>
    <x v="83"/>
    <x v="9"/>
    <m/>
    <n v="0"/>
    <m/>
    <n v="0"/>
    <n v="0"/>
    <m/>
    <m/>
    <m/>
    <s v="CUT"/>
    <n v="1"/>
  </r>
  <r>
    <x v="83"/>
    <x v="10"/>
    <m/>
    <n v="0"/>
    <m/>
    <n v="0"/>
    <n v="0"/>
    <m/>
    <m/>
    <m/>
    <s v="CUT"/>
    <n v="1"/>
  </r>
  <r>
    <x v="83"/>
    <x v="11"/>
    <m/>
    <n v="0"/>
    <m/>
    <n v="0"/>
    <n v="0"/>
    <m/>
    <m/>
    <m/>
    <s v="CUT"/>
    <n v="1"/>
  </r>
  <r>
    <x v="84"/>
    <x v="0"/>
    <s v="-10 pts"/>
    <n v="28"/>
    <n v="85"/>
    <n v="3"/>
    <n v="-10"/>
    <s v="CAP+11"/>
    <s v="CAP+11"/>
    <n v="11"/>
    <n v="85"/>
    <n v="1"/>
  </r>
  <r>
    <x v="84"/>
    <x v="1"/>
    <m/>
    <n v="0"/>
    <m/>
    <n v="0"/>
    <n v="0"/>
    <m/>
    <m/>
    <m/>
    <s v="CUT"/>
    <n v="1"/>
  </r>
  <r>
    <x v="84"/>
    <x v="2"/>
    <m/>
    <n v="0"/>
    <m/>
    <n v="0"/>
    <n v="0"/>
    <m/>
    <m/>
    <m/>
    <s v="CUT"/>
    <n v="1"/>
  </r>
  <r>
    <x v="84"/>
    <x v="3"/>
    <m/>
    <n v="0"/>
    <m/>
    <n v="0"/>
    <n v="0"/>
    <m/>
    <m/>
    <m/>
    <s v="CUT"/>
    <n v="1"/>
  </r>
  <r>
    <x v="84"/>
    <x v="4"/>
    <m/>
    <n v="0"/>
    <m/>
    <n v="0"/>
    <n v="0"/>
    <m/>
    <m/>
    <m/>
    <s v="CUT"/>
    <n v="1"/>
  </r>
  <r>
    <x v="84"/>
    <x v="5"/>
    <m/>
    <n v="0"/>
    <m/>
    <n v="0"/>
    <n v="0"/>
    <m/>
    <m/>
    <m/>
    <s v="CUT"/>
    <n v="1"/>
  </r>
  <r>
    <x v="84"/>
    <x v="6"/>
    <m/>
    <n v="0"/>
    <m/>
    <n v="0"/>
    <n v="0"/>
    <m/>
    <m/>
    <m/>
    <s v="CUT"/>
    <n v="1"/>
  </r>
  <r>
    <x v="84"/>
    <x v="7"/>
    <m/>
    <n v="0"/>
    <m/>
    <n v="0"/>
    <n v="0"/>
    <m/>
    <m/>
    <m/>
    <s v="CUT"/>
    <n v="1"/>
  </r>
  <r>
    <x v="84"/>
    <x v="8"/>
    <m/>
    <n v="0"/>
    <m/>
    <n v="0"/>
    <n v="0"/>
    <m/>
    <m/>
    <m/>
    <s v="CUT"/>
    <n v="1"/>
  </r>
  <r>
    <x v="84"/>
    <x v="9"/>
    <m/>
    <n v="0"/>
    <m/>
    <n v="0"/>
    <n v="0"/>
    <m/>
    <m/>
    <m/>
    <s v="CUT"/>
    <n v="1"/>
  </r>
  <r>
    <x v="84"/>
    <x v="10"/>
    <m/>
    <n v="0"/>
    <m/>
    <n v="0"/>
    <n v="0"/>
    <m/>
    <m/>
    <m/>
    <s v="CUT"/>
    <n v="1"/>
  </r>
  <r>
    <x v="84"/>
    <x v="11"/>
    <m/>
    <n v="0"/>
    <m/>
    <n v="0"/>
    <n v="0"/>
    <m/>
    <m/>
    <m/>
    <s v="CUT"/>
    <n v="1"/>
  </r>
  <r>
    <x v="85"/>
    <x v="0"/>
    <s v="-11 pts"/>
    <n v="27"/>
    <n v="86"/>
    <n v="1"/>
    <n v="-11"/>
    <s v="CAP+11"/>
    <s v="CAP+11"/>
    <n v="11"/>
    <n v="86"/>
    <n v="1"/>
  </r>
  <r>
    <x v="85"/>
    <x v="1"/>
    <m/>
    <n v="0"/>
    <m/>
    <n v="0"/>
    <n v="0"/>
    <m/>
    <m/>
    <m/>
    <s v="CUT"/>
    <n v="1"/>
  </r>
  <r>
    <x v="85"/>
    <x v="2"/>
    <m/>
    <n v="0"/>
    <m/>
    <n v="0"/>
    <n v="0"/>
    <m/>
    <m/>
    <m/>
    <s v="CUT"/>
    <n v="1"/>
  </r>
  <r>
    <x v="85"/>
    <x v="3"/>
    <m/>
    <n v="0"/>
    <m/>
    <n v="0"/>
    <n v="0"/>
    <m/>
    <m/>
    <m/>
    <s v="CUT"/>
    <n v="1"/>
  </r>
  <r>
    <x v="85"/>
    <x v="4"/>
    <m/>
    <n v="0"/>
    <m/>
    <n v="0"/>
    <n v="0"/>
    <m/>
    <m/>
    <m/>
    <s v="CUT"/>
    <n v="1"/>
  </r>
  <r>
    <x v="85"/>
    <x v="5"/>
    <m/>
    <n v="0"/>
    <m/>
    <n v="0"/>
    <n v="0"/>
    <m/>
    <m/>
    <m/>
    <s v="CUT"/>
    <n v="1"/>
  </r>
  <r>
    <x v="85"/>
    <x v="6"/>
    <m/>
    <n v="0"/>
    <m/>
    <n v="0"/>
    <n v="0"/>
    <m/>
    <m/>
    <m/>
    <s v="CUT"/>
    <n v="1"/>
  </r>
  <r>
    <x v="85"/>
    <x v="7"/>
    <m/>
    <n v="0"/>
    <m/>
    <n v="0"/>
    <n v="0"/>
    <m/>
    <m/>
    <m/>
    <s v="CUT"/>
    <n v="1"/>
  </r>
  <r>
    <x v="85"/>
    <x v="8"/>
    <m/>
    <n v="0"/>
    <m/>
    <n v="0"/>
    <n v="0"/>
    <m/>
    <m/>
    <m/>
    <s v="CUT"/>
    <n v="1"/>
  </r>
  <r>
    <x v="85"/>
    <x v="9"/>
    <m/>
    <n v="0"/>
    <m/>
    <n v="0"/>
    <n v="0"/>
    <m/>
    <m/>
    <m/>
    <s v="CUT"/>
    <n v="1"/>
  </r>
  <r>
    <x v="85"/>
    <x v="10"/>
    <m/>
    <n v="0"/>
    <m/>
    <n v="0"/>
    <n v="0"/>
    <m/>
    <m/>
    <m/>
    <s v="CUT"/>
    <n v="1"/>
  </r>
  <r>
    <x v="85"/>
    <x v="11"/>
    <m/>
    <n v="0"/>
    <m/>
    <n v="0"/>
    <n v="0"/>
    <m/>
    <m/>
    <m/>
    <s v="CUT"/>
    <n v="1"/>
  </r>
  <r>
    <x v="86"/>
    <x v="0"/>
    <s v="-12 pts"/>
    <n v="30"/>
    <n v="87"/>
    <n v="1"/>
    <n v="-12"/>
    <s v="CAP+11"/>
    <s v="CAP+11"/>
    <n v="11"/>
    <n v="87"/>
    <n v="1"/>
  </r>
  <r>
    <x v="86"/>
    <x v="1"/>
    <m/>
    <n v="0"/>
    <m/>
    <n v="0"/>
    <n v="0"/>
    <m/>
    <m/>
    <m/>
    <s v="CUT"/>
    <n v="1"/>
  </r>
  <r>
    <x v="86"/>
    <x v="2"/>
    <m/>
    <n v="0"/>
    <m/>
    <n v="0"/>
    <n v="0"/>
    <m/>
    <m/>
    <m/>
    <s v="CUT"/>
    <n v="1"/>
  </r>
  <r>
    <x v="86"/>
    <x v="3"/>
    <m/>
    <n v="0"/>
    <m/>
    <n v="0"/>
    <n v="0"/>
    <m/>
    <m/>
    <m/>
    <s v="CUT"/>
    <n v="1"/>
  </r>
  <r>
    <x v="86"/>
    <x v="4"/>
    <m/>
    <n v="0"/>
    <m/>
    <n v="0"/>
    <n v="0"/>
    <m/>
    <m/>
    <m/>
    <s v="CUT"/>
    <n v="1"/>
  </r>
  <r>
    <x v="86"/>
    <x v="5"/>
    <m/>
    <n v="0"/>
    <m/>
    <n v="0"/>
    <n v="0"/>
    <m/>
    <m/>
    <m/>
    <s v="CUT"/>
    <n v="1"/>
  </r>
  <r>
    <x v="86"/>
    <x v="6"/>
    <m/>
    <n v="0"/>
    <m/>
    <n v="0"/>
    <n v="0"/>
    <m/>
    <m/>
    <m/>
    <s v="CUT"/>
    <n v="1"/>
  </r>
  <r>
    <x v="86"/>
    <x v="7"/>
    <m/>
    <n v="0"/>
    <m/>
    <n v="0"/>
    <n v="0"/>
    <m/>
    <m/>
    <m/>
    <s v="CUT"/>
    <n v="1"/>
  </r>
  <r>
    <x v="86"/>
    <x v="8"/>
    <m/>
    <n v="0"/>
    <m/>
    <n v="0"/>
    <n v="0"/>
    <m/>
    <m/>
    <m/>
    <s v="CUT"/>
    <n v="1"/>
  </r>
  <r>
    <x v="86"/>
    <x v="9"/>
    <m/>
    <n v="0"/>
    <m/>
    <n v="0"/>
    <n v="0"/>
    <m/>
    <m/>
    <m/>
    <s v="CUT"/>
    <n v="1"/>
  </r>
  <r>
    <x v="86"/>
    <x v="10"/>
    <m/>
    <n v="0"/>
    <m/>
    <n v="0"/>
    <n v="0"/>
    <m/>
    <m/>
    <m/>
    <s v="CUT"/>
    <n v="1"/>
  </r>
  <r>
    <x v="86"/>
    <x v="11"/>
    <m/>
    <n v="0"/>
    <m/>
    <n v="0"/>
    <n v="0"/>
    <m/>
    <m/>
    <m/>
    <s v="CUT"/>
    <n v="1"/>
  </r>
  <r>
    <x v="87"/>
    <x v="0"/>
    <s v="-13 pts"/>
    <n v="19"/>
    <n v="88"/>
    <n v="3"/>
    <n v="-13"/>
    <s v="CAP+11"/>
    <s v="CAP+11"/>
    <n v="11"/>
    <n v="88"/>
    <n v="1"/>
  </r>
  <r>
    <x v="87"/>
    <x v="1"/>
    <m/>
    <n v="0"/>
    <m/>
    <n v="0"/>
    <n v="0"/>
    <m/>
    <m/>
    <m/>
    <s v="CUT"/>
    <n v="1"/>
  </r>
  <r>
    <x v="87"/>
    <x v="2"/>
    <m/>
    <n v="0"/>
    <m/>
    <n v="0"/>
    <n v="0"/>
    <m/>
    <m/>
    <m/>
    <s v="CUT"/>
    <n v="1"/>
  </r>
  <r>
    <x v="87"/>
    <x v="3"/>
    <m/>
    <n v="0"/>
    <m/>
    <n v="0"/>
    <n v="0"/>
    <m/>
    <m/>
    <m/>
    <s v="CUT"/>
    <n v="1"/>
  </r>
  <r>
    <x v="87"/>
    <x v="4"/>
    <m/>
    <n v="0"/>
    <m/>
    <n v="0"/>
    <n v="0"/>
    <m/>
    <m/>
    <m/>
    <s v="CUT"/>
    <n v="1"/>
  </r>
  <r>
    <x v="87"/>
    <x v="5"/>
    <m/>
    <n v="0"/>
    <m/>
    <n v="0"/>
    <n v="0"/>
    <m/>
    <m/>
    <m/>
    <s v="CUT"/>
    <n v="1"/>
  </r>
  <r>
    <x v="87"/>
    <x v="6"/>
    <m/>
    <n v="0"/>
    <m/>
    <n v="0"/>
    <n v="0"/>
    <m/>
    <m/>
    <m/>
    <s v="CUT"/>
    <n v="1"/>
  </r>
  <r>
    <x v="87"/>
    <x v="7"/>
    <m/>
    <n v="0"/>
    <m/>
    <n v="0"/>
    <n v="0"/>
    <m/>
    <m/>
    <m/>
    <s v="CUT"/>
    <n v="1"/>
  </r>
  <r>
    <x v="87"/>
    <x v="8"/>
    <m/>
    <n v="0"/>
    <m/>
    <n v="0"/>
    <n v="0"/>
    <m/>
    <m/>
    <m/>
    <s v="CUT"/>
    <n v="1"/>
  </r>
  <r>
    <x v="87"/>
    <x v="9"/>
    <m/>
    <n v="0"/>
    <m/>
    <n v="0"/>
    <n v="0"/>
    <m/>
    <m/>
    <m/>
    <s v="CUT"/>
    <n v="1"/>
  </r>
  <r>
    <x v="87"/>
    <x v="10"/>
    <m/>
    <n v="0"/>
    <m/>
    <n v="0"/>
    <n v="0"/>
    <m/>
    <m/>
    <m/>
    <s v="CUT"/>
    <n v="1"/>
  </r>
  <r>
    <x v="87"/>
    <x v="11"/>
    <m/>
    <n v="0"/>
    <m/>
    <n v="0"/>
    <n v="0"/>
    <m/>
    <m/>
    <m/>
    <s v="CUT"/>
    <n v="1"/>
  </r>
  <r>
    <x v="88"/>
    <x v="0"/>
    <s v="-14 pts"/>
    <n v="9"/>
    <n v="89"/>
    <n v="1"/>
    <n v="-14"/>
    <s v="CAP+11"/>
    <s v="CAP+11"/>
    <n v="11"/>
    <n v="89"/>
    <n v="1"/>
  </r>
  <r>
    <x v="88"/>
    <x v="1"/>
    <m/>
    <n v="0"/>
    <m/>
    <n v="0"/>
    <n v="0"/>
    <m/>
    <m/>
    <m/>
    <s v="CUT"/>
    <n v="1"/>
  </r>
  <r>
    <x v="88"/>
    <x v="2"/>
    <m/>
    <n v="0"/>
    <m/>
    <n v="0"/>
    <n v="0"/>
    <m/>
    <m/>
    <m/>
    <s v="CUT"/>
    <n v="1"/>
  </r>
  <r>
    <x v="88"/>
    <x v="3"/>
    <m/>
    <n v="0"/>
    <m/>
    <n v="0"/>
    <n v="0"/>
    <m/>
    <m/>
    <m/>
    <s v="CUT"/>
    <n v="1"/>
  </r>
  <r>
    <x v="88"/>
    <x v="4"/>
    <m/>
    <n v="0"/>
    <m/>
    <n v="0"/>
    <n v="0"/>
    <m/>
    <m/>
    <m/>
    <s v="CUT"/>
    <n v="1"/>
  </r>
  <r>
    <x v="88"/>
    <x v="5"/>
    <m/>
    <n v="0"/>
    <m/>
    <n v="0"/>
    <n v="0"/>
    <m/>
    <m/>
    <m/>
    <s v="CUT"/>
    <n v="1"/>
  </r>
  <r>
    <x v="88"/>
    <x v="6"/>
    <m/>
    <n v="0"/>
    <m/>
    <n v="0"/>
    <n v="0"/>
    <m/>
    <m/>
    <m/>
    <s v="CUT"/>
    <n v="1"/>
  </r>
  <r>
    <x v="88"/>
    <x v="7"/>
    <m/>
    <n v="0"/>
    <m/>
    <n v="0"/>
    <n v="0"/>
    <m/>
    <m/>
    <m/>
    <s v="CUT"/>
    <n v="1"/>
  </r>
  <r>
    <x v="88"/>
    <x v="8"/>
    <m/>
    <n v="0"/>
    <m/>
    <n v="0"/>
    <n v="0"/>
    <m/>
    <m/>
    <m/>
    <s v="CUT"/>
    <n v="1"/>
  </r>
  <r>
    <x v="88"/>
    <x v="9"/>
    <m/>
    <n v="0"/>
    <m/>
    <n v="0"/>
    <n v="0"/>
    <m/>
    <m/>
    <m/>
    <s v="CUT"/>
    <n v="1"/>
  </r>
  <r>
    <x v="88"/>
    <x v="10"/>
    <m/>
    <n v="0"/>
    <m/>
    <n v="0"/>
    <n v="0"/>
    <m/>
    <m/>
    <m/>
    <s v="CUT"/>
    <n v="1"/>
  </r>
  <r>
    <x v="88"/>
    <x v="11"/>
    <m/>
    <n v="0"/>
    <m/>
    <n v="0"/>
    <n v="0"/>
    <m/>
    <m/>
    <m/>
    <s v="CUT"/>
    <n v="1"/>
  </r>
  <r>
    <x v="89"/>
    <x v="0"/>
    <s v="-15 pts"/>
    <n v="20"/>
    <n v="90"/>
    <n v="3"/>
    <n v="-15"/>
    <s v="CAP+11"/>
    <s v="CAP+11"/>
    <n v="11"/>
    <n v="90"/>
    <n v="1"/>
  </r>
  <r>
    <x v="89"/>
    <x v="1"/>
    <m/>
    <n v="0"/>
    <m/>
    <n v="0"/>
    <n v="0"/>
    <m/>
    <m/>
    <m/>
    <s v="CUT"/>
    <n v="1"/>
  </r>
  <r>
    <x v="89"/>
    <x v="2"/>
    <m/>
    <n v="0"/>
    <m/>
    <n v="0"/>
    <n v="0"/>
    <m/>
    <m/>
    <m/>
    <s v="CUT"/>
    <n v="1"/>
  </r>
  <r>
    <x v="89"/>
    <x v="3"/>
    <m/>
    <n v="0"/>
    <m/>
    <n v="0"/>
    <n v="0"/>
    <m/>
    <m/>
    <m/>
    <s v="CUT"/>
    <n v="1"/>
  </r>
  <r>
    <x v="89"/>
    <x v="4"/>
    <m/>
    <n v="0"/>
    <m/>
    <n v="0"/>
    <n v="0"/>
    <m/>
    <m/>
    <m/>
    <s v="CUT"/>
    <n v="1"/>
  </r>
  <r>
    <x v="89"/>
    <x v="5"/>
    <m/>
    <n v="0"/>
    <m/>
    <n v="0"/>
    <n v="0"/>
    <m/>
    <m/>
    <m/>
    <s v="CUT"/>
    <n v="1"/>
  </r>
  <r>
    <x v="89"/>
    <x v="6"/>
    <m/>
    <n v="0"/>
    <m/>
    <n v="0"/>
    <n v="0"/>
    <m/>
    <m/>
    <m/>
    <s v="CUT"/>
    <n v="1"/>
  </r>
  <r>
    <x v="89"/>
    <x v="7"/>
    <m/>
    <n v="0"/>
    <m/>
    <n v="0"/>
    <n v="0"/>
    <m/>
    <m/>
    <m/>
    <s v="CUT"/>
    <n v="1"/>
  </r>
  <r>
    <x v="89"/>
    <x v="8"/>
    <m/>
    <n v="0"/>
    <m/>
    <n v="0"/>
    <n v="0"/>
    <m/>
    <m/>
    <m/>
    <s v="CUT"/>
    <n v="1"/>
  </r>
  <r>
    <x v="89"/>
    <x v="9"/>
    <m/>
    <n v="0"/>
    <m/>
    <n v="0"/>
    <n v="0"/>
    <m/>
    <m/>
    <m/>
    <s v="CUT"/>
    <n v="1"/>
  </r>
  <r>
    <x v="89"/>
    <x v="10"/>
    <m/>
    <n v="0"/>
    <m/>
    <n v="0"/>
    <n v="0"/>
    <m/>
    <m/>
    <m/>
    <s v="CUT"/>
    <n v="1"/>
  </r>
  <r>
    <x v="89"/>
    <x v="11"/>
    <m/>
    <n v="0"/>
    <m/>
    <n v="0"/>
    <n v="0"/>
    <m/>
    <m/>
    <m/>
    <s v="CUT"/>
    <n v="1"/>
  </r>
  <r>
    <x v="90"/>
    <x v="0"/>
    <s v="-16 pts"/>
    <n v="16"/>
    <n v="91"/>
    <n v="1"/>
    <n v="-16"/>
    <s v="CAP+12"/>
    <s v="CAP+12"/>
    <n v="12"/>
    <n v="91"/>
    <n v="1"/>
  </r>
  <r>
    <x v="90"/>
    <x v="1"/>
    <m/>
    <n v="0"/>
    <m/>
    <n v="0"/>
    <n v="0"/>
    <m/>
    <m/>
    <m/>
    <s v="CUT"/>
    <n v="1"/>
  </r>
  <r>
    <x v="90"/>
    <x v="2"/>
    <m/>
    <n v="0"/>
    <m/>
    <n v="0"/>
    <n v="0"/>
    <m/>
    <m/>
    <m/>
    <s v="CUT"/>
    <n v="1"/>
  </r>
  <r>
    <x v="90"/>
    <x v="3"/>
    <m/>
    <n v="0"/>
    <m/>
    <n v="0"/>
    <n v="0"/>
    <m/>
    <m/>
    <m/>
    <s v="CUT"/>
    <n v="1"/>
  </r>
  <r>
    <x v="90"/>
    <x v="4"/>
    <m/>
    <n v="0"/>
    <m/>
    <n v="0"/>
    <n v="0"/>
    <m/>
    <m/>
    <m/>
    <s v="CUT"/>
    <n v="1"/>
  </r>
  <r>
    <x v="90"/>
    <x v="5"/>
    <m/>
    <n v="0"/>
    <m/>
    <n v="0"/>
    <n v="0"/>
    <m/>
    <m/>
    <m/>
    <s v="CUT"/>
    <n v="1"/>
  </r>
  <r>
    <x v="90"/>
    <x v="6"/>
    <m/>
    <n v="0"/>
    <m/>
    <n v="0"/>
    <n v="0"/>
    <m/>
    <m/>
    <m/>
    <s v="CUT"/>
    <n v="1"/>
  </r>
  <r>
    <x v="90"/>
    <x v="7"/>
    <m/>
    <n v="0"/>
    <m/>
    <n v="0"/>
    <n v="0"/>
    <m/>
    <m/>
    <m/>
    <s v="CUT"/>
    <n v="1"/>
  </r>
  <r>
    <x v="90"/>
    <x v="8"/>
    <m/>
    <n v="0"/>
    <m/>
    <n v="0"/>
    <n v="0"/>
    <m/>
    <m/>
    <m/>
    <s v="CUT"/>
    <n v="1"/>
  </r>
  <r>
    <x v="90"/>
    <x v="9"/>
    <m/>
    <n v="0"/>
    <m/>
    <n v="0"/>
    <n v="0"/>
    <m/>
    <m/>
    <m/>
    <s v="CUT"/>
    <n v="1"/>
  </r>
  <r>
    <x v="90"/>
    <x v="10"/>
    <m/>
    <n v="0"/>
    <m/>
    <n v="0"/>
    <n v="0"/>
    <m/>
    <m/>
    <m/>
    <s v="CUT"/>
    <n v="1"/>
  </r>
  <r>
    <x v="90"/>
    <x v="11"/>
    <m/>
    <n v="0"/>
    <m/>
    <n v="0"/>
    <n v="0"/>
    <m/>
    <m/>
    <m/>
    <s v="CUT"/>
    <n v="1"/>
  </r>
  <r>
    <x v="91"/>
    <x v="0"/>
    <s v="-17 pts"/>
    <n v="3"/>
    <n v="92"/>
    <n v="2"/>
    <n v="-17"/>
    <s v="CAP+14"/>
    <s v="CAP+14"/>
    <n v="14"/>
    <n v="92"/>
    <n v="1"/>
  </r>
  <r>
    <x v="91"/>
    <x v="1"/>
    <m/>
    <n v="0"/>
    <m/>
    <n v="0"/>
    <n v="0"/>
    <m/>
    <m/>
    <m/>
    <s v="CUT"/>
    <n v="1"/>
  </r>
  <r>
    <x v="91"/>
    <x v="2"/>
    <m/>
    <n v="0"/>
    <m/>
    <n v="0"/>
    <n v="0"/>
    <m/>
    <m/>
    <m/>
    <s v="CUT"/>
    <n v="1"/>
  </r>
  <r>
    <x v="91"/>
    <x v="3"/>
    <m/>
    <n v="0"/>
    <m/>
    <n v="0"/>
    <n v="0"/>
    <m/>
    <m/>
    <m/>
    <s v="CUT"/>
    <n v="1"/>
  </r>
  <r>
    <x v="91"/>
    <x v="4"/>
    <m/>
    <n v="0"/>
    <m/>
    <n v="0"/>
    <n v="0"/>
    <m/>
    <m/>
    <m/>
    <s v="CUT"/>
    <n v="1"/>
  </r>
  <r>
    <x v="91"/>
    <x v="5"/>
    <m/>
    <n v="0"/>
    <m/>
    <n v="0"/>
    <n v="0"/>
    <m/>
    <m/>
    <m/>
    <s v="CUT"/>
    <n v="1"/>
  </r>
  <r>
    <x v="91"/>
    <x v="6"/>
    <m/>
    <n v="0"/>
    <m/>
    <n v="0"/>
    <n v="0"/>
    <m/>
    <m/>
    <m/>
    <s v="CUT"/>
    <n v="1"/>
  </r>
  <r>
    <x v="91"/>
    <x v="7"/>
    <m/>
    <n v="0"/>
    <m/>
    <n v="0"/>
    <n v="0"/>
    <m/>
    <m/>
    <m/>
    <s v="CUT"/>
    <n v="1"/>
  </r>
  <r>
    <x v="91"/>
    <x v="8"/>
    <m/>
    <n v="0"/>
    <m/>
    <n v="0"/>
    <n v="0"/>
    <m/>
    <m/>
    <m/>
    <s v="CUT"/>
    <n v="1"/>
  </r>
  <r>
    <x v="91"/>
    <x v="9"/>
    <m/>
    <n v="0"/>
    <m/>
    <n v="0"/>
    <n v="0"/>
    <m/>
    <m/>
    <m/>
    <s v="CUT"/>
    <n v="1"/>
  </r>
  <r>
    <x v="91"/>
    <x v="10"/>
    <m/>
    <n v="0"/>
    <m/>
    <n v="0"/>
    <n v="0"/>
    <m/>
    <m/>
    <m/>
    <s v="CUT"/>
    <n v="1"/>
  </r>
  <r>
    <x v="91"/>
    <x v="11"/>
    <m/>
    <n v="0"/>
    <m/>
    <n v="0"/>
    <n v="0"/>
    <m/>
    <m/>
    <m/>
    <s v="CUT"/>
    <n v="1"/>
  </r>
  <r>
    <x v="92"/>
    <x v="0"/>
    <s v="-18 pts"/>
    <n v="7"/>
    <n v="93"/>
    <n v="2"/>
    <n v="-18"/>
    <s v="CAP+14"/>
    <s v="CAP+14"/>
    <n v="14"/>
    <n v="93"/>
    <n v="1"/>
  </r>
  <r>
    <x v="92"/>
    <x v="1"/>
    <m/>
    <n v="0"/>
    <m/>
    <n v="0"/>
    <n v="0"/>
    <m/>
    <m/>
    <m/>
    <s v="CUT"/>
    <n v="1"/>
  </r>
  <r>
    <x v="92"/>
    <x v="2"/>
    <m/>
    <n v="0"/>
    <m/>
    <n v="0"/>
    <n v="0"/>
    <m/>
    <m/>
    <m/>
    <s v="CUT"/>
    <n v="1"/>
  </r>
  <r>
    <x v="92"/>
    <x v="3"/>
    <m/>
    <n v="0"/>
    <m/>
    <n v="0"/>
    <n v="0"/>
    <m/>
    <m/>
    <m/>
    <s v="CUT"/>
    <n v="1"/>
  </r>
  <r>
    <x v="92"/>
    <x v="4"/>
    <m/>
    <n v="0"/>
    <m/>
    <n v="0"/>
    <n v="0"/>
    <m/>
    <m/>
    <m/>
    <s v="CUT"/>
    <n v="1"/>
  </r>
  <r>
    <x v="92"/>
    <x v="5"/>
    <m/>
    <n v="0"/>
    <m/>
    <n v="0"/>
    <n v="0"/>
    <m/>
    <m/>
    <m/>
    <s v="CUT"/>
    <n v="1"/>
  </r>
  <r>
    <x v="92"/>
    <x v="6"/>
    <m/>
    <n v="0"/>
    <m/>
    <n v="0"/>
    <n v="0"/>
    <m/>
    <m/>
    <m/>
    <s v="CUT"/>
    <n v="1"/>
  </r>
  <r>
    <x v="92"/>
    <x v="7"/>
    <m/>
    <n v="0"/>
    <m/>
    <n v="0"/>
    <n v="0"/>
    <m/>
    <m/>
    <m/>
    <s v="CUT"/>
    <n v="1"/>
  </r>
  <r>
    <x v="92"/>
    <x v="8"/>
    <m/>
    <n v="0"/>
    <m/>
    <n v="0"/>
    <n v="0"/>
    <m/>
    <m/>
    <m/>
    <s v="CUT"/>
    <n v="1"/>
  </r>
  <r>
    <x v="92"/>
    <x v="9"/>
    <m/>
    <n v="0"/>
    <m/>
    <n v="0"/>
    <n v="0"/>
    <m/>
    <m/>
    <m/>
    <s v="CUT"/>
    <n v="1"/>
  </r>
  <r>
    <x v="92"/>
    <x v="10"/>
    <m/>
    <n v="0"/>
    <m/>
    <n v="0"/>
    <n v="0"/>
    <m/>
    <m/>
    <m/>
    <s v="CUT"/>
    <n v="1"/>
  </r>
  <r>
    <x v="92"/>
    <x v="11"/>
    <m/>
    <n v="0"/>
    <m/>
    <n v="0"/>
    <n v="0"/>
    <m/>
    <m/>
    <m/>
    <s v="CUT"/>
    <n v="1"/>
  </r>
  <r>
    <x v="93"/>
    <x v="0"/>
    <s v="-19 pts"/>
    <n v="39"/>
    <n v="94"/>
    <n v="3"/>
    <n v="-19"/>
    <s v="CAP+14"/>
    <s v="CAP+14"/>
    <n v="14"/>
    <n v="94"/>
    <n v="1"/>
  </r>
  <r>
    <x v="93"/>
    <x v="1"/>
    <m/>
    <n v="0"/>
    <m/>
    <n v="0"/>
    <n v="0"/>
    <m/>
    <m/>
    <m/>
    <s v="CUT"/>
    <n v="1"/>
  </r>
  <r>
    <x v="93"/>
    <x v="2"/>
    <m/>
    <n v="0"/>
    <m/>
    <n v="0"/>
    <n v="0"/>
    <m/>
    <m/>
    <m/>
    <s v="CUT"/>
    <n v="1"/>
  </r>
  <r>
    <x v="93"/>
    <x v="3"/>
    <m/>
    <n v="0"/>
    <m/>
    <n v="0"/>
    <n v="0"/>
    <m/>
    <m/>
    <m/>
    <s v="CUT"/>
    <n v="1"/>
  </r>
  <r>
    <x v="93"/>
    <x v="4"/>
    <m/>
    <n v="0"/>
    <m/>
    <n v="0"/>
    <n v="0"/>
    <m/>
    <m/>
    <m/>
    <s v="CUT"/>
    <n v="1"/>
  </r>
  <r>
    <x v="93"/>
    <x v="5"/>
    <m/>
    <n v="0"/>
    <m/>
    <n v="0"/>
    <n v="0"/>
    <m/>
    <m/>
    <m/>
    <s v="CUT"/>
    <n v="1"/>
  </r>
  <r>
    <x v="93"/>
    <x v="6"/>
    <m/>
    <n v="0"/>
    <m/>
    <n v="0"/>
    <n v="0"/>
    <m/>
    <m/>
    <m/>
    <s v="CUT"/>
    <n v="1"/>
  </r>
  <r>
    <x v="93"/>
    <x v="7"/>
    <m/>
    <n v="0"/>
    <m/>
    <n v="0"/>
    <n v="0"/>
    <m/>
    <m/>
    <m/>
    <s v="CUT"/>
    <n v="1"/>
  </r>
  <r>
    <x v="93"/>
    <x v="8"/>
    <m/>
    <n v="0"/>
    <m/>
    <n v="0"/>
    <n v="0"/>
    <m/>
    <m/>
    <m/>
    <s v="CUT"/>
    <n v="1"/>
  </r>
  <r>
    <x v="93"/>
    <x v="9"/>
    <m/>
    <n v="0"/>
    <m/>
    <n v="0"/>
    <n v="0"/>
    <m/>
    <m/>
    <m/>
    <s v="CUT"/>
    <n v="1"/>
  </r>
  <r>
    <x v="93"/>
    <x v="10"/>
    <m/>
    <n v="0"/>
    <m/>
    <n v="0"/>
    <n v="0"/>
    <m/>
    <m/>
    <m/>
    <s v="CUT"/>
    <n v="1"/>
  </r>
  <r>
    <x v="93"/>
    <x v="11"/>
    <m/>
    <n v="0"/>
    <m/>
    <n v="0"/>
    <n v="0"/>
    <m/>
    <m/>
    <m/>
    <s v="CUT"/>
    <n v="1"/>
  </r>
  <r>
    <x v="94"/>
    <x v="0"/>
    <s v="-20 pts"/>
    <n v="2"/>
    <n v="95"/>
    <n v="1"/>
    <n v="-20"/>
    <s v="CAP+15"/>
    <s v="CAP+15"/>
    <n v="15"/>
    <n v="95"/>
    <n v="1"/>
  </r>
  <r>
    <x v="94"/>
    <x v="1"/>
    <m/>
    <n v="0"/>
    <m/>
    <n v="0"/>
    <n v="0"/>
    <m/>
    <m/>
    <m/>
    <s v="CUT"/>
    <n v="1"/>
  </r>
  <r>
    <x v="94"/>
    <x v="2"/>
    <m/>
    <n v="0"/>
    <m/>
    <n v="0"/>
    <n v="0"/>
    <m/>
    <m/>
    <m/>
    <s v="CUT"/>
    <n v="1"/>
  </r>
  <r>
    <x v="94"/>
    <x v="3"/>
    <m/>
    <n v="0"/>
    <m/>
    <n v="0"/>
    <n v="0"/>
    <m/>
    <m/>
    <m/>
    <s v="CUT"/>
    <n v="1"/>
  </r>
  <r>
    <x v="94"/>
    <x v="4"/>
    <m/>
    <n v="0"/>
    <m/>
    <n v="0"/>
    <n v="0"/>
    <m/>
    <m/>
    <m/>
    <s v="CUT"/>
    <n v="1"/>
  </r>
  <r>
    <x v="94"/>
    <x v="5"/>
    <m/>
    <n v="0"/>
    <m/>
    <n v="0"/>
    <n v="0"/>
    <m/>
    <m/>
    <m/>
    <s v="CUT"/>
    <n v="1"/>
  </r>
  <r>
    <x v="94"/>
    <x v="6"/>
    <m/>
    <n v="0"/>
    <m/>
    <n v="0"/>
    <n v="0"/>
    <m/>
    <m/>
    <m/>
    <s v="CUT"/>
    <n v="1"/>
  </r>
  <r>
    <x v="94"/>
    <x v="7"/>
    <m/>
    <n v="0"/>
    <m/>
    <n v="0"/>
    <n v="0"/>
    <m/>
    <m/>
    <m/>
    <s v="CUT"/>
    <n v="1"/>
  </r>
  <r>
    <x v="94"/>
    <x v="8"/>
    <m/>
    <n v="0"/>
    <m/>
    <n v="0"/>
    <n v="0"/>
    <m/>
    <m/>
    <m/>
    <s v="CUT"/>
    <n v="1"/>
  </r>
  <r>
    <x v="94"/>
    <x v="9"/>
    <m/>
    <n v="0"/>
    <m/>
    <n v="0"/>
    <n v="0"/>
    <m/>
    <m/>
    <m/>
    <s v="CUT"/>
    <n v="1"/>
  </r>
  <r>
    <x v="94"/>
    <x v="10"/>
    <m/>
    <n v="0"/>
    <m/>
    <n v="0"/>
    <n v="0"/>
    <m/>
    <m/>
    <m/>
    <s v="CUT"/>
    <n v="1"/>
  </r>
  <r>
    <x v="94"/>
    <x v="11"/>
    <m/>
    <n v="0"/>
    <m/>
    <n v="0"/>
    <n v="0"/>
    <m/>
    <m/>
    <m/>
    <s v="CUT"/>
    <n v="1"/>
  </r>
  <r>
    <x v="95"/>
    <x v="0"/>
    <s v="-21 pts"/>
    <n v="10"/>
    <n v="96"/>
    <n v="1"/>
    <n v="-21"/>
    <s v="CAP+16"/>
    <s v="CAP+16"/>
    <n v="16"/>
    <n v="96"/>
    <n v="1"/>
  </r>
  <r>
    <x v="95"/>
    <x v="1"/>
    <m/>
    <n v="0"/>
    <m/>
    <n v="0"/>
    <n v="0"/>
    <m/>
    <m/>
    <m/>
    <s v="CUT"/>
    <n v="1"/>
  </r>
  <r>
    <x v="95"/>
    <x v="2"/>
    <m/>
    <n v="0"/>
    <m/>
    <n v="0"/>
    <n v="0"/>
    <m/>
    <m/>
    <m/>
    <s v="CUT"/>
    <n v="1"/>
  </r>
  <r>
    <x v="95"/>
    <x v="3"/>
    <m/>
    <n v="0"/>
    <m/>
    <n v="0"/>
    <n v="0"/>
    <m/>
    <m/>
    <m/>
    <s v="CUT"/>
    <n v="1"/>
  </r>
  <r>
    <x v="95"/>
    <x v="4"/>
    <m/>
    <n v="0"/>
    <m/>
    <n v="0"/>
    <n v="0"/>
    <m/>
    <m/>
    <m/>
    <s v="CUT"/>
    <n v="1"/>
  </r>
  <r>
    <x v="95"/>
    <x v="5"/>
    <m/>
    <n v="0"/>
    <m/>
    <n v="0"/>
    <n v="0"/>
    <m/>
    <m/>
    <m/>
    <s v="CUT"/>
    <n v="1"/>
  </r>
  <r>
    <x v="95"/>
    <x v="6"/>
    <m/>
    <n v="0"/>
    <m/>
    <n v="0"/>
    <n v="0"/>
    <m/>
    <m/>
    <m/>
    <s v="CUT"/>
    <n v="1"/>
  </r>
  <r>
    <x v="95"/>
    <x v="7"/>
    <m/>
    <n v="0"/>
    <m/>
    <n v="0"/>
    <n v="0"/>
    <m/>
    <m/>
    <m/>
    <s v="CUT"/>
    <n v="1"/>
  </r>
  <r>
    <x v="95"/>
    <x v="8"/>
    <m/>
    <n v="0"/>
    <m/>
    <n v="0"/>
    <n v="0"/>
    <m/>
    <m/>
    <m/>
    <s v="CUT"/>
    <n v="1"/>
  </r>
  <r>
    <x v="95"/>
    <x v="9"/>
    <m/>
    <n v="0"/>
    <m/>
    <n v="0"/>
    <n v="0"/>
    <m/>
    <m/>
    <m/>
    <s v="CUT"/>
    <n v="1"/>
  </r>
  <r>
    <x v="95"/>
    <x v="10"/>
    <m/>
    <n v="0"/>
    <m/>
    <n v="0"/>
    <n v="0"/>
    <m/>
    <m/>
    <m/>
    <s v="CUT"/>
    <n v="1"/>
  </r>
  <r>
    <x v="95"/>
    <x v="11"/>
    <m/>
    <n v="0"/>
    <m/>
    <n v="0"/>
    <n v="0"/>
    <m/>
    <m/>
    <m/>
    <s v="CUT"/>
    <n v="1"/>
  </r>
  <r>
    <x v="96"/>
    <x v="0"/>
    <s v="-22 pts"/>
    <n v="33"/>
    <n v="97"/>
    <n v="1"/>
    <n v="-22"/>
    <s v="CAP+17"/>
    <s v="CAP+17"/>
    <n v="17"/>
    <n v="97"/>
    <n v="1"/>
  </r>
  <r>
    <x v="96"/>
    <x v="1"/>
    <m/>
    <n v="0"/>
    <m/>
    <n v="0"/>
    <n v="0"/>
    <m/>
    <m/>
    <m/>
    <s v="CUT"/>
    <n v="1"/>
  </r>
  <r>
    <x v="96"/>
    <x v="2"/>
    <m/>
    <n v="0"/>
    <m/>
    <n v="0"/>
    <n v="0"/>
    <m/>
    <m/>
    <m/>
    <s v="CUT"/>
    <n v="1"/>
  </r>
  <r>
    <x v="96"/>
    <x v="3"/>
    <m/>
    <n v="0"/>
    <m/>
    <n v="0"/>
    <n v="0"/>
    <m/>
    <m/>
    <m/>
    <s v="CUT"/>
    <n v="1"/>
  </r>
  <r>
    <x v="96"/>
    <x v="4"/>
    <m/>
    <n v="0"/>
    <m/>
    <n v="0"/>
    <n v="0"/>
    <m/>
    <m/>
    <m/>
    <s v="CUT"/>
    <n v="1"/>
  </r>
  <r>
    <x v="96"/>
    <x v="5"/>
    <m/>
    <n v="0"/>
    <m/>
    <n v="0"/>
    <n v="0"/>
    <m/>
    <m/>
    <m/>
    <s v="CUT"/>
    <n v="1"/>
  </r>
  <r>
    <x v="96"/>
    <x v="6"/>
    <m/>
    <n v="0"/>
    <m/>
    <n v="0"/>
    <n v="0"/>
    <m/>
    <m/>
    <m/>
    <s v="CUT"/>
    <n v="1"/>
  </r>
  <r>
    <x v="96"/>
    <x v="7"/>
    <m/>
    <n v="0"/>
    <m/>
    <n v="0"/>
    <n v="0"/>
    <m/>
    <m/>
    <m/>
    <s v="CUT"/>
    <n v="1"/>
  </r>
  <r>
    <x v="96"/>
    <x v="8"/>
    <m/>
    <n v="0"/>
    <m/>
    <n v="0"/>
    <n v="0"/>
    <m/>
    <m/>
    <m/>
    <s v="CUT"/>
    <n v="1"/>
  </r>
  <r>
    <x v="96"/>
    <x v="9"/>
    <m/>
    <n v="0"/>
    <m/>
    <n v="0"/>
    <n v="0"/>
    <m/>
    <m/>
    <m/>
    <s v="CUT"/>
    <n v="1"/>
  </r>
  <r>
    <x v="96"/>
    <x v="10"/>
    <m/>
    <n v="0"/>
    <m/>
    <n v="0"/>
    <n v="0"/>
    <m/>
    <m/>
    <m/>
    <s v="CUT"/>
    <n v="1"/>
  </r>
  <r>
    <x v="96"/>
    <x v="11"/>
    <m/>
    <n v="0"/>
    <m/>
    <n v="0"/>
    <n v="0"/>
    <m/>
    <m/>
    <m/>
    <s v="CUT"/>
    <n v="1"/>
  </r>
  <r>
    <x v="97"/>
    <x v="0"/>
    <s v="-23 pts"/>
    <n v="37"/>
    <n v="98"/>
    <n v="1"/>
    <n v="-23"/>
    <s v="CAP+18"/>
    <s v="CAP+18"/>
    <n v="18"/>
    <n v="98"/>
    <n v="1"/>
  </r>
  <r>
    <x v="97"/>
    <x v="1"/>
    <m/>
    <n v="0"/>
    <m/>
    <n v="0"/>
    <n v="0"/>
    <m/>
    <m/>
    <m/>
    <s v="CUT"/>
    <n v="1"/>
  </r>
  <r>
    <x v="97"/>
    <x v="2"/>
    <m/>
    <n v="0"/>
    <m/>
    <n v="0"/>
    <n v="0"/>
    <m/>
    <m/>
    <m/>
    <s v="CUT"/>
    <n v="1"/>
  </r>
  <r>
    <x v="97"/>
    <x v="3"/>
    <m/>
    <n v="0"/>
    <m/>
    <n v="0"/>
    <n v="0"/>
    <m/>
    <m/>
    <m/>
    <s v="CUT"/>
    <n v="1"/>
  </r>
  <r>
    <x v="97"/>
    <x v="4"/>
    <m/>
    <n v="0"/>
    <m/>
    <n v="0"/>
    <n v="0"/>
    <m/>
    <m/>
    <m/>
    <s v="CUT"/>
    <n v="1"/>
  </r>
  <r>
    <x v="97"/>
    <x v="5"/>
    <m/>
    <n v="0"/>
    <m/>
    <n v="0"/>
    <n v="0"/>
    <m/>
    <m/>
    <m/>
    <s v="CUT"/>
    <n v="1"/>
  </r>
  <r>
    <x v="97"/>
    <x v="6"/>
    <m/>
    <n v="0"/>
    <m/>
    <n v="0"/>
    <n v="0"/>
    <m/>
    <m/>
    <m/>
    <s v="CUT"/>
    <n v="1"/>
  </r>
  <r>
    <x v="97"/>
    <x v="7"/>
    <m/>
    <n v="0"/>
    <m/>
    <n v="0"/>
    <n v="0"/>
    <m/>
    <m/>
    <m/>
    <s v="CUT"/>
    <n v="1"/>
  </r>
  <r>
    <x v="97"/>
    <x v="8"/>
    <m/>
    <n v="0"/>
    <m/>
    <n v="0"/>
    <n v="0"/>
    <m/>
    <m/>
    <m/>
    <s v="CUT"/>
    <n v="1"/>
  </r>
  <r>
    <x v="97"/>
    <x v="9"/>
    <m/>
    <n v="0"/>
    <m/>
    <n v="0"/>
    <n v="0"/>
    <m/>
    <m/>
    <m/>
    <s v="CUT"/>
    <n v="1"/>
  </r>
  <r>
    <x v="97"/>
    <x v="10"/>
    <m/>
    <n v="0"/>
    <m/>
    <n v="0"/>
    <n v="0"/>
    <m/>
    <m/>
    <m/>
    <s v="CUT"/>
    <n v="1"/>
  </r>
  <r>
    <x v="97"/>
    <x v="11"/>
    <m/>
    <n v="0"/>
    <m/>
    <n v="0"/>
    <n v="0"/>
    <m/>
    <m/>
    <m/>
    <s v="CUT"/>
    <n v="1"/>
  </r>
  <r>
    <x v="98"/>
    <x v="0"/>
    <s v="-24 pts"/>
    <n v="31"/>
    <n v="99"/>
    <n v="1"/>
    <n v="-24"/>
    <s v="CAP+18"/>
    <s v="CAP+18"/>
    <n v="18"/>
    <n v="99"/>
    <n v="1"/>
  </r>
  <r>
    <x v="98"/>
    <x v="1"/>
    <m/>
    <n v="0"/>
    <m/>
    <n v="0"/>
    <n v="0"/>
    <m/>
    <m/>
    <m/>
    <s v="CUT"/>
    <n v="1"/>
  </r>
  <r>
    <x v="98"/>
    <x v="2"/>
    <m/>
    <n v="0"/>
    <m/>
    <n v="0"/>
    <n v="0"/>
    <m/>
    <m/>
    <m/>
    <s v="CUT"/>
    <n v="1"/>
  </r>
  <r>
    <x v="98"/>
    <x v="3"/>
    <m/>
    <n v="0"/>
    <m/>
    <n v="0"/>
    <n v="0"/>
    <m/>
    <m/>
    <m/>
    <s v="CUT"/>
    <n v="1"/>
  </r>
  <r>
    <x v="98"/>
    <x v="4"/>
    <m/>
    <n v="4"/>
    <m/>
    <n v="1"/>
    <n v="0"/>
    <m/>
    <m/>
    <m/>
    <s v="CUT"/>
    <n v="1"/>
  </r>
  <r>
    <x v="98"/>
    <x v="5"/>
    <m/>
    <n v="0"/>
    <m/>
    <n v="0"/>
    <n v="0"/>
    <m/>
    <m/>
    <m/>
    <s v="CUT"/>
    <n v="1"/>
  </r>
  <r>
    <x v="98"/>
    <x v="6"/>
    <m/>
    <n v="0"/>
    <m/>
    <n v="0"/>
    <n v="0"/>
    <m/>
    <m/>
    <m/>
    <s v="CUT"/>
    <n v="1"/>
  </r>
  <r>
    <x v="98"/>
    <x v="7"/>
    <m/>
    <n v="0"/>
    <m/>
    <n v="0"/>
    <n v="0"/>
    <m/>
    <m/>
    <m/>
    <s v="CUT"/>
    <n v="1"/>
  </r>
  <r>
    <x v="98"/>
    <x v="8"/>
    <m/>
    <n v="0"/>
    <m/>
    <n v="0"/>
    <n v="0"/>
    <m/>
    <m/>
    <m/>
    <s v="CUT"/>
    <n v="1"/>
  </r>
  <r>
    <x v="98"/>
    <x v="9"/>
    <m/>
    <n v="0"/>
    <m/>
    <n v="0"/>
    <n v="0"/>
    <m/>
    <m/>
    <m/>
    <s v="CUT"/>
    <n v="1"/>
  </r>
  <r>
    <x v="98"/>
    <x v="10"/>
    <m/>
    <n v="0"/>
    <m/>
    <n v="0"/>
    <n v="0"/>
    <m/>
    <m/>
    <m/>
    <s v="CUT"/>
    <n v="1"/>
  </r>
  <r>
    <x v="98"/>
    <x v="11"/>
    <m/>
    <n v="0"/>
    <m/>
    <n v="0"/>
    <n v="0"/>
    <m/>
    <m/>
    <m/>
    <s v="CUT"/>
    <n v="1"/>
  </r>
  <r>
    <x v="99"/>
    <x v="0"/>
    <s v="-25 pts"/>
    <n v="33"/>
    <n v="100"/>
    <n v="3"/>
    <n v="-25"/>
    <s v="CAP+19"/>
    <s v="CAP+19"/>
    <n v="19"/>
    <n v="100"/>
    <n v="1"/>
  </r>
  <r>
    <x v="99"/>
    <x v="1"/>
    <m/>
    <n v="0"/>
    <m/>
    <n v="0"/>
    <n v="0"/>
    <m/>
    <m/>
    <m/>
    <s v="CUT"/>
    <n v="1"/>
  </r>
  <r>
    <x v="99"/>
    <x v="2"/>
    <m/>
    <n v="0"/>
    <m/>
    <n v="0"/>
    <n v="0"/>
    <m/>
    <m/>
    <m/>
    <s v="CUT"/>
    <n v="1"/>
  </r>
  <r>
    <x v="99"/>
    <x v="3"/>
    <m/>
    <n v="0"/>
    <m/>
    <n v="0"/>
    <n v="0"/>
    <m/>
    <m/>
    <m/>
    <s v="CUT"/>
    <n v="1"/>
  </r>
  <r>
    <x v="99"/>
    <x v="4"/>
    <m/>
    <n v="0"/>
    <m/>
    <n v="0"/>
    <n v="0"/>
    <m/>
    <m/>
    <m/>
    <s v="CUT"/>
    <n v="1"/>
  </r>
  <r>
    <x v="99"/>
    <x v="5"/>
    <m/>
    <n v="0"/>
    <m/>
    <n v="0"/>
    <n v="0"/>
    <m/>
    <m/>
    <m/>
    <s v="CUT"/>
    <n v="1"/>
  </r>
  <r>
    <x v="99"/>
    <x v="6"/>
    <m/>
    <n v="0"/>
    <m/>
    <n v="0"/>
    <n v="0"/>
    <m/>
    <m/>
    <m/>
    <s v="CUT"/>
    <n v="1"/>
  </r>
  <r>
    <x v="99"/>
    <x v="7"/>
    <m/>
    <n v="0"/>
    <m/>
    <n v="0"/>
    <n v="0"/>
    <m/>
    <m/>
    <m/>
    <s v="CUT"/>
    <n v="1"/>
  </r>
  <r>
    <x v="99"/>
    <x v="8"/>
    <m/>
    <n v="0"/>
    <m/>
    <n v="0"/>
    <n v="0"/>
    <m/>
    <m/>
    <m/>
    <s v="CUT"/>
    <n v="1"/>
  </r>
  <r>
    <x v="99"/>
    <x v="9"/>
    <m/>
    <n v="0"/>
    <m/>
    <n v="0"/>
    <n v="0"/>
    <m/>
    <m/>
    <m/>
    <s v="CUT"/>
    <n v="1"/>
  </r>
  <r>
    <x v="99"/>
    <x v="10"/>
    <m/>
    <n v="0"/>
    <m/>
    <n v="0"/>
    <n v="0"/>
    <m/>
    <m/>
    <m/>
    <s v="CUT"/>
    <n v="1"/>
  </r>
  <r>
    <x v="99"/>
    <x v="11"/>
    <m/>
    <n v="0"/>
    <m/>
    <n v="0"/>
    <n v="0"/>
    <m/>
    <m/>
    <m/>
    <s v="CUT"/>
    <n v="1"/>
  </r>
  <r>
    <x v="100"/>
    <x v="0"/>
    <s v="-26 pts"/>
    <n v="9"/>
    <n v="101"/>
    <n v="2"/>
    <n v="-26"/>
    <s v="CAP+19"/>
    <s v="CAP+19"/>
    <n v="19"/>
    <n v="101"/>
    <n v="1"/>
  </r>
  <r>
    <x v="100"/>
    <x v="1"/>
    <m/>
    <n v="0"/>
    <m/>
    <n v="0"/>
    <n v="0"/>
    <m/>
    <m/>
    <m/>
    <s v="CUT"/>
    <n v="1"/>
  </r>
  <r>
    <x v="100"/>
    <x v="2"/>
    <m/>
    <n v="0"/>
    <m/>
    <n v="0"/>
    <n v="0"/>
    <m/>
    <m/>
    <m/>
    <s v="CUT"/>
    <n v="1"/>
  </r>
  <r>
    <x v="100"/>
    <x v="3"/>
    <m/>
    <n v="0"/>
    <m/>
    <n v="0"/>
    <n v="0"/>
    <m/>
    <m/>
    <m/>
    <s v="CUT"/>
    <n v="1"/>
  </r>
  <r>
    <x v="100"/>
    <x v="4"/>
    <m/>
    <n v="0"/>
    <m/>
    <n v="0"/>
    <n v="0"/>
    <m/>
    <m/>
    <m/>
    <s v="CUT"/>
    <n v="1"/>
  </r>
  <r>
    <x v="100"/>
    <x v="5"/>
    <m/>
    <n v="0"/>
    <m/>
    <n v="0"/>
    <n v="0"/>
    <m/>
    <m/>
    <m/>
    <s v="CUT"/>
    <n v="1"/>
  </r>
  <r>
    <x v="100"/>
    <x v="6"/>
    <m/>
    <n v="0"/>
    <m/>
    <n v="0"/>
    <n v="0"/>
    <m/>
    <m/>
    <m/>
    <s v="CUT"/>
    <n v="1"/>
  </r>
  <r>
    <x v="100"/>
    <x v="7"/>
    <m/>
    <n v="0"/>
    <m/>
    <n v="0"/>
    <n v="0"/>
    <m/>
    <m/>
    <m/>
    <s v="CUT"/>
    <n v="1"/>
  </r>
  <r>
    <x v="100"/>
    <x v="8"/>
    <m/>
    <n v="0"/>
    <m/>
    <n v="0"/>
    <n v="0"/>
    <m/>
    <m/>
    <m/>
    <s v="CUT"/>
    <n v="1"/>
  </r>
  <r>
    <x v="100"/>
    <x v="9"/>
    <m/>
    <n v="0"/>
    <m/>
    <n v="0"/>
    <n v="0"/>
    <m/>
    <m/>
    <m/>
    <s v="CUT"/>
    <n v="1"/>
  </r>
  <r>
    <x v="100"/>
    <x v="10"/>
    <m/>
    <n v="0"/>
    <m/>
    <n v="0"/>
    <n v="0"/>
    <m/>
    <m/>
    <m/>
    <s v="CUT"/>
    <n v="1"/>
  </r>
  <r>
    <x v="100"/>
    <x v="11"/>
    <m/>
    <n v="0"/>
    <m/>
    <n v="0"/>
    <n v="0"/>
    <m/>
    <m/>
    <m/>
    <s v="CUT"/>
    <n v="1"/>
  </r>
  <r>
    <x v="101"/>
    <x v="0"/>
    <s v="-27 pts"/>
    <n v="50"/>
    <n v="102"/>
    <n v="2"/>
    <n v="-27"/>
    <s v="CAP+19"/>
    <s v="CAP+19"/>
    <n v="19"/>
    <n v="102"/>
    <n v="1"/>
  </r>
  <r>
    <x v="101"/>
    <x v="1"/>
    <m/>
    <n v="0"/>
    <m/>
    <n v="0"/>
    <n v="0"/>
    <m/>
    <m/>
    <m/>
    <s v="CUT"/>
    <n v="1"/>
  </r>
  <r>
    <x v="101"/>
    <x v="2"/>
    <m/>
    <n v="0"/>
    <m/>
    <n v="0"/>
    <n v="0"/>
    <m/>
    <m/>
    <m/>
    <s v="CUT"/>
    <n v="1"/>
  </r>
  <r>
    <x v="101"/>
    <x v="3"/>
    <m/>
    <n v="0"/>
    <m/>
    <n v="0"/>
    <n v="0"/>
    <m/>
    <m/>
    <m/>
    <s v="CUT"/>
    <n v="1"/>
  </r>
  <r>
    <x v="101"/>
    <x v="4"/>
    <m/>
    <n v="0"/>
    <m/>
    <n v="0"/>
    <n v="0"/>
    <m/>
    <m/>
    <m/>
    <s v="CUT"/>
    <n v="1"/>
  </r>
  <r>
    <x v="101"/>
    <x v="5"/>
    <m/>
    <n v="0"/>
    <m/>
    <n v="0"/>
    <n v="0"/>
    <m/>
    <m/>
    <m/>
    <s v="CUT"/>
    <n v="1"/>
  </r>
  <r>
    <x v="101"/>
    <x v="6"/>
    <m/>
    <n v="0"/>
    <m/>
    <n v="0"/>
    <n v="0"/>
    <m/>
    <m/>
    <m/>
    <s v="CUT"/>
    <n v="1"/>
  </r>
  <r>
    <x v="101"/>
    <x v="7"/>
    <m/>
    <n v="0"/>
    <m/>
    <n v="0"/>
    <n v="0"/>
    <m/>
    <m/>
    <m/>
    <s v="CUT"/>
    <n v="1"/>
  </r>
  <r>
    <x v="101"/>
    <x v="8"/>
    <m/>
    <n v="0"/>
    <m/>
    <n v="0"/>
    <n v="0"/>
    <m/>
    <m/>
    <m/>
    <s v="CUT"/>
    <n v="1"/>
  </r>
  <r>
    <x v="101"/>
    <x v="9"/>
    <m/>
    <n v="0"/>
    <m/>
    <n v="0"/>
    <n v="0"/>
    <m/>
    <m/>
    <m/>
    <s v="CUT"/>
    <n v="1"/>
  </r>
  <r>
    <x v="101"/>
    <x v="10"/>
    <m/>
    <n v="0"/>
    <m/>
    <n v="0"/>
    <n v="0"/>
    <m/>
    <m/>
    <m/>
    <s v="CUT"/>
    <n v="1"/>
  </r>
  <r>
    <x v="101"/>
    <x v="11"/>
    <m/>
    <n v="0"/>
    <m/>
    <n v="0"/>
    <n v="0"/>
    <m/>
    <m/>
    <m/>
    <s v="CUT"/>
    <n v="1"/>
  </r>
  <r>
    <x v="102"/>
    <x v="0"/>
    <s v="-28 pts"/>
    <n v="12"/>
    <n v="103"/>
    <n v="2"/>
    <n v="-28"/>
    <s v="CAP+19"/>
    <s v="CAP+19"/>
    <n v="19"/>
    <n v="103"/>
    <n v="1"/>
  </r>
  <r>
    <x v="102"/>
    <x v="1"/>
    <m/>
    <n v="0"/>
    <m/>
    <n v="0"/>
    <n v="0"/>
    <m/>
    <m/>
    <m/>
    <s v="CUT"/>
    <n v="1"/>
  </r>
  <r>
    <x v="102"/>
    <x v="2"/>
    <m/>
    <n v="0"/>
    <m/>
    <n v="0"/>
    <n v="0"/>
    <m/>
    <m/>
    <m/>
    <s v="CUT"/>
    <n v="1"/>
  </r>
  <r>
    <x v="102"/>
    <x v="3"/>
    <m/>
    <n v="0"/>
    <m/>
    <n v="0"/>
    <n v="0"/>
    <m/>
    <m/>
    <m/>
    <s v="CUT"/>
    <n v="1"/>
  </r>
  <r>
    <x v="102"/>
    <x v="4"/>
    <m/>
    <n v="0"/>
    <m/>
    <n v="0"/>
    <n v="0"/>
    <m/>
    <m/>
    <m/>
    <s v="CUT"/>
    <n v="1"/>
  </r>
  <r>
    <x v="102"/>
    <x v="5"/>
    <m/>
    <n v="0"/>
    <m/>
    <n v="0"/>
    <n v="0"/>
    <m/>
    <m/>
    <m/>
    <s v="CUT"/>
    <n v="1"/>
  </r>
  <r>
    <x v="102"/>
    <x v="6"/>
    <m/>
    <n v="0"/>
    <m/>
    <n v="0"/>
    <n v="0"/>
    <m/>
    <m/>
    <m/>
    <s v="CUT"/>
    <n v="1"/>
  </r>
  <r>
    <x v="102"/>
    <x v="7"/>
    <m/>
    <n v="0"/>
    <m/>
    <n v="0"/>
    <n v="0"/>
    <m/>
    <m/>
    <m/>
    <s v="CUT"/>
    <n v="1"/>
  </r>
  <r>
    <x v="102"/>
    <x v="8"/>
    <m/>
    <n v="0"/>
    <m/>
    <n v="0"/>
    <n v="0"/>
    <m/>
    <m/>
    <m/>
    <s v="CUT"/>
    <n v="1"/>
  </r>
  <r>
    <x v="102"/>
    <x v="9"/>
    <m/>
    <n v="0"/>
    <m/>
    <n v="0"/>
    <n v="0"/>
    <m/>
    <m/>
    <m/>
    <s v="CUT"/>
    <n v="1"/>
  </r>
  <r>
    <x v="102"/>
    <x v="10"/>
    <m/>
    <n v="0"/>
    <m/>
    <n v="0"/>
    <n v="0"/>
    <m/>
    <m/>
    <m/>
    <s v="CUT"/>
    <n v="1"/>
  </r>
  <r>
    <x v="102"/>
    <x v="11"/>
    <m/>
    <n v="0"/>
    <m/>
    <n v="0"/>
    <n v="0"/>
    <m/>
    <m/>
    <m/>
    <s v="CUT"/>
    <n v="1"/>
  </r>
  <r>
    <x v="103"/>
    <x v="0"/>
    <s v="-29 pts"/>
    <n v="13"/>
    <n v="104"/>
    <n v="1"/>
    <n v="-29"/>
    <s v="CAP+19"/>
    <s v="CAP+19"/>
    <n v="19"/>
    <n v="104"/>
    <n v="1"/>
  </r>
  <r>
    <x v="103"/>
    <x v="1"/>
    <m/>
    <n v="0"/>
    <m/>
    <n v="0"/>
    <n v="0"/>
    <m/>
    <m/>
    <m/>
    <s v="CUT"/>
    <n v="1"/>
  </r>
  <r>
    <x v="103"/>
    <x v="2"/>
    <m/>
    <n v="0"/>
    <m/>
    <n v="0"/>
    <n v="0"/>
    <m/>
    <m/>
    <m/>
    <s v="CUT"/>
    <n v="1"/>
  </r>
  <r>
    <x v="103"/>
    <x v="3"/>
    <m/>
    <n v="0"/>
    <m/>
    <n v="0"/>
    <n v="0"/>
    <m/>
    <m/>
    <m/>
    <s v="CUT"/>
    <n v="1"/>
  </r>
  <r>
    <x v="103"/>
    <x v="4"/>
    <m/>
    <n v="0"/>
    <m/>
    <n v="0"/>
    <n v="0"/>
    <m/>
    <m/>
    <m/>
    <s v="CUT"/>
    <n v="1"/>
  </r>
  <r>
    <x v="103"/>
    <x v="5"/>
    <m/>
    <n v="0"/>
    <m/>
    <n v="0"/>
    <n v="0"/>
    <m/>
    <m/>
    <m/>
    <s v="CUT"/>
    <n v="1"/>
  </r>
  <r>
    <x v="103"/>
    <x v="6"/>
    <m/>
    <n v="0"/>
    <m/>
    <n v="0"/>
    <n v="0"/>
    <m/>
    <m/>
    <m/>
    <s v="CUT"/>
    <n v="1"/>
  </r>
  <r>
    <x v="103"/>
    <x v="7"/>
    <m/>
    <n v="0"/>
    <m/>
    <n v="0"/>
    <n v="0"/>
    <m/>
    <m/>
    <m/>
    <s v="CUT"/>
    <n v="1"/>
  </r>
  <r>
    <x v="103"/>
    <x v="8"/>
    <m/>
    <n v="0"/>
    <m/>
    <n v="0"/>
    <n v="0"/>
    <m/>
    <m/>
    <m/>
    <s v="CUT"/>
    <n v="1"/>
  </r>
  <r>
    <x v="103"/>
    <x v="9"/>
    <m/>
    <n v="0"/>
    <m/>
    <n v="0"/>
    <n v="0"/>
    <m/>
    <m/>
    <m/>
    <s v="CUT"/>
    <n v="1"/>
  </r>
  <r>
    <x v="103"/>
    <x v="10"/>
    <m/>
    <n v="0"/>
    <m/>
    <n v="0"/>
    <n v="0"/>
    <m/>
    <m/>
    <m/>
    <s v="CUT"/>
    <n v="1"/>
  </r>
  <r>
    <x v="103"/>
    <x v="11"/>
    <m/>
    <n v="0"/>
    <m/>
    <n v="0"/>
    <n v="0"/>
    <m/>
    <m/>
    <m/>
    <s v="CUT"/>
    <n v="1"/>
  </r>
  <r>
    <x v="104"/>
    <x v="0"/>
    <s v="-30 pts"/>
    <n v="12"/>
    <n v="105"/>
    <n v="1"/>
    <n v="-30"/>
    <s v="CAP+19"/>
    <s v="CAP+19"/>
    <n v="19"/>
    <n v="105"/>
    <n v="1"/>
  </r>
  <r>
    <x v="104"/>
    <x v="1"/>
    <m/>
    <n v="0"/>
    <m/>
    <n v="0"/>
    <n v="0"/>
    <m/>
    <m/>
    <m/>
    <s v="CUT"/>
    <n v="1"/>
  </r>
  <r>
    <x v="104"/>
    <x v="2"/>
    <m/>
    <n v="0"/>
    <m/>
    <n v="0"/>
    <n v="0"/>
    <m/>
    <m/>
    <m/>
    <s v="CUT"/>
    <n v="1"/>
  </r>
  <r>
    <x v="104"/>
    <x v="3"/>
    <m/>
    <n v="0"/>
    <m/>
    <n v="0"/>
    <n v="0"/>
    <m/>
    <m/>
    <m/>
    <s v="CUT"/>
    <n v="1"/>
  </r>
  <r>
    <x v="104"/>
    <x v="4"/>
    <m/>
    <n v="0"/>
    <m/>
    <n v="0"/>
    <n v="0"/>
    <m/>
    <m/>
    <m/>
    <s v="CUT"/>
    <n v="1"/>
  </r>
  <r>
    <x v="104"/>
    <x v="5"/>
    <m/>
    <n v="0"/>
    <m/>
    <n v="0"/>
    <n v="0"/>
    <m/>
    <m/>
    <m/>
    <s v="CUT"/>
    <n v="1"/>
  </r>
  <r>
    <x v="104"/>
    <x v="6"/>
    <m/>
    <n v="0"/>
    <m/>
    <n v="0"/>
    <n v="0"/>
    <m/>
    <m/>
    <m/>
    <s v="CUT"/>
    <n v="1"/>
  </r>
  <r>
    <x v="104"/>
    <x v="7"/>
    <m/>
    <n v="0"/>
    <m/>
    <n v="0"/>
    <n v="0"/>
    <m/>
    <m/>
    <m/>
    <s v="CUT"/>
    <n v="1"/>
  </r>
  <r>
    <x v="104"/>
    <x v="8"/>
    <m/>
    <n v="0"/>
    <m/>
    <n v="0"/>
    <n v="0"/>
    <m/>
    <m/>
    <m/>
    <s v="CUT"/>
    <n v="1"/>
  </r>
  <r>
    <x v="104"/>
    <x v="9"/>
    <m/>
    <n v="0"/>
    <m/>
    <n v="0"/>
    <n v="0"/>
    <m/>
    <m/>
    <m/>
    <s v="CUT"/>
    <n v="1"/>
  </r>
  <r>
    <x v="104"/>
    <x v="10"/>
    <m/>
    <n v="0"/>
    <m/>
    <n v="0"/>
    <n v="0"/>
    <m/>
    <m/>
    <m/>
    <s v="CUT"/>
    <n v="1"/>
  </r>
  <r>
    <x v="104"/>
    <x v="11"/>
    <m/>
    <n v="0"/>
    <m/>
    <n v="0"/>
    <n v="0"/>
    <m/>
    <m/>
    <m/>
    <s v="CUT"/>
    <n v="1"/>
  </r>
  <r>
    <x v="105"/>
    <x v="0"/>
    <s v="-31 pts"/>
    <n v="18"/>
    <n v="106"/>
    <n v="3"/>
    <n v="-31"/>
    <s v="CAP+19"/>
    <s v="CAP+19"/>
    <n v="19"/>
    <n v="106"/>
    <n v="1"/>
  </r>
  <r>
    <x v="105"/>
    <x v="1"/>
    <m/>
    <n v="0"/>
    <m/>
    <n v="0"/>
    <n v="0"/>
    <m/>
    <m/>
    <m/>
    <s v="CUT"/>
    <n v="1"/>
  </r>
  <r>
    <x v="105"/>
    <x v="2"/>
    <m/>
    <n v="0"/>
    <m/>
    <n v="0"/>
    <n v="0"/>
    <m/>
    <m/>
    <m/>
    <s v="CUT"/>
    <n v="1"/>
  </r>
  <r>
    <x v="105"/>
    <x v="3"/>
    <m/>
    <n v="0"/>
    <m/>
    <n v="0"/>
    <n v="0"/>
    <m/>
    <m/>
    <m/>
    <s v="CUT"/>
    <n v="1"/>
  </r>
  <r>
    <x v="105"/>
    <x v="4"/>
    <m/>
    <n v="0"/>
    <m/>
    <n v="0"/>
    <n v="0"/>
    <m/>
    <m/>
    <m/>
    <s v="CUT"/>
    <n v="1"/>
  </r>
  <r>
    <x v="105"/>
    <x v="5"/>
    <m/>
    <n v="0"/>
    <m/>
    <n v="0"/>
    <n v="0"/>
    <m/>
    <m/>
    <m/>
    <s v="CUT"/>
    <n v="1"/>
  </r>
  <r>
    <x v="105"/>
    <x v="6"/>
    <m/>
    <n v="0"/>
    <m/>
    <n v="0"/>
    <n v="0"/>
    <m/>
    <m/>
    <m/>
    <s v="CUT"/>
    <n v="1"/>
  </r>
  <r>
    <x v="105"/>
    <x v="7"/>
    <m/>
    <n v="0"/>
    <m/>
    <n v="0"/>
    <n v="0"/>
    <m/>
    <m/>
    <m/>
    <s v="CUT"/>
    <n v="1"/>
  </r>
  <r>
    <x v="105"/>
    <x v="8"/>
    <m/>
    <n v="0"/>
    <m/>
    <n v="0"/>
    <n v="0"/>
    <m/>
    <m/>
    <m/>
    <s v="CUT"/>
    <n v="1"/>
  </r>
  <r>
    <x v="105"/>
    <x v="9"/>
    <m/>
    <n v="0"/>
    <m/>
    <n v="0"/>
    <n v="0"/>
    <m/>
    <m/>
    <m/>
    <s v="CUT"/>
    <n v="1"/>
  </r>
  <r>
    <x v="105"/>
    <x v="10"/>
    <m/>
    <n v="0"/>
    <m/>
    <n v="0"/>
    <n v="0"/>
    <m/>
    <m/>
    <m/>
    <s v="CUT"/>
    <n v="1"/>
  </r>
  <r>
    <x v="105"/>
    <x v="11"/>
    <m/>
    <n v="0"/>
    <m/>
    <n v="0"/>
    <n v="0"/>
    <m/>
    <m/>
    <m/>
    <s v="CUT"/>
    <n v="1"/>
  </r>
  <r>
    <x v="106"/>
    <x v="0"/>
    <s v="-32 pts"/>
    <n v="40"/>
    <n v="107"/>
    <n v="3"/>
    <n v="-32"/>
    <s v="CAP+20"/>
    <s v="CAP+20"/>
    <n v="20"/>
    <n v="107"/>
    <n v="1"/>
  </r>
  <r>
    <x v="106"/>
    <x v="1"/>
    <m/>
    <n v="0"/>
    <m/>
    <n v="0"/>
    <n v="0"/>
    <m/>
    <m/>
    <m/>
    <s v="CUT"/>
    <n v="1"/>
  </r>
  <r>
    <x v="106"/>
    <x v="2"/>
    <m/>
    <n v="0"/>
    <m/>
    <n v="0"/>
    <n v="0"/>
    <m/>
    <m/>
    <m/>
    <s v="CUT"/>
    <n v="1"/>
  </r>
  <r>
    <x v="106"/>
    <x v="3"/>
    <m/>
    <n v="0"/>
    <m/>
    <n v="0"/>
    <n v="0"/>
    <m/>
    <m/>
    <m/>
    <s v="CUT"/>
    <n v="1"/>
  </r>
  <r>
    <x v="106"/>
    <x v="4"/>
    <m/>
    <n v="0"/>
    <m/>
    <n v="0"/>
    <n v="0"/>
    <m/>
    <m/>
    <m/>
    <s v="CUT"/>
    <n v="1"/>
  </r>
  <r>
    <x v="106"/>
    <x v="5"/>
    <m/>
    <n v="0"/>
    <m/>
    <n v="0"/>
    <n v="0"/>
    <m/>
    <m/>
    <m/>
    <s v="CUT"/>
    <n v="1"/>
  </r>
  <r>
    <x v="106"/>
    <x v="6"/>
    <m/>
    <n v="0"/>
    <m/>
    <n v="0"/>
    <n v="0"/>
    <m/>
    <m/>
    <m/>
    <s v="CUT"/>
    <n v="1"/>
  </r>
  <r>
    <x v="106"/>
    <x v="7"/>
    <m/>
    <n v="0"/>
    <m/>
    <n v="0"/>
    <n v="0"/>
    <m/>
    <m/>
    <m/>
    <s v="CUT"/>
    <n v="1"/>
  </r>
  <r>
    <x v="106"/>
    <x v="8"/>
    <m/>
    <n v="0"/>
    <m/>
    <n v="0"/>
    <n v="0"/>
    <m/>
    <m/>
    <m/>
    <s v="CUT"/>
    <n v="1"/>
  </r>
  <r>
    <x v="106"/>
    <x v="9"/>
    <m/>
    <n v="0"/>
    <m/>
    <n v="0"/>
    <n v="0"/>
    <m/>
    <m/>
    <m/>
    <s v="CUT"/>
    <n v="1"/>
  </r>
  <r>
    <x v="106"/>
    <x v="10"/>
    <m/>
    <n v="0"/>
    <m/>
    <n v="0"/>
    <n v="0"/>
    <m/>
    <m/>
    <m/>
    <s v="CUT"/>
    <n v="1"/>
  </r>
  <r>
    <x v="106"/>
    <x v="11"/>
    <m/>
    <n v="0"/>
    <m/>
    <n v="0"/>
    <n v="0"/>
    <m/>
    <m/>
    <m/>
    <s v="CUT"/>
    <n v="1"/>
  </r>
  <r>
    <x v="107"/>
    <x v="0"/>
    <s v="-33 pts"/>
    <n v="34"/>
    <n v="108"/>
    <n v="2"/>
    <n v="-33"/>
    <s v="CAP+20"/>
    <s v="CAP+20"/>
    <n v="20"/>
    <n v="108"/>
    <n v="1"/>
  </r>
  <r>
    <x v="107"/>
    <x v="1"/>
    <m/>
    <n v="0"/>
    <m/>
    <n v="0"/>
    <n v="0"/>
    <m/>
    <m/>
    <m/>
    <s v="CUT"/>
    <n v="1"/>
  </r>
  <r>
    <x v="107"/>
    <x v="2"/>
    <m/>
    <n v="0"/>
    <m/>
    <n v="0"/>
    <n v="0"/>
    <m/>
    <m/>
    <m/>
    <s v="CUT"/>
    <n v="1"/>
  </r>
  <r>
    <x v="107"/>
    <x v="3"/>
    <m/>
    <n v="0"/>
    <m/>
    <n v="0"/>
    <n v="0"/>
    <m/>
    <m/>
    <m/>
    <s v="CUT"/>
    <n v="1"/>
  </r>
  <r>
    <x v="107"/>
    <x v="4"/>
    <m/>
    <n v="0"/>
    <m/>
    <n v="0"/>
    <n v="0"/>
    <m/>
    <m/>
    <m/>
    <s v="CUT"/>
    <n v="1"/>
  </r>
  <r>
    <x v="107"/>
    <x v="5"/>
    <m/>
    <n v="0"/>
    <m/>
    <n v="0"/>
    <n v="0"/>
    <m/>
    <m/>
    <m/>
    <s v="CUT"/>
    <n v="1"/>
  </r>
  <r>
    <x v="107"/>
    <x v="6"/>
    <m/>
    <n v="0"/>
    <m/>
    <n v="0"/>
    <n v="0"/>
    <m/>
    <m/>
    <m/>
    <s v="CUT"/>
    <n v="1"/>
  </r>
  <r>
    <x v="107"/>
    <x v="7"/>
    <m/>
    <n v="0"/>
    <m/>
    <n v="0"/>
    <n v="0"/>
    <m/>
    <m/>
    <m/>
    <s v="CUT"/>
    <n v="1"/>
  </r>
  <r>
    <x v="107"/>
    <x v="8"/>
    <m/>
    <n v="0"/>
    <m/>
    <n v="0"/>
    <n v="0"/>
    <m/>
    <m/>
    <m/>
    <s v="CUT"/>
    <n v="1"/>
  </r>
  <r>
    <x v="107"/>
    <x v="9"/>
    <m/>
    <n v="0"/>
    <m/>
    <n v="0"/>
    <n v="0"/>
    <m/>
    <m/>
    <m/>
    <s v="CUT"/>
    <n v="1"/>
  </r>
  <r>
    <x v="107"/>
    <x v="10"/>
    <m/>
    <n v="0"/>
    <m/>
    <n v="0"/>
    <n v="0"/>
    <m/>
    <m/>
    <m/>
    <s v="CUT"/>
    <n v="1"/>
  </r>
  <r>
    <x v="107"/>
    <x v="11"/>
    <m/>
    <n v="0"/>
    <m/>
    <n v="0"/>
    <n v="0"/>
    <m/>
    <m/>
    <m/>
    <s v="CUT"/>
    <n v="1"/>
  </r>
  <r>
    <x v="108"/>
    <x v="0"/>
    <s v="-34 pts"/>
    <n v="34"/>
    <n v="109"/>
    <n v="1"/>
    <n v="-34"/>
    <s v="CAP+20"/>
    <s v="CAP+20"/>
    <n v="20"/>
    <n v="109"/>
    <n v="1"/>
  </r>
  <r>
    <x v="108"/>
    <x v="1"/>
    <m/>
    <n v="0"/>
    <m/>
    <n v="0"/>
    <n v="0"/>
    <m/>
    <m/>
    <m/>
    <s v="CUT"/>
    <n v="1"/>
  </r>
  <r>
    <x v="108"/>
    <x v="2"/>
    <m/>
    <n v="0"/>
    <m/>
    <n v="0"/>
    <n v="0"/>
    <m/>
    <m/>
    <m/>
    <s v="CUT"/>
    <n v="1"/>
  </r>
  <r>
    <x v="108"/>
    <x v="3"/>
    <m/>
    <n v="0"/>
    <m/>
    <n v="0"/>
    <n v="0"/>
    <m/>
    <m/>
    <m/>
    <s v="CUT"/>
    <n v="1"/>
  </r>
  <r>
    <x v="108"/>
    <x v="4"/>
    <m/>
    <n v="0"/>
    <m/>
    <n v="0"/>
    <n v="0"/>
    <m/>
    <m/>
    <m/>
    <s v="CUT"/>
    <n v="1"/>
  </r>
  <r>
    <x v="108"/>
    <x v="5"/>
    <m/>
    <n v="0"/>
    <m/>
    <n v="0"/>
    <n v="0"/>
    <m/>
    <m/>
    <m/>
    <s v="CUT"/>
    <n v="1"/>
  </r>
  <r>
    <x v="108"/>
    <x v="6"/>
    <m/>
    <n v="0"/>
    <m/>
    <n v="0"/>
    <n v="0"/>
    <m/>
    <m/>
    <m/>
    <s v="CUT"/>
    <n v="1"/>
  </r>
  <r>
    <x v="108"/>
    <x v="7"/>
    <m/>
    <n v="0"/>
    <m/>
    <n v="0"/>
    <n v="0"/>
    <m/>
    <m/>
    <m/>
    <s v="CUT"/>
    <n v="1"/>
  </r>
  <r>
    <x v="108"/>
    <x v="8"/>
    <m/>
    <n v="0"/>
    <m/>
    <n v="0"/>
    <n v="0"/>
    <m/>
    <m/>
    <m/>
    <s v="CUT"/>
    <n v="1"/>
  </r>
  <r>
    <x v="108"/>
    <x v="9"/>
    <m/>
    <n v="0"/>
    <m/>
    <n v="0"/>
    <n v="0"/>
    <m/>
    <m/>
    <m/>
    <s v="CUT"/>
    <n v="1"/>
  </r>
  <r>
    <x v="108"/>
    <x v="10"/>
    <m/>
    <n v="0"/>
    <m/>
    <n v="0"/>
    <n v="0"/>
    <m/>
    <m/>
    <m/>
    <s v="CUT"/>
    <n v="1"/>
  </r>
  <r>
    <x v="108"/>
    <x v="11"/>
    <m/>
    <n v="0"/>
    <m/>
    <n v="0"/>
    <n v="0"/>
    <m/>
    <m/>
    <m/>
    <s v="CUT"/>
    <n v="1"/>
  </r>
  <r>
    <x v="109"/>
    <x v="0"/>
    <s v="-35 pts"/>
    <n v="17"/>
    <n v="110"/>
    <n v="1"/>
    <n v="-35"/>
    <s v="CAP+21"/>
    <s v="CAP+21"/>
    <n v="21"/>
    <n v="110"/>
    <n v="1"/>
  </r>
  <r>
    <x v="109"/>
    <x v="1"/>
    <m/>
    <n v="0"/>
    <m/>
    <n v="0"/>
    <n v="0"/>
    <m/>
    <m/>
    <m/>
    <s v="CUT"/>
    <n v="1"/>
  </r>
  <r>
    <x v="109"/>
    <x v="2"/>
    <m/>
    <n v="0"/>
    <m/>
    <n v="0"/>
    <n v="0"/>
    <m/>
    <m/>
    <m/>
    <s v="CUT"/>
    <n v="1"/>
  </r>
  <r>
    <x v="109"/>
    <x v="3"/>
    <m/>
    <n v="0"/>
    <m/>
    <n v="0"/>
    <n v="0"/>
    <m/>
    <m/>
    <m/>
    <s v="CUT"/>
    <n v="1"/>
  </r>
  <r>
    <x v="109"/>
    <x v="4"/>
    <m/>
    <n v="0"/>
    <m/>
    <n v="0"/>
    <n v="0"/>
    <m/>
    <m/>
    <m/>
    <s v="CUT"/>
    <n v="1"/>
  </r>
  <r>
    <x v="109"/>
    <x v="5"/>
    <m/>
    <n v="0"/>
    <m/>
    <n v="0"/>
    <n v="0"/>
    <m/>
    <m/>
    <m/>
    <s v="CUT"/>
    <n v="1"/>
  </r>
  <r>
    <x v="109"/>
    <x v="6"/>
    <m/>
    <n v="0"/>
    <m/>
    <n v="0"/>
    <n v="0"/>
    <m/>
    <m/>
    <m/>
    <s v="CUT"/>
    <n v="1"/>
  </r>
  <r>
    <x v="109"/>
    <x v="7"/>
    <m/>
    <n v="0"/>
    <m/>
    <n v="0"/>
    <n v="0"/>
    <m/>
    <m/>
    <m/>
    <s v="CUT"/>
    <n v="1"/>
  </r>
  <r>
    <x v="109"/>
    <x v="8"/>
    <m/>
    <n v="0"/>
    <m/>
    <n v="0"/>
    <n v="0"/>
    <m/>
    <m/>
    <m/>
    <s v="CUT"/>
    <n v="1"/>
  </r>
  <r>
    <x v="109"/>
    <x v="9"/>
    <m/>
    <n v="0"/>
    <m/>
    <n v="0"/>
    <n v="0"/>
    <m/>
    <m/>
    <m/>
    <s v="CUT"/>
    <n v="1"/>
  </r>
  <r>
    <x v="109"/>
    <x v="10"/>
    <m/>
    <n v="0"/>
    <m/>
    <n v="0"/>
    <n v="0"/>
    <m/>
    <m/>
    <m/>
    <s v="CUT"/>
    <n v="1"/>
  </r>
  <r>
    <x v="109"/>
    <x v="11"/>
    <m/>
    <n v="0"/>
    <m/>
    <n v="0"/>
    <n v="0"/>
    <m/>
    <m/>
    <m/>
    <s v="CUT"/>
    <n v="1"/>
  </r>
  <r>
    <x v="110"/>
    <x v="0"/>
    <s v="-36 pts"/>
    <n v="44"/>
    <n v="111"/>
    <n v="1"/>
    <n v="-36"/>
    <s v="CAP+22"/>
    <s v="CAP+22"/>
    <n v="22"/>
    <n v="111"/>
    <n v="1"/>
  </r>
  <r>
    <x v="110"/>
    <x v="1"/>
    <m/>
    <n v="0"/>
    <m/>
    <n v="0"/>
    <n v="0"/>
    <m/>
    <m/>
    <m/>
    <s v="CUT"/>
    <n v="1"/>
  </r>
  <r>
    <x v="110"/>
    <x v="2"/>
    <m/>
    <n v="0"/>
    <m/>
    <n v="0"/>
    <n v="0"/>
    <m/>
    <m/>
    <m/>
    <s v="CUT"/>
    <n v="1"/>
  </r>
  <r>
    <x v="110"/>
    <x v="3"/>
    <m/>
    <n v="0"/>
    <m/>
    <n v="0"/>
    <n v="0"/>
    <m/>
    <m/>
    <m/>
    <s v="CUT"/>
    <n v="1"/>
  </r>
  <r>
    <x v="110"/>
    <x v="4"/>
    <m/>
    <n v="0"/>
    <m/>
    <n v="0"/>
    <n v="0"/>
    <m/>
    <m/>
    <m/>
    <s v="CUT"/>
    <n v="1"/>
  </r>
  <r>
    <x v="110"/>
    <x v="5"/>
    <m/>
    <n v="0"/>
    <m/>
    <n v="0"/>
    <n v="0"/>
    <m/>
    <m/>
    <m/>
    <s v="CUT"/>
    <n v="1"/>
  </r>
  <r>
    <x v="110"/>
    <x v="6"/>
    <m/>
    <n v="0"/>
    <m/>
    <n v="0"/>
    <n v="0"/>
    <m/>
    <m/>
    <m/>
    <s v="CUT"/>
    <n v="1"/>
  </r>
  <r>
    <x v="110"/>
    <x v="7"/>
    <m/>
    <n v="0"/>
    <m/>
    <n v="0"/>
    <n v="0"/>
    <m/>
    <m/>
    <m/>
    <s v="CUT"/>
    <n v="1"/>
  </r>
  <r>
    <x v="110"/>
    <x v="8"/>
    <m/>
    <n v="0"/>
    <m/>
    <n v="0"/>
    <n v="0"/>
    <m/>
    <m/>
    <m/>
    <s v="CUT"/>
    <n v="1"/>
  </r>
  <r>
    <x v="110"/>
    <x v="9"/>
    <m/>
    <n v="0"/>
    <m/>
    <n v="0"/>
    <n v="0"/>
    <m/>
    <m/>
    <m/>
    <s v="CUT"/>
    <n v="1"/>
  </r>
  <r>
    <x v="110"/>
    <x v="10"/>
    <m/>
    <n v="0"/>
    <m/>
    <n v="0"/>
    <n v="0"/>
    <m/>
    <m/>
    <m/>
    <s v="CUT"/>
    <n v="1"/>
  </r>
  <r>
    <x v="110"/>
    <x v="11"/>
    <m/>
    <n v="0"/>
    <m/>
    <n v="0"/>
    <n v="0"/>
    <m/>
    <m/>
    <m/>
    <s v="CUT"/>
    <n v="1"/>
  </r>
  <r>
    <x v="111"/>
    <x v="0"/>
    <s v="-37 pts"/>
    <n v="11"/>
    <n v="112"/>
    <n v="1"/>
    <n v="-37"/>
    <s v="CAP+22"/>
    <s v="CAP+22"/>
    <n v="22"/>
    <n v="112"/>
    <n v="1"/>
  </r>
  <r>
    <x v="111"/>
    <x v="1"/>
    <m/>
    <n v="0"/>
    <m/>
    <n v="0"/>
    <n v="0"/>
    <m/>
    <m/>
    <m/>
    <s v="CUT"/>
    <n v="1"/>
  </r>
  <r>
    <x v="111"/>
    <x v="2"/>
    <m/>
    <n v="0"/>
    <m/>
    <n v="0"/>
    <n v="0"/>
    <m/>
    <m/>
    <m/>
    <s v="CUT"/>
    <n v="1"/>
  </r>
  <r>
    <x v="111"/>
    <x v="3"/>
    <m/>
    <n v="0"/>
    <m/>
    <n v="0"/>
    <n v="0"/>
    <m/>
    <m/>
    <m/>
    <s v="CUT"/>
    <n v="1"/>
  </r>
  <r>
    <x v="111"/>
    <x v="4"/>
    <m/>
    <n v="0"/>
    <m/>
    <n v="0"/>
    <n v="0"/>
    <m/>
    <m/>
    <m/>
    <s v="CUT"/>
    <n v="1"/>
  </r>
  <r>
    <x v="111"/>
    <x v="5"/>
    <m/>
    <n v="0"/>
    <m/>
    <n v="0"/>
    <n v="0"/>
    <m/>
    <m/>
    <m/>
    <s v="CUT"/>
    <n v="1"/>
  </r>
  <r>
    <x v="111"/>
    <x v="6"/>
    <m/>
    <n v="0"/>
    <m/>
    <n v="0"/>
    <n v="0"/>
    <m/>
    <m/>
    <m/>
    <s v="CUT"/>
    <n v="1"/>
  </r>
  <r>
    <x v="111"/>
    <x v="7"/>
    <m/>
    <n v="0"/>
    <m/>
    <n v="0"/>
    <n v="0"/>
    <m/>
    <m/>
    <m/>
    <s v="CUT"/>
    <n v="1"/>
  </r>
  <r>
    <x v="111"/>
    <x v="8"/>
    <m/>
    <n v="0"/>
    <m/>
    <n v="0"/>
    <n v="0"/>
    <m/>
    <m/>
    <m/>
    <s v="CUT"/>
    <n v="1"/>
  </r>
  <r>
    <x v="111"/>
    <x v="9"/>
    <m/>
    <n v="0"/>
    <m/>
    <n v="0"/>
    <n v="0"/>
    <m/>
    <m/>
    <m/>
    <s v="CUT"/>
    <n v="1"/>
  </r>
  <r>
    <x v="111"/>
    <x v="10"/>
    <m/>
    <n v="0"/>
    <m/>
    <n v="0"/>
    <n v="0"/>
    <m/>
    <m/>
    <m/>
    <s v="CUT"/>
    <n v="1"/>
  </r>
  <r>
    <x v="111"/>
    <x v="11"/>
    <m/>
    <n v="0"/>
    <m/>
    <n v="0"/>
    <n v="0"/>
    <m/>
    <m/>
    <m/>
    <s v="CUT"/>
    <n v="1"/>
  </r>
  <r>
    <x v="112"/>
    <x v="0"/>
    <s v="-38 pts"/>
    <n v="19"/>
    <n v="113"/>
    <n v="1"/>
    <n v="-38"/>
    <s v="CAP+24"/>
    <s v="CAP+24"/>
    <n v="24"/>
    <n v="113"/>
    <n v="1"/>
  </r>
  <r>
    <x v="112"/>
    <x v="1"/>
    <m/>
    <n v="0"/>
    <m/>
    <n v="0"/>
    <n v="0"/>
    <m/>
    <m/>
    <m/>
    <s v="CUT"/>
    <n v="1"/>
  </r>
  <r>
    <x v="112"/>
    <x v="2"/>
    <m/>
    <n v="0"/>
    <m/>
    <n v="0"/>
    <n v="0"/>
    <m/>
    <m/>
    <m/>
    <s v="CUT"/>
    <n v="1"/>
  </r>
  <r>
    <x v="112"/>
    <x v="3"/>
    <m/>
    <n v="0"/>
    <m/>
    <n v="0"/>
    <n v="0"/>
    <m/>
    <m/>
    <m/>
    <s v="CUT"/>
    <n v="1"/>
  </r>
  <r>
    <x v="112"/>
    <x v="4"/>
    <m/>
    <n v="0"/>
    <m/>
    <n v="0"/>
    <n v="0"/>
    <m/>
    <m/>
    <m/>
    <s v="CUT"/>
    <n v="1"/>
  </r>
  <r>
    <x v="112"/>
    <x v="5"/>
    <m/>
    <n v="0"/>
    <m/>
    <n v="0"/>
    <n v="0"/>
    <m/>
    <m/>
    <m/>
    <s v="CUT"/>
    <n v="1"/>
  </r>
  <r>
    <x v="112"/>
    <x v="6"/>
    <m/>
    <n v="0"/>
    <m/>
    <n v="0"/>
    <n v="0"/>
    <m/>
    <m/>
    <m/>
    <s v="CUT"/>
    <n v="1"/>
  </r>
  <r>
    <x v="112"/>
    <x v="7"/>
    <m/>
    <n v="0"/>
    <m/>
    <n v="0"/>
    <n v="0"/>
    <m/>
    <m/>
    <m/>
    <s v="CUT"/>
    <n v="1"/>
  </r>
  <r>
    <x v="112"/>
    <x v="8"/>
    <m/>
    <n v="0"/>
    <m/>
    <n v="0"/>
    <n v="0"/>
    <m/>
    <m/>
    <m/>
    <s v="CUT"/>
    <n v="1"/>
  </r>
  <r>
    <x v="112"/>
    <x v="9"/>
    <m/>
    <n v="0"/>
    <m/>
    <n v="0"/>
    <n v="0"/>
    <m/>
    <m/>
    <m/>
    <s v="CUT"/>
    <n v="1"/>
  </r>
  <r>
    <x v="112"/>
    <x v="10"/>
    <m/>
    <n v="0"/>
    <m/>
    <n v="0"/>
    <n v="0"/>
    <m/>
    <m/>
    <m/>
    <s v="CUT"/>
    <n v="1"/>
  </r>
  <r>
    <x v="112"/>
    <x v="11"/>
    <m/>
    <n v="0"/>
    <m/>
    <n v="0"/>
    <n v="0"/>
    <m/>
    <m/>
    <m/>
    <s v="CUT"/>
    <n v="1"/>
  </r>
  <r>
    <x v="113"/>
    <x v="0"/>
    <s v="-39 pts"/>
    <n v="39"/>
    <n v="114"/>
    <n v="1"/>
    <n v="-39"/>
    <s v="CAP+25"/>
    <s v="CAP+25"/>
    <n v="25"/>
    <n v="114"/>
    <n v="1"/>
  </r>
  <r>
    <x v="113"/>
    <x v="1"/>
    <m/>
    <n v="0"/>
    <m/>
    <n v="0"/>
    <n v="0"/>
    <m/>
    <m/>
    <m/>
    <s v="CUT"/>
    <n v="1"/>
  </r>
  <r>
    <x v="113"/>
    <x v="2"/>
    <m/>
    <n v="0"/>
    <m/>
    <n v="0"/>
    <n v="0"/>
    <m/>
    <m/>
    <m/>
    <s v="CUT"/>
    <n v="1"/>
  </r>
  <r>
    <x v="113"/>
    <x v="3"/>
    <m/>
    <n v="0"/>
    <m/>
    <n v="0"/>
    <n v="0"/>
    <m/>
    <m/>
    <m/>
    <s v="CUT"/>
    <n v="1"/>
  </r>
  <r>
    <x v="113"/>
    <x v="4"/>
    <m/>
    <n v="0"/>
    <m/>
    <n v="0"/>
    <n v="0"/>
    <m/>
    <m/>
    <m/>
    <s v="CUT"/>
    <n v="1"/>
  </r>
  <r>
    <x v="113"/>
    <x v="5"/>
    <m/>
    <n v="0"/>
    <m/>
    <n v="0"/>
    <n v="0"/>
    <m/>
    <m/>
    <m/>
    <s v="CUT"/>
    <n v="1"/>
  </r>
  <r>
    <x v="113"/>
    <x v="6"/>
    <m/>
    <n v="0"/>
    <m/>
    <n v="0"/>
    <n v="0"/>
    <m/>
    <m/>
    <m/>
    <s v="CUT"/>
    <n v="1"/>
  </r>
  <r>
    <x v="113"/>
    <x v="7"/>
    <m/>
    <n v="0"/>
    <m/>
    <n v="0"/>
    <n v="0"/>
    <m/>
    <m/>
    <m/>
    <s v="CUT"/>
    <n v="1"/>
  </r>
  <r>
    <x v="113"/>
    <x v="8"/>
    <m/>
    <n v="0"/>
    <m/>
    <n v="0"/>
    <n v="0"/>
    <m/>
    <m/>
    <m/>
    <s v="CUT"/>
    <n v="1"/>
  </r>
  <r>
    <x v="113"/>
    <x v="9"/>
    <m/>
    <n v="0"/>
    <m/>
    <n v="0"/>
    <n v="0"/>
    <m/>
    <m/>
    <m/>
    <s v="CUT"/>
    <n v="1"/>
  </r>
  <r>
    <x v="113"/>
    <x v="10"/>
    <m/>
    <n v="0"/>
    <m/>
    <n v="0"/>
    <n v="0"/>
    <m/>
    <m/>
    <m/>
    <s v="CUT"/>
    <n v="1"/>
  </r>
  <r>
    <x v="113"/>
    <x v="11"/>
    <m/>
    <n v="0"/>
    <m/>
    <n v="0"/>
    <n v="0"/>
    <m/>
    <m/>
    <m/>
    <s v="CUT"/>
    <n v="1"/>
  </r>
  <r>
    <x v="114"/>
    <x v="0"/>
    <s v="-40 pts"/>
    <n v="48"/>
    <n v="115"/>
    <n v="2"/>
    <n v="-40"/>
    <s v="CAP+25"/>
    <s v="CAP+25"/>
    <n v="25"/>
    <n v="115"/>
    <n v="1"/>
  </r>
  <r>
    <x v="114"/>
    <x v="1"/>
    <m/>
    <n v="0"/>
    <m/>
    <n v="0"/>
    <n v="0"/>
    <m/>
    <m/>
    <m/>
    <s v="CUT"/>
    <n v="1"/>
  </r>
  <r>
    <x v="114"/>
    <x v="2"/>
    <m/>
    <n v="0"/>
    <m/>
    <n v="0"/>
    <n v="0"/>
    <m/>
    <m/>
    <m/>
    <s v="CUT"/>
    <n v="1"/>
  </r>
  <r>
    <x v="114"/>
    <x v="3"/>
    <m/>
    <n v="0"/>
    <m/>
    <n v="0"/>
    <n v="0"/>
    <m/>
    <m/>
    <m/>
    <s v="CUT"/>
    <n v="1"/>
  </r>
  <r>
    <x v="114"/>
    <x v="4"/>
    <m/>
    <n v="0"/>
    <m/>
    <n v="0"/>
    <n v="0"/>
    <m/>
    <m/>
    <m/>
    <s v="CUT"/>
    <n v="1"/>
  </r>
  <r>
    <x v="114"/>
    <x v="5"/>
    <m/>
    <n v="0"/>
    <m/>
    <n v="0"/>
    <n v="0"/>
    <m/>
    <m/>
    <m/>
    <s v="CUT"/>
    <n v="1"/>
  </r>
  <r>
    <x v="114"/>
    <x v="6"/>
    <m/>
    <n v="0"/>
    <m/>
    <n v="0"/>
    <n v="0"/>
    <m/>
    <m/>
    <m/>
    <s v="CUT"/>
    <n v="1"/>
  </r>
  <r>
    <x v="114"/>
    <x v="7"/>
    <m/>
    <n v="0"/>
    <m/>
    <n v="0"/>
    <n v="0"/>
    <m/>
    <m/>
    <m/>
    <s v="CUT"/>
    <n v="1"/>
  </r>
  <r>
    <x v="114"/>
    <x v="8"/>
    <m/>
    <n v="0"/>
    <m/>
    <n v="0"/>
    <n v="0"/>
    <m/>
    <m/>
    <m/>
    <s v="CUT"/>
    <n v="1"/>
  </r>
  <r>
    <x v="114"/>
    <x v="9"/>
    <m/>
    <n v="0"/>
    <m/>
    <n v="0"/>
    <n v="0"/>
    <m/>
    <m/>
    <m/>
    <s v="CUT"/>
    <n v="1"/>
  </r>
  <r>
    <x v="114"/>
    <x v="10"/>
    <m/>
    <n v="0"/>
    <m/>
    <n v="0"/>
    <n v="0"/>
    <m/>
    <m/>
    <m/>
    <s v="CUT"/>
    <n v="1"/>
  </r>
  <r>
    <x v="114"/>
    <x v="11"/>
    <m/>
    <n v="0"/>
    <m/>
    <n v="0"/>
    <n v="0"/>
    <m/>
    <m/>
    <m/>
    <s v="CUT"/>
    <n v="1"/>
  </r>
  <r>
    <x v="115"/>
    <x v="0"/>
    <s v="-41 pts"/>
    <n v="40"/>
    <n v="116"/>
    <n v="1"/>
    <n v="-41"/>
    <s v="CAP+26"/>
    <s v="CAP+26"/>
    <n v="26"/>
    <n v="116"/>
    <n v="1"/>
  </r>
  <r>
    <x v="115"/>
    <x v="1"/>
    <m/>
    <n v="0"/>
    <m/>
    <n v="0"/>
    <n v="0"/>
    <m/>
    <m/>
    <m/>
    <s v="CUT"/>
    <n v="1"/>
  </r>
  <r>
    <x v="115"/>
    <x v="2"/>
    <m/>
    <n v="0"/>
    <m/>
    <n v="0"/>
    <n v="0"/>
    <m/>
    <m/>
    <m/>
    <s v="CUT"/>
    <n v="1"/>
  </r>
  <r>
    <x v="115"/>
    <x v="3"/>
    <m/>
    <n v="0"/>
    <m/>
    <n v="0"/>
    <n v="0"/>
    <m/>
    <m/>
    <m/>
    <s v="CUT"/>
    <n v="1"/>
  </r>
  <r>
    <x v="115"/>
    <x v="4"/>
    <m/>
    <n v="0"/>
    <m/>
    <n v="0"/>
    <n v="0"/>
    <m/>
    <m/>
    <m/>
    <s v="CUT"/>
    <n v="1"/>
  </r>
  <r>
    <x v="115"/>
    <x v="5"/>
    <m/>
    <n v="0"/>
    <m/>
    <n v="0"/>
    <n v="0"/>
    <m/>
    <m/>
    <m/>
    <s v="CUT"/>
    <n v="1"/>
  </r>
  <r>
    <x v="115"/>
    <x v="6"/>
    <m/>
    <n v="0"/>
    <m/>
    <n v="0"/>
    <n v="0"/>
    <m/>
    <m/>
    <m/>
    <s v="CUT"/>
    <n v="1"/>
  </r>
  <r>
    <x v="115"/>
    <x v="7"/>
    <m/>
    <n v="0"/>
    <m/>
    <n v="0"/>
    <n v="0"/>
    <m/>
    <m/>
    <m/>
    <s v="CUT"/>
    <n v="1"/>
  </r>
  <r>
    <x v="115"/>
    <x v="8"/>
    <m/>
    <n v="0"/>
    <m/>
    <n v="0"/>
    <n v="0"/>
    <m/>
    <m/>
    <m/>
    <s v="CUT"/>
    <n v="1"/>
  </r>
  <r>
    <x v="115"/>
    <x v="9"/>
    <m/>
    <n v="0"/>
    <m/>
    <n v="0"/>
    <n v="0"/>
    <m/>
    <m/>
    <m/>
    <s v="CUT"/>
    <n v="1"/>
  </r>
  <r>
    <x v="115"/>
    <x v="10"/>
    <m/>
    <n v="0"/>
    <m/>
    <n v="0"/>
    <n v="0"/>
    <m/>
    <m/>
    <m/>
    <s v="CUT"/>
    <n v="1"/>
  </r>
  <r>
    <x v="115"/>
    <x v="11"/>
    <m/>
    <n v="0"/>
    <m/>
    <n v="0"/>
    <n v="0"/>
    <m/>
    <m/>
    <m/>
    <s v="CUT"/>
    <n v="1"/>
  </r>
  <r>
    <x v="116"/>
    <x v="0"/>
    <s v="-42 pts"/>
    <n v="3"/>
    <n v="117"/>
    <n v="1"/>
    <n v="-42"/>
    <s v="CAP+27"/>
    <s v="CAP+27"/>
    <n v="27"/>
    <n v="117"/>
    <n v="1"/>
  </r>
  <r>
    <x v="116"/>
    <x v="1"/>
    <m/>
    <n v="0"/>
    <m/>
    <n v="0"/>
    <n v="0"/>
    <m/>
    <m/>
    <m/>
    <s v="CUT"/>
    <n v="1"/>
  </r>
  <r>
    <x v="116"/>
    <x v="2"/>
    <m/>
    <n v="0"/>
    <m/>
    <n v="0"/>
    <n v="0"/>
    <m/>
    <m/>
    <m/>
    <s v="CUT"/>
    <n v="1"/>
  </r>
  <r>
    <x v="116"/>
    <x v="3"/>
    <m/>
    <n v="0"/>
    <m/>
    <n v="0"/>
    <n v="0"/>
    <m/>
    <m/>
    <m/>
    <s v="CUT"/>
    <n v="1"/>
  </r>
  <r>
    <x v="116"/>
    <x v="4"/>
    <m/>
    <n v="3"/>
    <m/>
    <n v="1"/>
    <n v="0"/>
    <m/>
    <m/>
    <m/>
    <s v="CUT"/>
    <n v="1"/>
  </r>
  <r>
    <x v="116"/>
    <x v="5"/>
    <m/>
    <n v="0"/>
    <m/>
    <n v="0"/>
    <n v="0"/>
    <m/>
    <m/>
    <m/>
    <s v="CUT"/>
    <n v="1"/>
  </r>
  <r>
    <x v="116"/>
    <x v="6"/>
    <m/>
    <n v="0"/>
    <m/>
    <n v="0"/>
    <n v="0"/>
    <m/>
    <m/>
    <m/>
    <s v="CUT"/>
    <n v="1"/>
  </r>
  <r>
    <x v="116"/>
    <x v="7"/>
    <m/>
    <n v="0"/>
    <m/>
    <n v="0"/>
    <n v="0"/>
    <m/>
    <m/>
    <m/>
    <s v="CUT"/>
    <n v="1"/>
  </r>
  <r>
    <x v="116"/>
    <x v="8"/>
    <m/>
    <n v="0"/>
    <m/>
    <n v="0"/>
    <n v="0"/>
    <m/>
    <m/>
    <m/>
    <s v="CUT"/>
    <n v="1"/>
  </r>
  <r>
    <x v="116"/>
    <x v="9"/>
    <m/>
    <n v="0"/>
    <m/>
    <n v="0"/>
    <n v="0"/>
    <m/>
    <m/>
    <m/>
    <s v="CUT"/>
    <n v="1"/>
  </r>
  <r>
    <x v="116"/>
    <x v="10"/>
    <m/>
    <n v="0"/>
    <m/>
    <n v="0"/>
    <n v="0"/>
    <m/>
    <m/>
    <m/>
    <s v="CUT"/>
    <n v="1"/>
  </r>
  <r>
    <x v="116"/>
    <x v="11"/>
    <m/>
    <n v="0"/>
    <m/>
    <n v="0"/>
    <n v="0"/>
    <m/>
    <m/>
    <m/>
    <s v="CUT"/>
    <n v="1"/>
  </r>
  <r>
    <x v="117"/>
    <x v="0"/>
    <s v="-43 pts"/>
    <n v="38"/>
    <n v="118"/>
    <n v="1"/>
    <n v="-43"/>
    <s v="CAP+30"/>
    <s v="CAP+30"/>
    <n v="30"/>
    <n v="118"/>
    <n v="1"/>
  </r>
  <r>
    <x v="117"/>
    <x v="1"/>
    <m/>
    <n v="0"/>
    <m/>
    <n v="0"/>
    <n v="0"/>
    <m/>
    <m/>
    <m/>
    <s v="CUT"/>
    <n v="1"/>
  </r>
  <r>
    <x v="117"/>
    <x v="2"/>
    <m/>
    <n v="0"/>
    <m/>
    <n v="0"/>
    <n v="0"/>
    <m/>
    <m/>
    <m/>
    <s v="CUT"/>
    <n v="1"/>
  </r>
  <r>
    <x v="117"/>
    <x v="3"/>
    <m/>
    <n v="0"/>
    <m/>
    <n v="0"/>
    <n v="0"/>
    <m/>
    <m/>
    <m/>
    <s v="CUT"/>
    <n v="1"/>
  </r>
  <r>
    <x v="117"/>
    <x v="4"/>
    <m/>
    <n v="0"/>
    <m/>
    <n v="0"/>
    <n v="0"/>
    <m/>
    <m/>
    <m/>
    <s v="CUT"/>
    <n v="1"/>
  </r>
  <r>
    <x v="117"/>
    <x v="5"/>
    <m/>
    <n v="0"/>
    <m/>
    <n v="0"/>
    <n v="0"/>
    <m/>
    <m/>
    <m/>
    <s v="CUT"/>
    <n v="1"/>
  </r>
  <r>
    <x v="117"/>
    <x v="6"/>
    <m/>
    <n v="0"/>
    <m/>
    <n v="0"/>
    <n v="0"/>
    <m/>
    <m/>
    <m/>
    <s v="CUT"/>
    <n v="1"/>
  </r>
  <r>
    <x v="117"/>
    <x v="7"/>
    <m/>
    <n v="0"/>
    <m/>
    <n v="0"/>
    <n v="0"/>
    <m/>
    <m/>
    <m/>
    <s v="CUT"/>
    <n v="1"/>
  </r>
  <r>
    <x v="117"/>
    <x v="8"/>
    <m/>
    <n v="0"/>
    <m/>
    <n v="0"/>
    <n v="0"/>
    <m/>
    <m/>
    <m/>
    <s v="CUT"/>
    <n v="1"/>
  </r>
  <r>
    <x v="117"/>
    <x v="9"/>
    <m/>
    <n v="0"/>
    <m/>
    <n v="0"/>
    <n v="0"/>
    <m/>
    <m/>
    <m/>
    <s v="CUT"/>
    <n v="1"/>
  </r>
  <r>
    <x v="117"/>
    <x v="10"/>
    <m/>
    <n v="0"/>
    <m/>
    <n v="0"/>
    <n v="0"/>
    <m/>
    <m/>
    <m/>
    <s v="CUT"/>
    <n v="1"/>
  </r>
  <r>
    <x v="117"/>
    <x v="11"/>
    <m/>
    <n v="0"/>
    <m/>
    <n v="0"/>
    <n v="0"/>
    <m/>
    <m/>
    <m/>
    <s v="CUT"/>
    <n v="1"/>
  </r>
  <r>
    <x v="118"/>
    <x v="0"/>
    <s v="-44 pts"/>
    <n v="43"/>
    <n v="119"/>
    <n v="2"/>
    <n v="-44"/>
    <s v="CAP+30"/>
    <s v="CAP+30"/>
    <n v="30"/>
    <n v="119"/>
    <n v="1"/>
  </r>
  <r>
    <x v="118"/>
    <x v="1"/>
    <m/>
    <n v="0"/>
    <m/>
    <n v="0"/>
    <n v="0"/>
    <m/>
    <m/>
    <m/>
    <s v="CUT"/>
    <n v="1"/>
  </r>
  <r>
    <x v="118"/>
    <x v="2"/>
    <m/>
    <n v="0"/>
    <m/>
    <n v="0"/>
    <n v="0"/>
    <m/>
    <m/>
    <m/>
    <s v="CUT"/>
    <n v="1"/>
  </r>
  <r>
    <x v="118"/>
    <x v="3"/>
    <m/>
    <n v="0"/>
    <m/>
    <n v="0"/>
    <n v="0"/>
    <m/>
    <m/>
    <m/>
    <s v="CUT"/>
    <n v="1"/>
  </r>
  <r>
    <x v="118"/>
    <x v="4"/>
    <m/>
    <n v="0"/>
    <m/>
    <n v="0"/>
    <n v="0"/>
    <m/>
    <m/>
    <m/>
    <s v="CUT"/>
    <n v="1"/>
  </r>
  <r>
    <x v="118"/>
    <x v="5"/>
    <m/>
    <n v="0"/>
    <m/>
    <n v="0"/>
    <n v="0"/>
    <m/>
    <m/>
    <m/>
    <s v="CUT"/>
    <n v="1"/>
  </r>
  <r>
    <x v="118"/>
    <x v="6"/>
    <m/>
    <n v="0"/>
    <m/>
    <n v="0"/>
    <n v="0"/>
    <m/>
    <m/>
    <m/>
    <s v="CUT"/>
    <n v="1"/>
  </r>
  <r>
    <x v="118"/>
    <x v="7"/>
    <m/>
    <n v="0"/>
    <m/>
    <n v="0"/>
    <n v="0"/>
    <m/>
    <m/>
    <m/>
    <s v="CUT"/>
    <n v="1"/>
  </r>
  <r>
    <x v="118"/>
    <x v="8"/>
    <m/>
    <n v="0"/>
    <m/>
    <n v="0"/>
    <n v="0"/>
    <m/>
    <m/>
    <m/>
    <s v="CUT"/>
    <n v="1"/>
  </r>
  <r>
    <x v="118"/>
    <x v="9"/>
    <m/>
    <n v="0"/>
    <m/>
    <n v="0"/>
    <n v="0"/>
    <m/>
    <m/>
    <m/>
    <s v="CUT"/>
    <n v="1"/>
  </r>
  <r>
    <x v="118"/>
    <x v="10"/>
    <m/>
    <n v="0"/>
    <m/>
    <n v="0"/>
    <n v="0"/>
    <m/>
    <m/>
    <m/>
    <s v="CUT"/>
    <n v="1"/>
  </r>
  <r>
    <x v="118"/>
    <x v="11"/>
    <m/>
    <n v="0"/>
    <m/>
    <n v="0"/>
    <n v="0"/>
    <m/>
    <m/>
    <m/>
    <s v="CUT"/>
    <n v="1"/>
  </r>
  <r>
    <x v="119"/>
    <x v="0"/>
    <s v="-45 pts"/>
    <n v="42"/>
    <n v="120"/>
    <n v="1"/>
    <n v="-45"/>
    <s v="CAP+30"/>
    <s v="CAP+30"/>
    <n v="30"/>
    <n v="120"/>
    <n v="1"/>
  </r>
  <r>
    <x v="119"/>
    <x v="1"/>
    <m/>
    <n v="0"/>
    <m/>
    <n v="0"/>
    <n v="0"/>
    <m/>
    <m/>
    <m/>
    <s v="CUT"/>
    <n v="1"/>
  </r>
  <r>
    <x v="119"/>
    <x v="2"/>
    <m/>
    <n v="0"/>
    <m/>
    <n v="0"/>
    <n v="0"/>
    <m/>
    <m/>
    <m/>
    <s v="CUT"/>
    <n v="1"/>
  </r>
  <r>
    <x v="119"/>
    <x v="3"/>
    <m/>
    <n v="0"/>
    <m/>
    <n v="0"/>
    <n v="0"/>
    <m/>
    <m/>
    <m/>
    <s v="CUT"/>
    <n v="1"/>
  </r>
  <r>
    <x v="119"/>
    <x v="4"/>
    <m/>
    <n v="0"/>
    <m/>
    <n v="0"/>
    <n v="0"/>
    <m/>
    <m/>
    <m/>
    <s v="CUT"/>
    <n v="1"/>
  </r>
  <r>
    <x v="119"/>
    <x v="5"/>
    <m/>
    <n v="0"/>
    <m/>
    <n v="0"/>
    <n v="0"/>
    <m/>
    <m/>
    <m/>
    <s v="CUT"/>
    <n v="1"/>
  </r>
  <r>
    <x v="119"/>
    <x v="6"/>
    <m/>
    <n v="0"/>
    <m/>
    <n v="0"/>
    <n v="0"/>
    <m/>
    <m/>
    <m/>
    <s v="CUT"/>
    <n v="1"/>
  </r>
  <r>
    <x v="119"/>
    <x v="7"/>
    <m/>
    <n v="0"/>
    <m/>
    <n v="0"/>
    <n v="0"/>
    <m/>
    <m/>
    <m/>
    <s v="CUT"/>
    <n v="1"/>
  </r>
  <r>
    <x v="119"/>
    <x v="8"/>
    <m/>
    <n v="0"/>
    <m/>
    <n v="0"/>
    <n v="0"/>
    <m/>
    <m/>
    <m/>
    <s v="CUT"/>
    <n v="1"/>
  </r>
  <r>
    <x v="119"/>
    <x v="9"/>
    <m/>
    <n v="0"/>
    <m/>
    <n v="0"/>
    <n v="0"/>
    <m/>
    <m/>
    <m/>
    <s v="CUT"/>
    <n v="1"/>
  </r>
  <r>
    <x v="119"/>
    <x v="10"/>
    <m/>
    <n v="0"/>
    <m/>
    <n v="0"/>
    <n v="0"/>
    <m/>
    <m/>
    <m/>
    <s v="CUT"/>
    <n v="1"/>
  </r>
  <r>
    <x v="119"/>
    <x v="11"/>
    <m/>
    <n v="0"/>
    <m/>
    <n v="0"/>
    <n v="0"/>
    <m/>
    <m/>
    <m/>
    <s v="CUT"/>
    <n v="1"/>
  </r>
  <r>
    <x v="120"/>
    <x v="0"/>
    <s v="-46 pts"/>
    <n v="17"/>
    <n v="121"/>
    <n v="2"/>
    <n v="-46"/>
    <s v="CAP+30"/>
    <s v="CAP+30"/>
    <n v="30"/>
    <n v="121"/>
    <n v="1"/>
  </r>
  <r>
    <x v="120"/>
    <x v="1"/>
    <m/>
    <n v="0"/>
    <m/>
    <n v="0"/>
    <n v="0"/>
    <m/>
    <m/>
    <m/>
    <s v="CUT"/>
    <n v="1"/>
  </r>
  <r>
    <x v="120"/>
    <x v="2"/>
    <m/>
    <n v="0"/>
    <m/>
    <n v="0"/>
    <n v="0"/>
    <m/>
    <m/>
    <m/>
    <s v="CUT"/>
    <n v="1"/>
  </r>
  <r>
    <x v="120"/>
    <x v="3"/>
    <m/>
    <n v="0"/>
    <m/>
    <n v="0"/>
    <n v="0"/>
    <m/>
    <m/>
    <m/>
    <s v="CUT"/>
    <n v="1"/>
  </r>
  <r>
    <x v="120"/>
    <x v="4"/>
    <m/>
    <n v="0"/>
    <m/>
    <n v="0"/>
    <n v="0"/>
    <m/>
    <m/>
    <m/>
    <s v="CUT"/>
    <n v="1"/>
  </r>
  <r>
    <x v="120"/>
    <x v="5"/>
    <m/>
    <n v="0"/>
    <m/>
    <n v="0"/>
    <n v="0"/>
    <m/>
    <m/>
    <m/>
    <s v="CUT"/>
    <n v="1"/>
  </r>
  <r>
    <x v="120"/>
    <x v="6"/>
    <m/>
    <n v="0"/>
    <m/>
    <n v="0"/>
    <n v="0"/>
    <m/>
    <m/>
    <m/>
    <s v="CUT"/>
    <n v="1"/>
  </r>
  <r>
    <x v="120"/>
    <x v="7"/>
    <m/>
    <n v="0"/>
    <m/>
    <n v="0"/>
    <n v="0"/>
    <m/>
    <m/>
    <m/>
    <s v="CUT"/>
    <n v="1"/>
  </r>
  <r>
    <x v="120"/>
    <x v="8"/>
    <m/>
    <n v="0"/>
    <m/>
    <n v="0"/>
    <n v="0"/>
    <m/>
    <m/>
    <m/>
    <s v="CUT"/>
    <n v="1"/>
  </r>
  <r>
    <x v="120"/>
    <x v="9"/>
    <m/>
    <n v="0"/>
    <m/>
    <n v="0"/>
    <n v="0"/>
    <m/>
    <m/>
    <m/>
    <s v="CUT"/>
    <n v="1"/>
  </r>
  <r>
    <x v="120"/>
    <x v="10"/>
    <m/>
    <n v="0"/>
    <m/>
    <n v="0"/>
    <n v="0"/>
    <m/>
    <m/>
    <m/>
    <s v="CUT"/>
    <n v="1"/>
  </r>
  <r>
    <x v="120"/>
    <x v="11"/>
    <m/>
    <n v="0"/>
    <m/>
    <n v="0"/>
    <n v="0"/>
    <m/>
    <m/>
    <m/>
    <s v="CUT"/>
    <n v="1"/>
  </r>
  <r>
    <x v="121"/>
    <x v="0"/>
    <s v="-47 pts"/>
    <n v="15"/>
    <n v="122"/>
    <n v="1"/>
    <n v="-47"/>
    <s v="CAP+30"/>
    <s v="CAP+30"/>
    <n v="30"/>
    <n v="122"/>
    <n v="1"/>
  </r>
  <r>
    <x v="121"/>
    <x v="1"/>
    <m/>
    <n v="0"/>
    <m/>
    <n v="0"/>
    <n v="0"/>
    <m/>
    <m/>
    <m/>
    <s v="CUT"/>
    <n v="1"/>
  </r>
  <r>
    <x v="121"/>
    <x v="2"/>
    <m/>
    <n v="0"/>
    <m/>
    <n v="0"/>
    <n v="0"/>
    <m/>
    <m/>
    <m/>
    <s v="CUT"/>
    <n v="1"/>
  </r>
  <r>
    <x v="121"/>
    <x v="3"/>
    <m/>
    <n v="0"/>
    <m/>
    <n v="0"/>
    <n v="0"/>
    <m/>
    <m/>
    <m/>
    <s v="CUT"/>
    <n v="1"/>
  </r>
  <r>
    <x v="121"/>
    <x v="4"/>
    <m/>
    <n v="0"/>
    <m/>
    <n v="0"/>
    <n v="0"/>
    <m/>
    <m/>
    <m/>
    <s v="CUT"/>
    <n v="1"/>
  </r>
  <r>
    <x v="121"/>
    <x v="5"/>
    <m/>
    <n v="0"/>
    <m/>
    <n v="0"/>
    <n v="0"/>
    <m/>
    <m/>
    <m/>
    <s v="CUT"/>
    <n v="1"/>
  </r>
  <r>
    <x v="121"/>
    <x v="6"/>
    <m/>
    <n v="0"/>
    <m/>
    <n v="0"/>
    <n v="0"/>
    <m/>
    <m/>
    <m/>
    <s v="CUT"/>
    <n v="1"/>
  </r>
  <r>
    <x v="121"/>
    <x v="7"/>
    <m/>
    <n v="0"/>
    <m/>
    <n v="0"/>
    <n v="0"/>
    <m/>
    <m/>
    <m/>
    <s v="CUT"/>
    <n v="1"/>
  </r>
  <r>
    <x v="121"/>
    <x v="8"/>
    <m/>
    <n v="0"/>
    <m/>
    <n v="0"/>
    <n v="0"/>
    <m/>
    <m/>
    <m/>
    <s v="CUT"/>
    <n v="1"/>
  </r>
  <r>
    <x v="121"/>
    <x v="9"/>
    <m/>
    <n v="0"/>
    <m/>
    <n v="0"/>
    <n v="0"/>
    <m/>
    <m/>
    <m/>
    <s v="CUT"/>
    <n v="1"/>
  </r>
  <r>
    <x v="121"/>
    <x v="10"/>
    <m/>
    <n v="0"/>
    <m/>
    <n v="0"/>
    <n v="0"/>
    <m/>
    <m/>
    <m/>
    <s v="CUT"/>
    <n v="1"/>
  </r>
  <r>
    <x v="121"/>
    <x v="11"/>
    <m/>
    <n v="0"/>
    <m/>
    <n v="0"/>
    <n v="0"/>
    <m/>
    <m/>
    <m/>
    <s v="CUT"/>
    <n v="1"/>
  </r>
  <r>
    <x v="122"/>
    <x v="0"/>
    <s v="-48 pts"/>
    <n v="46"/>
    <n v="123"/>
    <n v="1"/>
    <n v="-48"/>
    <s v="CAP+30"/>
    <s v="CAP+30"/>
    <n v="30"/>
    <n v="123"/>
    <n v="1"/>
  </r>
  <r>
    <x v="122"/>
    <x v="1"/>
    <m/>
    <n v="0"/>
    <m/>
    <n v="0"/>
    <n v="0"/>
    <m/>
    <m/>
    <m/>
    <s v="CUT"/>
    <n v="1"/>
  </r>
  <r>
    <x v="122"/>
    <x v="2"/>
    <m/>
    <n v="0"/>
    <m/>
    <n v="0"/>
    <n v="0"/>
    <m/>
    <m/>
    <m/>
    <s v="CUT"/>
    <n v="1"/>
  </r>
  <r>
    <x v="122"/>
    <x v="3"/>
    <m/>
    <n v="0"/>
    <m/>
    <n v="0"/>
    <n v="0"/>
    <m/>
    <m/>
    <m/>
    <s v="CUT"/>
    <n v="1"/>
  </r>
  <r>
    <x v="122"/>
    <x v="4"/>
    <m/>
    <n v="0"/>
    <m/>
    <n v="0"/>
    <n v="0"/>
    <m/>
    <m/>
    <m/>
    <s v="CUT"/>
    <n v="1"/>
  </r>
  <r>
    <x v="122"/>
    <x v="5"/>
    <m/>
    <n v="0"/>
    <m/>
    <n v="0"/>
    <n v="0"/>
    <m/>
    <m/>
    <m/>
    <s v="CUT"/>
    <n v="1"/>
  </r>
  <r>
    <x v="122"/>
    <x v="6"/>
    <m/>
    <n v="0"/>
    <m/>
    <n v="0"/>
    <n v="0"/>
    <m/>
    <m/>
    <m/>
    <s v="CUT"/>
    <n v="1"/>
  </r>
  <r>
    <x v="122"/>
    <x v="7"/>
    <m/>
    <n v="0"/>
    <m/>
    <n v="0"/>
    <n v="0"/>
    <m/>
    <m/>
    <m/>
    <s v="CUT"/>
    <n v="1"/>
  </r>
  <r>
    <x v="122"/>
    <x v="8"/>
    <m/>
    <n v="0"/>
    <m/>
    <n v="0"/>
    <n v="0"/>
    <m/>
    <m/>
    <m/>
    <s v="CUT"/>
    <n v="1"/>
  </r>
  <r>
    <x v="122"/>
    <x v="9"/>
    <m/>
    <n v="0"/>
    <m/>
    <n v="0"/>
    <n v="0"/>
    <m/>
    <m/>
    <m/>
    <s v="CUT"/>
    <n v="1"/>
  </r>
  <r>
    <x v="122"/>
    <x v="10"/>
    <m/>
    <n v="0"/>
    <m/>
    <n v="0"/>
    <n v="0"/>
    <m/>
    <m/>
    <m/>
    <s v="CUT"/>
    <n v="1"/>
  </r>
  <r>
    <x v="122"/>
    <x v="11"/>
    <m/>
    <n v="0"/>
    <m/>
    <n v="0"/>
    <n v="0"/>
    <m/>
    <m/>
    <m/>
    <s v="CUT"/>
    <n v="1"/>
  </r>
  <r>
    <x v="123"/>
    <x v="0"/>
    <s v="-49 pts"/>
    <n v="41"/>
    <n v="124"/>
    <n v="1"/>
    <n v="-49"/>
    <s v="CAP+30"/>
    <s v="CAP+30"/>
    <n v="30"/>
    <n v="124"/>
    <n v="1"/>
  </r>
  <r>
    <x v="123"/>
    <x v="1"/>
    <m/>
    <n v="0"/>
    <m/>
    <n v="0"/>
    <n v="0"/>
    <m/>
    <m/>
    <m/>
    <s v="CUT"/>
    <n v="1"/>
  </r>
  <r>
    <x v="123"/>
    <x v="2"/>
    <m/>
    <n v="0"/>
    <m/>
    <n v="0"/>
    <n v="0"/>
    <m/>
    <m/>
    <m/>
    <s v="CUT"/>
    <n v="1"/>
  </r>
  <r>
    <x v="123"/>
    <x v="3"/>
    <m/>
    <n v="0"/>
    <m/>
    <n v="0"/>
    <n v="0"/>
    <m/>
    <m/>
    <m/>
    <s v="CUT"/>
    <n v="1"/>
  </r>
  <r>
    <x v="123"/>
    <x v="4"/>
    <m/>
    <n v="0"/>
    <m/>
    <n v="0"/>
    <n v="0"/>
    <m/>
    <m/>
    <m/>
    <s v="CUT"/>
    <n v="1"/>
  </r>
  <r>
    <x v="123"/>
    <x v="5"/>
    <m/>
    <n v="0"/>
    <m/>
    <n v="0"/>
    <n v="0"/>
    <m/>
    <m/>
    <m/>
    <s v="CUT"/>
    <n v="1"/>
  </r>
  <r>
    <x v="123"/>
    <x v="6"/>
    <m/>
    <n v="0"/>
    <m/>
    <n v="0"/>
    <n v="0"/>
    <m/>
    <m/>
    <m/>
    <s v="CUT"/>
    <n v="1"/>
  </r>
  <r>
    <x v="123"/>
    <x v="7"/>
    <m/>
    <n v="0"/>
    <m/>
    <n v="0"/>
    <n v="0"/>
    <m/>
    <m/>
    <m/>
    <s v="CUT"/>
    <n v="1"/>
  </r>
  <r>
    <x v="123"/>
    <x v="8"/>
    <m/>
    <n v="0"/>
    <m/>
    <n v="0"/>
    <n v="0"/>
    <m/>
    <m/>
    <m/>
    <s v="CUT"/>
    <n v="1"/>
  </r>
  <r>
    <x v="123"/>
    <x v="9"/>
    <m/>
    <n v="0"/>
    <m/>
    <n v="0"/>
    <n v="0"/>
    <m/>
    <m/>
    <m/>
    <s v="CUT"/>
    <n v="1"/>
  </r>
  <r>
    <x v="123"/>
    <x v="10"/>
    <m/>
    <n v="0"/>
    <m/>
    <n v="0"/>
    <n v="0"/>
    <m/>
    <m/>
    <m/>
    <s v="CUT"/>
    <n v="1"/>
  </r>
  <r>
    <x v="123"/>
    <x v="11"/>
    <m/>
    <n v="0"/>
    <m/>
    <n v="0"/>
    <n v="0"/>
    <m/>
    <m/>
    <m/>
    <s v="CUT"/>
    <n v="1"/>
  </r>
  <r>
    <x v="124"/>
    <x v="0"/>
    <s v="-50 pts"/>
    <n v="6"/>
    <n v="125"/>
    <n v="1"/>
    <n v="-50"/>
    <s v="CAP+31"/>
    <s v="CAP+31"/>
    <n v="31"/>
    <n v="125"/>
    <n v="1"/>
  </r>
  <r>
    <x v="124"/>
    <x v="1"/>
    <m/>
    <n v="0"/>
    <m/>
    <n v="0"/>
    <n v="0"/>
    <m/>
    <m/>
    <m/>
    <s v="CUT"/>
    <n v="1"/>
  </r>
  <r>
    <x v="124"/>
    <x v="2"/>
    <m/>
    <n v="0"/>
    <m/>
    <n v="0"/>
    <n v="0"/>
    <m/>
    <m/>
    <m/>
    <s v="CUT"/>
    <n v="1"/>
  </r>
  <r>
    <x v="124"/>
    <x v="3"/>
    <m/>
    <n v="0"/>
    <m/>
    <n v="0"/>
    <n v="0"/>
    <m/>
    <m/>
    <m/>
    <s v="CUT"/>
    <n v="1"/>
  </r>
  <r>
    <x v="124"/>
    <x v="4"/>
    <m/>
    <n v="0"/>
    <m/>
    <n v="0"/>
    <n v="0"/>
    <m/>
    <m/>
    <m/>
    <s v="CUT"/>
    <n v="1"/>
  </r>
  <r>
    <x v="124"/>
    <x v="5"/>
    <m/>
    <n v="0"/>
    <m/>
    <n v="0"/>
    <n v="0"/>
    <m/>
    <m/>
    <m/>
    <s v="CUT"/>
    <n v="1"/>
  </r>
  <r>
    <x v="124"/>
    <x v="6"/>
    <m/>
    <n v="0"/>
    <m/>
    <n v="0"/>
    <n v="0"/>
    <m/>
    <m/>
    <m/>
    <s v="CUT"/>
    <n v="1"/>
  </r>
  <r>
    <x v="124"/>
    <x v="7"/>
    <m/>
    <n v="0"/>
    <m/>
    <n v="0"/>
    <n v="0"/>
    <m/>
    <m/>
    <m/>
    <s v="CUT"/>
    <n v="1"/>
  </r>
  <r>
    <x v="124"/>
    <x v="8"/>
    <m/>
    <n v="0"/>
    <m/>
    <n v="0"/>
    <n v="0"/>
    <m/>
    <m/>
    <m/>
    <s v="CUT"/>
    <n v="1"/>
  </r>
  <r>
    <x v="124"/>
    <x v="9"/>
    <m/>
    <n v="0"/>
    <m/>
    <n v="0"/>
    <n v="0"/>
    <m/>
    <m/>
    <m/>
    <s v="CUT"/>
    <n v="1"/>
  </r>
  <r>
    <x v="124"/>
    <x v="10"/>
    <m/>
    <n v="0"/>
    <m/>
    <n v="0"/>
    <n v="0"/>
    <m/>
    <m/>
    <m/>
    <s v="CUT"/>
    <n v="1"/>
  </r>
  <r>
    <x v="124"/>
    <x v="11"/>
    <m/>
    <n v="0"/>
    <m/>
    <n v="0"/>
    <n v="0"/>
    <m/>
    <m/>
    <m/>
    <s v="CUT"/>
    <n v="1"/>
  </r>
  <r>
    <x v="125"/>
    <x v="0"/>
    <s v="-51 pts"/>
    <n v="6"/>
    <n v="126"/>
    <n v="2"/>
    <n v="-51"/>
    <s v="CAP+31"/>
    <s v="CAP+31"/>
    <n v="31"/>
    <n v="126"/>
    <n v="1"/>
  </r>
  <r>
    <x v="125"/>
    <x v="1"/>
    <m/>
    <n v="0"/>
    <m/>
    <n v="0"/>
    <n v="0"/>
    <m/>
    <m/>
    <m/>
    <s v="CUT"/>
    <n v="1"/>
  </r>
  <r>
    <x v="125"/>
    <x v="2"/>
    <m/>
    <n v="0"/>
    <m/>
    <n v="0"/>
    <n v="0"/>
    <m/>
    <m/>
    <m/>
    <s v="CUT"/>
    <n v="1"/>
  </r>
  <r>
    <x v="125"/>
    <x v="3"/>
    <m/>
    <n v="0"/>
    <m/>
    <n v="0"/>
    <n v="0"/>
    <m/>
    <m/>
    <m/>
    <s v="CUT"/>
    <n v="1"/>
  </r>
  <r>
    <x v="125"/>
    <x v="4"/>
    <m/>
    <n v="0"/>
    <m/>
    <n v="0"/>
    <n v="0"/>
    <m/>
    <m/>
    <m/>
    <s v="CUT"/>
    <n v="1"/>
  </r>
  <r>
    <x v="125"/>
    <x v="5"/>
    <m/>
    <n v="0"/>
    <m/>
    <n v="0"/>
    <n v="0"/>
    <m/>
    <m/>
    <m/>
    <s v="CUT"/>
    <n v="1"/>
  </r>
  <r>
    <x v="125"/>
    <x v="6"/>
    <m/>
    <n v="0"/>
    <m/>
    <n v="0"/>
    <n v="0"/>
    <m/>
    <m/>
    <m/>
    <s v="CUT"/>
    <n v="1"/>
  </r>
  <r>
    <x v="125"/>
    <x v="7"/>
    <m/>
    <n v="0"/>
    <m/>
    <n v="0"/>
    <n v="0"/>
    <m/>
    <m/>
    <m/>
    <s v="CUT"/>
    <n v="1"/>
  </r>
  <r>
    <x v="125"/>
    <x v="8"/>
    <m/>
    <n v="0"/>
    <m/>
    <n v="0"/>
    <n v="0"/>
    <m/>
    <m/>
    <m/>
    <s v="CUT"/>
    <n v="1"/>
  </r>
  <r>
    <x v="125"/>
    <x v="9"/>
    <m/>
    <n v="0"/>
    <m/>
    <n v="0"/>
    <n v="0"/>
    <m/>
    <m/>
    <m/>
    <s v="CUT"/>
    <n v="1"/>
  </r>
  <r>
    <x v="125"/>
    <x v="10"/>
    <m/>
    <n v="0"/>
    <m/>
    <n v="0"/>
    <n v="0"/>
    <m/>
    <m/>
    <m/>
    <s v="CUT"/>
    <n v="1"/>
  </r>
  <r>
    <x v="125"/>
    <x v="11"/>
    <m/>
    <n v="0"/>
    <m/>
    <n v="0"/>
    <n v="0"/>
    <m/>
    <m/>
    <m/>
    <s v="CUT"/>
    <n v="1"/>
  </r>
  <r>
    <x v="126"/>
    <x v="0"/>
    <s v="-52 pts"/>
    <n v="48"/>
    <n v="127"/>
    <n v="1"/>
    <n v="-52"/>
    <s v="CAP+33"/>
    <s v="CAP+33"/>
    <n v="33"/>
    <n v="127"/>
    <n v="1"/>
  </r>
  <r>
    <x v="126"/>
    <x v="1"/>
    <m/>
    <n v="0"/>
    <m/>
    <n v="0"/>
    <n v="0"/>
    <m/>
    <m/>
    <m/>
    <s v="CUT"/>
    <n v="1"/>
  </r>
  <r>
    <x v="126"/>
    <x v="2"/>
    <m/>
    <n v="0"/>
    <m/>
    <n v="0"/>
    <n v="0"/>
    <m/>
    <m/>
    <m/>
    <s v="CUT"/>
    <n v="1"/>
  </r>
  <r>
    <x v="126"/>
    <x v="3"/>
    <m/>
    <n v="0"/>
    <m/>
    <n v="0"/>
    <n v="0"/>
    <m/>
    <m/>
    <m/>
    <s v="CUT"/>
    <n v="1"/>
  </r>
  <r>
    <x v="126"/>
    <x v="4"/>
    <m/>
    <n v="0"/>
    <m/>
    <n v="0"/>
    <n v="0"/>
    <m/>
    <m/>
    <m/>
    <s v="CUT"/>
    <n v="1"/>
  </r>
  <r>
    <x v="126"/>
    <x v="5"/>
    <m/>
    <n v="0"/>
    <m/>
    <n v="0"/>
    <n v="0"/>
    <m/>
    <m/>
    <m/>
    <s v="CUT"/>
    <n v="1"/>
  </r>
  <r>
    <x v="126"/>
    <x v="6"/>
    <m/>
    <n v="0"/>
    <m/>
    <n v="0"/>
    <n v="0"/>
    <m/>
    <m/>
    <m/>
    <s v="CUT"/>
    <n v="1"/>
  </r>
  <r>
    <x v="126"/>
    <x v="7"/>
    <m/>
    <n v="0"/>
    <m/>
    <n v="0"/>
    <n v="0"/>
    <m/>
    <m/>
    <m/>
    <s v="CUT"/>
    <n v="1"/>
  </r>
  <r>
    <x v="126"/>
    <x v="8"/>
    <m/>
    <n v="0"/>
    <m/>
    <n v="0"/>
    <n v="0"/>
    <m/>
    <m/>
    <m/>
    <s v="CUT"/>
    <n v="1"/>
  </r>
  <r>
    <x v="126"/>
    <x v="9"/>
    <m/>
    <n v="0"/>
    <m/>
    <n v="0"/>
    <n v="0"/>
    <m/>
    <m/>
    <m/>
    <s v="CUT"/>
    <n v="1"/>
  </r>
  <r>
    <x v="126"/>
    <x v="10"/>
    <m/>
    <n v="0"/>
    <m/>
    <n v="0"/>
    <n v="0"/>
    <m/>
    <m/>
    <m/>
    <s v="CUT"/>
    <n v="1"/>
  </r>
  <r>
    <x v="126"/>
    <x v="11"/>
    <m/>
    <n v="0"/>
    <m/>
    <n v="0"/>
    <n v="0"/>
    <m/>
    <m/>
    <m/>
    <s v="CUT"/>
    <n v="1"/>
  </r>
  <r>
    <x v="127"/>
    <x v="0"/>
    <s v="-53 pts"/>
    <n v="24"/>
    <n v="128"/>
    <n v="2"/>
    <n v="-53"/>
    <s v="CAP+40"/>
    <s v="CAP+40"/>
    <n v="40"/>
    <n v="128"/>
    <n v="1"/>
  </r>
  <r>
    <x v="127"/>
    <x v="1"/>
    <m/>
    <n v="0"/>
    <m/>
    <n v="0"/>
    <n v="0"/>
    <m/>
    <m/>
    <m/>
    <s v="CUT"/>
    <n v="1"/>
  </r>
  <r>
    <x v="127"/>
    <x v="2"/>
    <m/>
    <n v="0"/>
    <m/>
    <n v="0"/>
    <n v="0"/>
    <m/>
    <m/>
    <m/>
    <s v="CUT"/>
    <n v="1"/>
  </r>
  <r>
    <x v="127"/>
    <x v="3"/>
    <m/>
    <n v="0"/>
    <m/>
    <n v="0"/>
    <n v="0"/>
    <m/>
    <m/>
    <m/>
    <s v="CUT"/>
    <n v="1"/>
  </r>
  <r>
    <x v="127"/>
    <x v="4"/>
    <m/>
    <n v="0"/>
    <m/>
    <n v="0"/>
    <n v="0"/>
    <m/>
    <m/>
    <m/>
    <s v="CUT"/>
    <n v="1"/>
  </r>
  <r>
    <x v="127"/>
    <x v="5"/>
    <m/>
    <n v="0"/>
    <m/>
    <n v="0"/>
    <n v="0"/>
    <m/>
    <m/>
    <m/>
    <s v="CUT"/>
    <n v="1"/>
  </r>
  <r>
    <x v="127"/>
    <x v="6"/>
    <m/>
    <n v="0"/>
    <m/>
    <n v="0"/>
    <n v="0"/>
    <m/>
    <m/>
    <m/>
    <s v="CUT"/>
    <n v="1"/>
  </r>
  <r>
    <x v="127"/>
    <x v="7"/>
    <m/>
    <n v="0"/>
    <m/>
    <n v="0"/>
    <n v="0"/>
    <m/>
    <m/>
    <m/>
    <s v="CUT"/>
    <n v="1"/>
  </r>
  <r>
    <x v="127"/>
    <x v="8"/>
    <m/>
    <n v="0"/>
    <m/>
    <n v="0"/>
    <n v="0"/>
    <m/>
    <m/>
    <m/>
    <s v="CUT"/>
    <n v="1"/>
  </r>
  <r>
    <x v="127"/>
    <x v="9"/>
    <m/>
    <n v="0"/>
    <m/>
    <n v="0"/>
    <n v="0"/>
    <m/>
    <m/>
    <m/>
    <s v="CUT"/>
    <n v="1"/>
  </r>
  <r>
    <x v="127"/>
    <x v="10"/>
    <m/>
    <n v="0"/>
    <m/>
    <n v="0"/>
    <n v="0"/>
    <m/>
    <m/>
    <m/>
    <s v="CUT"/>
    <n v="1"/>
  </r>
  <r>
    <x v="127"/>
    <x v="11"/>
    <m/>
    <n v="0"/>
    <m/>
    <n v="0"/>
    <n v="0"/>
    <m/>
    <m/>
    <m/>
    <s v="CUT"/>
    <n v="1"/>
  </r>
  <r>
    <x v="128"/>
    <x v="0"/>
    <s v="-54 pts"/>
    <n v="49"/>
    <n v="129"/>
    <n v="1"/>
    <n v="-54"/>
    <s v="CAP+40"/>
    <s v="CAP+40"/>
    <n v="40"/>
    <n v="129"/>
    <n v="1"/>
  </r>
  <r>
    <x v="128"/>
    <x v="1"/>
    <m/>
    <n v="0"/>
    <m/>
    <n v="0"/>
    <n v="0"/>
    <m/>
    <m/>
    <m/>
    <s v="CUT"/>
    <n v="1"/>
  </r>
  <r>
    <x v="128"/>
    <x v="2"/>
    <m/>
    <n v="0"/>
    <m/>
    <n v="0"/>
    <n v="0"/>
    <m/>
    <m/>
    <m/>
    <s v="CUT"/>
    <n v="1"/>
  </r>
  <r>
    <x v="128"/>
    <x v="3"/>
    <m/>
    <n v="0"/>
    <m/>
    <n v="0"/>
    <n v="0"/>
    <m/>
    <m/>
    <m/>
    <s v="CUT"/>
    <n v="1"/>
  </r>
  <r>
    <x v="128"/>
    <x v="4"/>
    <m/>
    <n v="0"/>
    <m/>
    <n v="0"/>
    <n v="0"/>
    <m/>
    <m/>
    <m/>
    <s v="CUT"/>
    <n v="1"/>
  </r>
  <r>
    <x v="128"/>
    <x v="5"/>
    <m/>
    <n v="0"/>
    <m/>
    <n v="0"/>
    <n v="0"/>
    <m/>
    <m/>
    <m/>
    <s v="CUT"/>
    <n v="1"/>
  </r>
  <r>
    <x v="128"/>
    <x v="6"/>
    <m/>
    <n v="0"/>
    <m/>
    <n v="0"/>
    <n v="0"/>
    <m/>
    <m/>
    <m/>
    <s v="CUT"/>
    <n v="1"/>
  </r>
  <r>
    <x v="128"/>
    <x v="7"/>
    <m/>
    <n v="0"/>
    <m/>
    <n v="0"/>
    <n v="0"/>
    <m/>
    <m/>
    <m/>
    <s v="CUT"/>
    <n v="1"/>
  </r>
  <r>
    <x v="128"/>
    <x v="8"/>
    <m/>
    <n v="0"/>
    <m/>
    <n v="0"/>
    <n v="0"/>
    <m/>
    <m/>
    <m/>
    <s v="CUT"/>
    <n v="1"/>
  </r>
  <r>
    <x v="128"/>
    <x v="9"/>
    <m/>
    <n v="0"/>
    <m/>
    <n v="0"/>
    <n v="0"/>
    <m/>
    <m/>
    <m/>
    <s v="CUT"/>
    <n v="1"/>
  </r>
  <r>
    <x v="128"/>
    <x v="10"/>
    <m/>
    <n v="0"/>
    <m/>
    <n v="0"/>
    <n v="0"/>
    <m/>
    <m/>
    <m/>
    <s v="CUT"/>
    <n v="1"/>
  </r>
  <r>
    <x v="128"/>
    <x v="11"/>
    <m/>
    <n v="0"/>
    <m/>
    <n v="0"/>
    <n v="0"/>
    <m/>
    <m/>
    <m/>
    <s v="CUT"/>
    <n v="1"/>
  </r>
  <r>
    <x v="129"/>
    <x v="0"/>
    <s v="-55 pts"/>
    <n v="5"/>
    <n v="130"/>
    <n v="1"/>
    <n v="-55"/>
    <s v="CAP+40"/>
    <s v="CAP+40"/>
    <n v="40"/>
    <n v="130"/>
    <n v="1"/>
  </r>
  <r>
    <x v="129"/>
    <x v="1"/>
    <m/>
    <n v="0"/>
    <m/>
    <n v="0"/>
    <n v="0"/>
    <m/>
    <m/>
    <m/>
    <s v="CUT"/>
    <n v="1"/>
  </r>
  <r>
    <x v="129"/>
    <x v="2"/>
    <m/>
    <n v="0"/>
    <m/>
    <n v="0"/>
    <n v="0"/>
    <m/>
    <m/>
    <m/>
    <s v="CUT"/>
    <n v="1"/>
  </r>
  <r>
    <x v="129"/>
    <x v="3"/>
    <m/>
    <n v="0"/>
    <m/>
    <n v="0"/>
    <n v="0"/>
    <m/>
    <m/>
    <m/>
    <s v="CUT"/>
    <n v="1"/>
  </r>
  <r>
    <x v="129"/>
    <x v="4"/>
    <m/>
    <n v="0"/>
    <m/>
    <n v="0"/>
    <n v="0"/>
    <m/>
    <m/>
    <m/>
    <s v="CUT"/>
    <n v="1"/>
  </r>
  <r>
    <x v="129"/>
    <x v="5"/>
    <m/>
    <n v="0"/>
    <m/>
    <n v="0"/>
    <n v="0"/>
    <m/>
    <m/>
    <m/>
    <s v="CUT"/>
    <n v="1"/>
  </r>
  <r>
    <x v="129"/>
    <x v="6"/>
    <m/>
    <n v="0"/>
    <m/>
    <n v="0"/>
    <n v="0"/>
    <m/>
    <m/>
    <m/>
    <s v="CUT"/>
    <n v="1"/>
  </r>
  <r>
    <x v="129"/>
    <x v="7"/>
    <m/>
    <n v="0"/>
    <m/>
    <n v="0"/>
    <n v="0"/>
    <m/>
    <m/>
    <m/>
    <s v="CUT"/>
    <n v="1"/>
  </r>
  <r>
    <x v="129"/>
    <x v="8"/>
    <m/>
    <n v="0"/>
    <m/>
    <n v="0"/>
    <n v="0"/>
    <m/>
    <m/>
    <m/>
    <s v="CUT"/>
    <n v="1"/>
  </r>
  <r>
    <x v="129"/>
    <x v="9"/>
    <m/>
    <n v="0"/>
    <m/>
    <n v="0"/>
    <n v="0"/>
    <m/>
    <m/>
    <m/>
    <s v="CUT"/>
    <n v="1"/>
  </r>
  <r>
    <x v="129"/>
    <x v="10"/>
    <m/>
    <n v="0"/>
    <m/>
    <n v="0"/>
    <n v="0"/>
    <m/>
    <m/>
    <m/>
    <s v="CUT"/>
    <n v="1"/>
  </r>
  <r>
    <x v="129"/>
    <x v="11"/>
    <m/>
    <n v="0"/>
    <m/>
    <n v="0"/>
    <n v="0"/>
    <m/>
    <m/>
    <m/>
    <s v="CUT"/>
    <n v="1"/>
  </r>
  <r>
    <x v="130"/>
    <x v="0"/>
    <s v="-56 pts"/>
    <n v="50"/>
    <n v="131"/>
    <n v="1"/>
    <n v="-56"/>
    <s v="CAP+40"/>
    <s v="CAP+40"/>
    <n v="40"/>
    <n v="131"/>
    <n v="1"/>
  </r>
  <r>
    <x v="130"/>
    <x v="1"/>
    <m/>
    <n v="0"/>
    <m/>
    <n v="0"/>
    <n v="0"/>
    <m/>
    <m/>
    <m/>
    <s v="CUT"/>
    <n v="1"/>
  </r>
  <r>
    <x v="130"/>
    <x v="2"/>
    <m/>
    <n v="0"/>
    <m/>
    <n v="0"/>
    <n v="0"/>
    <m/>
    <m/>
    <m/>
    <s v="CUT"/>
    <n v="1"/>
  </r>
  <r>
    <x v="130"/>
    <x v="3"/>
    <m/>
    <n v="0"/>
    <m/>
    <n v="0"/>
    <n v="0"/>
    <m/>
    <m/>
    <m/>
    <s v="CUT"/>
    <n v="1"/>
  </r>
  <r>
    <x v="130"/>
    <x v="4"/>
    <m/>
    <n v="0"/>
    <m/>
    <n v="0"/>
    <n v="0"/>
    <m/>
    <m/>
    <m/>
    <s v="CUT"/>
    <n v="1"/>
  </r>
  <r>
    <x v="130"/>
    <x v="5"/>
    <m/>
    <n v="0"/>
    <m/>
    <n v="0"/>
    <n v="0"/>
    <m/>
    <m/>
    <m/>
    <s v="CUT"/>
    <n v="1"/>
  </r>
  <r>
    <x v="130"/>
    <x v="6"/>
    <m/>
    <n v="0"/>
    <m/>
    <n v="0"/>
    <n v="0"/>
    <m/>
    <m/>
    <m/>
    <s v="CUT"/>
    <n v="1"/>
  </r>
  <r>
    <x v="130"/>
    <x v="7"/>
    <m/>
    <n v="0"/>
    <m/>
    <n v="0"/>
    <n v="0"/>
    <m/>
    <m/>
    <m/>
    <s v="CUT"/>
    <n v="1"/>
  </r>
  <r>
    <x v="130"/>
    <x v="8"/>
    <m/>
    <n v="0"/>
    <m/>
    <n v="0"/>
    <n v="0"/>
    <m/>
    <m/>
    <m/>
    <s v="CUT"/>
    <n v="1"/>
  </r>
  <r>
    <x v="130"/>
    <x v="9"/>
    <m/>
    <n v="0"/>
    <m/>
    <n v="0"/>
    <n v="0"/>
    <m/>
    <m/>
    <m/>
    <s v="CUT"/>
    <n v="1"/>
  </r>
  <r>
    <x v="130"/>
    <x v="10"/>
    <m/>
    <n v="0"/>
    <m/>
    <n v="0"/>
    <n v="0"/>
    <m/>
    <m/>
    <m/>
    <s v="CUT"/>
    <n v="1"/>
  </r>
  <r>
    <x v="130"/>
    <x v="11"/>
    <m/>
    <n v="0"/>
    <m/>
    <n v="0"/>
    <n v="0"/>
    <m/>
    <m/>
    <m/>
    <s v="CUT"/>
    <n v="1"/>
  </r>
  <r>
    <x v="131"/>
    <x v="0"/>
    <s v="-57 pts"/>
    <n v="45"/>
    <n v="132"/>
    <n v="1"/>
    <n v="-57"/>
    <s v="CAP+40"/>
    <s v="CAP+40"/>
    <n v="40"/>
    <n v="132"/>
    <n v="1"/>
  </r>
  <r>
    <x v="131"/>
    <x v="1"/>
    <m/>
    <n v="0"/>
    <m/>
    <n v="0"/>
    <n v="0"/>
    <m/>
    <m/>
    <m/>
    <s v="CUT"/>
    <n v="1"/>
  </r>
  <r>
    <x v="131"/>
    <x v="2"/>
    <m/>
    <n v="0"/>
    <m/>
    <n v="0"/>
    <n v="0"/>
    <m/>
    <m/>
    <m/>
    <s v="CUT"/>
    <n v="1"/>
  </r>
  <r>
    <x v="131"/>
    <x v="3"/>
    <m/>
    <n v="0"/>
    <m/>
    <n v="0"/>
    <n v="0"/>
    <m/>
    <m/>
    <m/>
    <s v="CUT"/>
    <n v="1"/>
  </r>
  <r>
    <x v="131"/>
    <x v="4"/>
    <m/>
    <n v="0"/>
    <m/>
    <n v="0"/>
    <n v="0"/>
    <m/>
    <m/>
    <m/>
    <s v="CUT"/>
    <n v="1"/>
  </r>
  <r>
    <x v="131"/>
    <x v="5"/>
    <m/>
    <n v="0"/>
    <m/>
    <n v="0"/>
    <n v="0"/>
    <m/>
    <m/>
    <m/>
    <s v="CUT"/>
    <n v="1"/>
  </r>
  <r>
    <x v="131"/>
    <x v="6"/>
    <m/>
    <n v="0"/>
    <m/>
    <n v="0"/>
    <n v="0"/>
    <m/>
    <m/>
    <m/>
    <s v="CUT"/>
    <n v="1"/>
  </r>
  <r>
    <x v="131"/>
    <x v="7"/>
    <m/>
    <n v="0"/>
    <m/>
    <n v="0"/>
    <n v="0"/>
    <m/>
    <m/>
    <m/>
    <s v="CUT"/>
    <n v="1"/>
  </r>
  <r>
    <x v="131"/>
    <x v="8"/>
    <m/>
    <n v="0"/>
    <m/>
    <n v="0"/>
    <n v="0"/>
    <m/>
    <m/>
    <m/>
    <s v="CUT"/>
    <n v="1"/>
  </r>
  <r>
    <x v="131"/>
    <x v="9"/>
    <m/>
    <n v="0"/>
    <m/>
    <n v="0"/>
    <n v="0"/>
    <m/>
    <m/>
    <m/>
    <s v="CUT"/>
    <n v="1"/>
  </r>
  <r>
    <x v="131"/>
    <x v="10"/>
    <m/>
    <n v="0"/>
    <m/>
    <n v="0"/>
    <n v="0"/>
    <m/>
    <m/>
    <m/>
    <s v="CUT"/>
    <n v="1"/>
  </r>
  <r>
    <x v="131"/>
    <x v="11"/>
    <m/>
    <n v="0"/>
    <m/>
    <n v="0"/>
    <n v="0"/>
    <m/>
    <m/>
    <m/>
    <s v="CUT"/>
    <n v="1"/>
  </r>
  <r>
    <x v="132"/>
    <x v="0"/>
    <s v="-58 pts"/>
    <n v="47"/>
    <n v="133"/>
    <n v="1"/>
    <n v="-58"/>
    <s v="CAP+40"/>
    <s v="CAP+40"/>
    <n v="40"/>
    <n v="133"/>
    <n v="1"/>
  </r>
  <r>
    <x v="132"/>
    <x v="1"/>
    <m/>
    <n v="0"/>
    <m/>
    <n v="0"/>
    <n v="0"/>
    <m/>
    <m/>
    <m/>
    <s v="CUT"/>
    <n v="1"/>
  </r>
  <r>
    <x v="132"/>
    <x v="2"/>
    <m/>
    <n v="0"/>
    <m/>
    <n v="0"/>
    <n v="0"/>
    <m/>
    <m/>
    <m/>
    <s v="CUT"/>
    <n v="1"/>
  </r>
  <r>
    <x v="132"/>
    <x v="3"/>
    <m/>
    <n v="0"/>
    <m/>
    <n v="0"/>
    <n v="0"/>
    <m/>
    <m/>
    <m/>
    <s v="CUT"/>
    <n v="1"/>
  </r>
  <r>
    <x v="132"/>
    <x v="4"/>
    <m/>
    <n v="0"/>
    <m/>
    <n v="0"/>
    <n v="0"/>
    <m/>
    <m/>
    <m/>
    <s v="CUT"/>
    <n v="1"/>
  </r>
  <r>
    <x v="132"/>
    <x v="5"/>
    <m/>
    <n v="0"/>
    <m/>
    <n v="0"/>
    <n v="0"/>
    <m/>
    <m/>
    <m/>
    <s v="CUT"/>
    <n v="1"/>
  </r>
  <r>
    <x v="132"/>
    <x v="6"/>
    <m/>
    <n v="0"/>
    <m/>
    <n v="0"/>
    <n v="0"/>
    <m/>
    <m/>
    <m/>
    <s v="CUT"/>
    <n v="1"/>
  </r>
  <r>
    <x v="132"/>
    <x v="7"/>
    <m/>
    <n v="0"/>
    <m/>
    <n v="0"/>
    <n v="0"/>
    <m/>
    <m/>
    <m/>
    <s v="CUT"/>
    <n v="1"/>
  </r>
  <r>
    <x v="132"/>
    <x v="8"/>
    <m/>
    <n v="0"/>
    <m/>
    <n v="0"/>
    <n v="0"/>
    <m/>
    <m/>
    <m/>
    <s v="CUT"/>
    <n v="1"/>
  </r>
  <r>
    <x v="132"/>
    <x v="9"/>
    <m/>
    <n v="0"/>
    <m/>
    <n v="0"/>
    <n v="0"/>
    <m/>
    <m/>
    <m/>
    <s v="CUT"/>
    <n v="1"/>
  </r>
  <r>
    <x v="132"/>
    <x v="10"/>
    <m/>
    <n v="0"/>
    <m/>
    <n v="0"/>
    <n v="0"/>
    <m/>
    <m/>
    <m/>
    <s v="CUT"/>
    <n v="1"/>
  </r>
  <r>
    <x v="132"/>
    <x v="11"/>
    <m/>
    <n v="0"/>
    <m/>
    <n v="0"/>
    <n v="0"/>
    <m/>
    <m/>
    <m/>
    <s v="CUT"/>
    <n v="1"/>
  </r>
  <r>
    <x v="133"/>
    <x v="0"/>
    <s v="-59 pts"/>
    <n v="32"/>
    <n v="134"/>
    <n v="1"/>
    <n v="-59"/>
    <s v="CAP+41 "/>
    <s v="CAP+41"/>
    <n v="41"/>
    <s v="134T"/>
    <n v="1"/>
  </r>
  <r>
    <x v="133"/>
    <x v="1"/>
    <m/>
    <n v="0"/>
    <m/>
    <n v="0"/>
    <n v="0"/>
    <m/>
    <m/>
    <m/>
    <s v="CUT"/>
    <n v="1"/>
  </r>
  <r>
    <x v="133"/>
    <x v="2"/>
    <m/>
    <n v="0"/>
    <m/>
    <n v="0"/>
    <n v="0"/>
    <m/>
    <m/>
    <m/>
    <s v="CUT"/>
    <n v="1"/>
  </r>
  <r>
    <x v="133"/>
    <x v="3"/>
    <m/>
    <n v="0"/>
    <m/>
    <n v="0"/>
    <n v="0"/>
    <m/>
    <m/>
    <m/>
    <s v="CUT"/>
    <n v="1"/>
  </r>
  <r>
    <x v="133"/>
    <x v="4"/>
    <m/>
    <n v="0"/>
    <m/>
    <n v="0"/>
    <n v="0"/>
    <m/>
    <m/>
    <m/>
    <s v="CUT"/>
    <n v="1"/>
  </r>
  <r>
    <x v="133"/>
    <x v="5"/>
    <m/>
    <n v="0"/>
    <m/>
    <n v="0"/>
    <n v="0"/>
    <m/>
    <m/>
    <m/>
    <s v="CUT"/>
    <n v="1"/>
  </r>
  <r>
    <x v="133"/>
    <x v="6"/>
    <m/>
    <n v="0"/>
    <m/>
    <n v="0"/>
    <n v="0"/>
    <m/>
    <m/>
    <m/>
    <s v="CUT"/>
    <n v="1"/>
  </r>
  <r>
    <x v="133"/>
    <x v="7"/>
    <m/>
    <n v="0"/>
    <m/>
    <n v="0"/>
    <n v="0"/>
    <m/>
    <m/>
    <m/>
    <s v="CUT"/>
    <n v="1"/>
  </r>
  <r>
    <x v="133"/>
    <x v="8"/>
    <m/>
    <n v="0"/>
    <m/>
    <n v="0"/>
    <n v="0"/>
    <m/>
    <m/>
    <m/>
    <s v="CUT"/>
    <n v="1"/>
  </r>
  <r>
    <x v="133"/>
    <x v="9"/>
    <m/>
    <n v="0"/>
    <m/>
    <n v="0"/>
    <n v="0"/>
    <m/>
    <m/>
    <m/>
    <s v="CUT"/>
    <n v="1"/>
  </r>
  <r>
    <x v="133"/>
    <x v="10"/>
    <m/>
    <n v="0"/>
    <m/>
    <n v="0"/>
    <n v="0"/>
    <m/>
    <m/>
    <m/>
    <s v="CUT"/>
    <n v="1"/>
  </r>
  <r>
    <x v="133"/>
    <x v="11"/>
    <m/>
    <n v="0"/>
    <m/>
    <n v="0"/>
    <n v="0"/>
    <m/>
    <m/>
    <m/>
    <s v="CUT"/>
    <n v="1"/>
  </r>
  <r>
    <x v="134"/>
    <x v="0"/>
    <s v="-59 pts"/>
    <n v="43"/>
    <n v="134"/>
    <n v="1"/>
    <n v="-59"/>
    <s v="CAP+41 "/>
    <s v="CAP+41"/>
    <n v="41"/>
    <s v="134T"/>
    <n v="1"/>
  </r>
  <r>
    <x v="134"/>
    <x v="1"/>
    <m/>
    <n v="0"/>
    <m/>
    <n v="0"/>
    <n v="0"/>
    <m/>
    <m/>
    <m/>
    <s v="CUT"/>
    <n v="1"/>
  </r>
  <r>
    <x v="134"/>
    <x v="2"/>
    <m/>
    <n v="0"/>
    <m/>
    <n v="0"/>
    <n v="0"/>
    <m/>
    <m/>
    <m/>
    <s v="CUT"/>
    <n v="1"/>
  </r>
  <r>
    <x v="134"/>
    <x v="3"/>
    <m/>
    <n v="0"/>
    <m/>
    <n v="0"/>
    <n v="0"/>
    <m/>
    <m/>
    <m/>
    <s v="CUT"/>
    <n v="1"/>
  </r>
  <r>
    <x v="134"/>
    <x v="4"/>
    <m/>
    <n v="0"/>
    <m/>
    <n v="0"/>
    <n v="0"/>
    <m/>
    <m/>
    <m/>
    <s v="CUT"/>
    <n v="1"/>
  </r>
  <r>
    <x v="134"/>
    <x v="5"/>
    <m/>
    <n v="0"/>
    <m/>
    <n v="0"/>
    <n v="0"/>
    <m/>
    <m/>
    <m/>
    <s v="CUT"/>
    <n v="1"/>
  </r>
  <r>
    <x v="134"/>
    <x v="6"/>
    <m/>
    <n v="0"/>
    <m/>
    <n v="0"/>
    <n v="0"/>
    <m/>
    <m/>
    <m/>
    <s v="CUT"/>
    <n v="1"/>
  </r>
  <r>
    <x v="134"/>
    <x v="7"/>
    <m/>
    <n v="0"/>
    <m/>
    <n v="0"/>
    <n v="0"/>
    <m/>
    <m/>
    <m/>
    <s v="CUT"/>
    <n v="1"/>
  </r>
  <r>
    <x v="134"/>
    <x v="8"/>
    <m/>
    <n v="0"/>
    <m/>
    <n v="0"/>
    <n v="0"/>
    <m/>
    <m/>
    <m/>
    <s v="CUT"/>
    <n v="1"/>
  </r>
  <r>
    <x v="134"/>
    <x v="9"/>
    <m/>
    <n v="0"/>
    <m/>
    <n v="0"/>
    <n v="0"/>
    <m/>
    <m/>
    <m/>
    <s v="CUT"/>
    <n v="1"/>
  </r>
  <r>
    <x v="134"/>
    <x v="10"/>
    <m/>
    <n v="0"/>
    <m/>
    <n v="0"/>
    <n v="0"/>
    <m/>
    <m/>
    <m/>
    <s v="CUT"/>
    <n v="1"/>
  </r>
  <r>
    <x v="134"/>
    <x v="11"/>
    <m/>
    <n v="0"/>
    <m/>
    <n v="0"/>
    <n v="0"/>
    <m/>
    <m/>
    <m/>
    <s v="CUT"/>
    <n v="1"/>
  </r>
  <r>
    <x v="135"/>
    <x v="0"/>
    <s v="-59 pts"/>
    <n v="20"/>
    <n v="134"/>
    <n v="1"/>
    <n v="-59"/>
    <s v="CAP+41 "/>
    <s v="CAP+41"/>
    <n v="41"/>
    <s v="134T"/>
    <n v="1"/>
  </r>
  <r>
    <x v="135"/>
    <x v="1"/>
    <m/>
    <n v="0"/>
    <m/>
    <n v="0"/>
    <n v="0"/>
    <m/>
    <m/>
    <m/>
    <s v="CUT"/>
    <n v="1"/>
  </r>
  <r>
    <x v="135"/>
    <x v="2"/>
    <m/>
    <n v="0"/>
    <m/>
    <n v="0"/>
    <n v="0"/>
    <m/>
    <m/>
    <m/>
    <s v="CUT"/>
    <n v="1"/>
  </r>
  <r>
    <x v="135"/>
    <x v="3"/>
    <m/>
    <n v="0"/>
    <m/>
    <n v="0"/>
    <n v="0"/>
    <m/>
    <m/>
    <m/>
    <s v="CUT"/>
    <n v="1"/>
  </r>
  <r>
    <x v="135"/>
    <x v="4"/>
    <m/>
    <n v="0"/>
    <m/>
    <n v="0"/>
    <n v="0"/>
    <m/>
    <m/>
    <m/>
    <s v="CUT"/>
    <n v="1"/>
  </r>
  <r>
    <x v="135"/>
    <x v="5"/>
    <m/>
    <n v="0"/>
    <m/>
    <n v="0"/>
    <n v="0"/>
    <m/>
    <m/>
    <m/>
    <s v="CUT"/>
    <n v="1"/>
  </r>
  <r>
    <x v="135"/>
    <x v="6"/>
    <m/>
    <n v="0"/>
    <m/>
    <n v="0"/>
    <n v="0"/>
    <m/>
    <m/>
    <m/>
    <s v="CUT"/>
    <n v="1"/>
  </r>
  <r>
    <x v="135"/>
    <x v="7"/>
    <m/>
    <n v="0"/>
    <m/>
    <n v="0"/>
    <n v="0"/>
    <m/>
    <m/>
    <m/>
    <s v="CUT"/>
    <n v="1"/>
  </r>
  <r>
    <x v="135"/>
    <x v="8"/>
    <m/>
    <n v="0"/>
    <m/>
    <n v="0"/>
    <n v="0"/>
    <m/>
    <m/>
    <m/>
    <s v="CUT"/>
    <n v="1"/>
  </r>
  <r>
    <x v="135"/>
    <x v="9"/>
    <m/>
    <n v="0"/>
    <m/>
    <n v="0"/>
    <n v="0"/>
    <m/>
    <m/>
    <m/>
    <s v="CUT"/>
    <n v="1"/>
  </r>
  <r>
    <x v="135"/>
    <x v="10"/>
    <m/>
    <n v="0"/>
    <m/>
    <n v="0"/>
    <n v="0"/>
    <m/>
    <m/>
    <m/>
    <s v="CUT"/>
    <n v="1"/>
  </r>
  <r>
    <x v="135"/>
    <x v="11"/>
    <m/>
    <n v="0"/>
    <m/>
    <n v="0"/>
    <n v="0"/>
    <m/>
    <m/>
    <m/>
    <s v="CUT"/>
    <n v="1"/>
  </r>
  <r>
    <x v="136"/>
    <x v="0"/>
    <s v="-59 pts"/>
    <n v="35"/>
    <n v="134"/>
    <n v="1"/>
    <n v="-59"/>
    <s v="CAP+41 "/>
    <s v="CAP+41"/>
    <n v="41"/>
    <s v="134T"/>
    <n v="1"/>
  </r>
  <r>
    <x v="136"/>
    <x v="1"/>
    <m/>
    <n v="0"/>
    <m/>
    <n v="0"/>
    <n v="0"/>
    <m/>
    <m/>
    <m/>
    <s v="CUT"/>
    <n v="1"/>
  </r>
  <r>
    <x v="136"/>
    <x v="2"/>
    <m/>
    <n v="0"/>
    <m/>
    <n v="0"/>
    <n v="0"/>
    <m/>
    <m/>
    <m/>
    <s v="CUT"/>
    <n v="1"/>
  </r>
  <r>
    <x v="136"/>
    <x v="3"/>
    <m/>
    <n v="0"/>
    <m/>
    <n v="0"/>
    <n v="0"/>
    <m/>
    <m/>
    <m/>
    <s v="CUT"/>
    <n v="1"/>
  </r>
  <r>
    <x v="136"/>
    <x v="4"/>
    <m/>
    <n v="0"/>
    <m/>
    <n v="0"/>
    <n v="0"/>
    <m/>
    <m/>
    <m/>
    <s v="CUT"/>
    <n v="1"/>
  </r>
  <r>
    <x v="136"/>
    <x v="5"/>
    <m/>
    <n v="0"/>
    <m/>
    <n v="0"/>
    <n v="0"/>
    <m/>
    <m/>
    <m/>
    <s v="CUT"/>
    <n v="1"/>
  </r>
  <r>
    <x v="136"/>
    <x v="6"/>
    <m/>
    <n v="0"/>
    <m/>
    <n v="0"/>
    <n v="0"/>
    <m/>
    <m/>
    <m/>
    <s v="CUT"/>
    <n v="1"/>
  </r>
  <r>
    <x v="136"/>
    <x v="7"/>
    <m/>
    <n v="0"/>
    <m/>
    <n v="0"/>
    <n v="0"/>
    <m/>
    <m/>
    <m/>
    <s v="CUT"/>
    <n v="1"/>
  </r>
  <r>
    <x v="136"/>
    <x v="8"/>
    <m/>
    <n v="0"/>
    <m/>
    <n v="0"/>
    <n v="0"/>
    <m/>
    <m/>
    <m/>
    <s v="CUT"/>
    <n v="1"/>
  </r>
  <r>
    <x v="136"/>
    <x v="9"/>
    <m/>
    <n v="0"/>
    <m/>
    <n v="0"/>
    <n v="0"/>
    <m/>
    <m/>
    <m/>
    <s v="CUT"/>
    <n v="1"/>
  </r>
  <r>
    <x v="136"/>
    <x v="10"/>
    <m/>
    <n v="0"/>
    <m/>
    <n v="0"/>
    <n v="0"/>
    <m/>
    <m/>
    <m/>
    <s v="CUT"/>
    <n v="1"/>
  </r>
  <r>
    <x v="136"/>
    <x v="11"/>
    <m/>
    <n v="0"/>
    <m/>
    <n v="0"/>
    <n v="0"/>
    <m/>
    <m/>
    <m/>
    <s v="CUT"/>
    <n v="1"/>
  </r>
  <r>
    <x v="137"/>
    <x v="0"/>
    <s v="-63 pts"/>
    <n v="24"/>
    <n v="138"/>
    <n v="1"/>
    <n v="-63"/>
    <s v="CAP+42 "/>
    <s v="CAP+42"/>
    <n v="42"/>
    <s v="138T"/>
    <n v="1"/>
  </r>
  <r>
    <x v="137"/>
    <x v="1"/>
    <m/>
    <n v="0"/>
    <m/>
    <n v="0"/>
    <n v="0"/>
    <m/>
    <m/>
    <m/>
    <s v="CUT"/>
    <n v="1"/>
  </r>
  <r>
    <x v="137"/>
    <x v="2"/>
    <m/>
    <n v="0"/>
    <m/>
    <n v="0"/>
    <n v="0"/>
    <m/>
    <m/>
    <m/>
    <s v="CUT"/>
    <n v="1"/>
  </r>
  <r>
    <x v="137"/>
    <x v="3"/>
    <m/>
    <n v="0"/>
    <m/>
    <n v="0"/>
    <n v="0"/>
    <m/>
    <m/>
    <m/>
    <s v="CUT"/>
    <n v="1"/>
  </r>
  <r>
    <x v="137"/>
    <x v="4"/>
    <m/>
    <n v="2"/>
    <m/>
    <n v="1"/>
    <n v="0"/>
    <m/>
    <m/>
    <m/>
    <s v="CUT"/>
    <n v="1"/>
  </r>
  <r>
    <x v="137"/>
    <x v="5"/>
    <m/>
    <n v="0"/>
    <m/>
    <n v="0"/>
    <n v="0"/>
    <m/>
    <m/>
    <m/>
    <s v="CUT"/>
    <n v="1"/>
  </r>
  <r>
    <x v="137"/>
    <x v="6"/>
    <m/>
    <n v="0"/>
    <m/>
    <n v="0"/>
    <n v="0"/>
    <m/>
    <m/>
    <m/>
    <s v="CUT"/>
    <n v="1"/>
  </r>
  <r>
    <x v="137"/>
    <x v="7"/>
    <m/>
    <n v="0"/>
    <m/>
    <n v="0"/>
    <n v="0"/>
    <m/>
    <m/>
    <m/>
    <s v="CUT"/>
    <n v="1"/>
  </r>
  <r>
    <x v="137"/>
    <x v="8"/>
    <m/>
    <n v="0"/>
    <m/>
    <n v="0"/>
    <n v="0"/>
    <m/>
    <m/>
    <m/>
    <s v="CUT"/>
    <n v="1"/>
  </r>
  <r>
    <x v="137"/>
    <x v="9"/>
    <m/>
    <n v="0"/>
    <m/>
    <n v="0"/>
    <n v="0"/>
    <m/>
    <m/>
    <m/>
    <s v="CUT"/>
    <n v="1"/>
  </r>
  <r>
    <x v="137"/>
    <x v="10"/>
    <m/>
    <n v="0"/>
    <m/>
    <n v="0"/>
    <n v="0"/>
    <m/>
    <m/>
    <m/>
    <s v="CUT"/>
    <n v="1"/>
  </r>
  <r>
    <x v="137"/>
    <x v="11"/>
    <m/>
    <n v="0"/>
    <m/>
    <n v="0"/>
    <n v="0"/>
    <m/>
    <m/>
    <m/>
    <s v="CUT"/>
    <n v="1"/>
  </r>
  <r>
    <x v="138"/>
    <x v="0"/>
    <s v="-63 pts"/>
    <n v="7"/>
    <n v="138"/>
    <n v="1"/>
    <n v="-63"/>
    <s v="CAP+42 "/>
    <s v="CAP+42"/>
    <n v="42"/>
    <s v="138T"/>
    <n v="1"/>
  </r>
  <r>
    <x v="138"/>
    <x v="1"/>
    <m/>
    <n v="0"/>
    <m/>
    <n v="0"/>
    <n v="0"/>
    <m/>
    <m/>
    <m/>
    <s v="CUT"/>
    <n v="1"/>
  </r>
  <r>
    <x v="138"/>
    <x v="2"/>
    <m/>
    <n v="0"/>
    <m/>
    <n v="0"/>
    <n v="0"/>
    <m/>
    <m/>
    <m/>
    <s v="CUT"/>
    <n v="1"/>
  </r>
  <r>
    <x v="138"/>
    <x v="3"/>
    <m/>
    <n v="0"/>
    <m/>
    <n v="0"/>
    <n v="0"/>
    <m/>
    <m/>
    <m/>
    <s v="CUT"/>
    <n v="1"/>
  </r>
  <r>
    <x v="138"/>
    <x v="4"/>
    <m/>
    <n v="0"/>
    <m/>
    <n v="0"/>
    <n v="0"/>
    <m/>
    <m/>
    <m/>
    <s v="CUT"/>
    <n v="1"/>
  </r>
  <r>
    <x v="138"/>
    <x v="5"/>
    <m/>
    <n v="0"/>
    <m/>
    <n v="0"/>
    <n v="0"/>
    <m/>
    <m/>
    <m/>
    <s v="CUT"/>
    <n v="1"/>
  </r>
  <r>
    <x v="138"/>
    <x v="6"/>
    <m/>
    <n v="0"/>
    <m/>
    <n v="0"/>
    <n v="0"/>
    <m/>
    <m/>
    <m/>
    <s v="CUT"/>
    <n v="1"/>
  </r>
  <r>
    <x v="138"/>
    <x v="7"/>
    <m/>
    <n v="0"/>
    <m/>
    <n v="0"/>
    <n v="0"/>
    <m/>
    <m/>
    <m/>
    <s v="CUT"/>
    <n v="1"/>
  </r>
  <r>
    <x v="138"/>
    <x v="8"/>
    <m/>
    <n v="0"/>
    <m/>
    <n v="0"/>
    <n v="0"/>
    <m/>
    <m/>
    <m/>
    <s v="CUT"/>
    <n v="1"/>
  </r>
  <r>
    <x v="138"/>
    <x v="9"/>
    <m/>
    <n v="0"/>
    <m/>
    <n v="0"/>
    <n v="0"/>
    <m/>
    <m/>
    <m/>
    <s v="CUT"/>
    <n v="1"/>
  </r>
  <r>
    <x v="138"/>
    <x v="10"/>
    <m/>
    <n v="0"/>
    <m/>
    <n v="0"/>
    <n v="0"/>
    <m/>
    <m/>
    <m/>
    <s v="CUT"/>
    <n v="1"/>
  </r>
  <r>
    <x v="138"/>
    <x v="11"/>
    <m/>
    <n v="0"/>
    <m/>
    <n v="0"/>
    <n v="0"/>
    <m/>
    <m/>
    <m/>
    <s v="CUT"/>
    <n v="1"/>
  </r>
  <r>
    <x v="139"/>
    <x v="0"/>
    <s v="-63 pts"/>
    <n v="21"/>
    <n v="138"/>
    <n v="1"/>
    <n v="-63"/>
    <s v="CAP+42 "/>
    <s v="CAP+42"/>
    <n v="42"/>
    <s v="138T"/>
    <n v="1"/>
  </r>
  <r>
    <x v="139"/>
    <x v="1"/>
    <m/>
    <n v="0"/>
    <m/>
    <n v="0"/>
    <n v="0"/>
    <m/>
    <m/>
    <m/>
    <s v="CUT"/>
    <n v="1"/>
  </r>
  <r>
    <x v="139"/>
    <x v="2"/>
    <m/>
    <n v="0"/>
    <m/>
    <n v="0"/>
    <n v="0"/>
    <m/>
    <m/>
    <m/>
    <s v="CUT"/>
    <n v="1"/>
  </r>
  <r>
    <x v="139"/>
    <x v="3"/>
    <m/>
    <n v="0"/>
    <m/>
    <n v="0"/>
    <n v="0"/>
    <m/>
    <m/>
    <m/>
    <s v="CUT"/>
    <n v="1"/>
  </r>
  <r>
    <x v="139"/>
    <x v="4"/>
    <m/>
    <n v="0"/>
    <m/>
    <n v="0"/>
    <n v="0"/>
    <m/>
    <m/>
    <m/>
    <s v="CUT"/>
    <n v="1"/>
  </r>
  <r>
    <x v="139"/>
    <x v="5"/>
    <m/>
    <n v="0"/>
    <m/>
    <n v="0"/>
    <n v="0"/>
    <m/>
    <m/>
    <m/>
    <s v="CUT"/>
    <n v="1"/>
  </r>
  <r>
    <x v="139"/>
    <x v="6"/>
    <m/>
    <n v="0"/>
    <m/>
    <n v="0"/>
    <n v="0"/>
    <m/>
    <m/>
    <m/>
    <s v="CUT"/>
    <n v="1"/>
  </r>
  <r>
    <x v="139"/>
    <x v="7"/>
    <m/>
    <n v="0"/>
    <m/>
    <n v="0"/>
    <n v="0"/>
    <m/>
    <m/>
    <m/>
    <s v="CUT"/>
    <n v="1"/>
  </r>
  <r>
    <x v="139"/>
    <x v="8"/>
    <m/>
    <n v="0"/>
    <m/>
    <n v="0"/>
    <n v="0"/>
    <m/>
    <m/>
    <m/>
    <s v="CUT"/>
    <n v="1"/>
  </r>
  <r>
    <x v="139"/>
    <x v="9"/>
    <m/>
    <n v="0"/>
    <m/>
    <n v="0"/>
    <n v="0"/>
    <m/>
    <m/>
    <m/>
    <s v="CUT"/>
    <n v="1"/>
  </r>
  <r>
    <x v="139"/>
    <x v="10"/>
    <m/>
    <n v="0"/>
    <m/>
    <n v="0"/>
    <n v="0"/>
    <m/>
    <m/>
    <m/>
    <s v="CUT"/>
    <n v="1"/>
  </r>
  <r>
    <x v="139"/>
    <x v="11"/>
    <m/>
    <n v="0"/>
    <m/>
    <n v="0"/>
    <n v="0"/>
    <m/>
    <m/>
    <m/>
    <s v="CUT"/>
    <n v="1"/>
  </r>
  <r>
    <x v="140"/>
    <x v="0"/>
    <s v="-63 pts"/>
    <n v="1"/>
    <n v="138"/>
    <n v="1"/>
    <n v="-63"/>
    <s v="CAP+42 "/>
    <s v="CAP+42"/>
    <n v="42"/>
    <s v="138T"/>
    <n v="1"/>
  </r>
  <r>
    <x v="140"/>
    <x v="1"/>
    <m/>
    <n v="0"/>
    <m/>
    <n v="0"/>
    <n v="0"/>
    <m/>
    <m/>
    <m/>
    <s v="CUT"/>
    <n v="1"/>
  </r>
  <r>
    <x v="140"/>
    <x v="2"/>
    <m/>
    <n v="0"/>
    <m/>
    <n v="0"/>
    <n v="0"/>
    <m/>
    <m/>
    <m/>
    <s v="CUT"/>
    <n v="1"/>
  </r>
  <r>
    <x v="140"/>
    <x v="3"/>
    <m/>
    <n v="0"/>
    <m/>
    <n v="0"/>
    <n v="0"/>
    <m/>
    <m/>
    <m/>
    <s v="CUT"/>
    <n v="1"/>
  </r>
  <r>
    <x v="140"/>
    <x v="4"/>
    <m/>
    <n v="0"/>
    <m/>
    <n v="0"/>
    <n v="0"/>
    <m/>
    <m/>
    <m/>
    <s v="CUT"/>
    <n v="1"/>
  </r>
  <r>
    <x v="140"/>
    <x v="5"/>
    <m/>
    <n v="0"/>
    <m/>
    <n v="0"/>
    <n v="0"/>
    <m/>
    <m/>
    <m/>
    <s v="CUT"/>
    <n v="1"/>
  </r>
  <r>
    <x v="140"/>
    <x v="6"/>
    <m/>
    <n v="0"/>
    <m/>
    <n v="0"/>
    <n v="0"/>
    <m/>
    <m/>
    <m/>
    <s v="CUT"/>
    <n v="1"/>
  </r>
  <r>
    <x v="140"/>
    <x v="7"/>
    <m/>
    <n v="0"/>
    <m/>
    <n v="0"/>
    <n v="0"/>
    <m/>
    <m/>
    <m/>
    <s v="CUT"/>
    <n v="1"/>
  </r>
  <r>
    <x v="140"/>
    <x v="8"/>
    <m/>
    <n v="0"/>
    <m/>
    <n v="0"/>
    <n v="0"/>
    <m/>
    <m/>
    <m/>
    <s v="CUT"/>
    <n v="1"/>
  </r>
  <r>
    <x v="140"/>
    <x v="9"/>
    <m/>
    <n v="0"/>
    <m/>
    <n v="0"/>
    <n v="0"/>
    <m/>
    <m/>
    <m/>
    <s v="CUT"/>
    <n v="1"/>
  </r>
  <r>
    <x v="140"/>
    <x v="10"/>
    <m/>
    <n v="0"/>
    <m/>
    <n v="0"/>
    <n v="0"/>
    <m/>
    <m/>
    <m/>
    <s v="CUT"/>
    <n v="1"/>
  </r>
  <r>
    <x v="140"/>
    <x v="11"/>
    <m/>
    <n v="0"/>
    <m/>
    <n v="0"/>
    <n v="0"/>
    <m/>
    <m/>
    <m/>
    <s v="CUT"/>
    <n v="1"/>
  </r>
  <r>
    <x v="141"/>
    <x v="0"/>
    <s v="-63 pts"/>
    <n v="4"/>
    <n v="138"/>
    <n v="1"/>
    <n v="-63"/>
    <s v="CAP+42 "/>
    <s v="CAP+42"/>
    <n v="42"/>
    <s v="138T"/>
    <n v="1"/>
  </r>
  <r>
    <x v="141"/>
    <x v="1"/>
    <m/>
    <n v="0"/>
    <m/>
    <n v="0"/>
    <n v="0"/>
    <m/>
    <m/>
    <m/>
    <s v="CUT"/>
    <n v="1"/>
  </r>
  <r>
    <x v="141"/>
    <x v="2"/>
    <m/>
    <n v="0"/>
    <m/>
    <n v="0"/>
    <n v="0"/>
    <m/>
    <m/>
    <m/>
    <s v="CUT"/>
    <n v="1"/>
  </r>
  <r>
    <x v="141"/>
    <x v="3"/>
    <m/>
    <n v="0"/>
    <m/>
    <n v="0"/>
    <n v="0"/>
    <m/>
    <m/>
    <m/>
    <s v="CUT"/>
    <n v="1"/>
  </r>
  <r>
    <x v="141"/>
    <x v="4"/>
    <m/>
    <n v="0"/>
    <m/>
    <n v="0"/>
    <n v="0"/>
    <m/>
    <m/>
    <m/>
    <s v="CUT"/>
    <n v="1"/>
  </r>
  <r>
    <x v="141"/>
    <x v="5"/>
    <m/>
    <n v="0"/>
    <m/>
    <n v="0"/>
    <n v="0"/>
    <m/>
    <m/>
    <m/>
    <s v="CUT"/>
    <n v="1"/>
  </r>
  <r>
    <x v="141"/>
    <x v="6"/>
    <m/>
    <n v="0"/>
    <m/>
    <n v="0"/>
    <n v="0"/>
    <m/>
    <m/>
    <m/>
    <s v="CUT"/>
    <n v="1"/>
  </r>
  <r>
    <x v="141"/>
    <x v="7"/>
    <m/>
    <n v="0"/>
    <m/>
    <n v="0"/>
    <n v="0"/>
    <m/>
    <m/>
    <m/>
    <s v="CUT"/>
    <n v="1"/>
  </r>
  <r>
    <x v="141"/>
    <x v="8"/>
    <m/>
    <n v="0"/>
    <m/>
    <n v="0"/>
    <n v="0"/>
    <m/>
    <m/>
    <m/>
    <s v="CUT"/>
    <n v="1"/>
  </r>
  <r>
    <x v="141"/>
    <x v="9"/>
    <m/>
    <n v="0"/>
    <m/>
    <n v="0"/>
    <n v="0"/>
    <m/>
    <m/>
    <m/>
    <s v="CUT"/>
    <n v="1"/>
  </r>
  <r>
    <x v="141"/>
    <x v="10"/>
    <m/>
    <n v="0"/>
    <m/>
    <n v="0"/>
    <n v="0"/>
    <m/>
    <m/>
    <m/>
    <s v="CUT"/>
    <n v="1"/>
  </r>
  <r>
    <x v="141"/>
    <x v="11"/>
    <m/>
    <n v="0"/>
    <m/>
    <n v="0"/>
    <n v="0"/>
    <m/>
    <m/>
    <m/>
    <s v="CUT"/>
    <n v="1"/>
  </r>
  <r>
    <x v="142"/>
    <x v="0"/>
    <m/>
    <n v="34"/>
    <m/>
    <n v="3"/>
    <n v="0"/>
    <m/>
    <m/>
    <m/>
    <s v="CUT"/>
    <n v="1"/>
  </r>
  <r>
    <x v="142"/>
    <x v="1"/>
    <m/>
    <n v="0"/>
    <m/>
    <n v="0"/>
    <n v="0"/>
    <m/>
    <m/>
    <m/>
    <s v="CUT"/>
    <n v="1"/>
  </r>
  <r>
    <x v="142"/>
    <x v="2"/>
    <m/>
    <n v="0"/>
    <m/>
    <n v="0"/>
    <n v="0"/>
    <m/>
    <m/>
    <m/>
    <s v="CUT"/>
    <n v="1"/>
  </r>
  <r>
    <x v="142"/>
    <x v="3"/>
    <m/>
    <n v="0"/>
    <m/>
    <n v="0"/>
    <n v="0"/>
    <m/>
    <m/>
    <m/>
    <s v="CUT"/>
    <n v="1"/>
  </r>
  <r>
    <x v="142"/>
    <x v="4"/>
    <m/>
    <n v="1"/>
    <m/>
    <n v="1"/>
    <n v="0"/>
    <m/>
    <m/>
    <m/>
    <s v="CUT"/>
    <n v="1"/>
  </r>
  <r>
    <x v="142"/>
    <x v="5"/>
    <m/>
    <n v="0"/>
    <m/>
    <n v="0"/>
    <n v="0"/>
    <m/>
    <m/>
    <m/>
    <s v="CUT"/>
    <n v="1"/>
  </r>
  <r>
    <x v="142"/>
    <x v="6"/>
    <m/>
    <n v="0"/>
    <m/>
    <n v="0"/>
    <n v="0"/>
    <m/>
    <m/>
    <m/>
    <s v="CUT"/>
    <n v="1"/>
  </r>
  <r>
    <x v="142"/>
    <x v="7"/>
    <m/>
    <n v="0"/>
    <m/>
    <n v="0"/>
    <n v="0"/>
    <m/>
    <m/>
    <m/>
    <s v="CUT"/>
    <n v="1"/>
  </r>
  <r>
    <x v="142"/>
    <x v="8"/>
    <m/>
    <n v="0"/>
    <m/>
    <n v="0"/>
    <n v="0"/>
    <m/>
    <m/>
    <m/>
    <s v="CUT"/>
    <n v="1"/>
  </r>
  <r>
    <x v="142"/>
    <x v="9"/>
    <m/>
    <n v="0"/>
    <m/>
    <n v="0"/>
    <n v="0"/>
    <m/>
    <m/>
    <m/>
    <s v="CUT"/>
    <n v="1"/>
  </r>
  <r>
    <x v="142"/>
    <x v="10"/>
    <m/>
    <n v="0"/>
    <m/>
    <n v="0"/>
    <n v="0"/>
    <m/>
    <m/>
    <m/>
    <s v="CUT"/>
    <n v="1"/>
  </r>
  <r>
    <x v="142"/>
    <x v="11"/>
    <m/>
    <n v="0"/>
    <m/>
    <n v="0"/>
    <n v="0"/>
    <m/>
    <m/>
    <m/>
    <s v="CUT"/>
    <n v="1"/>
  </r>
  <r>
    <x v="143"/>
    <x v="0"/>
    <m/>
    <n v="8"/>
    <s v="WD"/>
    <n v="1"/>
    <n v="0"/>
    <m/>
    <m/>
    <m/>
    <s v="WD"/>
    <n v="1"/>
  </r>
  <r>
    <x v="143"/>
    <x v="1"/>
    <m/>
    <n v="0"/>
    <s v="WD"/>
    <n v="0"/>
    <n v="0"/>
    <m/>
    <m/>
    <m/>
    <s v="WD"/>
    <n v="1"/>
  </r>
  <r>
    <x v="143"/>
    <x v="2"/>
    <m/>
    <n v="0"/>
    <s v="WD"/>
    <n v="0"/>
    <n v="0"/>
    <m/>
    <m/>
    <m/>
    <s v="WD"/>
    <n v="1"/>
  </r>
  <r>
    <x v="143"/>
    <x v="3"/>
    <m/>
    <n v="0"/>
    <s v="WD"/>
    <n v="0"/>
    <n v="0"/>
    <m/>
    <m/>
    <m/>
    <s v="WD"/>
    <n v="1"/>
  </r>
  <r>
    <x v="143"/>
    <x v="4"/>
    <m/>
    <n v="0"/>
    <s v="WD"/>
    <n v="0"/>
    <n v="0"/>
    <m/>
    <m/>
    <m/>
    <s v="WD"/>
    <n v="1"/>
  </r>
  <r>
    <x v="143"/>
    <x v="5"/>
    <m/>
    <n v="0"/>
    <s v="WD"/>
    <n v="0"/>
    <n v="0"/>
    <m/>
    <m/>
    <m/>
    <s v="WD"/>
    <n v="1"/>
  </r>
  <r>
    <x v="143"/>
    <x v="6"/>
    <m/>
    <n v="0"/>
    <s v="WD"/>
    <n v="0"/>
    <n v="0"/>
    <m/>
    <m/>
    <m/>
    <s v="WD"/>
    <n v="1"/>
  </r>
  <r>
    <x v="143"/>
    <x v="7"/>
    <m/>
    <n v="0"/>
    <s v="WD"/>
    <n v="0"/>
    <n v="0"/>
    <m/>
    <m/>
    <m/>
    <s v="WD"/>
    <n v="1"/>
  </r>
  <r>
    <x v="143"/>
    <x v="8"/>
    <m/>
    <n v="0"/>
    <s v="WD"/>
    <n v="0"/>
    <n v="0"/>
    <m/>
    <m/>
    <m/>
    <s v="WD"/>
    <n v="1"/>
  </r>
  <r>
    <x v="143"/>
    <x v="9"/>
    <m/>
    <n v="0"/>
    <s v="WD"/>
    <n v="0"/>
    <n v="0"/>
    <m/>
    <m/>
    <m/>
    <s v="WD"/>
    <n v="1"/>
  </r>
  <r>
    <x v="143"/>
    <x v="10"/>
    <m/>
    <n v="0"/>
    <s v="WD"/>
    <n v="0"/>
    <n v="0"/>
    <m/>
    <m/>
    <m/>
    <s v="WD"/>
    <n v="1"/>
  </r>
  <r>
    <x v="143"/>
    <x v="11"/>
    <m/>
    <n v="0"/>
    <s v="WD"/>
    <n v="0"/>
    <n v="0"/>
    <m/>
    <m/>
    <m/>
    <s v="WD"/>
    <n v="1"/>
  </r>
  <r>
    <x v="144"/>
    <x v="0"/>
    <s v="100 pts"/>
    <n v="23"/>
    <n v="1"/>
    <n v="3"/>
    <n v="100"/>
    <n v="1.1766550925925934E-2"/>
    <n v="1.1766550925925934E-2"/>
    <n v="1.1766550925925934E-2"/>
    <n v="1"/>
    <n v="1"/>
  </r>
  <r>
    <x v="144"/>
    <x v="1"/>
    <s v="78 pts"/>
    <n v="20"/>
    <n v="12"/>
    <n v="2"/>
    <n v="78"/>
    <n v="4.8582175925926396E-3"/>
    <n v="4.8582175925926396E-3"/>
    <n v="4.8582175925926396E-3"/>
    <n v="12"/>
    <n v="1"/>
  </r>
  <r>
    <x v="144"/>
    <x v="2"/>
    <s v="98 pts"/>
    <n v="24"/>
    <n v="2"/>
    <n v="1"/>
    <n v="98"/>
    <n v="1.8879398148148097E-2"/>
    <n v="1.8879398148148097E-2"/>
    <n v="1.8879398148148097E-2"/>
    <n v="2"/>
    <n v="1"/>
  </r>
  <r>
    <x v="144"/>
    <x v="3"/>
    <s v="67 pts"/>
    <n v="10"/>
    <n v="12"/>
    <n v="2"/>
    <n v="67"/>
    <n v="1.2460648148147069E-3"/>
    <n v="1.2460648148147069E-3"/>
    <n v="1.2460648148147069E-3"/>
    <n v="12"/>
    <n v="1"/>
  </r>
  <r>
    <x v="144"/>
    <x v="4"/>
    <s v="88 pts"/>
    <n v="8"/>
    <n v="4"/>
    <n v="2"/>
    <n v="88"/>
    <s v="656 rep"/>
    <n v="656"/>
    <n v="656"/>
    <n v="4"/>
    <n v="1"/>
  </r>
  <r>
    <x v="144"/>
    <x v="5"/>
    <s v="90 pts"/>
    <n v="1"/>
    <n v="3"/>
    <n v="1"/>
    <n v="90"/>
    <s v="18 pt"/>
    <n v="18"/>
    <n v="18"/>
    <n v="3"/>
    <n v="1"/>
  </r>
  <r>
    <x v="144"/>
    <x v="6"/>
    <s v="100 pts"/>
    <n v="5"/>
    <n v="1"/>
    <n v="1"/>
    <n v="100"/>
    <n v="9.8043981481481524E-3"/>
    <n v="9.8043981481481524E-3"/>
    <n v="9.8043981481481524E-3"/>
    <n v="1"/>
    <n v="1"/>
  </r>
  <r>
    <x v="144"/>
    <x v="7"/>
    <s v="100 pts"/>
    <n v="10"/>
    <n v="1"/>
    <n v="1"/>
    <n v="100"/>
    <s v="265.0 lb"/>
    <n v="265"/>
    <n v="265"/>
    <n v="1"/>
    <n v="1"/>
  </r>
  <r>
    <x v="144"/>
    <x v="8"/>
    <s v="100 pts"/>
    <n v="1"/>
    <n v="1"/>
    <n v="1"/>
    <n v="100"/>
    <n v="1.7502893518518414E-2"/>
    <n v="1.7502893518518414E-2"/>
    <n v="1.7502893518518414E-2"/>
    <n v="1"/>
    <n v="1"/>
  </r>
  <r>
    <x v="144"/>
    <x v="9"/>
    <s v="70 pts"/>
    <n v="3"/>
    <n v="4"/>
    <n v="2"/>
    <n v="70"/>
    <n v="3.9887731481480504E-3"/>
    <n v="3.9887731481480504E-3"/>
    <n v="3.9887731481480504E-3"/>
    <n v="4"/>
    <n v="1"/>
  </r>
  <r>
    <x v="144"/>
    <x v="10"/>
    <s v="80 pts"/>
    <n v="3"/>
    <n v="3"/>
    <n v="2"/>
    <n v="80"/>
    <n v="2.245717592592511E-3"/>
    <n v="2.245717592592511E-3"/>
    <n v="2.245717592592511E-3"/>
    <n v="3"/>
    <n v="1"/>
  </r>
  <r>
    <x v="144"/>
    <x v="11"/>
    <s v="100 pts"/>
    <n v="5"/>
    <n v="1"/>
    <n v="1"/>
    <n v="100"/>
    <n v="5.8459490740740971E-3"/>
    <n v="5.8459490740740971E-3"/>
    <n v="5.8459490740740971E-3"/>
    <n v="1"/>
    <n v="1"/>
  </r>
  <r>
    <x v="145"/>
    <x v="0"/>
    <s v="88 pts"/>
    <n v="27"/>
    <n v="7"/>
    <n v="3"/>
    <n v="88"/>
    <s v="CAP+2"/>
    <s v="CAP+2"/>
    <n v="2"/>
    <n v="7"/>
    <n v="1"/>
  </r>
  <r>
    <x v="145"/>
    <x v="1"/>
    <s v="90 pts"/>
    <n v="17"/>
    <n v="6"/>
    <n v="2"/>
    <n v="90"/>
    <n v="4.6680555555556058E-3"/>
    <n v="4.6680555555556058E-3"/>
    <n v="4.6680555555556058E-3"/>
    <n v="6"/>
    <n v="1"/>
  </r>
  <r>
    <x v="145"/>
    <x v="2"/>
    <s v="96 pts"/>
    <n v="27"/>
    <n v="3"/>
    <n v="1"/>
    <n v="96"/>
    <n v="1.8891666666666751E-2"/>
    <n v="1.8891666666666751E-2"/>
    <n v="1.8891666666666751E-2"/>
    <n v="3"/>
    <n v="1"/>
  </r>
  <r>
    <x v="145"/>
    <x v="3"/>
    <s v="46 pts"/>
    <n v="11"/>
    <n v="19"/>
    <n v="2"/>
    <n v="46"/>
    <n v="1.3951388888888694E-3"/>
    <n v="1.3951388888888694E-3"/>
    <n v="1.3951388888888694E-3"/>
    <n v="19"/>
    <n v="1"/>
  </r>
  <r>
    <x v="145"/>
    <x v="4"/>
    <s v="96 pts"/>
    <n v="7"/>
    <n v="2"/>
    <n v="2"/>
    <n v="96"/>
    <s v="675 rep"/>
    <n v="675"/>
    <n v="675"/>
    <n v="2"/>
    <n v="1"/>
  </r>
  <r>
    <x v="145"/>
    <x v="5"/>
    <s v="100 pts"/>
    <n v="3"/>
    <n v="1"/>
    <n v="1"/>
    <n v="100"/>
    <s v="20 pt"/>
    <n v="20"/>
    <n v="20"/>
    <n v="1"/>
    <n v="1"/>
  </r>
  <r>
    <x v="145"/>
    <x v="6"/>
    <s v="60 pts"/>
    <n v="6"/>
    <n v="5"/>
    <n v="1"/>
    <n v="60"/>
    <n v="1.1237500000000011E-2"/>
    <n v="1.1237500000000011E-2"/>
    <n v="1.1237500000000011E-2"/>
    <n v="5"/>
    <n v="1"/>
  </r>
  <r>
    <x v="145"/>
    <x v="7"/>
    <s v="60 pts"/>
    <n v="9"/>
    <n v="5"/>
    <n v="1"/>
    <n v="60"/>
    <s v="225.0 lb"/>
    <n v="225"/>
    <n v="225"/>
    <n v="5"/>
    <n v="1"/>
  </r>
  <r>
    <x v="145"/>
    <x v="8"/>
    <s v="50 pts"/>
    <n v="2"/>
    <n v="6"/>
    <n v="1"/>
    <n v="50"/>
    <n v="2.1037268518518504E-2"/>
    <n v="2.1037268518518504E-2"/>
    <n v="2.1037268518518504E-2"/>
    <n v="6"/>
    <n v="1"/>
  </r>
  <r>
    <x v="145"/>
    <x v="9"/>
    <s v="80 pts"/>
    <n v="4"/>
    <n v="3"/>
    <n v="2"/>
    <n v="80"/>
    <n v="3.9780092592591743E-3"/>
    <n v="3.9780092592591743E-3"/>
    <n v="3.9780092592591743E-3"/>
    <n v="3"/>
    <n v="1"/>
  </r>
  <r>
    <x v="145"/>
    <x v="10"/>
    <s v="40 pts"/>
    <n v="4"/>
    <n v="7"/>
    <n v="2"/>
    <n v="40"/>
    <n v="2.6520833333334437E-3"/>
    <n v="2.6520833333334437E-3"/>
    <n v="2.6520833333334437E-3"/>
    <n v="7"/>
    <n v="1"/>
  </r>
  <r>
    <x v="145"/>
    <x v="11"/>
    <s v="70 pts"/>
    <n v="6"/>
    <n v="4"/>
    <n v="1"/>
    <n v="70"/>
    <n v="6.6928240740740108E-3"/>
    <n v="6.6928240740740108E-3"/>
    <n v="6.6928240740740108E-3"/>
    <n v="4"/>
    <n v="1"/>
  </r>
  <r>
    <x v="146"/>
    <x v="0"/>
    <s v="96 pts"/>
    <n v="24"/>
    <n v="3"/>
    <n v="3"/>
    <n v="96"/>
    <n v="1.320219907407405E-2"/>
    <n v="1.320219907407405E-2"/>
    <n v="1.320219907407405E-2"/>
    <n v="3"/>
    <n v="1"/>
  </r>
  <r>
    <x v="146"/>
    <x v="1"/>
    <s v="54 pts"/>
    <n v="19"/>
    <n v="24"/>
    <n v="2"/>
    <n v="54"/>
    <n v="5.3465277777777764E-3"/>
    <n v="5.3465277777777764E-3"/>
    <n v="5.3465277777777764E-3"/>
    <n v="24"/>
    <n v="1"/>
  </r>
  <r>
    <x v="146"/>
    <x v="2"/>
    <s v="58 pts"/>
    <n v="30"/>
    <n v="22"/>
    <n v="1"/>
    <n v="58"/>
    <n v="2.1189930555555625E-2"/>
    <n v="2.1189930555555625E-2"/>
    <n v="2.1189930555555625E-2"/>
    <n v="22"/>
    <n v="1"/>
  </r>
  <r>
    <x v="146"/>
    <x v="3"/>
    <s v="91 pts"/>
    <n v="5"/>
    <n v="4"/>
    <n v="2"/>
    <n v="91"/>
    <n v="1.1076388888888733E-3"/>
    <n v="1.1076388888888733E-3"/>
    <n v="1.1076388888888733E-3"/>
    <n v="4"/>
    <n v="1"/>
  </r>
  <r>
    <x v="146"/>
    <x v="4"/>
    <s v="92 pts"/>
    <n v="6"/>
    <n v="3"/>
    <n v="2"/>
    <n v="92"/>
    <s v="664 rep"/>
    <n v="664"/>
    <n v="664"/>
    <n v="3"/>
    <n v="1"/>
  </r>
  <r>
    <x v="146"/>
    <x v="5"/>
    <s v="80 pts"/>
    <n v="4"/>
    <n v="5"/>
    <n v="1"/>
    <n v="80"/>
    <s v="16 pt"/>
    <n v="16"/>
    <n v="16"/>
    <n v="5"/>
    <n v="1"/>
  </r>
  <r>
    <x v="146"/>
    <x v="6"/>
    <s v="70 pts"/>
    <n v="4"/>
    <n v="4"/>
    <n v="1"/>
    <n v="70"/>
    <n v="1.0787384259259181E-2"/>
    <n v="1.0787384259259181E-2"/>
    <n v="1.0787384259259181E-2"/>
    <n v="4"/>
    <n v="1"/>
  </r>
  <r>
    <x v="146"/>
    <x v="7"/>
    <s v="50 pts"/>
    <n v="8"/>
    <n v="6"/>
    <n v="1"/>
    <n v="50"/>
    <s v="220.0 lb"/>
    <n v="220"/>
    <n v="220"/>
    <n v="6"/>
    <n v="1"/>
  </r>
  <r>
    <x v="146"/>
    <x v="8"/>
    <s v="70 pts"/>
    <n v="3"/>
    <n v="4"/>
    <n v="1"/>
    <n v="70"/>
    <n v="1.9816666666666594E-2"/>
    <n v="1.9816666666666594E-2"/>
    <n v="1.9816666666666594E-2"/>
    <n v="4"/>
    <n v="1"/>
  </r>
  <r>
    <x v="146"/>
    <x v="9"/>
    <s v="50 pts"/>
    <n v="2"/>
    <n v="6"/>
    <n v="2"/>
    <n v="50"/>
    <n v="4.076504629629607E-3"/>
    <n v="4.076504629629607E-3"/>
    <n v="4.076504629629607E-3"/>
    <n v="6"/>
    <n v="1"/>
  </r>
  <r>
    <x v="146"/>
    <x v="10"/>
    <s v="50 pts"/>
    <n v="2"/>
    <n v="6"/>
    <n v="2"/>
    <n v="50"/>
    <n v="2.4956018518518253E-3"/>
    <n v="2.4956018518518253E-3"/>
    <n v="2.4956018518518253E-3"/>
    <n v="6"/>
    <n v="1"/>
  </r>
  <r>
    <x v="146"/>
    <x v="11"/>
    <s v="90 pts"/>
    <n v="7"/>
    <n v="2"/>
    <n v="1"/>
    <n v="90"/>
    <n v="6.4202546296296958E-3"/>
    <n v="6.4202546296296958E-3"/>
    <n v="6.4202546296296958E-3"/>
    <n v="2"/>
    <n v="1"/>
  </r>
  <r>
    <x v="147"/>
    <x v="0"/>
    <s v="60 pts"/>
    <n v="32"/>
    <n v="21"/>
    <n v="3"/>
    <n v="60"/>
    <s v="CAP+9"/>
    <s v="CAP+9"/>
    <n v="9"/>
    <n v="21"/>
    <n v="1"/>
  </r>
  <r>
    <x v="147"/>
    <x v="1"/>
    <s v="82 pts"/>
    <n v="10"/>
    <n v="10"/>
    <n v="2"/>
    <n v="82"/>
    <n v="4.8428240740741035E-3"/>
    <n v="4.8428240740741035E-3"/>
    <n v="4.8428240740741035E-3"/>
    <n v="10"/>
    <n v="1"/>
  </r>
  <r>
    <x v="147"/>
    <x v="2"/>
    <s v="92 pts"/>
    <n v="31"/>
    <n v="5"/>
    <n v="1"/>
    <n v="92"/>
    <n v="1.935891203703699E-2"/>
    <n v="1.935891203703699E-2"/>
    <n v="1.935891203703699E-2"/>
    <n v="5"/>
    <n v="1"/>
  </r>
  <r>
    <x v="147"/>
    <x v="3"/>
    <s v="30 pts"/>
    <n v="13"/>
    <n v="26"/>
    <n v="2"/>
    <n v="30"/>
    <n v="1.479629629629553E-3"/>
    <n v="1.479629629629553E-3"/>
    <n v="1.479629629629553E-3"/>
    <n v="26"/>
    <n v="1"/>
  </r>
  <r>
    <x v="147"/>
    <x v="4"/>
    <s v="60 pts"/>
    <n v="1"/>
    <n v="11"/>
    <n v="2"/>
    <n v="60"/>
    <s v="590 rep"/>
    <n v="590"/>
    <n v="590"/>
    <n v="11"/>
    <n v="1"/>
  </r>
  <r>
    <x v="147"/>
    <x v="5"/>
    <s v="60 pts"/>
    <n v="11"/>
    <n v="9"/>
    <n v="1"/>
    <n v="60"/>
    <s v="12 pt"/>
    <n v="12"/>
    <n v="12"/>
    <n v="9"/>
    <n v="1"/>
  </r>
  <r>
    <x v="147"/>
    <x v="6"/>
    <s v="80 pts"/>
    <n v="1"/>
    <n v="3"/>
    <n v="1"/>
    <n v="80"/>
    <n v="1.0533449074074053E-2"/>
    <n v="1.0533449074074053E-2"/>
    <n v="1.0533449074074053E-2"/>
    <n v="3"/>
    <n v="1"/>
  </r>
  <r>
    <x v="147"/>
    <x v="7"/>
    <s v="70 pts"/>
    <n v="6"/>
    <n v="4"/>
    <n v="1"/>
    <n v="70"/>
    <s v="230.0 lb"/>
    <n v="230"/>
    <n v="230"/>
    <n v="4"/>
    <n v="1"/>
  </r>
  <r>
    <x v="147"/>
    <x v="8"/>
    <s v="30 pts"/>
    <n v="5"/>
    <n v="8"/>
    <n v="1"/>
    <n v="30"/>
    <n v="2.2650231481481375E-2"/>
    <n v="2.2650231481481375E-2"/>
    <n v="2.2650231481481375E-2"/>
    <n v="8"/>
    <n v="1"/>
  </r>
  <r>
    <x v="147"/>
    <x v="9"/>
    <s v="100 pts"/>
    <n v="1"/>
    <n v="1"/>
    <n v="2"/>
    <n v="100"/>
    <n v="3.5864583333333755E-3"/>
    <n v="3.5864583333333755E-3"/>
    <n v="3.5864583333333755E-3"/>
    <n v="1"/>
    <n v="1"/>
  </r>
  <r>
    <x v="147"/>
    <x v="10"/>
    <s v="100 pts"/>
    <n v="1"/>
    <n v="1"/>
    <n v="2"/>
    <n v="100"/>
    <n v="2.005671296296363E-3"/>
    <n v="2.005671296296363E-3"/>
    <n v="2.005671296296363E-3"/>
    <n v="1"/>
    <n v="1"/>
  </r>
  <r>
    <x v="147"/>
    <x v="11"/>
    <s v="20 pts"/>
    <n v="4"/>
    <n v="9"/>
    <n v="1"/>
    <n v="20"/>
    <n v="7.5951388888888527E-3"/>
    <n v="7.5951388888888527E-3"/>
    <n v="7.5951388888888527E-3"/>
    <n v="9"/>
    <n v="1"/>
  </r>
  <r>
    <x v="148"/>
    <x v="0"/>
    <s v="98 pts"/>
    <n v="22"/>
    <n v="2"/>
    <n v="3"/>
    <n v="98"/>
    <n v="1.2689236111111057E-2"/>
    <n v="1.2689236111111057E-2"/>
    <n v="1.2689236111111057E-2"/>
    <n v="2"/>
    <n v="1"/>
  </r>
  <r>
    <x v="148"/>
    <x v="1"/>
    <s v="96 pts"/>
    <n v="21"/>
    <n v="3"/>
    <n v="2"/>
    <n v="96"/>
    <n v="4.5395833333332636E-3"/>
    <n v="4.5395833333332636E-3"/>
    <n v="4.5395833333332636E-3"/>
    <n v="3"/>
    <n v="1"/>
  </r>
  <r>
    <x v="148"/>
    <x v="2"/>
    <s v="76 pts"/>
    <n v="25"/>
    <n v="13"/>
    <n v="1"/>
    <n v="76"/>
    <n v="2.0439699074074058E-2"/>
    <n v="2.0439699074074058E-2"/>
    <n v="2.0439699074074058E-2"/>
    <n v="13"/>
    <n v="1"/>
  </r>
  <r>
    <x v="148"/>
    <x v="3"/>
    <s v="49 pts"/>
    <n v="9"/>
    <n v="18"/>
    <n v="2"/>
    <n v="49"/>
    <n v="1.3820601851852743E-3"/>
    <n v="1.3820601851852743E-3"/>
    <n v="1.3820601851852743E-3"/>
    <n v="18"/>
    <n v="1"/>
  </r>
  <r>
    <x v="148"/>
    <x v="4"/>
    <s v="100 pts"/>
    <n v="10"/>
    <n v="1"/>
    <n v="2"/>
    <n v="100"/>
    <s v="695 rep"/>
    <n v="695"/>
    <n v="695"/>
    <n v="1"/>
    <n v="1"/>
  </r>
  <r>
    <x v="148"/>
    <x v="5"/>
    <s v="25 pts"/>
    <n v="2"/>
    <n v="16"/>
    <n v="1"/>
    <n v="25"/>
    <s v="5 pt"/>
    <n v="5"/>
    <n v="5"/>
    <n v="16"/>
    <n v="1"/>
  </r>
  <r>
    <x v="148"/>
    <x v="6"/>
    <s v="90 pts"/>
    <n v="7"/>
    <n v="2"/>
    <n v="1"/>
    <n v="90"/>
    <n v="1.0123958333333238E-2"/>
    <n v="1.0123958333333238E-2"/>
    <n v="1.0123958333333238E-2"/>
    <n v="2"/>
    <n v="1"/>
  </r>
  <r>
    <x v="148"/>
    <x v="7"/>
    <s v="30 pts"/>
    <n v="7"/>
    <n v="8"/>
    <n v="1"/>
    <n v="30"/>
    <s v="0.0 lb"/>
    <n v="0"/>
    <n v="0"/>
    <n v="8"/>
    <n v="1"/>
  </r>
  <r>
    <x v="148"/>
    <x v="8"/>
    <s v="40 pts"/>
    <n v="4"/>
    <n v="7"/>
    <n v="1"/>
    <n v="40"/>
    <n v="2.1929050925926008E-2"/>
    <n v="2.1929050925926008E-2"/>
    <n v="2.1929050925926008E-2"/>
    <n v="7"/>
    <n v="1"/>
  </r>
  <r>
    <x v="148"/>
    <x v="9"/>
    <s v="40 pts"/>
    <n v="5"/>
    <n v="7"/>
    <n v="2"/>
    <n v="40"/>
    <n v="4.0987268518517528E-3"/>
    <n v="4.0987268518517528E-3"/>
    <n v="4.0987268518517528E-3"/>
    <n v="7"/>
    <n v="1"/>
  </r>
  <r>
    <x v="148"/>
    <x v="10"/>
    <s v="10 pts"/>
    <n v="5"/>
    <n v="10"/>
    <n v="2"/>
    <n v="10"/>
    <s v="CAP+8"/>
    <s v="CAP+8"/>
    <n v="8"/>
    <n v="10"/>
    <n v="1"/>
  </r>
  <r>
    <x v="148"/>
    <x v="11"/>
    <s v="60 pts"/>
    <n v="2"/>
    <n v="5"/>
    <n v="1"/>
    <n v="60"/>
    <n v="6.7953703703704793E-3"/>
    <n v="6.7953703703704793E-3"/>
    <n v="6.7953703703704793E-3"/>
    <n v="5"/>
    <n v="1"/>
  </r>
  <r>
    <x v="149"/>
    <x v="0"/>
    <s v="94 pts"/>
    <n v="12"/>
    <n v="4"/>
    <n v="3"/>
    <n v="94"/>
    <n v="1.3202893518518444E-2"/>
    <n v="1.3202893518518444E-2"/>
    <n v="1.3202893518518444E-2"/>
    <n v="4"/>
    <n v="1"/>
  </r>
  <r>
    <x v="149"/>
    <x v="1"/>
    <s v="66 pts"/>
    <n v="22"/>
    <n v="18"/>
    <n v="2"/>
    <n v="66"/>
    <n v="5.0975694444443942E-3"/>
    <n v="5.0975694444443942E-3"/>
    <n v="5.0975694444443942E-3"/>
    <n v="18"/>
    <n v="1"/>
  </r>
  <r>
    <x v="149"/>
    <x v="2"/>
    <s v="90 pts"/>
    <n v="28"/>
    <n v="6"/>
    <n v="1"/>
    <n v="90"/>
    <n v="1.9848263888888829E-2"/>
    <n v="1.9848263888888829E-2"/>
    <n v="1.9848263888888829E-2"/>
    <n v="6"/>
    <n v="1"/>
  </r>
  <r>
    <x v="149"/>
    <x v="3"/>
    <s v="14 pts"/>
    <n v="12"/>
    <n v="34"/>
    <n v="2"/>
    <n v="14"/>
    <n v="1.7218750000000949E-3"/>
    <n v="1.7218750000000949E-3"/>
    <n v="1.7218750000000949E-3"/>
    <n v="34"/>
    <n v="1"/>
  </r>
  <r>
    <x v="149"/>
    <x v="4"/>
    <s v="72 pts"/>
    <n v="15"/>
    <n v="8"/>
    <n v="2"/>
    <n v="72"/>
    <s v="605 rep"/>
    <n v="605"/>
    <n v="605"/>
    <n v="8"/>
    <n v="1"/>
  </r>
  <r>
    <x v="149"/>
    <x v="5"/>
    <s v="75 pts"/>
    <n v="9"/>
    <n v="6"/>
    <n v="1"/>
    <n v="75"/>
    <s v="15 pt"/>
    <n v="15"/>
    <n v="15"/>
    <n v="6"/>
    <n v="1"/>
  </r>
  <r>
    <x v="149"/>
    <x v="6"/>
    <s v="50 pts"/>
    <n v="3"/>
    <n v="6"/>
    <n v="1"/>
    <n v="50"/>
    <n v="1.2133680555555637E-2"/>
    <n v="1.2133680555555637E-2"/>
    <n v="1.2133680555555637E-2"/>
    <n v="6"/>
    <n v="1"/>
  </r>
  <r>
    <x v="149"/>
    <x v="7"/>
    <s v="10 pts"/>
    <n v="5"/>
    <n v="10"/>
    <n v="1"/>
    <n v="10"/>
    <s v="0.0 lb"/>
    <n v="0"/>
    <n v="0"/>
    <n v="10"/>
    <n v="1"/>
  </r>
  <r>
    <x v="149"/>
    <x v="8"/>
    <s v="90 pts"/>
    <n v="8"/>
    <n v="2"/>
    <n v="1"/>
    <n v="90"/>
    <n v="1.9658564814814872E-2"/>
    <n v="1.9658564814814872E-2"/>
    <n v="1.9658564814814872E-2"/>
    <n v="2"/>
    <n v="1"/>
  </r>
  <r>
    <x v="149"/>
    <x v="9"/>
    <s v="60 pts"/>
    <n v="3"/>
    <n v="5"/>
    <n v="1"/>
    <n v="60"/>
    <n v="3.9987268518517638E-3"/>
    <n v="3.9987268518517638E-3"/>
    <n v="3.9987268518517638E-3"/>
    <n v="5"/>
    <n v="1"/>
  </r>
  <r>
    <x v="149"/>
    <x v="10"/>
    <s v="60 pts"/>
    <n v="3"/>
    <n v="5"/>
    <n v="1"/>
    <n v="60"/>
    <n v="2.471296296296277E-3"/>
    <n v="2.471296296296277E-3"/>
    <n v="2.471296296296277E-3"/>
    <n v="5"/>
    <n v="1"/>
  </r>
  <r>
    <x v="149"/>
    <x v="11"/>
    <s v="30 pts"/>
    <n v="3"/>
    <n v="8"/>
    <n v="1"/>
    <n v="30"/>
    <n v="7.4074074074073071E-3"/>
    <n v="7.4074074074073071E-3"/>
    <n v="7.4074074074073071E-3"/>
    <n v="8"/>
    <n v="1"/>
  </r>
  <r>
    <x v="150"/>
    <x v="0"/>
    <s v="64 pts"/>
    <n v="30"/>
    <n v="19"/>
    <n v="3"/>
    <n v="64"/>
    <s v="CAP+9"/>
    <s v="CAP+9"/>
    <n v="9"/>
    <n v="19"/>
    <n v="1"/>
  </r>
  <r>
    <x v="150"/>
    <x v="1"/>
    <s v="94 pts"/>
    <n v="11"/>
    <n v="4"/>
    <n v="2"/>
    <n v="94"/>
    <n v="4.5949074074074225E-3"/>
    <n v="4.5949074074074225E-3"/>
    <n v="4.5949074074074225E-3"/>
    <n v="4"/>
    <n v="1"/>
  </r>
  <r>
    <x v="150"/>
    <x v="2"/>
    <s v="72 pts"/>
    <n v="29"/>
    <n v="15"/>
    <n v="1"/>
    <n v="72"/>
    <n v="2.0491319444444489E-2"/>
    <n v="2.0491319444444489E-2"/>
    <n v="2.0491319444444489E-2"/>
    <n v="15"/>
    <n v="1"/>
  </r>
  <r>
    <x v="150"/>
    <x v="3"/>
    <s v="100 pts"/>
    <n v="7"/>
    <n v="1"/>
    <n v="2"/>
    <n v="100"/>
    <n v="1.0310185185185006E-3"/>
    <n v="1.0310185185185006E-3"/>
    <n v="1.0310185185185006E-3"/>
    <n v="1"/>
    <n v="1"/>
  </r>
  <r>
    <x v="150"/>
    <x v="4"/>
    <s v="16 pts"/>
    <n v="9"/>
    <n v="25"/>
    <n v="2"/>
    <n v="16"/>
    <s v="486 rep"/>
    <n v="486"/>
    <n v="486"/>
    <n v="25"/>
    <n v="1"/>
  </r>
  <r>
    <x v="150"/>
    <x v="5"/>
    <s v="30 pts"/>
    <n v="6"/>
    <n v="15"/>
    <n v="1"/>
    <n v="30"/>
    <s v="6 pt"/>
    <n v="6"/>
    <n v="6"/>
    <n v="15"/>
    <n v="1"/>
  </r>
  <r>
    <x v="150"/>
    <x v="6"/>
    <s v="10 pts"/>
    <n v="10"/>
    <n v="10"/>
    <n v="1"/>
    <n v="10"/>
    <s v="CAP+17"/>
    <s v="CAP+17"/>
    <n v="17"/>
    <n v="10"/>
    <n v="1"/>
  </r>
  <r>
    <x v="150"/>
    <x v="7"/>
    <s v="90 pts"/>
    <n v="1"/>
    <n v="2"/>
    <n v="1"/>
    <n v="90"/>
    <s v="260.0 lb"/>
    <n v="260"/>
    <n v="260"/>
    <n v="2"/>
    <n v="1"/>
  </r>
  <r>
    <x v="150"/>
    <x v="8"/>
    <s v="60 pts"/>
    <n v="7"/>
    <n v="5"/>
    <n v="1"/>
    <n v="60"/>
    <n v="1.9820833333333399E-2"/>
    <n v="1.9820833333333399E-2"/>
    <n v="1.9820833333333399E-2"/>
    <n v="5"/>
    <n v="1"/>
  </r>
  <r>
    <x v="150"/>
    <x v="9"/>
    <s v="30 pts"/>
    <n v="2"/>
    <n v="8"/>
    <n v="1"/>
    <n v="30"/>
    <n v="4.1718749999999361E-3"/>
    <n v="4.1718749999999361E-3"/>
    <n v="4.1718749999999361E-3"/>
    <n v="8"/>
    <n v="1"/>
  </r>
  <r>
    <x v="150"/>
    <x v="10"/>
    <s v="90 pts"/>
    <n v="2"/>
    <n v="2"/>
    <n v="1"/>
    <n v="90"/>
    <n v="2.1615740740741352E-3"/>
    <n v="2.1615740740741352E-3"/>
    <n v="2.1615740740741352E-3"/>
    <n v="2"/>
    <n v="1"/>
  </r>
  <r>
    <x v="150"/>
    <x v="11"/>
    <s v="50 pts"/>
    <n v="8"/>
    <n v="6"/>
    <n v="1"/>
    <n v="50"/>
    <n v="7.0002314814814337E-3"/>
    <n v="7.0002314814814337E-3"/>
    <n v="7.0002314814814337E-3"/>
    <n v="6"/>
    <n v="1"/>
  </r>
  <r>
    <x v="151"/>
    <x v="0"/>
    <s v="78 pts"/>
    <n v="22"/>
    <n v="12"/>
    <n v="2"/>
    <n v="78"/>
    <s v="CAP+8"/>
    <s v="CAP+8"/>
    <n v="8"/>
    <n v="12"/>
    <n v="1"/>
  </r>
  <r>
    <x v="151"/>
    <x v="1"/>
    <s v="30 pts"/>
    <n v="26"/>
    <n v="45"/>
    <n v="2"/>
    <n v="30"/>
    <n v="6.1950231481482376E-3"/>
    <n v="6.1950231481482376E-3"/>
    <n v="6.1950231481482376E-3"/>
    <n v="45"/>
    <n v="1"/>
  </r>
  <r>
    <x v="151"/>
    <x v="2"/>
    <s v="86 pts"/>
    <n v="14"/>
    <n v="8"/>
    <n v="1"/>
    <n v="86"/>
    <n v="1.9942939814814764E-2"/>
    <n v="1.9942939814814764E-2"/>
    <n v="1.9942939814814764E-2"/>
    <n v="8"/>
    <n v="1"/>
  </r>
  <r>
    <x v="151"/>
    <x v="3"/>
    <s v="70 pts"/>
    <n v="18"/>
    <n v="11"/>
    <n v="2"/>
    <n v="70"/>
    <n v="1.238657407407473E-3"/>
    <n v="1.238657407407473E-3"/>
    <n v="1.238657407407473E-3"/>
    <n v="11"/>
    <n v="1"/>
  </r>
  <r>
    <x v="151"/>
    <x v="4"/>
    <s v="80 pts"/>
    <n v="8"/>
    <n v="6"/>
    <n v="1"/>
    <n v="80"/>
    <s v="609 rep"/>
    <n v="609"/>
    <n v="609"/>
    <n v="6"/>
    <n v="1"/>
  </r>
  <r>
    <x v="151"/>
    <x v="5"/>
    <s v="55 pts"/>
    <n v="8"/>
    <n v="10"/>
    <n v="1"/>
    <n v="55"/>
    <s v="11 pt"/>
    <n v="11"/>
    <n v="11"/>
    <n v="10"/>
    <n v="1"/>
  </r>
  <r>
    <x v="151"/>
    <x v="6"/>
    <s v="40 pts"/>
    <n v="9"/>
    <n v="7"/>
    <n v="1"/>
    <n v="40"/>
    <n v="1.2440624999999983E-2"/>
    <n v="1.2440624999999983E-2"/>
    <n v="1.2440624999999983E-2"/>
    <n v="7"/>
    <n v="1"/>
  </r>
  <r>
    <x v="151"/>
    <x v="7"/>
    <s v="20 pts"/>
    <n v="4"/>
    <n v="9"/>
    <n v="1"/>
    <n v="20"/>
    <s v="0.0 lb"/>
    <n v="0"/>
    <n v="0"/>
    <n v="9"/>
    <n v="1"/>
  </r>
  <r>
    <x v="151"/>
    <x v="8"/>
    <s v="80 pts"/>
    <n v="10"/>
    <n v="3"/>
    <n v="1"/>
    <n v="80"/>
    <n v="1.9752083333333337E-2"/>
    <n v="1.9752083333333337E-2"/>
    <n v="1.9752083333333337E-2"/>
    <n v="3"/>
    <n v="1"/>
  </r>
  <r>
    <x v="151"/>
    <x v="9"/>
    <s v="90 pts"/>
    <n v="4"/>
    <n v="2"/>
    <n v="1"/>
    <n v="90"/>
    <n v="3.9144675925926187E-3"/>
    <n v="3.9144675925926187E-3"/>
    <n v="3.9144675925926187E-3"/>
    <n v="2"/>
    <n v="1"/>
  </r>
  <r>
    <x v="151"/>
    <x v="10"/>
    <s v="20 pts"/>
    <n v="4"/>
    <n v="9"/>
    <n v="1"/>
    <n v="20"/>
    <n v="2.7773148148149129E-3"/>
    <n v="2.7773148148149129E-3"/>
    <n v="2.7773148148149129E-3"/>
    <n v="9"/>
    <n v="1"/>
  </r>
  <r>
    <x v="151"/>
    <x v="11"/>
    <s v="10 pts"/>
    <n v="9"/>
    <n v="10"/>
    <n v="1"/>
    <n v="10"/>
    <n v="7.6053240740741046E-3"/>
    <n v="7.6053240740741046E-3"/>
    <n v="7.6053240740741046E-3"/>
    <n v="10"/>
    <n v="1"/>
  </r>
  <r>
    <x v="152"/>
    <x v="0"/>
    <s v="80 pts"/>
    <n v="43"/>
    <n v="11"/>
    <n v="2"/>
    <n v="80"/>
    <s v="CAP+8"/>
    <s v="CAP+8"/>
    <n v="8"/>
    <n v="11"/>
    <n v="1"/>
  </r>
  <r>
    <x v="152"/>
    <x v="1"/>
    <s v="50 pts"/>
    <n v="15"/>
    <n v="26"/>
    <n v="2"/>
    <n v="50"/>
    <n v="5.4349537037037265E-3"/>
    <n v="5.4349537037037265E-3"/>
    <n v="5.4349537037037265E-3"/>
    <n v="26"/>
    <n v="1"/>
  </r>
  <r>
    <x v="152"/>
    <x v="2"/>
    <s v="56 pts"/>
    <n v="34"/>
    <n v="23"/>
    <n v="1"/>
    <n v="56"/>
    <n v="2.1379629629629582E-2"/>
    <n v="2.1379629629629582E-2"/>
    <n v="2.1379629629629582E-2"/>
    <n v="23"/>
    <n v="1"/>
  </r>
  <r>
    <x v="152"/>
    <x v="3"/>
    <s v="85 pts"/>
    <n v="1"/>
    <n v="6"/>
    <n v="2"/>
    <n v="85"/>
    <n v="1.1788194444444233E-3"/>
    <n v="1.1788194444444233E-3"/>
    <n v="1.1788194444444233E-3"/>
    <n v="6"/>
    <n v="1"/>
  </r>
  <r>
    <x v="152"/>
    <x v="4"/>
    <s v="84 pts"/>
    <n v="13"/>
    <n v="5"/>
    <n v="2"/>
    <n v="84"/>
    <s v="627 rep"/>
    <n v="627"/>
    <n v="627"/>
    <n v="5"/>
    <n v="1"/>
  </r>
  <r>
    <x v="152"/>
    <x v="5"/>
    <s v="45 pts"/>
    <n v="5"/>
    <n v="12"/>
    <n v="1"/>
    <n v="45"/>
    <s v="9 pt"/>
    <n v="9"/>
    <n v="9"/>
    <n v="12"/>
    <n v="1"/>
  </r>
  <r>
    <x v="152"/>
    <x v="6"/>
    <s v="20 pts"/>
    <n v="2"/>
    <n v="9"/>
    <n v="1"/>
    <n v="20"/>
    <s v="CAP+10"/>
    <s v="CAP+10"/>
    <n v="10"/>
    <n v="9"/>
    <n v="1"/>
  </r>
  <r>
    <x v="152"/>
    <x v="7"/>
    <s v="80 pts"/>
    <n v="2"/>
    <n v="3"/>
    <n v="1"/>
    <n v="80"/>
    <s v="230.0 lb"/>
    <n v="230"/>
    <n v="230"/>
    <n v="3"/>
    <n v="1"/>
  </r>
  <r>
    <x v="152"/>
    <x v="8"/>
    <s v="10 pts"/>
    <n v="6"/>
    <n v="10"/>
    <n v="1"/>
    <n v="10"/>
    <n v="2.7063773148148229E-2"/>
    <n v="2.7063773148148229E-2"/>
    <n v="2.7063773148148229E-2"/>
    <n v="10"/>
    <n v="1"/>
  </r>
  <r>
    <x v="152"/>
    <x v="9"/>
    <s v="20 pts"/>
    <n v="5"/>
    <n v="9"/>
    <n v="1"/>
    <n v="20"/>
    <n v="4.30347222222216E-3"/>
    <n v="4.30347222222216E-3"/>
    <n v="4.30347222222216E-3"/>
    <n v="9"/>
    <n v="1"/>
  </r>
  <r>
    <x v="152"/>
    <x v="10"/>
    <s v="30 pts"/>
    <n v="5"/>
    <n v="8"/>
    <n v="1"/>
    <n v="30"/>
    <n v="2.7668981481481225E-3"/>
    <n v="2.7668981481481225E-3"/>
    <n v="2.7668981481481225E-3"/>
    <n v="8"/>
    <n v="1"/>
  </r>
  <r>
    <x v="152"/>
    <x v="11"/>
    <s v="80 pts"/>
    <n v="10"/>
    <n v="3"/>
    <n v="1"/>
    <n v="80"/>
    <n v="6.6466435185186246E-3"/>
    <n v="6.6466435185186246E-3"/>
    <n v="6.6466435185186246E-3"/>
    <n v="3"/>
    <n v="1"/>
  </r>
  <r>
    <x v="153"/>
    <x v="0"/>
    <s v="74 pts"/>
    <n v="10"/>
    <n v="14"/>
    <n v="3"/>
    <n v="74"/>
    <s v="CAP+8"/>
    <s v="CAP+8"/>
    <n v="8"/>
    <n v="14"/>
    <n v="1"/>
  </r>
  <r>
    <x v="153"/>
    <x v="1"/>
    <s v="60 pts"/>
    <n v="27"/>
    <n v="21"/>
    <n v="2"/>
    <n v="60"/>
    <n v="5.1902777777776965E-3"/>
    <n v="5.1902777777776965E-3"/>
    <n v="5.1902777777776965E-3"/>
    <n v="21"/>
    <n v="1"/>
  </r>
  <r>
    <x v="153"/>
    <x v="2"/>
    <s v="54 pts"/>
    <n v="33"/>
    <n v="24"/>
    <n v="1"/>
    <n v="54"/>
    <n v="2.1430555555555619E-2"/>
    <n v="2.1430555555555619E-2"/>
    <n v="2.1430555555555619E-2"/>
    <n v="24"/>
    <n v="1"/>
  </r>
  <r>
    <x v="153"/>
    <x v="3"/>
    <s v="79 pts"/>
    <n v="2"/>
    <n v="8"/>
    <n v="2"/>
    <n v="79"/>
    <n v="1.2179398148148834E-3"/>
    <n v="1.2179398148148834E-3"/>
    <n v="1.2179398148148834E-3"/>
    <n v="8"/>
    <n v="1"/>
  </r>
  <r>
    <x v="153"/>
    <x v="4"/>
    <s v="49 pts"/>
    <n v="14"/>
    <n v="14"/>
    <n v="2"/>
    <n v="49"/>
    <s v="574 rep"/>
    <n v="574"/>
    <n v="574"/>
    <n v="14"/>
    <n v="1"/>
  </r>
  <r>
    <x v="153"/>
    <x v="5"/>
    <s v="85 pts"/>
    <n v="12"/>
    <n v="4"/>
    <n v="1"/>
    <n v="85"/>
    <s v="17 pt"/>
    <n v="17"/>
    <n v="17"/>
    <n v="4"/>
    <n v="1"/>
  </r>
  <r>
    <x v="153"/>
    <x v="6"/>
    <s v="30 pts"/>
    <n v="8"/>
    <n v="8"/>
    <n v="1"/>
    <n v="30"/>
    <n v="1.3437847222222299E-2"/>
    <n v="1.3437847222222299E-2"/>
    <n v="1.3437847222222299E-2"/>
    <n v="8"/>
    <n v="1"/>
  </r>
  <r>
    <x v="153"/>
    <x v="7"/>
    <s v="40 pts"/>
    <n v="3"/>
    <n v="7"/>
    <n v="1"/>
    <n v="40"/>
    <s v="215.0 lb"/>
    <n v="215"/>
    <n v="215"/>
    <n v="7"/>
    <n v="1"/>
  </r>
  <r>
    <x v="153"/>
    <x v="8"/>
    <s v="20 pts"/>
    <n v="9"/>
    <n v="9"/>
    <n v="1"/>
    <n v="20"/>
    <n v="2.27197916666666E-2"/>
    <n v="2.27197916666666E-2"/>
    <n v="2.27197916666666E-2"/>
    <n v="9"/>
    <n v="1"/>
  </r>
  <r>
    <x v="153"/>
    <x v="9"/>
    <s v="10 pts"/>
    <n v="1"/>
    <n v="10"/>
    <n v="1"/>
    <n v="10"/>
    <s v="CAP"/>
    <s v="CAP"/>
    <m/>
    <n v="10"/>
    <n v="1"/>
  </r>
  <r>
    <x v="153"/>
    <x v="10"/>
    <s v="70 pts"/>
    <n v="1"/>
    <n v="4"/>
    <n v="1"/>
    <n v="70"/>
    <n v="2.2737268518517872E-3"/>
    <n v="2.2737268518517872E-3"/>
    <n v="2.2737268518517872E-3"/>
    <n v="4"/>
    <n v="1"/>
  </r>
  <r>
    <x v="153"/>
    <x v="11"/>
    <s v="40 pts"/>
    <n v="1"/>
    <n v="7"/>
    <n v="1"/>
    <n v="40"/>
    <n v="7.3495370370371127E-3"/>
    <n v="7.3495370370371127E-3"/>
    <n v="7.3495370370371127E-3"/>
    <n v="7"/>
    <n v="1"/>
  </r>
  <r>
    <x v="154"/>
    <x v="0"/>
    <s v="58 pts"/>
    <n v="18"/>
    <n v="22"/>
    <n v="3"/>
    <n v="58"/>
    <s v="CAP+9"/>
    <s v="CAP+9"/>
    <n v="9"/>
    <n v="22"/>
    <n v="1"/>
  </r>
  <r>
    <x v="154"/>
    <x v="1"/>
    <s v="100 pts"/>
    <n v="31"/>
    <n v="1"/>
    <n v="2"/>
    <n v="100"/>
    <n v="4.3538194444443512E-3"/>
    <n v="4.3538194444443512E-3"/>
    <n v="4.3538194444443512E-3"/>
    <n v="1"/>
    <n v="1"/>
  </r>
  <r>
    <x v="154"/>
    <x v="2"/>
    <s v="46 pts"/>
    <n v="22"/>
    <n v="28"/>
    <n v="1"/>
    <n v="46"/>
    <n v="2.1721296296296266E-2"/>
    <n v="2.1721296296296266E-2"/>
    <n v="2.1721296296296266E-2"/>
    <n v="28"/>
    <n v="1"/>
  </r>
  <r>
    <x v="154"/>
    <x v="3"/>
    <s v="88 pts"/>
    <n v="4"/>
    <n v="5"/>
    <n v="2"/>
    <n v="88"/>
    <n v="1.1218749999999389E-3"/>
    <n v="1.1218749999999389E-3"/>
    <n v="1.1218749999999389E-3"/>
    <n v="5"/>
    <n v="1"/>
  </r>
  <r>
    <x v="154"/>
    <x v="4"/>
    <s v="19 pts"/>
    <n v="11"/>
    <n v="24"/>
    <n v="2"/>
    <n v="19"/>
    <s v="491 rep"/>
    <n v="491"/>
    <n v="491"/>
    <n v="24"/>
    <n v="1"/>
  </r>
  <r>
    <x v="154"/>
    <x v="5"/>
    <s v="65 pts"/>
    <n v="14"/>
    <n v="8"/>
    <n v="1"/>
    <n v="65"/>
    <s v="13 pt"/>
    <n v="13"/>
    <n v="13"/>
    <n v="8"/>
    <n v="1"/>
  </r>
  <r>
    <x v="154"/>
    <x v="6"/>
    <m/>
    <n v="0"/>
    <m/>
    <n v="0"/>
    <n v="0"/>
    <m/>
    <m/>
    <m/>
    <s v="CUT"/>
    <n v="1"/>
  </r>
  <r>
    <x v="154"/>
    <x v="7"/>
    <m/>
    <n v="0"/>
    <m/>
    <n v="0"/>
    <n v="0"/>
    <m/>
    <m/>
    <m/>
    <s v="CUT"/>
    <n v="1"/>
  </r>
  <r>
    <x v="154"/>
    <x v="8"/>
    <m/>
    <n v="0"/>
    <m/>
    <n v="0"/>
    <n v="0"/>
    <m/>
    <m/>
    <m/>
    <s v="CUT"/>
    <n v="1"/>
  </r>
  <r>
    <x v="154"/>
    <x v="9"/>
    <m/>
    <n v="0"/>
    <m/>
    <n v="0"/>
    <n v="0"/>
    <m/>
    <m/>
    <m/>
    <s v="CUT"/>
    <n v="1"/>
  </r>
  <r>
    <x v="154"/>
    <x v="10"/>
    <m/>
    <n v="0"/>
    <m/>
    <n v="0"/>
    <n v="0"/>
    <m/>
    <m/>
    <m/>
    <s v="CUT"/>
    <n v="1"/>
  </r>
  <r>
    <x v="154"/>
    <x v="11"/>
    <m/>
    <n v="0"/>
    <m/>
    <n v="0"/>
    <n v="0"/>
    <m/>
    <m/>
    <m/>
    <s v="CUT"/>
    <n v="1"/>
  </r>
  <r>
    <x v="155"/>
    <x v="0"/>
    <s v="90 pts"/>
    <n v="25"/>
    <n v="6"/>
    <n v="3"/>
    <n v="90"/>
    <s v="CAP+1"/>
    <s v="CAP+1"/>
    <n v="1"/>
    <n v="6"/>
    <n v="1"/>
  </r>
  <r>
    <x v="155"/>
    <x v="1"/>
    <s v="92 pts"/>
    <n v="23"/>
    <n v="5"/>
    <n v="2"/>
    <n v="92"/>
    <n v="4.6042824074075117E-3"/>
    <n v="4.6042824074075117E-3"/>
    <n v="4.6042824074075117E-3"/>
    <n v="5"/>
    <n v="1"/>
  </r>
  <r>
    <x v="155"/>
    <x v="2"/>
    <s v="20 pts"/>
    <n v="26"/>
    <n v="41"/>
    <n v="1"/>
    <n v="20"/>
    <n v="2.3110995370370313E-2"/>
    <n v="2.3110995370370313E-2"/>
    <n v="2.3110995370370313E-2"/>
    <n v="41"/>
    <n v="1"/>
  </r>
  <r>
    <x v="155"/>
    <x v="3"/>
    <s v="64 pts"/>
    <n v="17"/>
    <n v="13"/>
    <n v="2"/>
    <n v="64"/>
    <n v="1.2479166666665709E-3"/>
    <n v="1.2479166666665709E-3"/>
    <n v="1.2479166666665709E-3"/>
    <n v="13"/>
    <n v="1"/>
  </r>
  <r>
    <x v="155"/>
    <x v="4"/>
    <s v="64 pts"/>
    <n v="2"/>
    <n v="10"/>
    <n v="2"/>
    <n v="64"/>
    <s v="591 rep"/>
    <n v="591"/>
    <n v="591"/>
    <n v="10"/>
    <n v="1"/>
  </r>
  <r>
    <x v="155"/>
    <x v="5"/>
    <s v="40 pts"/>
    <n v="10"/>
    <n v="13"/>
    <n v="1"/>
    <n v="40"/>
    <s v="8 pt"/>
    <n v="8"/>
    <n v="8"/>
    <n v="13"/>
    <n v="1"/>
  </r>
  <r>
    <x v="155"/>
    <x v="6"/>
    <m/>
    <n v="0"/>
    <m/>
    <n v="0"/>
    <n v="0"/>
    <m/>
    <m/>
    <m/>
    <s v="CUT"/>
    <n v="1"/>
  </r>
  <r>
    <x v="155"/>
    <x v="7"/>
    <m/>
    <n v="0"/>
    <m/>
    <n v="0"/>
    <n v="0"/>
    <m/>
    <m/>
    <m/>
    <s v="CUT"/>
    <n v="1"/>
  </r>
  <r>
    <x v="155"/>
    <x v="8"/>
    <m/>
    <n v="0"/>
    <m/>
    <n v="0"/>
    <n v="0"/>
    <m/>
    <m/>
    <m/>
    <s v="CUT"/>
    <n v="1"/>
  </r>
  <r>
    <x v="155"/>
    <x v="9"/>
    <m/>
    <n v="0"/>
    <m/>
    <n v="0"/>
    <n v="0"/>
    <m/>
    <m/>
    <m/>
    <s v="CUT"/>
    <n v="1"/>
  </r>
  <r>
    <x v="155"/>
    <x v="10"/>
    <m/>
    <n v="0"/>
    <m/>
    <n v="0"/>
    <n v="0"/>
    <m/>
    <m/>
    <m/>
    <s v="CUT"/>
    <n v="1"/>
  </r>
  <r>
    <x v="155"/>
    <x v="11"/>
    <m/>
    <n v="0"/>
    <m/>
    <n v="0"/>
    <n v="0"/>
    <m/>
    <m/>
    <m/>
    <s v="CUT"/>
    <n v="1"/>
  </r>
  <r>
    <x v="156"/>
    <x v="0"/>
    <s v="42 pts"/>
    <n v="19"/>
    <n v="33"/>
    <n v="3"/>
    <n v="42"/>
    <s v="CAP+11"/>
    <s v="CAP+11"/>
    <n v="11"/>
    <n v="33"/>
    <n v="1"/>
  </r>
  <r>
    <x v="156"/>
    <x v="1"/>
    <s v="37 pts"/>
    <n v="4"/>
    <n v="38"/>
    <n v="2"/>
    <n v="37"/>
    <n v="5.9546296296295598E-3"/>
    <n v="5.9546296296295598E-3"/>
    <n v="5.9546296296295598E-3"/>
    <n v="38"/>
    <n v="1"/>
  </r>
  <r>
    <x v="156"/>
    <x v="2"/>
    <s v="66 pts"/>
    <n v="7"/>
    <n v="18"/>
    <n v="1"/>
    <n v="66"/>
    <n v="2.0823148148148229E-2"/>
    <n v="2.0823148148148229E-2"/>
    <n v="2.0823148148148229E-2"/>
    <n v="18"/>
    <n v="1"/>
  </r>
  <r>
    <x v="156"/>
    <x v="3"/>
    <s v="82 pts"/>
    <n v="6"/>
    <n v="7"/>
    <n v="1"/>
    <n v="82"/>
    <n v="1.1914351851851634E-3"/>
    <n v="1.1914351851851634E-3"/>
    <n v="1.1914351851851634E-3"/>
    <n v="7"/>
    <n v="1"/>
  </r>
  <r>
    <x v="156"/>
    <x v="4"/>
    <s v="43 pts"/>
    <n v="6"/>
    <n v="16"/>
    <n v="1"/>
    <n v="43"/>
    <s v="549 rep"/>
    <n v="549"/>
    <n v="549"/>
    <s v="16T"/>
    <n v="1"/>
  </r>
  <r>
    <x v="156"/>
    <x v="5"/>
    <s v="95 pts"/>
    <n v="19"/>
    <n v="2"/>
    <n v="1"/>
    <n v="95"/>
    <s v="19 pt"/>
    <n v="19"/>
    <n v="19"/>
    <n v="2"/>
    <n v="1"/>
  </r>
  <r>
    <x v="156"/>
    <x v="6"/>
    <m/>
    <n v="0"/>
    <m/>
    <n v="0"/>
    <n v="0"/>
    <m/>
    <m/>
    <m/>
    <s v="CUT"/>
    <n v="1"/>
  </r>
  <r>
    <x v="156"/>
    <x v="7"/>
    <m/>
    <n v="0"/>
    <m/>
    <n v="0"/>
    <n v="0"/>
    <m/>
    <m/>
    <m/>
    <s v="CUT"/>
    <n v="1"/>
  </r>
  <r>
    <x v="156"/>
    <x v="8"/>
    <m/>
    <n v="0"/>
    <m/>
    <n v="0"/>
    <n v="0"/>
    <m/>
    <m/>
    <m/>
    <s v="CUT"/>
    <n v="1"/>
  </r>
  <r>
    <x v="156"/>
    <x v="9"/>
    <m/>
    <n v="0"/>
    <m/>
    <n v="0"/>
    <n v="0"/>
    <m/>
    <m/>
    <m/>
    <s v="CUT"/>
    <n v="1"/>
  </r>
  <r>
    <x v="156"/>
    <x v="10"/>
    <m/>
    <n v="0"/>
    <m/>
    <n v="0"/>
    <n v="0"/>
    <m/>
    <m/>
    <m/>
    <s v="CUT"/>
    <n v="1"/>
  </r>
  <r>
    <x v="156"/>
    <x v="11"/>
    <m/>
    <n v="0"/>
    <m/>
    <n v="0"/>
    <n v="0"/>
    <m/>
    <m/>
    <m/>
    <s v="CUT"/>
    <n v="1"/>
  </r>
  <r>
    <x v="157"/>
    <x v="0"/>
    <s v="82 pts"/>
    <n v="16"/>
    <n v="10"/>
    <n v="3"/>
    <n v="82"/>
    <s v="CAP+7"/>
    <s v="CAP+7"/>
    <n v="7"/>
    <n v="10"/>
    <n v="1"/>
  </r>
  <r>
    <x v="157"/>
    <x v="1"/>
    <s v="62 pts"/>
    <n v="25"/>
    <n v="20"/>
    <n v="2"/>
    <n v="62"/>
    <n v="5.1521990740741597E-3"/>
    <n v="5.1521990740741597E-3"/>
    <n v="5.1521990740741597E-3"/>
    <n v="20"/>
    <n v="1"/>
  </r>
  <r>
    <x v="157"/>
    <x v="2"/>
    <s v="70 pts"/>
    <n v="20"/>
    <n v="16"/>
    <n v="1"/>
    <n v="70"/>
    <n v="2.054965277777776E-2"/>
    <n v="2.054965277777776E-2"/>
    <n v="2.054965277777776E-2"/>
    <n v="16"/>
    <n v="1"/>
  </r>
  <r>
    <x v="157"/>
    <x v="3"/>
    <s v="73 pts"/>
    <n v="15"/>
    <n v="10"/>
    <n v="2"/>
    <n v="73"/>
    <n v="1.2383101851851652E-3"/>
    <n v="1.2383101851851652E-3"/>
    <n v="1.2383101851851652E-3"/>
    <n v="10"/>
    <n v="1"/>
  </r>
  <r>
    <x v="157"/>
    <x v="4"/>
    <s v="28 pts"/>
    <n v="5"/>
    <n v="21"/>
    <n v="2"/>
    <n v="28"/>
    <s v="516 rep"/>
    <n v="516"/>
    <n v="516"/>
    <n v="21"/>
    <n v="1"/>
  </r>
  <r>
    <x v="157"/>
    <x v="5"/>
    <s v="50 pts"/>
    <n v="13"/>
    <n v="11"/>
    <n v="1"/>
    <n v="50"/>
    <s v="10 pt"/>
    <n v="10"/>
    <n v="10"/>
    <n v="11"/>
    <n v="1"/>
  </r>
  <r>
    <x v="157"/>
    <x v="6"/>
    <m/>
    <n v="0"/>
    <m/>
    <n v="0"/>
    <n v="0"/>
    <m/>
    <m/>
    <m/>
    <s v="CUT"/>
    <n v="1"/>
  </r>
  <r>
    <x v="157"/>
    <x v="7"/>
    <m/>
    <n v="0"/>
    <m/>
    <n v="0"/>
    <n v="0"/>
    <m/>
    <m/>
    <m/>
    <s v="CUT"/>
    <n v="1"/>
  </r>
  <r>
    <x v="157"/>
    <x v="8"/>
    <m/>
    <n v="0"/>
    <m/>
    <n v="0"/>
    <n v="0"/>
    <m/>
    <m/>
    <m/>
    <s v="CUT"/>
    <n v="1"/>
  </r>
  <r>
    <x v="157"/>
    <x v="9"/>
    <m/>
    <n v="0"/>
    <m/>
    <n v="0"/>
    <n v="0"/>
    <m/>
    <m/>
    <m/>
    <s v="CUT"/>
    <n v="1"/>
  </r>
  <r>
    <x v="157"/>
    <x v="10"/>
    <m/>
    <n v="0"/>
    <m/>
    <n v="0"/>
    <n v="0"/>
    <m/>
    <m/>
    <m/>
    <s v="CUT"/>
    <n v="1"/>
  </r>
  <r>
    <x v="157"/>
    <x v="11"/>
    <m/>
    <n v="0"/>
    <m/>
    <n v="0"/>
    <n v="0"/>
    <m/>
    <m/>
    <m/>
    <s v="CUT"/>
    <n v="1"/>
  </r>
  <r>
    <x v="158"/>
    <x v="0"/>
    <s v="70 pts"/>
    <n v="16"/>
    <n v="16"/>
    <n v="2"/>
    <n v="70"/>
    <s v="CAP+9"/>
    <s v="CAP+9"/>
    <n v="9"/>
    <n v="16"/>
    <n v="1"/>
  </r>
  <r>
    <x v="158"/>
    <x v="1"/>
    <s v="84 pts"/>
    <n v="28"/>
    <n v="9"/>
    <n v="2"/>
    <n v="84"/>
    <n v="4.8180555555554783E-3"/>
    <n v="4.8180555555554783E-3"/>
    <n v="4.8180555555554783E-3"/>
    <n v="9"/>
    <n v="1"/>
  </r>
  <r>
    <x v="158"/>
    <x v="2"/>
    <s v="64 pts"/>
    <n v="21"/>
    <n v="19"/>
    <n v="1"/>
    <n v="64"/>
    <n v="2.0971296296296238E-2"/>
    <n v="2.0971296296296238E-2"/>
    <n v="2.0971296296296238E-2"/>
    <n v="19"/>
    <n v="1"/>
  </r>
  <r>
    <x v="158"/>
    <x v="3"/>
    <s v="58 pts"/>
    <n v="14"/>
    <n v="15"/>
    <n v="2"/>
    <n v="58"/>
    <n v="1.3018518518519429E-3"/>
    <n v="1.3018518518519429E-3"/>
    <n v="1.3018518518519429E-3"/>
    <n v="15"/>
    <n v="1"/>
  </r>
  <r>
    <x v="158"/>
    <x v="4"/>
    <s v="10 pts"/>
    <n v="12"/>
    <n v="27"/>
    <n v="2"/>
    <n v="10"/>
    <s v="473 rep"/>
    <n v="473"/>
    <n v="473"/>
    <n v="27"/>
    <n v="1"/>
  </r>
  <r>
    <x v="158"/>
    <x v="5"/>
    <s v="70 pts"/>
    <n v="18"/>
    <n v="7"/>
    <n v="1"/>
    <n v="70"/>
    <s v="14 pt"/>
    <n v="14"/>
    <n v="14"/>
    <n v="7"/>
    <n v="1"/>
  </r>
  <r>
    <x v="158"/>
    <x v="6"/>
    <m/>
    <n v="0"/>
    <m/>
    <n v="0"/>
    <n v="0"/>
    <m/>
    <m/>
    <m/>
    <s v="CUT"/>
    <n v="1"/>
  </r>
  <r>
    <x v="158"/>
    <x v="7"/>
    <m/>
    <n v="0"/>
    <m/>
    <n v="0"/>
    <n v="0"/>
    <m/>
    <m/>
    <m/>
    <s v="CUT"/>
    <n v="1"/>
  </r>
  <r>
    <x v="158"/>
    <x v="8"/>
    <m/>
    <n v="0"/>
    <m/>
    <n v="0"/>
    <n v="0"/>
    <m/>
    <m/>
    <m/>
    <s v="CUT"/>
    <n v="1"/>
  </r>
  <r>
    <x v="158"/>
    <x v="9"/>
    <m/>
    <n v="0"/>
    <m/>
    <n v="0"/>
    <n v="0"/>
    <m/>
    <m/>
    <m/>
    <s v="CUT"/>
    <n v="1"/>
  </r>
  <r>
    <x v="158"/>
    <x v="10"/>
    <m/>
    <n v="0"/>
    <m/>
    <n v="0"/>
    <n v="0"/>
    <m/>
    <m/>
    <m/>
    <s v="CUT"/>
    <n v="1"/>
  </r>
  <r>
    <x v="158"/>
    <x v="11"/>
    <m/>
    <n v="0"/>
    <m/>
    <n v="0"/>
    <n v="0"/>
    <m/>
    <m/>
    <m/>
    <s v="CUT"/>
    <n v="1"/>
  </r>
  <r>
    <x v="159"/>
    <x v="0"/>
    <s v="62 pts"/>
    <n v="29"/>
    <n v="20"/>
    <n v="3"/>
    <n v="62"/>
    <s v="CAP+9"/>
    <s v="CAP+9"/>
    <n v="9"/>
    <n v="20"/>
    <n v="1"/>
  </r>
  <r>
    <x v="159"/>
    <x v="1"/>
    <s v="98 pts"/>
    <n v="30"/>
    <n v="2"/>
    <n v="2"/>
    <n v="98"/>
    <n v="4.5012731481481882E-3"/>
    <n v="4.5012731481481882E-3"/>
    <n v="4.5012731481481882E-3"/>
    <n v="2"/>
    <n v="1"/>
  </r>
  <r>
    <x v="159"/>
    <x v="2"/>
    <s v="74 pts"/>
    <n v="23"/>
    <n v="14"/>
    <n v="1"/>
    <n v="74"/>
    <n v="2.0479513888888912E-2"/>
    <n v="2.0479513888888912E-2"/>
    <n v="2.0479513888888912E-2"/>
    <n v="14"/>
    <n v="1"/>
  </r>
  <r>
    <x v="159"/>
    <x v="3"/>
    <s v="36 pts"/>
    <n v="8"/>
    <n v="23"/>
    <n v="2"/>
    <n v="36"/>
    <n v="1.431712962963072E-3"/>
    <n v="1.431712962963072E-3"/>
    <n v="1.431712962963072E-3"/>
    <n v="23"/>
    <n v="1"/>
  </r>
  <r>
    <x v="159"/>
    <x v="4"/>
    <s v="76 pts"/>
    <n v="3"/>
    <n v="7"/>
    <n v="2"/>
    <n v="76"/>
    <s v="607 rep"/>
    <n v="607"/>
    <n v="607"/>
    <n v="7"/>
    <n v="1"/>
  </r>
  <r>
    <x v="159"/>
    <x v="5"/>
    <s v="5 pts"/>
    <n v="7"/>
    <n v="20"/>
    <n v="1"/>
    <n v="5"/>
    <s v="1 pt"/>
    <n v="1"/>
    <n v="1"/>
    <n v="20"/>
    <n v="1"/>
  </r>
  <r>
    <x v="159"/>
    <x v="6"/>
    <m/>
    <n v="0"/>
    <m/>
    <n v="0"/>
    <n v="0"/>
    <m/>
    <m/>
    <m/>
    <s v="CUT"/>
    <n v="1"/>
  </r>
  <r>
    <x v="159"/>
    <x v="7"/>
    <m/>
    <n v="0"/>
    <m/>
    <n v="0"/>
    <n v="0"/>
    <m/>
    <m/>
    <m/>
    <s v="CUT"/>
    <n v="1"/>
  </r>
  <r>
    <x v="159"/>
    <x v="8"/>
    <m/>
    <n v="0"/>
    <m/>
    <n v="0"/>
    <n v="0"/>
    <m/>
    <m/>
    <m/>
    <s v="CUT"/>
    <n v="1"/>
  </r>
  <r>
    <x v="159"/>
    <x v="9"/>
    <m/>
    <n v="0"/>
    <m/>
    <n v="0"/>
    <n v="0"/>
    <m/>
    <m/>
    <m/>
    <s v="CUT"/>
    <n v="1"/>
  </r>
  <r>
    <x v="159"/>
    <x v="10"/>
    <m/>
    <n v="0"/>
    <m/>
    <n v="0"/>
    <n v="0"/>
    <m/>
    <m/>
    <m/>
    <s v="CUT"/>
    <n v="1"/>
  </r>
  <r>
    <x v="159"/>
    <x v="11"/>
    <m/>
    <n v="0"/>
    <m/>
    <n v="0"/>
    <n v="0"/>
    <m/>
    <m/>
    <m/>
    <s v="CUT"/>
    <n v="1"/>
  </r>
  <r>
    <x v="160"/>
    <x v="0"/>
    <s v="56 pts"/>
    <n v="21"/>
    <n v="23"/>
    <n v="3"/>
    <n v="56"/>
    <s v="CAP+9"/>
    <s v="CAP+9"/>
    <n v="9"/>
    <n v="23"/>
    <n v="1"/>
  </r>
  <r>
    <x v="160"/>
    <x v="1"/>
    <s v="80 pts"/>
    <n v="9"/>
    <n v="11"/>
    <n v="2"/>
    <n v="80"/>
    <n v="4.8532407407406719E-3"/>
    <n v="4.8532407407406719E-3"/>
    <n v="4.8532407407406719E-3"/>
    <n v="11"/>
    <n v="1"/>
  </r>
  <r>
    <x v="160"/>
    <x v="2"/>
    <s v="80 pts"/>
    <n v="18"/>
    <n v="11"/>
    <n v="1"/>
    <n v="80"/>
    <n v="2.0346180555555593E-2"/>
    <n v="2.0346180555555593E-2"/>
    <n v="2.0346180555555593E-2"/>
    <n v="11"/>
    <n v="1"/>
  </r>
  <r>
    <x v="160"/>
    <x v="3"/>
    <s v="40 pts"/>
    <n v="6"/>
    <n v="21"/>
    <n v="2"/>
    <n v="40"/>
    <n v="1.4217592592593586E-3"/>
    <n v="1.4217592592593586E-3"/>
    <n v="1.4217592592593586E-3"/>
    <n v="21"/>
    <n v="1"/>
  </r>
  <r>
    <x v="160"/>
    <x v="4"/>
    <s v="52 pts"/>
    <n v="9"/>
    <n v="13"/>
    <n v="1"/>
    <n v="52"/>
    <s v="584 rep"/>
    <n v="584"/>
    <n v="584"/>
    <n v="13"/>
    <n v="1"/>
  </r>
  <r>
    <x v="160"/>
    <x v="5"/>
    <s v="20 pts"/>
    <n v="16"/>
    <n v="17"/>
    <n v="1"/>
    <n v="20"/>
    <s v="4 pt"/>
    <n v="4"/>
    <n v="4"/>
    <n v="17"/>
    <n v="1"/>
  </r>
  <r>
    <x v="160"/>
    <x v="6"/>
    <m/>
    <n v="0"/>
    <m/>
    <n v="0"/>
    <n v="0"/>
    <m/>
    <m/>
    <m/>
    <s v="CUT"/>
    <n v="1"/>
  </r>
  <r>
    <x v="160"/>
    <x v="7"/>
    <m/>
    <n v="0"/>
    <m/>
    <n v="0"/>
    <n v="0"/>
    <m/>
    <m/>
    <m/>
    <s v="CUT"/>
    <n v="1"/>
  </r>
  <r>
    <x v="160"/>
    <x v="8"/>
    <m/>
    <n v="0"/>
    <m/>
    <n v="0"/>
    <n v="0"/>
    <m/>
    <m/>
    <m/>
    <s v="CUT"/>
    <n v="1"/>
  </r>
  <r>
    <x v="160"/>
    <x v="9"/>
    <m/>
    <n v="0"/>
    <m/>
    <n v="0"/>
    <n v="0"/>
    <m/>
    <m/>
    <m/>
    <s v="CUT"/>
    <n v="1"/>
  </r>
  <r>
    <x v="160"/>
    <x v="10"/>
    <m/>
    <n v="0"/>
    <m/>
    <n v="0"/>
    <n v="0"/>
    <m/>
    <m/>
    <m/>
    <s v="CUT"/>
    <n v="1"/>
  </r>
  <r>
    <x v="160"/>
    <x v="11"/>
    <m/>
    <n v="0"/>
    <m/>
    <n v="0"/>
    <n v="0"/>
    <m/>
    <m/>
    <m/>
    <s v="CUT"/>
    <n v="1"/>
  </r>
  <r>
    <x v="161"/>
    <x v="0"/>
    <s v="86 pts"/>
    <n v="35"/>
    <n v="8"/>
    <n v="3"/>
    <n v="86"/>
    <s v="CAP+6"/>
    <s v="CAP+6"/>
    <n v="6"/>
    <n v="8"/>
    <n v="1"/>
  </r>
  <r>
    <x v="161"/>
    <x v="1"/>
    <s v="26 pts"/>
    <n v="24"/>
    <n v="49"/>
    <n v="2"/>
    <n v="26"/>
    <n v="6.4238425925926546E-3"/>
    <n v="6.4238425925926546E-3"/>
    <n v="6.4238425925926546E-3"/>
    <n v="49"/>
    <n v="1"/>
  </r>
  <r>
    <x v="161"/>
    <x v="2"/>
    <s v="94 pts"/>
    <n v="36"/>
    <n v="4"/>
    <n v="1"/>
    <n v="94"/>
    <n v="1.9010416666666696E-2"/>
    <n v="1.9010416666666696E-2"/>
    <n v="1.9010416666666696E-2"/>
    <n v="4"/>
    <n v="1"/>
  </r>
  <r>
    <x v="161"/>
    <x v="3"/>
    <s v="34 pts"/>
    <n v="16"/>
    <n v="24"/>
    <n v="2"/>
    <n v="34"/>
    <n v="1.460069444444434E-3"/>
    <n v="1.460069444444434E-3"/>
    <n v="1.460069444444434E-3"/>
    <n v="24"/>
    <n v="1"/>
  </r>
  <r>
    <x v="161"/>
    <x v="4"/>
    <s v="68 pts"/>
    <n v="7"/>
    <n v="9"/>
    <n v="1"/>
    <n v="68"/>
    <s v="598 rep"/>
    <n v="598"/>
    <n v="598"/>
    <n v="9"/>
    <n v="1"/>
  </r>
  <r>
    <x v="161"/>
    <x v="5"/>
    <s v="10 pts"/>
    <n v="15"/>
    <n v="19"/>
    <n v="1"/>
    <n v="10"/>
    <s v="2 pt"/>
    <n v="2"/>
    <n v="2"/>
    <n v="19"/>
    <n v="1"/>
  </r>
  <r>
    <x v="161"/>
    <x v="6"/>
    <m/>
    <n v="0"/>
    <m/>
    <n v="0"/>
    <n v="0"/>
    <m/>
    <m/>
    <m/>
    <s v="CUT"/>
    <n v="1"/>
  </r>
  <r>
    <x v="161"/>
    <x v="7"/>
    <m/>
    <n v="0"/>
    <m/>
    <n v="0"/>
    <n v="0"/>
    <m/>
    <m/>
    <m/>
    <s v="CUT"/>
    <n v="1"/>
  </r>
  <r>
    <x v="161"/>
    <x v="8"/>
    <m/>
    <n v="0"/>
    <m/>
    <n v="0"/>
    <n v="0"/>
    <m/>
    <m/>
    <m/>
    <s v="CUT"/>
    <n v="1"/>
  </r>
  <r>
    <x v="161"/>
    <x v="9"/>
    <m/>
    <n v="0"/>
    <m/>
    <n v="0"/>
    <n v="0"/>
    <m/>
    <m/>
    <m/>
    <s v="CUT"/>
    <n v="1"/>
  </r>
  <r>
    <x v="161"/>
    <x v="10"/>
    <m/>
    <n v="0"/>
    <m/>
    <n v="0"/>
    <n v="0"/>
    <m/>
    <m/>
    <m/>
    <s v="CUT"/>
    <n v="1"/>
  </r>
  <r>
    <x v="161"/>
    <x v="11"/>
    <m/>
    <n v="0"/>
    <m/>
    <n v="0"/>
    <n v="0"/>
    <m/>
    <m/>
    <m/>
    <s v="CUT"/>
    <n v="1"/>
  </r>
  <r>
    <x v="162"/>
    <x v="0"/>
    <s v="21 pts"/>
    <n v="3"/>
    <n v="54"/>
    <n v="1"/>
    <n v="21"/>
    <s v="CAP+20"/>
    <s v="CAP+20"/>
    <n v="20"/>
    <n v="54"/>
    <n v="1"/>
  </r>
  <r>
    <x v="162"/>
    <x v="1"/>
    <s v="74 pts"/>
    <n v="11"/>
    <n v="14"/>
    <n v="1"/>
    <n v="74"/>
    <n v="4.8984953703703482E-3"/>
    <n v="4.8984953703703482E-3"/>
    <n v="4.8984953703703482E-3"/>
    <n v="14"/>
    <n v="1"/>
  </r>
  <r>
    <x v="162"/>
    <x v="2"/>
    <s v="100 pts"/>
    <n v="40"/>
    <n v="1"/>
    <n v="1"/>
    <n v="100"/>
    <n v="1.885601851851848E-2"/>
    <n v="1.885601851851848E-2"/>
    <n v="1.885601851851848E-2"/>
    <n v="1"/>
    <n v="1"/>
  </r>
  <r>
    <x v="162"/>
    <x v="3"/>
    <s v="76 pts"/>
    <n v="3"/>
    <n v="9"/>
    <n v="2"/>
    <n v="76"/>
    <n v="1.2265046296295878E-3"/>
    <n v="1.2265046296295878E-3"/>
    <n v="1.2265046296295878E-3"/>
    <n v="9"/>
    <n v="1"/>
  </r>
  <r>
    <x v="162"/>
    <x v="4"/>
    <s v="31 pts"/>
    <n v="4"/>
    <n v="20"/>
    <n v="2"/>
    <n v="31"/>
    <s v="527 rep"/>
    <n v="527"/>
    <n v="527"/>
    <n v="20"/>
    <n v="1"/>
  </r>
  <r>
    <x v="162"/>
    <x v="5"/>
    <s v="15 pts"/>
    <n v="17"/>
    <n v="18"/>
    <n v="1"/>
    <n v="15"/>
    <s v="3 pt"/>
    <n v="3"/>
    <n v="3"/>
    <n v="18"/>
    <n v="1"/>
  </r>
  <r>
    <x v="162"/>
    <x v="6"/>
    <m/>
    <n v="0"/>
    <m/>
    <n v="0"/>
    <n v="0"/>
    <m/>
    <m/>
    <m/>
    <s v="CUT"/>
    <n v="1"/>
  </r>
  <r>
    <x v="162"/>
    <x v="7"/>
    <m/>
    <n v="0"/>
    <m/>
    <n v="0"/>
    <n v="0"/>
    <m/>
    <m/>
    <m/>
    <s v="CUT"/>
    <n v="1"/>
  </r>
  <r>
    <x v="162"/>
    <x v="8"/>
    <m/>
    <n v="0"/>
    <m/>
    <n v="0"/>
    <n v="0"/>
    <m/>
    <m/>
    <m/>
    <s v="CUT"/>
    <n v="1"/>
  </r>
  <r>
    <x v="162"/>
    <x v="9"/>
    <m/>
    <n v="0"/>
    <m/>
    <n v="0"/>
    <n v="0"/>
    <m/>
    <m/>
    <m/>
    <s v="CUT"/>
    <n v="1"/>
  </r>
  <r>
    <x v="162"/>
    <x v="10"/>
    <m/>
    <n v="0"/>
    <m/>
    <n v="0"/>
    <n v="0"/>
    <m/>
    <m/>
    <m/>
    <s v="CUT"/>
    <n v="1"/>
  </r>
  <r>
    <x v="162"/>
    <x v="11"/>
    <m/>
    <n v="0"/>
    <m/>
    <n v="0"/>
    <n v="0"/>
    <m/>
    <m/>
    <m/>
    <s v="CUT"/>
    <n v="1"/>
  </r>
  <r>
    <x v="163"/>
    <x v="0"/>
    <s v="35 pts"/>
    <n v="26"/>
    <n v="40"/>
    <n v="3"/>
    <n v="35"/>
    <s v="CAP+19"/>
    <s v="CAP+19"/>
    <n v="19"/>
    <n v="40"/>
    <n v="1"/>
  </r>
  <r>
    <x v="163"/>
    <x v="1"/>
    <s v="68 pts"/>
    <n v="18"/>
    <n v="17"/>
    <n v="1"/>
    <n v="68"/>
    <n v="5.0657407407408428E-3"/>
    <n v="5.0657407407408428E-3"/>
    <n v="5.0657407407408428E-3"/>
    <n v="17"/>
    <n v="1"/>
  </r>
  <r>
    <x v="163"/>
    <x v="2"/>
    <s v="84 pts"/>
    <n v="38"/>
    <n v="9"/>
    <n v="1"/>
    <n v="84"/>
    <n v="1.9943634259259158E-2"/>
    <n v="1.9943634259259158E-2"/>
    <n v="1.9943634259259158E-2"/>
    <n v="9"/>
    <n v="1"/>
  </r>
  <r>
    <x v="163"/>
    <x v="3"/>
    <s v="26 pts"/>
    <n v="19"/>
    <n v="28"/>
    <n v="2"/>
    <n v="26"/>
    <n v="1.4962962962963289E-3"/>
    <n v="1.4962962962963289E-3"/>
    <n v="1.4962962962963289E-3"/>
    <n v="28"/>
    <n v="1"/>
  </r>
  <r>
    <x v="163"/>
    <x v="4"/>
    <s v="46 pts"/>
    <n v="13"/>
    <n v="15"/>
    <n v="1"/>
    <n v="46"/>
    <s v="565 rep"/>
    <n v="565"/>
    <n v="565"/>
    <n v="15"/>
    <n v="1"/>
  </r>
  <r>
    <x v="163"/>
    <x v="5"/>
    <s v="35 pts"/>
    <n v="20"/>
    <n v="14"/>
    <n v="1"/>
    <n v="35"/>
    <s v="7 pt"/>
    <n v="7"/>
    <n v="7"/>
    <n v="14"/>
    <n v="1"/>
  </r>
  <r>
    <x v="163"/>
    <x v="6"/>
    <m/>
    <n v="0"/>
    <m/>
    <n v="0"/>
    <n v="0"/>
    <m/>
    <m/>
    <m/>
    <s v="CUT"/>
    <n v="1"/>
  </r>
  <r>
    <x v="163"/>
    <x v="7"/>
    <m/>
    <n v="0"/>
    <m/>
    <n v="0"/>
    <n v="0"/>
    <m/>
    <m/>
    <m/>
    <s v="CUT"/>
    <n v="1"/>
  </r>
  <r>
    <x v="163"/>
    <x v="8"/>
    <m/>
    <n v="0"/>
    <m/>
    <n v="0"/>
    <n v="0"/>
    <m/>
    <m/>
    <m/>
    <s v="CUT"/>
    <n v="1"/>
  </r>
  <r>
    <x v="163"/>
    <x v="9"/>
    <m/>
    <n v="0"/>
    <m/>
    <n v="0"/>
    <n v="0"/>
    <m/>
    <m/>
    <m/>
    <s v="CUT"/>
    <n v="1"/>
  </r>
  <r>
    <x v="163"/>
    <x v="10"/>
    <m/>
    <n v="0"/>
    <m/>
    <n v="0"/>
    <n v="0"/>
    <m/>
    <m/>
    <m/>
    <s v="CUT"/>
    <n v="1"/>
  </r>
  <r>
    <x v="163"/>
    <x v="11"/>
    <m/>
    <n v="0"/>
    <m/>
    <n v="0"/>
    <n v="0"/>
    <m/>
    <m/>
    <m/>
    <s v="CUT"/>
    <n v="1"/>
  </r>
  <r>
    <x v="164"/>
    <x v="0"/>
    <s v="72 pts"/>
    <n v="33"/>
    <n v="15"/>
    <n v="3"/>
    <n v="72"/>
    <s v="CAP+8"/>
    <s v="CAP+8"/>
    <n v="8"/>
    <n v="15"/>
    <n v="1"/>
  </r>
  <r>
    <x v="164"/>
    <x v="1"/>
    <s v="52 pts"/>
    <n v="13"/>
    <n v="25"/>
    <n v="2"/>
    <n v="52"/>
    <n v="5.4104166666666398E-3"/>
    <n v="5.4104166666666398E-3"/>
    <n v="5.4104166666666398E-3"/>
    <n v="25"/>
    <n v="1"/>
  </r>
  <r>
    <x v="164"/>
    <x v="2"/>
    <s v="42 pts"/>
    <n v="16"/>
    <n v="30"/>
    <n v="1"/>
    <n v="42"/>
    <n v="2.1903240740740682E-2"/>
    <n v="2.1903240740740682E-2"/>
    <n v="2.1903240740740682E-2"/>
    <n v="30"/>
    <n v="1"/>
  </r>
  <r>
    <x v="164"/>
    <x v="3"/>
    <s v="52 pts"/>
    <n v="9"/>
    <n v="17"/>
    <n v="1"/>
    <n v="52"/>
    <n v="1.3475694444444741E-3"/>
    <n v="1.3475694444444741E-3"/>
    <n v="1.3475694444444741E-3"/>
    <n v="17"/>
    <n v="1"/>
  </r>
  <r>
    <x v="164"/>
    <x v="4"/>
    <s v="37 pts"/>
    <n v="4"/>
    <n v="18"/>
    <n v="1"/>
    <n v="37"/>
    <s v="546 rep"/>
    <n v="546"/>
    <n v="546"/>
    <n v="18"/>
    <n v="1"/>
  </r>
  <r>
    <x v="164"/>
    <x v="5"/>
    <m/>
    <n v="0"/>
    <m/>
    <n v="0"/>
    <n v="0"/>
    <m/>
    <m/>
    <m/>
    <s v="CUT"/>
    <n v="1"/>
  </r>
  <r>
    <x v="164"/>
    <x v="6"/>
    <m/>
    <n v="0"/>
    <m/>
    <n v="0"/>
    <n v="0"/>
    <m/>
    <m/>
    <m/>
    <s v="CUT"/>
    <n v="1"/>
  </r>
  <r>
    <x v="164"/>
    <x v="7"/>
    <m/>
    <n v="0"/>
    <m/>
    <n v="0"/>
    <n v="0"/>
    <m/>
    <m/>
    <m/>
    <s v="CUT"/>
    <n v="1"/>
  </r>
  <r>
    <x v="164"/>
    <x v="8"/>
    <m/>
    <n v="0"/>
    <m/>
    <n v="0"/>
    <n v="0"/>
    <m/>
    <m/>
    <m/>
    <s v="CUT"/>
    <n v="1"/>
  </r>
  <r>
    <x v="164"/>
    <x v="9"/>
    <m/>
    <n v="0"/>
    <m/>
    <n v="0"/>
    <n v="0"/>
    <m/>
    <m/>
    <m/>
    <s v="CUT"/>
    <n v="1"/>
  </r>
  <r>
    <x v="164"/>
    <x v="10"/>
    <m/>
    <n v="0"/>
    <m/>
    <n v="0"/>
    <n v="0"/>
    <m/>
    <m/>
    <m/>
    <s v="CUT"/>
    <n v="1"/>
  </r>
  <r>
    <x v="164"/>
    <x v="11"/>
    <m/>
    <n v="0"/>
    <m/>
    <n v="0"/>
    <n v="0"/>
    <m/>
    <m/>
    <m/>
    <s v="CUT"/>
    <n v="1"/>
  </r>
  <r>
    <x v="165"/>
    <x v="0"/>
    <s v="17 pts"/>
    <n v="20"/>
    <n v="58"/>
    <n v="3"/>
    <n v="17"/>
    <s v="CAP+22"/>
    <s v="CAP+22"/>
    <n v="22"/>
    <n v="58"/>
    <n v="1"/>
  </r>
  <r>
    <x v="165"/>
    <x v="1"/>
    <s v="72 pts"/>
    <n v="9"/>
    <n v="15"/>
    <n v="1"/>
    <n v="72"/>
    <n v="4.9759259259258837E-3"/>
    <n v="4.9759259259258837E-3"/>
    <n v="4.9759259259258837E-3"/>
    <n v="15"/>
    <n v="1"/>
  </r>
  <r>
    <x v="165"/>
    <x v="2"/>
    <s v="82 pts"/>
    <n v="9"/>
    <n v="10"/>
    <n v="1"/>
    <n v="82"/>
    <n v="2.0321296296296198E-2"/>
    <n v="2.0321296296296198E-2"/>
    <n v="2.0321296296296198E-2"/>
    <n v="10"/>
    <n v="1"/>
  </r>
  <r>
    <x v="165"/>
    <x v="3"/>
    <s v="61 pts"/>
    <n v="11"/>
    <n v="14"/>
    <n v="1"/>
    <n v="61"/>
    <n v="1.3013888888888658E-3"/>
    <n v="1.3013888888888658E-3"/>
    <n v="1.3013888888888658E-3"/>
    <n v="14"/>
    <n v="1"/>
  </r>
  <r>
    <x v="165"/>
    <x v="4"/>
    <s v="22 pts"/>
    <n v="10"/>
    <n v="23"/>
    <n v="1"/>
    <n v="22"/>
    <s v="499 rep"/>
    <n v="499"/>
    <n v="499"/>
    <n v="23"/>
    <n v="1"/>
  </r>
  <r>
    <x v="165"/>
    <x v="5"/>
    <m/>
    <n v="0"/>
    <m/>
    <n v="0"/>
    <n v="0"/>
    <m/>
    <m/>
    <m/>
    <s v="CUT"/>
    <n v="1"/>
  </r>
  <r>
    <x v="165"/>
    <x v="6"/>
    <m/>
    <n v="0"/>
    <m/>
    <n v="0"/>
    <n v="0"/>
    <m/>
    <m/>
    <m/>
    <s v="CUT"/>
    <n v="1"/>
  </r>
  <r>
    <x v="165"/>
    <x v="7"/>
    <m/>
    <n v="0"/>
    <m/>
    <n v="0"/>
    <n v="0"/>
    <m/>
    <m/>
    <m/>
    <s v="CUT"/>
    <n v="1"/>
  </r>
  <r>
    <x v="165"/>
    <x v="8"/>
    <m/>
    <n v="0"/>
    <m/>
    <n v="0"/>
    <n v="0"/>
    <m/>
    <m/>
    <m/>
    <s v="CUT"/>
    <n v="1"/>
  </r>
  <r>
    <x v="165"/>
    <x v="9"/>
    <m/>
    <n v="0"/>
    <m/>
    <n v="0"/>
    <n v="0"/>
    <m/>
    <m/>
    <m/>
    <s v="CUT"/>
    <n v="1"/>
  </r>
  <r>
    <x v="165"/>
    <x v="10"/>
    <m/>
    <n v="0"/>
    <m/>
    <n v="0"/>
    <n v="0"/>
    <m/>
    <m/>
    <m/>
    <s v="CUT"/>
    <n v="1"/>
  </r>
  <r>
    <x v="165"/>
    <x v="11"/>
    <m/>
    <n v="0"/>
    <m/>
    <n v="0"/>
    <n v="0"/>
    <m/>
    <m/>
    <m/>
    <s v="CUT"/>
    <n v="1"/>
  </r>
  <r>
    <x v="166"/>
    <x v="0"/>
    <s v="84 pts"/>
    <n v="45"/>
    <n v="9"/>
    <n v="3"/>
    <n v="84"/>
    <s v="CAP+6"/>
    <s v="CAP+6"/>
    <n v="6"/>
    <n v="9"/>
    <n v="1"/>
  </r>
  <r>
    <x v="166"/>
    <x v="1"/>
    <s v="47 pts"/>
    <n v="16"/>
    <n v="28"/>
    <n v="2"/>
    <n v="47"/>
    <n v="5.4599537037036683E-3"/>
    <n v="5.4599537037036683E-3"/>
    <n v="5.4599537037036683E-3"/>
    <n v="28"/>
    <n v="1"/>
  </r>
  <r>
    <x v="166"/>
    <x v="2"/>
    <s v="52 pts"/>
    <n v="17"/>
    <n v="25"/>
    <n v="1"/>
    <n v="52"/>
    <n v="2.1501388888888862E-2"/>
    <n v="2.1501388888888862E-2"/>
    <n v="2.1501388888888862E-2"/>
    <n v="25"/>
    <n v="1"/>
  </r>
  <r>
    <x v="166"/>
    <x v="3"/>
    <s v="18 pts"/>
    <n v="10"/>
    <n v="32"/>
    <n v="1"/>
    <n v="18"/>
    <n v="1.6150462962962742E-3"/>
    <n v="1.6150462962962742E-3"/>
    <n v="1.6150462962962742E-3"/>
    <n v="32"/>
    <n v="1"/>
  </r>
  <r>
    <x v="166"/>
    <x v="4"/>
    <s v="43 pts"/>
    <n v="14"/>
    <n v="16"/>
    <n v="1"/>
    <n v="43"/>
    <s v="549 rep"/>
    <n v="549"/>
    <n v="549"/>
    <s v="16T"/>
    <n v="1"/>
  </r>
  <r>
    <x v="166"/>
    <x v="5"/>
    <m/>
    <n v="0"/>
    <m/>
    <n v="0"/>
    <n v="0"/>
    <m/>
    <m/>
    <m/>
    <s v="CUT"/>
    <n v="1"/>
  </r>
  <r>
    <x v="166"/>
    <x v="6"/>
    <m/>
    <n v="0"/>
    <m/>
    <n v="0"/>
    <n v="0"/>
    <m/>
    <m/>
    <m/>
    <s v="CUT"/>
    <n v="1"/>
  </r>
  <r>
    <x v="166"/>
    <x v="7"/>
    <m/>
    <n v="0"/>
    <m/>
    <n v="0"/>
    <n v="0"/>
    <m/>
    <m/>
    <m/>
    <s v="CUT"/>
    <n v="1"/>
  </r>
  <r>
    <x v="166"/>
    <x v="8"/>
    <m/>
    <n v="0"/>
    <m/>
    <n v="0"/>
    <n v="0"/>
    <m/>
    <m/>
    <m/>
    <s v="CUT"/>
    <n v="1"/>
  </r>
  <r>
    <x v="166"/>
    <x v="9"/>
    <m/>
    <n v="0"/>
    <m/>
    <n v="0"/>
    <n v="0"/>
    <m/>
    <m/>
    <m/>
    <s v="CUT"/>
    <n v="1"/>
  </r>
  <r>
    <x v="166"/>
    <x v="10"/>
    <m/>
    <n v="0"/>
    <m/>
    <n v="0"/>
    <n v="0"/>
    <m/>
    <m/>
    <m/>
    <s v="CUT"/>
    <n v="1"/>
  </r>
  <r>
    <x v="166"/>
    <x v="11"/>
    <m/>
    <n v="0"/>
    <m/>
    <n v="0"/>
    <n v="0"/>
    <m/>
    <m/>
    <m/>
    <s v="CUT"/>
    <n v="1"/>
  </r>
  <r>
    <x v="167"/>
    <x v="0"/>
    <s v="68 pts"/>
    <n v="24"/>
    <n v="17"/>
    <n v="2"/>
    <n v="68"/>
    <s v="CAP+9"/>
    <s v="CAP+9"/>
    <n v="9"/>
    <n v="17"/>
    <n v="1"/>
  </r>
  <r>
    <x v="167"/>
    <x v="1"/>
    <s v="38 pts"/>
    <n v="12"/>
    <n v="37"/>
    <n v="2"/>
    <n v="38"/>
    <n v="5.9135416666666885E-3"/>
    <n v="5.9135416666666885E-3"/>
    <n v="5.9135416666666885E-3"/>
    <n v="37"/>
    <n v="1"/>
  </r>
  <r>
    <x v="167"/>
    <x v="2"/>
    <s v="18 pts"/>
    <n v="13"/>
    <n v="42"/>
    <n v="1"/>
    <n v="18"/>
    <n v="2.3664351851851784E-2"/>
    <n v="2.3664351851851784E-2"/>
    <n v="2.3664351851851784E-2"/>
    <n v="42"/>
    <n v="1"/>
  </r>
  <r>
    <x v="167"/>
    <x v="3"/>
    <s v="94 pts"/>
    <n v="18"/>
    <n v="3"/>
    <n v="1"/>
    <n v="94"/>
    <n v="1.0890046296296862E-3"/>
    <n v="1.0890046296296862E-3"/>
    <n v="1.0890046296296862E-3"/>
    <n v="3"/>
    <n v="1"/>
  </r>
  <r>
    <x v="167"/>
    <x v="4"/>
    <s v="25 pts"/>
    <n v="12"/>
    <n v="22"/>
    <n v="1"/>
    <n v="25"/>
    <s v="506 rep"/>
    <n v="506"/>
    <n v="506"/>
    <n v="22"/>
    <n v="1"/>
  </r>
  <r>
    <x v="167"/>
    <x v="5"/>
    <m/>
    <n v="0"/>
    <m/>
    <n v="0"/>
    <n v="0"/>
    <m/>
    <m/>
    <m/>
    <s v="CUT"/>
    <n v="1"/>
  </r>
  <r>
    <x v="167"/>
    <x v="6"/>
    <m/>
    <n v="0"/>
    <m/>
    <n v="0"/>
    <n v="0"/>
    <m/>
    <m/>
    <m/>
    <s v="CUT"/>
    <n v="1"/>
  </r>
  <r>
    <x v="167"/>
    <x v="7"/>
    <m/>
    <n v="0"/>
    <m/>
    <n v="0"/>
    <n v="0"/>
    <m/>
    <m/>
    <m/>
    <s v="CUT"/>
    <n v="1"/>
  </r>
  <r>
    <x v="167"/>
    <x v="8"/>
    <m/>
    <n v="0"/>
    <m/>
    <n v="0"/>
    <n v="0"/>
    <m/>
    <m/>
    <m/>
    <s v="CUT"/>
    <n v="1"/>
  </r>
  <r>
    <x v="167"/>
    <x v="9"/>
    <m/>
    <n v="0"/>
    <m/>
    <n v="0"/>
    <n v="0"/>
    <m/>
    <m/>
    <m/>
    <s v="CUT"/>
    <n v="1"/>
  </r>
  <r>
    <x v="167"/>
    <x v="10"/>
    <m/>
    <n v="0"/>
    <m/>
    <n v="0"/>
    <n v="0"/>
    <m/>
    <m/>
    <m/>
    <s v="CUT"/>
    <n v="1"/>
  </r>
  <r>
    <x v="167"/>
    <x v="11"/>
    <m/>
    <n v="0"/>
    <m/>
    <n v="0"/>
    <n v="0"/>
    <m/>
    <m/>
    <m/>
    <s v="CUT"/>
    <n v="1"/>
  </r>
  <r>
    <x v="168"/>
    <x v="0"/>
    <s v="92 pts"/>
    <n v="15"/>
    <n v="5"/>
    <n v="3"/>
    <n v="92"/>
    <s v="CAP"/>
    <s v="CAP"/>
    <m/>
    <n v="5"/>
    <n v="1"/>
  </r>
  <r>
    <x v="168"/>
    <x v="1"/>
    <s v="31 pts"/>
    <n v="18"/>
    <n v="44"/>
    <n v="2"/>
    <n v="31"/>
    <n v="6.1894675925926457E-3"/>
    <n v="6.1894675925926457E-3"/>
    <n v="6.1894675925926457E-3"/>
    <n v="44"/>
    <n v="1"/>
  </r>
  <r>
    <x v="168"/>
    <x v="2"/>
    <s v="38 pts"/>
    <n v="35"/>
    <n v="32"/>
    <n v="1"/>
    <n v="38"/>
    <n v="2.2116666666666562E-2"/>
    <n v="2.2116666666666562E-2"/>
    <n v="2.2116666666666562E-2"/>
    <n v="32"/>
    <n v="1"/>
  </r>
  <r>
    <x v="168"/>
    <x v="3"/>
    <s v="20 pts"/>
    <n v="13"/>
    <n v="31"/>
    <n v="1"/>
    <n v="20"/>
    <n v="1.5839120370371162E-3"/>
    <n v="1.5839120370371162E-3"/>
    <n v="1.5839120370371162E-3"/>
    <n v="31"/>
    <n v="1"/>
  </r>
  <r>
    <x v="168"/>
    <x v="4"/>
    <s v="56 pts"/>
    <n v="15"/>
    <n v="12"/>
    <n v="1"/>
    <n v="56"/>
    <s v="586 rep"/>
    <n v="586"/>
    <n v="586"/>
    <n v="12"/>
    <n v="1"/>
  </r>
  <r>
    <x v="168"/>
    <x v="5"/>
    <m/>
    <n v="0"/>
    <m/>
    <n v="0"/>
    <n v="0"/>
    <m/>
    <m/>
    <m/>
    <s v="CUT"/>
    <n v="1"/>
  </r>
  <r>
    <x v="168"/>
    <x v="6"/>
    <m/>
    <n v="0"/>
    <m/>
    <n v="0"/>
    <n v="0"/>
    <m/>
    <m/>
    <m/>
    <s v="CUT"/>
    <n v="1"/>
  </r>
  <r>
    <x v="168"/>
    <x v="7"/>
    <m/>
    <n v="0"/>
    <m/>
    <n v="0"/>
    <n v="0"/>
    <m/>
    <m/>
    <m/>
    <s v="CUT"/>
    <n v="1"/>
  </r>
  <r>
    <x v="168"/>
    <x v="8"/>
    <m/>
    <n v="0"/>
    <m/>
    <n v="0"/>
    <n v="0"/>
    <m/>
    <m/>
    <m/>
    <s v="CUT"/>
    <n v="1"/>
  </r>
  <r>
    <x v="168"/>
    <x v="9"/>
    <m/>
    <n v="0"/>
    <m/>
    <n v="0"/>
    <n v="0"/>
    <m/>
    <m/>
    <m/>
    <s v="CUT"/>
    <n v="1"/>
  </r>
  <r>
    <x v="168"/>
    <x v="10"/>
    <m/>
    <n v="0"/>
    <m/>
    <n v="0"/>
    <n v="0"/>
    <m/>
    <m/>
    <m/>
    <s v="CUT"/>
    <n v="1"/>
  </r>
  <r>
    <x v="168"/>
    <x v="11"/>
    <m/>
    <n v="0"/>
    <m/>
    <n v="0"/>
    <n v="0"/>
    <m/>
    <m/>
    <m/>
    <s v="CUT"/>
    <n v="1"/>
  </r>
  <r>
    <x v="169"/>
    <x v="0"/>
    <s v="36 pts"/>
    <n v="31"/>
    <n v="39"/>
    <n v="3"/>
    <n v="36"/>
    <s v="CAP+17"/>
    <s v="CAP+17"/>
    <n v="17"/>
    <n v="39"/>
    <n v="1"/>
  </r>
  <r>
    <x v="169"/>
    <x v="1"/>
    <s v="70 pts"/>
    <n v="22"/>
    <n v="16"/>
    <n v="1"/>
    <n v="70"/>
    <n v="5.0568287037036086E-3"/>
    <n v="5.0568287037036086E-3"/>
    <n v="5.0568287037036086E-3"/>
    <n v="16"/>
    <n v="1"/>
  </r>
  <r>
    <x v="169"/>
    <x v="2"/>
    <s v="78 pts"/>
    <n v="37"/>
    <n v="12"/>
    <n v="1"/>
    <n v="78"/>
    <n v="2.0372569444444544E-2"/>
    <n v="2.0372569444444544E-2"/>
    <n v="2.0372569444444544E-2"/>
    <n v="12"/>
    <n v="1"/>
  </r>
  <r>
    <x v="169"/>
    <x v="3"/>
    <s v="10 pts"/>
    <n v="20"/>
    <n v="36"/>
    <n v="2"/>
    <n v="10"/>
    <n v="1.8361111111111494E-3"/>
    <n v="1.8361111111111494E-3"/>
    <n v="1.8361111111111494E-3"/>
    <n v="36"/>
    <n v="1"/>
  </r>
  <r>
    <x v="169"/>
    <x v="4"/>
    <s v="34 pts"/>
    <n v="2"/>
    <n v="19"/>
    <n v="1"/>
    <n v="34"/>
    <s v="545 rep"/>
    <n v="545"/>
    <n v="545"/>
    <n v="19"/>
    <n v="1"/>
  </r>
  <r>
    <x v="169"/>
    <x v="5"/>
    <m/>
    <n v="0"/>
    <m/>
    <n v="0"/>
    <n v="0"/>
    <m/>
    <m/>
    <m/>
    <s v="CUT"/>
    <n v="1"/>
  </r>
  <r>
    <x v="169"/>
    <x v="6"/>
    <m/>
    <n v="0"/>
    <m/>
    <n v="0"/>
    <n v="0"/>
    <m/>
    <m/>
    <m/>
    <s v="CUT"/>
    <n v="1"/>
  </r>
  <r>
    <x v="169"/>
    <x v="7"/>
    <m/>
    <n v="0"/>
    <m/>
    <n v="0"/>
    <n v="0"/>
    <m/>
    <m/>
    <m/>
    <s v="CUT"/>
    <n v="1"/>
  </r>
  <r>
    <x v="169"/>
    <x v="8"/>
    <m/>
    <n v="0"/>
    <m/>
    <n v="0"/>
    <n v="0"/>
    <m/>
    <m/>
    <m/>
    <s v="CUT"/>
    <n v="1"/>
  </r>
  <r>
    <x v="169"/>
    <x v="9"/>
    <m/>
    <n v="0"/>
    <m/>
    <n v="0"/>
    <n v="0"/>
    <m/>
    <m/>
    <m/>
    <s v="CUT"/>
    <n v="1"/>
  </r>
  <r>
    <x v="169"/>
    <x v="10"/>
    <m/>
    <n v="0"/>
    <m/>
    <n v="0"/>
    <n v="0"/>
    <m/>
    <m/>
    <m/>
    <s v="CUT"/>
    <n v="1"/>
  </r>
  <r>
    <x v="169"/>
    <x v="11"/>
    <m/>
    <n v="0"/>
    <m/>
    <n v="0"/>
    <n v="0"/>
    <m/>
    <m/>
    <m/>
    <s v="CUT"/>
    <n v="1"/>
  </r>
  <r>
    <x v="170"/>
    <x v="0"/>
    <s v="52 pts"/>
    <n v="28"/>
    <n v="25"/>
    <n v="3"/>
    <n v="52"/>
    <s v="CAP+10"/>
    <s v="CAP+10"/>
    <n v="10"/>
    <n v="25"/>
    <n v="1"/>
  </r>
  <r>
    <x v="170"/>
    <x v="1"/>
    <s v="88 pts"/>
    <n v="8"/>
    <n v="7"/>
    <n v="2"/>
    <n v="88"/>
    <n v="4.7907407407408176E-3"/>
    <n v="4.7907407407408176E-3"/>
    <n v="4.7907407407408176E-3"/>
    <n v="7"/>
    <n v="1"/>
  </r>
  <r>
    <x v="170"/>
    <x v="2"/>
    <s v="24 pts"/>
    <n v="32"/>
    <n v="39"/>
    <n v="1"/>
    <n v="24"/>
    <n v="2.2817592592592639E-2"/>
    <n v="2.2817592592592639E-2"/>
    <n v="2.2817592592592639E-2"/>
    <n v="39"/>
    <n v="1"/>
  </r>
  <r>
    <x v="170"/>
    <x v="3"/>
    <s v="55 pts"/>
    <n v="12"/>
    <n v="16"/>
    <n v="1"/>
    <n v="55"/>
    <n v="1.3225694444445324E-3"/>
    <n v="1.3225694444445324E-3"/>
    <n v="1.3225694444445324E-3"/>
    <n v="16"/>
    <n v="1"/>
  </r>
  <r>
    <x v="170"/>
    <x v="4"/>
    <s v="7 pts"/>
    <n v="5"/>
    <n v="28"/>
    <n v="1"/>
    <n v="7"/>
    <s v="455 rep"/>
    <n v="455"/>
    <n v="455"/>
    <n v="28"/>
    <n v="1"/>
  </r>
  <r>
    <x v="170"/>
    <x v="5"/>
    <m/>
    <n v="0"/>
    <m/>
    <n v="0"/>
    <n v="0"/>
    <m/>
    <m/>
    <m/>
    <s v="CUT"/>
    <n v="1"/>
  </r>
  <r>
    <x v="170"/>
    <x v="6"/>
    <m/>
    <n v="0"/>
    <m/>
    <n v="0"/>
    <n v="0"/>
    <m/>
    <m/>
    <m/>
    <s v="CUT"/>
    <n v="1"/>
  </r>
  <r>
    <x v="170"/>
    <x v="7"/>
    <m/>
    <n v="0"/>
    <m/>
    <n v="0"/>
    <n v="0"/>
    <m/>
    <m/>
    <m/>
    <s v="CUT"/>
    <n v="1"/>
  </r>
  <r>
    <x v="170"/>
    <x v="8"/>
    <m/>
    <n v="0"/>
    <m/>
    <n v="0"/>
    <n v="0"/>
    <m/>
    <m/>
    <m/>
    <s v="CUT"/>
    <n v="1"/>
  </r>
  <r>
    <x v="170"/>
    <x v="9"/>
    <m/>
    <n v="0"/>
    <m/>
    <n v="0"/>
    <n v="0"/>
    <m/>
    <m/>
    <m/>
    <s v="CUT"/>
    <n v="1"/>
  </r>
  <r>
    <x v="170"/>
    <x v="10"/>
    <m/>
    <n v="0"/>
    <m/>
    <n v="0"/>
    <n v="0"/>
    <m/>
    <m/>
    <m/>
    <s v="CUT"/>
    <n v="1"/>
  </r>
  <r>
    <x v="170"/>
    <x v="11"/>
    <m/>
    <n v="0"/>
    <m/>
    <n v="0"/>
    <n v="0"/>
    <m/>
    <m/>
    <m/>
    <s v="CUT"/>
    <n v="1"/>
  </r>
  <r>
    <x v="171"/>
    <x v="0"/>
    <s v="50 pts"/>
    <n v="40"/>
    <n v="26"/>
    <n v="3"/>
    <n v="50"/>
    <s v="CAP+11"/>
    <s v="CAP+11"/>
    <n v="11"/>
    <n v="26"/>
    <n v="1"/>
  </r>
  <r>
    <x v="171"/>
    <x v="1"/>
    <s v="46 pts"/>
    <n v="33"/>
    <n v="29"/>
    <n v="2"/>
    <n v="46"/>
    <n v="5.4637731481481655E-3"/>
    <n v="5.4637731481481655E-3"/>
    <n v="5.4637731481481655E-3"/>
    <n v="29"/>
    <n v="1"/>
  </r>
  <r>
    <x v="171"/>
    <x v="2"/>
    <s v="28 pts"/>
    <n v="11"/>
    <n v="37"/>
    <n v="1"/>
    <n v="28"/>
    <n v="2.2401041666666677E-2"/>
    <n v="2.2401041666666677E-2"/>
    <n v="2.2401041666666677E-2"/>
    <n v="37"/>
    <n v="1"/>
  </r>
  <r>
    <x v="171"/>
    <x v="3"/>
    <s v="97 pts"/>
    <n v="2"/>
    <n v="2"/>
    <n v="1"/>
    <n v="97"/>
    <n v="1.0887731481481477E-3"/>
    <n v="1.0887731481481477E-3"/>
    <n v="1.0887731481481477E-3"/>
    <n v="2"/>
    <n v="1"/>
  </r>
  <r>
    <x v="171"/>
    <x v="4"/>
    <s v="1 pts"/>
    <n v="11"/>
    <n v="30"/>
    <n v="1"/>
    <n v="1"/>
    <s v="436 rep"/>
    <n v="436"/>
    <n v="436"/>
    <n v="30"/>
    <n v="1"/>
  </r>
  <r>
    <x v="171"/>
    <x v="5"/>
    <m/>
    <n v="0"/>
    <m/>
    <n v="0"/>
    <n v="0"/>
    <m/>
    <m/>
    <m/>
    <s v="CUT"/>
    <n v="1"/>
  </r>
  <r>
    <x v="171"/>
    <x v="6"/>
    <m/>
    <n v="0"/>
    <m/>
    <n v="0"/>
    <n v="0"/>
    <m/>
    <m/>
    <m/>
    <s v="CUT"/>
    <n v="1"/>
  </r>
  <r>
    <x v="171"/>
    <x v="7"/>
    <m/>
    <n v="0"/>
    <m/>
    <n v="0"/>
    <n v="0"/>
    <m/>
    <m/>
    <m/>
    <s v="CUT"/>
    <n v="1"/>
  </r>
  <r>
    <x v="171"/>
    <x v="8"/>
    <m/>
    <n v="0"/>
    <m/>
    <n v="0"/>
    <n v="0"/>
    <m/>
    <m/>
    <m/>
    <s v="CUT"/>
    <n v="1"/>
  </r>
  <r>
    <x v="171"/>
    <x v="9"/>
    <m/>
    <n v="0"/>
    <m/>
    <n v="0"/>
    <n v="0"/>
    <m/>
    <m/>
    <m/>
    <s v="CUT"/>
    <n v="1"/>
  </r>
  <r>
    <x v="171"/>
    <x v="10"/>
    <m/>
    <n v="0"/>
    <m/>
    <n v="0"/>
    <n v="0"/>
    <m/>
    <m/>
    <m/>
    <s v="CUT"/>
    <n v="1"/>
  </r>
  <r>
    <x v="171"/>
    <x v="11"/>
    <m/>
    <n v="0"/>
    <m/>
    <n v="0"/>
    <n v="0"/>
    <m/>
    <m/>
    <m/>
    <s v="CUT"/>
    <n v="1"/>
  </r>
  <r>
    <x v="172"/>
    <x v="0"/>
    <s v="31 pts"/>
    <n v="37"/>
    <n v="44"/>
    <n v="3"/>
    <n v="31"/>
    <s v="CAP+19"/>
    <s v="CAP+19"/>
    <n v="19"/>
    <n v="44"/>
    <n v="1"/>
  </r>
  <r>
    <x v="172"/>
    <x v="1"/>
    <s v="86 pts"/>
    <n v="16"/>
    <n v="8"/>
    <n v="1"/>
    <n v="86"/>
    <n v="4.797453703703658E-3"/>
    <n v="4.797453703703658E-3"/>
    <n v="4.797453703703658E-3"/>
    <n v="8"/>
    <n v="1"/>
  </r>
  <r>
    <x v="172"/>
    <x v="2"/>
    <s v="44 pts"/>
    <n v="15"/>
    <n v="29"/>
    <n v="1"/>
    <n v="44"/>
    <n v="2.1853472222222114E-2"/>
    <n v="2.1853472222222114E-2"/>
    <n v="2.1853472222222114E-2"/>
    <n v="29"/>
    <n v="1"/>
  </r>
  <r>
    <x v="172"/>
    <x v="3"/>
    <s v="43 pts"/>
    <n v="7"/>
    <n v="20"/>
    <n v="1"/>
    <n v="43"/>
    <n v="1.4068287037036775E-3"/>
    <n v="1.4068287037036775E-3"/>
    <n v="1.4068287037036775E-3"/>
    <n v="20"/>
    <n v="1"/>
  </r>
  <r>
    <x v="172"/>
    <x v="4"/>
    <s v="4 pts"/>
    <n v="3"/>
    <n v="29"/>
    <n v="1"/>
    <n v="4"/>
    <s v="443 rep"/>
    <n v="443"/>
    <n v="443"/>
    <n v="29"/>
    <n v="1"/>
  </r>
  <r>
    <x v="172"/>
    <x v="5"/>
    <m/>
    <n v="0"/>
    <m/>
    <n v="0"/>
    <n v="0"/>
    <m/>
    <m/>
    <m/>
    <s v="CUT"/>
    <n v="1"/>
  </r>
  <r>
    <x v="172"/>
    <x v="6"/>
    <m/>
    <n v="0"/>
    <m/>
    <n v="0"/>
    <n v="0"/>
    <m/>
    <m/>
    <m/>
    <s v="CUT"/>
    <n v="1"/>
  </r>
  <r>
    <x v="172"/>
    <x v="7"/>
    <m/>
    <n v="0"/>
    <m/>
    <n v="0"/>
    <n v="0"/>
    <m/>
    <m/>
    <m/>
    <s v="CUT"/>
    <n v="1"/>
  </r>
  <r>
    <x v="172"/>
    <x v="8"/>
    <m/>
    <n v="0"/>
    <m/>
    <n v="0"/>
    <n v="0"/>
    <m/>
    <m/>
    <m/>
    <s v="CUT"/>
    <n v="1"/>
  </r>
  <r>
    <x v="172"/>
    <x v="9"/>
    <m/>
    <n v="0"/>
    <m/>
    <n v="0"/>
    <n v="0"/>
    <m/>
    <m/>
    <m/>
    <s v="CUT"/>
    <n v="1"/>
  </r>
  <r>
    <x v="172"/>
    <x v="10"/>
    <m/>
    <n v="0"/>
    <m/>
    <n v="0"/>
    <n v="0"/>
    <m/>
    <m/>
    <m/>
    <s v="CUT"/>
    <n v="1"/>
  </r>
  <r>
    <x v="172"/>
    <x v="11"/>
    <m/>
    <n v="0"/>
    <m/>
    <n v="0"/>
    <n v="0"/>
    <m/>
    <m/>
    <m/>
    <s v="CUT"/>
    <n v="1"/>
  </r>
  <r>
    <x v="173"/>
    <x v="0"/>
    <s v="66 pts"/>
    <n v="41"/>
    <n v="18"/>
    <n v="3"/>
    <n v="66"/>
    <s v="CAP+9"/>
    <s v="CAP+9"/>
    <n v="9"/>
    <n v="18"/>
    <n v="1"/>
  </r>
  <r>
    <x v="173"/>
    <x v="1"/>
    <s v="76 pts"/>
    <n v="29"/>
    <n v="13"/>
    <n v="2"/>
    <n v="76"/>
    <n v="4.8745370370371077E-3"/>
    <n v="4.8745370370371077E-3"/>
    <n v="4.8745370370371077E-3"/>
    <n v="13"/>
    <n v="1"/>
  </r>
  <r>
    <x v="173"/>
    <x v="2"/>
    <s v="14 pts"/>
    <n v="19"/>
    <n v="44"/>
    <n v="1"/>
    <n v="14"/>
    <n v="2.4269444444444455E-2"/>
    <n v="2.4269444444444455E-2"/>
    <n v="2.4269444444444455E-2"/>
    <n v="44"/>
    <n v="1"/>
  </r>
  <r>
    <x v="173"/>
    <x v="3"/>
    <s v="22 pts"/>
    <n v="14"/>
    <n v="30"/>
    <n v="1"/>
    <n v="22"/>
    <n v="1.5534722222221298E-3"/>
    <n v="1.5534722222221298E-3"/>
    <n v="1.5534722222221298E-3"/>
    <n v="30"/>
    <n v="1"/>
  </r>
  <r>
    <x v="173"/>
    <x v="4"/>
    <s v="13 pts"/>
    <n v="1"/>
    <n v="26"/>
    <n v="1"/>
    <n v="13"/>
    <s v="477 rep"/>
    <n v="477"/>
    <n v="477"/>
    <n v="26"/>
    <n v="1"/>
  </r>
  <r>
    <x v="173"/>
    <x v="5"/>
    <m/>
    <n v="0"/>
    <m/>
    <n v="0"/>
    <n v="0"/>
    <m/>
    <m/>
    <m/>
    <s v="CUT"/>
    <n v="1"/>
  </r>
  <r>
    <x v="173"/>
    <x v="6"/>
    <m/>
    <n v="0"/>
    <m/>
    <n v="0"/>
    <n v="0"/>
    <m/>
    <m/>
    <m/>
    <s v="CUT"/>
    <n v="1"/>
  </r>
  <r>
    <x v="173"/>
    <x v="7"/>
    <m/>
    <n v="0"/>
    <m/>
    <n v="0"/>
    <n v="0"/>
    <m/>
    <m/>
    <m/>
    <s v="CUT"/>
    <n v="1"/>
  </r>
  <r>
    <x v="173"/>
    <x v="8"/>
    <m/>
    <n v="0"/>
    <m/>
    <n v="0"/>
    <n v="0"/>
    <m/>
    <m/>
    <m/>
    <s v="CUT"/>
    <n v="1"/>
  </r>
  <r>
    <x v="173"/>
    <x v="9"/>
    <m/>
    <n v="0"/>
    <m/>
    <n v="0"/>
    <n v="0"/>
    <m/>
    <m/>
    <m/>
    <s v="CUT"/>
    <n v="1"/>
  </r>
  <r>
    <x v="173"/>
    <x v="10"/>
    <m/>
    <n v="0"/>
    <m/>
    <n v="0"/>
    <n v="0"/>
    <m/>
    <m/>
    <m/>
    <s v="CUT"/>
    <n v="1"/>
  </r>
  <r>
    <x v="173"/>
    <x v="11"/>
    <m/>
    <n v="0"/>
    <m/>
    <n v="0"/>
    <n v="0"/>
    <m/>
    <m/>
    <m/>
    <s v="CUT"/>
    <n v="1"/>
  </r>
  <r>
    <x v="174"/>
    <x v="0"/>
    <s v="54 pts"/>
    <n v="17"/>
    <n v="24"/>
    <n v="2"/>
    <n v="54"/>
    <s v="CAP+10"/>
    <s v="CAP+10"/>
    <n v="10"/>
    <n v="24"/>
    <n v="1"/>
  </r>
  <r>
    <x v="174"/>
    <x v="1"/>
    <s v="39 pts"/>
    <n v="32"/>
    <n v="36"/>
    <n v="2"/>
    <n v="39"/>
    <n v="5.8923611111110219E-3"/>
    <n v="5.8923611111110219E-3"/>
    <n v="5.8923611111110219E-3"/>
    <n v="36"/>
    <n v="1"/>
  </r>
  <r>
    <x v="174"/>
    <x v="2"/>
    <s v="50 pts"/>
    <n v="10"/>
    <n v="26"/>
    <n v="1"/>
    <n v="50"/>
    <n v="2.1611458333333333E-2"/>
    <n v="2.1611458333333333E-2"/>
    <n v="2.1611458333333333E-2"/>
    <n v="26"/>
    <n v="1"/>
  </r>
  <r>
    <x v="174"/>
    <x v="3"/>
    <s v="28 pts"/>
    <n v="15"/>
    <n v="27"/>
    <n v="1"/>
    <n v="28"/>
    <n v="1.4932870370369944E-3"/>
    <n v="1.4932870370369944E-3"/>
    <n v="1.4932870370369944E-3"/>
    <n v="27"/>
    <n v="1"/>
  </r>
  <r>
    <x v="174"/>
    <x v="4"/>
    <m/>
    <n v="0"/>
    <m/>
    <n v="0"/>
    <n v="0"/>
    <m/>
    <m/>
    <m/>
    <s v="CUT"/>
    <n v="1"/>
  </r>
  <r>
    <x v="174"/>
    <x v="5"/>
    <m/>
    <n v="0"/>
    <m/>
    <n v="0"/>
    <n v="0"/>
    <m/>
    <m/>
    <m/>
    <s v="CUT"/>
    <n v="1"/>
  </r>
  <r>
    <x v="174"/>
    <x v="6"/>
    <m/>
    <n v="0"/>
    <m/>
    <n v="0"/>
    <n v="0"/>
    <m/>
    <m/>
    <m/>
    <s v="CUT"/>
    <n v="1"/>
  </r>
  <r>
    <x v="174"/>
    <x v="7"/>
    <m/>
    <n v="0"/>
    <m/>
    <n v="0"/>
    <n v="0"/>
    <m/>
    <m/>
    <m/>
    <s v="CUT"/>
    <n v="1"/>
  </r>
  <r>
    <x v="174"/>
    <x v="8"/>
    <m/>
    <n v="0"/>
    <m/>
    <n v="0"/>
    <n v="0"/>
    <m/>
    <m/>
    <m/>
    <s v="CUT"/>
    <n v="1"/>
  </r>
  <r>
    <x v="174"/>
    <x v="9"/>
    <m/>
    <n v="0"/>
    <m/>
    <n v="0"/>
    <n v="0"/>
    <m/>
    <m/>
    <m/>
    <s v="CUT"/>
    <n v="1"/>
  </r>
  <r>
    <x v="174"/>
    <x v="10"/>
    <m/>
    <n v="0"/>
    <m/>
    <n v="0"/>
    <n v="0"/>
    <m/>
    <m/>
    <m/>
    <s v="CUT"/>
    <n v="1"/>
  </r>
  <r>
    <x v="174"/>
    <x v="11"/>
    <m/>
    <n v="0"/>
    <m/>
    <n v="0"/>
    <n v="0"/>
    <m/>
    <m/>
    <m/>
    <s v="CUT"/>
    <n v="1"/>
  </r>
  <r>
    <x v="175"/>
    <x v="0"/>
    <s v="48 pts"/>
    <n v="46"/>
    <n v="27"/>
    <n v="1"/>
    <n v="48"/>
    <s v="CAP+11"/>
    <s v="CAP+11"/>
    <n v="11"/>
    <n v="27"/>
    <n v="1"/>
  </r>
  <r>
    <x v="175"/>
    <x v="1"/>
    <s v="34 pts"/>
    <n v="7"/>
    <n v="41"/>
    <n v="2"/>
    <n v="34"/>
    <n v="6.0353009259259682E-3"/>
    <n v="6.0353009259259682E-3"/>
    <n v="6.0353009259259682E-3"/>
    <n v="41"/>
    <n v="1"/>
  </r>
  <r>
    <x v="175"/>
    <x v="2"/>
    <s v="48 pts"/>
    <n v="8"/>
    <n v="27"/>
    <n v="1"/>
    <n v="48"/>
    <n v="2.1616203703703762E-2"/>
    <n v="2.1616203703703762E-2"/>
    <n v="2.1616203703703762E-2"/>
    <n v="27"/>
    <n v="1"/>
  </r>
  <r>
    <x v="175"/>
    <x v="3"/>
    <s v="38 pts"/>
    <n v="4"/>
    <n v="22"/>
    <n v="1"/>
    <n v="38"/>
    <n v="1.4228009259258378E-3"/>
    <n v="1.4228009259258378E-3"/>
    <n v="1.4228009259258378E-3"/>
    <n v="22"/>
    <n v="1"/>
  </r>
  <r>
    <x v="175"/>
    <x v="4"/>
    <m/>
    <n v="0"/>
    <m/>
    <n v="0"/>
    <n v="0"/>
    <m/>
    <m/>
    <m/>
    <s v="CUT"/>
    <n v="1"/>
  </r>
  <r>
    <x v="175"/>
    <x v="5"/>
    <m/>
    <n v="0"/>
    <m/>
    <n v="0"/>
    <n v="0"/>
    <m/>
    <m/>
    <m/>
    <s v="CUT"/>
    <n v="1"/>
  </r>
  <r>
    <x v="175"/>
    <x v="6"/>
    <m/>
    <n v="0"/>
    <m/>
    <n v="0"/>
    <n v="0"/>
    <m/>
    <m/>
    <m/>
    <s v="CUT"/>
    <n v="1"/>
  </r>
  <r>
    <x v="175"/>
    <x v="7"/>
    <m/>
    <n v="0"/>
    <m/>
    <n v="0"/>
    <n v="0"/>
    <m/>
    <m/>
    <m/>
    <s v="CUT"/>
    <n v="1"/>
  </r>
  <r>
    <x v="175"/>
    <x v="8"/>
    <m/>
    <n v="0"/>
    <m/>
    <n v="0"/>
    <n v="0"/>
    <m/>
    <m/>
    <m/>
    <s v="CUT"/>
    <n v="1"/>
  </r>
  <r>
    <x v="175"/>
    <x v="9"/>
    <m/>
    <n v="0"/>
    <m/>
    <n v="0"/>
    <n v="0"/>
    <m/>
    <m/>
    <m/>
    <s v="CUT"/>
    <n v="1"/>
  </r>
  <r>
    <x v="175"/>
    <x v="10"/>
    <m/>
    <n v="0"/>
    <m/>
    <n v="0"/>
    <n v="0"/>
    <m/>
    <m/>
    <m/>
    <s v="CUT"/>
    <n v="1"/>
  </r>
  <r>
    <x v="175"/>
    <x v="11"/>
    <m/>
    <n v="0"/>
    <m/>
    <n v="0"/>
    <n v="0"/>
    <m/>
    <m/>
    <m/>
    <s v="CUT"/>
    <n v="1"/>
  </r>
  <r>
    <x v="176"/>
    <x v="0"/>
    <s v="34 pts"/>
    <n v="38"/>
    <n v="41"/>
    <n v="3"/>
    <n v="34"/>
    <s v="CAP+19"/>
    <s v="CAP+19"/>
    <n v="19"/>
    <n v="41"/>
    <n v="1"/>
  </r>
  <r>
    <x v="176"/>
    <x v="1"/>
    <s v="41 pts"/>
    <n v="23"/>
    <n v="34"/>
    <n v="1"/>
    <n v="41"/>
    <n v="5.7905092592591689E-3"/>
    <n v="5.7905092592591689E-3"/>
    <n v="5.7905092592591689E-3"/>
    <n v="34"/>
    <n v="1"/>
  </r>
  <r>
    <x v="176"/>
    <x v="2"/>
    <s v="88 pts"/>
    <n v="6"/>
    <n v="7"/>
    <n v="1"/>
    <n v="88"/>
    <n v="1.9923958333333269E-2"/>
    <n v="1.9923958333333269E-2"/>
    <n v="1.9923958333333269E-2"/>
    <n v="7"/>
    <n v="1"/>
  </r>
  <r>
    <x v="176"/>
    <x v="3"/>
    <s v="4 pts"/>
    <n v="8"/>
    <n v="39"/>
    <n v="1"/>
    <n v="4"/>
    <n v="2.3230324074074993E-3"/>
    <n v="2.3230324074074993E-3"/>
    <n v="2.3230324074074993E-3"/>
    <n v="39"/>
    <n v="1"/>
  </r>
  <r>
    <x v="176"/>
    <x v="4"/>
    <m/>
    <n v="0"/>
    <m/>
    <n v="0"/>
    <n v="0"/>
    <m/>
    <m/>
    <m/>
    <s v="CUT"/>
    <n v="1"/>
  </r>
  <r>
    <x v="176"/>
    <x v="5"/>
    <m/>
    <n v="0"/>
    <m/>
    <n v="0"/>
    <n v="0"/>
    <m/>
    <m/>
    <m/>
    <s v="CUT"/>
    <n v="1"/>
  </r>
  <r>
    <x v="176"/>
    <x v="6"/>
    <m/>
    <n v="0"/>
    <m/>
    <n v="0"/>
    <n v="0"/>
    <m/>
    <m/>
    <m/>
    <s v="CUT"/>
    <n v="1"/>
  </r>
  <r>
    <x v="176"/>
    <x v="7"/>
    <m/>
    <n v="0"/>
    <m/>
    <n v="0"/>
    <n v="0"/>
    <m/>
    <m/>
    <m/>
    <s v="CUT"/>
    <n v="1"/>
  </r>
  <r>
    <x v="176"/>
    <x v="8"/>
    <m/>
    <n v="0"/>
    <m/>
    <n v="0"/>
    <n v="0"/>
    <m/>
    <m/>
    <m/>
    <s v="CUT"/>
    <n v="1"/>
  </r>
  <r>
    <x v="176"/>
    <x v="9"/>
    <m/>
    <n v="0"/>
    <m/>
    <n v="0"/>
    <n v="0"/>
    <m/>
    <m/>
    <m/>
    <s v="CUT"/>
    <n v="1"/>
  </r>
  <r>
    <x v="176"/>
    <x v="10"/>
    <m/>
    <n v="0"/>
    <m/>
    <n v="0"/>
    <n v="0"/>
    <m/>
    <m/>
    <m/>
    <s v="CUT"/>
    <n v="1"/>
  </r>
  <r>
    <x v="176"/>
    <x v="11"/>
    <m/>
    <n v="0"/>
    <m/>
    <n v="0"/>
    <n v="0"/>
    <m/>
    <m/>
    <m/>
    <s v="CUT"/>
    <n v="1"/>
  </r>
  <r>
    <x v="177"/>
    <x v="0"/>
    <s v="44 pts"/>
    <n v="7"/>
    <n v="31"/>
    <n v="3"/>
    <n v="44"/>
    <s v="CAP+11"/>
    <s v="CAP+11"/>
    <n v="11"/>
    <n v="31"/>
    <n v="1"/>
  </r>
  <r>
    <x v="177"/>
    <x v="1"/>
    <s v="56 pts"/>
    <n v="5"/>
    <n v="23"/>
    <n v="2"/>
    <n v="56"/>
    <n v="5.3432870370371255E-3"/>
    <n v="5.3432870370371255E-3"/>
    <n v="5.3432870370371255E-3"/>
    <n v="23"/>
    <n v="1"/>
  </r>
  <r>
    <x v="177"/>
    <x v="2"/>
    <s v="40 pts"/>
    <n v="12"/>
    <n v="31"/>
    <n v="1"/>
    <n v="40"/>
    <n v="2.2067013888888987E-2"/>
    <n v="2.2067013888888987E-2"/>
    <n v="2.2067013888888987E-2"/>
    <n v="31"/>
    <n v="1"/>
  </r>
  <r>
    <x v="177"/>
    <x v="3"/>
    <s v="16 pts"/>
    <n v="5"/>
    <n v="33"/>
    <n v="1"/>
    <n v="16"/>
    <n v="1.6611111111111132E-3"/>
    <n v="1.6611111111111132E-3"/>
    <n v="1.6611111111111132E-3"/>
    <n v="33"/>
    <n v="1"/>
  </r>
  <r>
    <x v="177"/>
    <x v="4"/>
    <m/>
    <n v="0"/>
    <m/>
    <n v="0"/>
    <n v="0"/>
    <m/>
    <m/>
    <m/>
    <s v="CUT"/>
    <n v="1"/>
  </r>
  <r>
    <x v="177"/>
    <x v="5"/>
    <m/>
    <n v="0"/>
    <m/>
    <n v="0"/>
    <n v="0"/>
    <m/>
    <m/>
    <m/>
    <s v="CUT"/>
    <n v="1"/>
  </r>
  <r>
    <x v="177"/>
    <x v="6"/>
    <m/>
    <n v="0"/>
    <m/>
    <n v="0"/>
    <n v="0"/>
    <m/>
    <m/>
    <m/>
    <s v="CUT"/>
    <n v="1"/>
  </r>
  <r>
    <x v="177"/>
    <x v="7"/>
    <m/>
    <n v="0"/>
    <m/>
    <n v="0"/>
    <n v="0"/>
    <m/>
    <m/>
    <m/>
    <s v="CUT"/>
    <n v="1"/>
  </r>
  <r>
    <x v="177"/>
    <x v="8"/>
    <m/>
    <n v="0"/>
    <m/>
    <n v="0"/>
    <n v="0"/>
    <m/>
    <m/>
    <m/>
    <s v="CUT"/>
    <n v="1"/>
  </r>
  <r>
    <x v="177"/>
    <x v="9"/>
    <m/>
    <n v="0"/>
    <m/>
    <n v="0"/>
    <n v="0"/>
    <m/>
    <m/>
    <m/>
    <s v="CUT"/>
    <n v="1"/>
  </r>
  <r>
    <x v="177"/>
    <x v="10"/>
    <m/>
    <n v="0"/>
    <m/>
    <n v="0"/>
    <n v="0"/>
    <m/>
    <m/>
    <m/>
    <s v="CUT"/>
    <n v="1"/>
  </r>
  <r>
    <x v="177"/>
    <x v="11"/>
    <m/>
    <n v="0"/>
    <m/>
    <n v="0"/>
    <n v="0"/>
    <m/>
    <m/>
    <m/>
    <s v="CUT"/>
    <n v="1"/>
  </r>
  <r>
    <x v="178"/>
    <x v="0"/>
    <s v="32 pts"/>
    <n v="31"/>
    <n v="43"/>
    <n v="2"/>
    <n v="32"/>
    <s v="CAP+19"/>
    <s v="CAP+19"/>
    <n v="19"/>
    <n v="43"/>
    <n v="1"/>
  </r>
  <r>
    <x v="178"/>
    <x v="1"/>
    <s v="64 pts"/>
    <n v="24"/>
    <n v="19"/>
    <n v="1"/>
    <n v="64"/>
    <n v="5.1371527777777093E-3"/>
    <n v="5.1371527777777093E-3"/>
    <n v="5.1371527777777093E-3"/>
    <n v="19"/>
    <n v="1"/>
  </r>
  <r>
    <x v="178"/>
    <x v="2"/>
    <s v="32 pts"/>
    <n v="39"/>
    <n v="35"/>
    <n v="1"/>
    <n v="32"/>
    <n v="2.2386458333333303E-2"/>
    <n v="2.2386458333333303E-2"/>
    <n v="2.2386458333333303E-2"/>
    <n v="35"/>
    <n v="1"/>
  </r>
  <r>
    <x v="178"/>
    <x v="3"/>
    <s v="24 pts"/>
    <n v="17"/>
    <n v="29"/>
    <n v="1"/>
    <n v="24"/>
    <n v="1.506597222222128E-3"/>
    <n v="1.506597222222128E-3"/>
    <n v="1.506597222222128E-3"/>
    <n v="29"/>
    <n v="1"/>
  </r>
  <r>
    <x v="178"/>
    <x v="4"/>
    <m/>
    <n v="0"/>
    <m/>
    <n v="0"/>
    <n v="0"/>
    <m/>
    <m/>
    <m/>
    <s v="CUT"/>
    <n v="1"/>
  </r>
  <r>
    <x v="178"/>
    <x v="5"/>
    <m/>
    <n v="0"/>
    <m/>
    <n v="0"/>
    <n v="0"/>
    <m/>
    <m/>
    <m/>
    <s v="CUT"/>
    <n v="1"/>
  </r>
  <r>
    <x v="178"/>
    <x v="6"/>
    <m/>
    <n v="0"/>
    <m/>
    <n v="0"/>
    <n v="0"/>
    <m/>
    <m/>
    <m/>
    <s v="CUT"/>
    <n v="1"/>
  </r>
  <r>
    <x v="178"/>
    <x v="7"/>
    <m/>
    <n v="0"/>
    <m/>
    <n v="0"/>
    <n v="0"/>
    <m/>
    <m/>
    <m/>
    <s v="CUT"/>
    <n v="1"/>
  </r>
  <r>
    <x v="178"/>
    <x v="8"/>
    <m/>
    <n v="0"/>
    <m/>
    <n v="0"/>
    <n v="0"/>
    <m/>
    <m/>
    <m/>
    <s v="CUT"/>
    <n v="1"/>
  </r>
  <r>
    <x v="178"/>
    <x v="9"/>
    <m/>
    <n v="0"/>
    <m/>
    <n v="0"/>
    <n v="0"/>
    <m/>
    <m/>
    <m/>
    <s v="CUT"/>
    <n v="1"/>
  </r>
  <r>
    <x v="178"/>
    <x v="10"/>
    <m/>
    <n v="0"/>
    <m/>
    <n v="0"/>
    <n v="0"/>
    <m/>
    <m/>
    <m/>
    <s v="CUT"/>
    <n v="1"/>
  </r>
  <r>
    <x v="178"/>
    <x v="11"/>
    <m/>
    <n v="0"/>
    <m/>
    <n v="0"/>
    <n v="0"/>
    <m/>
    <m/>
    <m/>
    <s v="CUT"/>
    <n v="1"/>
  </r>
  <r>
    <x v="179"/>
    <x v="0"/>
    <s v="28 pts"/>
    <n v="29"/>
    <n v="47"/>
    <n v="2"/>
    <n v="28"/>
    <s v="CAP+19"/>
    <s v="CAP+19"/>
    <n v="19"/>
    <n v="47"/>
    <n v="1"/>
  </r>
  <r>
    <x v="179"/>
    <x v="1"/>
    <s v="58 pts"/>
    <n v="26"/>
    <n v="22"/>
    <n v="1"/>
    <n v="58"/>
    <n v="5.2638888888889568E-3"/>
    <n v="5.2638888888889568E-3"/>
    <n v="5.2638888888889568E-3"/>
    <n v="22"/>
    <n v="1"/>
  </r>
  <r>
    <x v="179"/>
    <x v="2"/>
    <s v="34 pts"/>
    <n v="42"/>
    <n v="34"/>
    <n v="1"/>
    <n v="34"/>
    <n v="2.2360185185185122E-2"/>
    <n v="2.2360185185185122E-2"/>
    <n v="2.2360185185185122E-2"/>
    <n v="34"/>
    <n v="1"/>
  </r>
  <r>
    <x v="179"/>
    <x v="3"/>
    <s v="32 pts"/>
    <n v="1"/>
    <n v="25"/>
    <n v="1"/>
    <n v="32"/>
    <n v="1.4658564814815644E-3"/>
    <n v="1.4658564814815644E-3"/>
    <n v="1.4658564814815644E-3"/>
    <n v="25"/>
    <n v="1"/>
  </r>
  <r>
    <x v="179"/>
    <x v="4"/>
    <m/>
    <n v="0"/>
    <m/>
    <n v="0"/>
    <n v="0"/>
    <m/>
    <m/>
    <m/>
    <s v="CUT"/>
    <n v="1"/>
  </r>
  <r>
    <x v="179"/>
    <x v="5"/>
    <m/>
    <n v="0"/>
    <m/>
    <n v="0"/>
    <n v="0"/>
    <m/>
    <m/>
    <m/>
    <s v="CUT"/>
    <n v="1"/>
  </r>
  <r>
    <x v="179"/>
    <x v="6"/>
    <m/>
    <n v="0"/>
    <m/>
    <n v="0"/>
    <n v="0"/>
    <m/>
    <m/>
    <m/>
    <s v="CUT"/>
    <n v="1"/>
  </r>
  <r>
    <x v="179"/>
    <x v="7"/>
    <m/>
    <n v="0"/>
    <m/>
    <n v="0"/>
    <n v="0"/>
    <m/>
    <m/>
    <m/>
    <s v="CUT"/>
    <n v="1"/>
  </r>
  <r>
    <x v="179"/>
    <x v="8"/>
    <m/>
    <n v="0"/>
    <m/>
    <n v="0"/>
    <n v="0"/>
    <m/>
    <m/>
    <m/>
    <s v="CUT"/>
    <n v="1"/>
  </r>
  <r>
    <x v="179"/>
    <x v="9"/>
    <m/>
    <n v="0"/>
    <m/>
    <n v="0"/>
    <n v="0"/>
    <m/>
    <m/>
    <m/>
    <s v="CUT"/>
    <n v="1"/>
  </r>
  <r>
    <x v="179"/>
    <x v="10"/>
    <m/>
    <n v="0"/>
    <m/>
    <n v="0"/>
    <n v="0"/>
    <m/>
    <m/>
    <m/>
    <s v="CUT"/>
    <n v="1"/>
  </r>
  <r>
    <x v="179"/>
    <x v="11"/>
    <m/>
    <n v="0"/>
    <m/>
    <n v="0"/>
    <n v="0"/>
    <m/>
    <m/>
    <m/>
    <s v="CUT"/>
    <n v="1"/>
  </r>
  <r>
    <x v="180"/>
    <x v="0"/>
    <s v="23 pts"/>
    <n v="20"/>
    <n v="52"/>
    <n v="2"/>
    <n v="23"/>
    <s v="CAP+20"/>
    <s v="CAP+20"/>
    <n v="20"/>
    <n v="52"/>
    <n v="1"/>
  </r>
  <r>
    <x v="180"/>
    <x v="1"/>
    <s v="48 pts"/>
    <n v="12"/>
    <n v="27"/>
    <n v="1"/>
    <n v="48"/>
    <n v="5.4436342592592002E-3"/>
    <n v="5.4436342592592002E-3"/>
    <n v="5.4436342592592002E-3"/>
    <n v="27"/>
    <n v="1"/>
  </r>
  <r>
    <x v="180"/>
    <x v="2"/>
    <s v="62 pts"/>
    <n v="46"/>
    <n v="20"/>
    <n v="1"/>
    <n v="62"/>
    <n v="2.0981134259259182E-2"/>
    <n v="2.0981134259259182E-2"/>
    <n v="2.0981134259259182E-2"/>
    <n v="20"/>
    <n v="1"/>
  </r>
  <r>
    <x v="180"/>
    <x v="3"/>
    <s v="8 pts"/>
    <n v="16"/>
    <n v="37"/>
    <n v="1"/>
    <n v="8"/>
    <n v="1.8459490740740936E-3"/>
    <n v="1.8459490740740936E-3"/>
    <n v="1.8459490740740936E-3"/>
    <n v="37"/>
    <n v="1"/>
  </r>
  <r>
    <x v="180"/>
    <x v="4"/>
    <m/>
    <n v="0"/>
    <m/>
    <n v="0"/>
    <n v="0"/>
    <m/>
    <m/>
    <m/>
    <s v="CUT"/>
    <n v="1"/>
  </r>
  <r>
    <x v="180"/>
    <x v="5"/>
    <m/>
    <n v="0"/>
    <m/>
    <n v="0"/>
    <n v="0"/>
    <m/>
    <m/>
    <m/>
    <s v="CUT"/>
    <n v="1"/>
  </r>
  <r>
    <x v="180"/>
    <x v="6"/>
    <m/>
    <n v="0"/>
    <m/>
    <n v="0"/>
    <n v="0"/>
    <m/>
    <m/>
    <m/>
    <s v="CUT"/>
    <n v="1"/>
  </r>
  <r>
    <x v="180"/>
    <x v="7"/>
    <m/>
    <n v="0"/>
    <m/>
    <n v="0"/>
    <n v="0"/>
    <m/>
    <m/>
    <m/>
    <s v="CUT"/>
    <n v="1"/>
  </r>
  <r>
    <x v="180"/>
    <x v="8"/>
    <m/>
    <n v="0"/>
    <m/>
    <n v="0"/>
    <n v="0"/>
    <m/>
    <m/>
    <m/>
    <s v="CUT"/>
    <n v="1"/>
  </r>
  <r>
    <x v="180"/>
    <x v="9"/>
    <m/>
    <n v="0"/>
    <m/>
    <n v="0"/>
    <n v="0"/>
    <m/>
    <m/>
    <m/>
    <s v="CUT"/>
    <n v="1"/>
  </r>
  <r>
    <x v="180"/>
    <x v="10"/>
    <m/>
    <n v="0"/>
    <m/>
    <n v="0"/>
    <n v="0"/>
    <m/>
    <m/>
    <m/>
    <s v="CUT"/>
    <n v="1"/>
  </r>
  <r>
    <x v="180"/>
    <x v="11"/>
    <m/>
    <n v="0"/>
    <m/>
    <n v="0"/>
    <n v="0"/>
    <m/>
    <m/>
    <m/>
    <s v="CUT"/>
    <n v="1"/>
  </r>
  <r>
    <x v="181"/>
    <x v="0"/>
    <s v="33 pts"/>
    <n v="47"/>
    <n v="42"/>
    <n v="1"/>
    <n v="33"/>
    <s v="CAP+19"/>
    <s v="CAP+19"/>
    <n v="19"/>
    <n v="42"/>
    <n v="1"/>
  </r>
  <r>
    <x v="181"/>
    <x v="1"/>
    <s v="25 pts"/>
    <n v="17"/>
    <n v="50"/>
    <n v="1"/>
    <n v="25"/>
    <n v="6.4346064814815307E-3"/>
    <n v="6.4346064814815307E-3"/>
    <n v="6.4346064814815307E-3"/>
    <n v="50"/>
    <n v="1"/>
  </r>
  <r>
    <x v="181"/>
    <x v="2"/>
    <s v="68 pts"/>
    <n v="49"/>
    <n v="17"/>
    <n v="1"/>
    <n v="68"/>
    <n v="2.0735416666666673E-2"/>
    <n v="2.0735416666666673E-2"/>
    <n v="2.0735416666666673E-2"/>
    <n v="17"/>
    <n v="1"/>
  </r>
  <r>
    <x v="181"/>
    <x v="3"/>
    <s v="6 pts"/>
    <n v="3"/>
    <n v="38"/>
    <n v="1"/>
    <n v="6"/>
    <n v="1.9291666666667595E-3"/>
    <n v="1.9291666666667595E-3"/>
    <n v="1.9291666666667595E-3"/>
    <n v="38"/>
    <n v="1"/>
  </r>
  <r>
    <x v="181"/>
    <x v="4"/>
    <m/>
    <n v="0"/>
    <m/>
    <n v="0"/>
    <n v="0"/>
    <m/>
    <m/>
    <m/>
    <s v="CUT"/>
    <n v="1"/>
  </r>
  <r>
    <x v="181"/>
    <x v="5"/>
    <m/>
    <n v="0"/>
    <m/>
    <n v="0"/>
    <n v="0"/>
    <m/>
    <m/>
    <m/>
    <s v="CUT"/>
    <n v="1"/>
  </r>
  <r>
    <x v="181"/>
    <x v="6"/>
    <m/>
    <n v="0"/>
    <m/>
    <n v="0"/>
    <n v="0"/>
    <m/>
    <m/>
    <m/>
    <s v="CUT"/>
    <n v="1"/>
  </r>
  <r>
    <x v="181"/>
    <x v="7"/>
    <m/>
    <n v="0"/>
    <m/>
    <n v="0"/>
    <n v="0"/>
    <m/>
    <m/>
    <m/>
    <s v="CUT"/>
    <n v="1"/>
  </r>
  <r>
    <x v="181"/>
    <x v="8"/>
    <m/>
    <n v="0"/>
    <m/>
    <n v="0"/>
    <n v="0"/>
    <m/>
    <m/>
    <m/>
    <s v="CUT"/>
    <n v="1"/>
  </r>
  <r>
    <x v="181"/>
    <x v="9"/>
    <m/>
    <n v="0"/>
    <m/>
    <n v="0"/>
    <n v="0"/>
    <m/>
    <m/>
    <m/>
    <s v="CUT"/>
    <n v="1"/>
  </r>
  <r>
    <x v="181"/>
    <x v="10"/>
    <m/>
    <n v="0"/>
    <m/>
    <n v="0"/>
    <n v="0"/>
    <m/>
    <m/>
    <m/>
    <s v="CUT"/>
    <n v="1"/>
  </r>
  <r>
    <x v="181"/>
    <x v="11"/>
    <m/>
    <n v="0"/>
    <m/>
    <n v="0"/>
    <n v="0"/>
    <m/>
    <m/>
    <m/>
    <s v="CUT"/>
    <n v="1"/>
  </r>
  <r>
    <x v="182"/>
    <x v="0"/>
    <s v="76 pts"/>
    <n v="33"/>
    <n v="13"/>
    <n v="2"/>
    <n v="76"/>
    <s v="CAP+8"/>
    <s v="CAP+8"/>
    <n v="8"/>
    <n v="13"/>
    <n v="1"/>
  </r>
  <r>
    <x v="182"/>
    <x v="1"/>
    <s v="15 pts"/>
    <n v="14"/>
    <n v="60"/>
    <n v="2"/>
    <n v="15"/>
    <s v="CAP+1"/>
    <s v="CAP+1"/>
    <n v="1"/>
    <s v="60T"/>
    <n v="1"/>
  </r>
  <r>
    <x v="182"/>
    <x v="2"/>
    <s v="22 pts"/>
    <n v="41"/>
    <n v="40"/>
    <n v="1"/>
    <n v="22"/>
    <n v="2.2870254629629549E-2"/>
    <n v="2.2870254629629549E-2"/>
    <n v="2.2870254629629549E-2"/>
    <n v="40"/>
    <n v="1"/>
  </r>
  <r>
    <x v="182"/>
    <x v="3"/>
    <s v="12 pts"/>
    <n v="20"/>
    <n v="35"/>
    <n v="1"/>
    <n v="12"/>
    <n v="1.8012731481480415E-3"/>
    <n v="1.8012731481480415E-3"/>
    <n v="1.8012731481480415E-3"/>
    <n v="35"/>
    <n v="1"/>
  </r>
  <r>
    <x v="182"/>
    <x v="4"/>
    <m/>
    <n v="0"/>
    <m/>
    <n v="0"/>
    <n v="0"/>
    <m/>
    <m/>
    <m/>
    <s v="CUT"/>
    <n v="1"/>
  </r>
  <r>
    <x v="182"/>
    <x v="5"/>
    <m/>
    <n v="0"/>
    <m/>
    <n v="0"/>
    <n v="0"/>
    <m/>
    <m/>
    <m/>
    <s v="CUT"/>
    <n v="1"/>
  </r>
  <r>
    <x v="182"/>
    <x v="6"/>
    <m/>
    <n v="0"/>
    <m/>
    <n v="0"/>
    <n v="0"/>
    <m/>
    <m/>
    <m/>
    <s v="CUT"/>
    <n v="1"/>
  </r>
  <r>
    <x v="182"/>
    <x v="7"/>
    <m/>
    <n v="0"/>
    <m/>
    <n v="0"/>
    <n v="0"/>
    <m/>
    <m/>
    <m/>
    <s v="CUT"/>
    <n v="1"/>
  </r>
  <r>
    <x v="182"/>
    <x v="8"/>
    <m/>
    <n v="0"/>
    <m/>
    <n v="0"/>
    <n v="0"/>
    <m/>
    <m/>
    <m/>
    <s v="CUT"/>
    <n v="1"/>
  </r>
  <r>
    <x v="182"/>
    <x v="9"/>
    <m/>
    <n v="0"/>
    <m/>
    <n v="0"/>
    <n v="0"/>
    <m/>
    <m/>
    <m/>
    <s v="CUT"/>
    <n v="1"/>
  </r>
  <r>
    <x v="182"/>
    <x v="10"/>
    <m/>
    <n v="0"/>
    <m/>
    <n v="0"/>
    <n v="0"/>
    <m/>
    <m/>
    <m/>
    <s v="CUT"/>
    <n v="1"/>
  </r>
  <r>
    <x v="182"/>
    <x v="11"/>
    <m/>
    <n v="0"/>
    <m/>
    <n v="0"/>
    <n v="0"/>
    <m/>
    <m/>
    <m/>
    <s v="CUT"/>
    <n v="1"/>
  </r>
  <r>
    <x v="183"/>
    <x v="0"/>
    <s v="38 pts"/>
    <n v="42"/>
    <n v="37"/>
    <n v="3"/>
    <n v="38"/>
    <s v="CAP+16"/>
    <s v="CAP+16"/>
    <n v="16"/>
    <n v="37"/>
    <n v="1"/>
  </r>
  <r>
    <x v="183"/>
    <x v="1"/>
    <s v="22 pts"/>
    <n v="21"/>
    <n v="53"/>
    <n v="1"/>
    <n v="22"/>
    <n v="6.6071759259258567E-3"/>
    <n v="6.6071759259258567E-3"/>
    <n v="6.6071759259258567E-3"/>
    <n v="53"/>
    <n v="1"/>
  </r>
  <r>
    <x v="183"/>
    <x v="2"/>
    <s v="60 pts"/>
    <n v="2"/>
    <n v="21"/>
    <n v="1"/>
    <n v="60"/>
    <n v="2.1102777777777693E-2"/>
    <n v="2.1102777777777693E-2"/>
    <n v="2.1102777777777693E-2"/>
    <n v="21"/>
    <n v="1"/>
  </r>
  <r>
    <x v="183"/>
    <x v="3"/>
    <s v="2 pts"/>
    <n v="19"/>
    <n v="40"/>
    <n v="1"/>
    <n v="2"/>
    <n v="2.7451388888888317E-3"/>
    <n v="2.7451388888888317E-3"/>
    <n v="2.7451388888888317E-3"/>
    <n v="40"/>
    <n v="1"/>
  </r>
  <r>
    <x v="183"/>
    <x v="4"/>
    <m/>
    <n v="0"/>
    <m/>
    <n v="0"/>
    <n v="0"/>
    <m/>
    <m/>
    <m/>
    <s v="CUT"/>
    <n v="1"/>
  </r>
  <r>
    <x v="183"/>
    <x v="5"/>
    <m/>
    <n v="0"/>
    <m/>
    <n v="0"/>
    <n v="0"/>
    <m/>
    <m/>
    <m/>
    <s v="CUT"/>
    <n v="1"/>
  </r>
  <r>
    <x v="183"/>
    <x v="6"/>
    <m/>
    <n v="0"/>
    <m/>
    <n v="0"/>
    <n v="0"/>
    <m/>
    <m/>
    <m/>
    <s v="CUT"/>
    <n v="1"/>
  </r>
  <r>
    <x v="183"/>
    <x v="7"/>
    <m/>
    <n v="0"/>
    <m/>
    <n v="0"/>
    <n v="0"/>
    <m/>
    <m/>
    <m/>
    <s v="CUT"/>
    <n v="1"/>
  </r>
  <r>
    <x v="183"/>
    <x v="8"/>
    <m/>
    <n v="0"/>
    <m/>
    <n v="0"/>
    <n v="0"/>
    <m/>
    <m/>
    <m/>
    <s v="CUT"/>
    <n v="1"/>
  </r>
  <r>
    <x v="183"/>
    <x v="9"/>
    <m/>
    <n v="0"/>
    <m/>
    <n v="0"/>
    <n v="0"/>
    <m/>
    <m/>
    <m/>
    <s v="CUT"/>
    <n v="1"/>
  </r>
  <r>
    <x v="183"/>
    <x v="10"/>
    <m/>
    <n v="0"/>
    <m/>
    <n v="0"/>
    <n v="0"/>
    <m/>
    <m/>
    <m/>
    <s v="CUT"/>
    <n v="1"/>
  </r>
  <r>
    <x v="183"/>
    <x v="11"/>
    <m/>
    <n v="0"/>
    <m/>
    <n v="0"/>
    <n v="0"/>
    <m/>
    <m/>
    <m/>
    <s v="CUT"/>
    <n v="1"/>
  </r>
  <r>
    <x v="184"/>
    <x v="0"/>
    <s v="26 pts"/>
    <n v="4"/>
    <n v="49"/>
    <n v="1"/>
    <n v="26"/>
    <s v="CAP+20"/>
    <s v="CAP+20"/>
    <n v="20"/>
    <n v="49"/>
    <n v="1"/>
  </r>
  <r>
    <x v="184"/>
    <x v="1"/>
    <s v="44 pts"/>
    <n v="27"/>
    <n v="31"/>
    <n v="1"/>
    <n v="44"/>
    <n v="5.5755787037037319E-3"/>
    <n v="5.5755787037037319E-3"/>
    <n v="5.5755787037037319E-3"/>
    <n v="31"/>
    <n v="1"/>
  </r>
  <r>
    <x v="184"/>
    <x v="2"/>
    <s v="30 pts"/>
    <n v="4"/>
    <n v="36"/>
    <n v="1"/>
    <n v="30"/>
    <n v="2.2394560185185153E-2"/>
    <n v="2.2394560185185153E-2"/>
    <n v="2.2394560185185153E-2"/>
    <n v="36"/>
    <n v="1"/>
  </r>
  <r>
    <x v="184"/>
    <x v="3"/>
    <m/>
    <n v="0"/>
    <m/>
    <n v="0"/>
    <n v="0"/>
    <m/>
    <m/>
    <m/>
    <s v="CUT"/>
    <n v="1"/>
  </r>
  <r>
    <x v="184"/>
    <x v="4"/>
    <m/>
    <n v="0"/>
    <m/>
    <n v="0"/>
    <n v="0"/>
    <m/>
    <m/>
    <m/>
    <s v="CUT"/>
    <n v="1"/>
  </r>
  <r>
    <x v="184"/>
    <x v="5"/>
    <m/>
    <n v="0"/>
    <m/>
    <n v="0"/>
    <n v="0"/>
    <m/>
    <m/>
    <m/>
    <s v="CUT"/>
    <n v="1"/>
  </r>
  <r>
    <x v="184"/>
    <x v="6"/>
    <m/>
    <n v="0"/>
    <m/>
    <n v="0"/>
    <n v="0"/>
    <m/>
    <m/>
    <m/>
    <s v="CUT"/>
    <n v="1"/>
  </r>
  <r>
    <x v="184"/>
    <x v="7"/>
    <m/>
    <n v="0"/>
    <m/>
    <n v="0"/>
    <n v="0"/>
    <m/>
    <m/>
    <m/>
    <s v="CUT"/>
    <n v="1"/>
  </r>
  <r>
    <x v="184"/>
    <x v="8"/>
    <m/>
    <n v="0"/>
    <m/>
    <n v="0"/>
    <n v="0"/>
    <m/>
    <m/>
    <m/>
    <s v="CUT"/>
    <n v="1"/>
  </r>
  <r>
    <x v="184"/>
    <x v="9"/>
    <m/>
    <n v="0"/>
    <m/>
    <n v="0"/>
    <n v="0"/>
    <m/>
    <m/>
    <m/>
    <s v="CUT"/>
    <n v="1"/>
  </r>
  <r>
    <x v="184"/>
    <x v="10"/>
    <m/>
    <n v="0"/>
    <m/>
    <n v="0"/>
    <n v="0"/>
    <m/>
    <m/>
    <m/>
    <s v="CUT"/>
    <n v="1"/>
  </r>
  <r>
    <x v="184"/>
    <x v="11"/>
    <m/>
    <n v="0"/>
    <m/>
    <n v="0"/>
    <n v="0"/>
    <m/>
    <m/>
    <m/>
    <s v="CUT"/>
    <n v="1"/>
  </r>
  <r>
    <x v="185"/>
    <x v="0"/>
    <s v="30 pts"/>
    <n v="6"/>
    <n v="45"/>
    <n v="1"/>
    <n v="30"/>
    <s v="CAP+19"/>
    <s v="CAP+19"/>
    <n v="19"/>
    <n v="45"/>
    <n v="1"/>
  </r>
  <r>
    <x v="185"/>
    <x v="1"/>
    <s v="42 pts"/>
    <n v="25"/>
    <n v="33"/>
    <n v="1"/>
    <n v="42"/>
    <n v="5.6311342592592073E-3"/>
    <n v="5.6311342592592073E-3"/>
    <n v="5.6311342592592073E-3"/>
    <n v="33"/>
    <n v="1"/>
  </r>
  <r>
    <x v="185"/>
    <x v="2"/>
    <s v="26 pts"/>
    <n v="5"/>
    <n v="38"/>
    <n v="1"/>
    <n v="26"/>
    <n v="2.2593402777777882E-2"/>
    <n v="2.2593402777777882E-2"/>
    <n v="2.2593402777777882E-2"/>
    <n v="38"/>
    <n v="1"/>
  </r>
  <r>
    <x v="185"/>
    <x v="3"/>
    <m/>
    <n v="0"/>
    <m/>
    <n v="0"/>
    <n v="0"/>
    <m/>
    <m/>
    <m/>
    <s v="CUT"/>
    <n v="1"/>
  </r>
  <r>
    <x v="185"/>
    <x v="4"/>
    <m/>
    <n v="0"/>
    <m/>
    <n v="0"/>
    <n v="0"/>
    <m/>
    <m/>
    <m/>
    <s v="CUT"/>
    <n v="1"/>
  </r>
  <r>
    <x v="185"/>
    <x v="5"/>
    <m/>
    <n v="0"/>
    <m/>
    <n v="0"/>
    <n v="0"/>
    <m/>
    <m/>
    <m/>
    <s v="CUT"/>
    <n v="1"/>
  </r>
  <r>
    <x v="185"/>
    <x v="6"/>
    <m/>
    <n v="0"/>
    <m/>
    <n v="0"/>
    <n v="0"/>
    <m/>
    <m/>
    <m/>
    <s v="CUT"/>
    <n v="1"/>
  </r>
  <r>
    <x v="185"/>
    <x v="7"/>
    <m/>
    <n v="0"/>
    <m/>
    <n v="0"/>
    <n v="0"/>
    <m/>
    <m/>
    <m/>
    <s v="CUT"/>
    <n v="1"/>
  </r>
  <r>
    <x v="185"/>
    <x v="8"/>
    <m/>
    <n v="0"/>
    <m/>
    <n v="0"/>
    <n v="0"/>
    <m/>
    <m/>
    <m/>
    <s v="CUT"/>
    <n v="1"/>
  </r>
  <r>
    <x v="185"/>
    <x v="9"/>
    <m/>
    <n v="0"/>
    <m/>
    <n v="0"/>
    <n v="0"/>
    <m/>
    <m/>
    <m/>
    <s v="CUT"/>
    <n v="1"/>
  </r>
  <r>
    <x v="185"/>
    <x v="10"/>
    <m/>
    <n v="0"/>
    <m/>
    <n v="0"/>
    <n v="0"/>
    <m/>
    <m/>
    <m/>
    <s v="CUT"/>
    <n v="1"/>
  </r>
  <r>
    <x v="185"/>
    <x v="11"/>
    <m/>
    <n v="0"/>
    <m/>
    <n v="0"/>
    <n v="0"/>
    <m/>
    <m/>
    <m/>
    <s v="CUT"/>
    <n v="1"/>
  </r>
  <r>
    <x v="186"/>
    <x v="0"/>
    <s v="46 pts"/>
    <n v="22"/>
    <n v="29"/>
    <n v="1"/>
    <n v="46"/>
    <s v="CAP+11"/>
    <s v="CAP+11"/>
    <n v="11"/>
    <n v="29"/>
    <n v="1"/>
  </r>
  <r>
    <x v="186"/>
    <x v="1"/>
    <s v="8 pts"/>
    <n v="6"/>
    <n v="67"/>
    <n v="2"/>
    <n v="8"/>
    <s v="CAP+3"/>
    <s v="CAP+3"/>
    <n v="3"/>
    <s v="67T"/>
    <n v="1"/>
  </r>
  <r>
    <x v="186"/>
    <x v="2"/>
    <s v="36 pts"/>
    <n v="50"/>
    <n v="33"/>
    <n v="1"/>
    <n v="36"/>
    <n v="2.2295138888888788E-2"/>
    <n v="2.2295138888888788E-2"/>
    <n v="2.2295138888888788E-2"/>
    <n v="33"/>
    <n v="1"/>
  </r>
  <r>
    <x v="186"/>
    <x v="3"/>
    <m/>
    <n v="0"/>
    <m/>
    <n v="0"/>
    <n v="0"/>
    <m/>
    <m/>
    <m/>
    <s v="CUT"/>
    <n v="1"/>
  </r>
  <r>
    <x v="186"/>
    <x v="4"/>
    <m/>
    <n v="0"/>
    <m/>
    <n v="0"/>
    <n v="0"/>
    <m/>
    <m/>
    <m/>
    <s v="CUT"/>
    <n v="1"/>
  </r>
  <r>
    <x v="186"/>
    <x v="5"/>
    <m/>
    <n v="0"/>
    <m/>
    <n v="0"/>
    <n v="0"/>
    <m/>
    <m/>
    <m/>
    <s v="CUT"/>
    <n v="1"/>
  </r>
  <r>
    <x v="186"/>
    <x v="6"/>
    <m/>
    <n v="0"/>
    <m/>
    <n v="0"/>
    <n v="0"/>
    <m/>
    <m/>
    <m/>
    <s v="CUT"/>
    <n v="1"/>
  </r>
  <r>
    <x v="186"/>
    <x v="7"/>
    <m/>
    <n v="0"/>
    <m/>
    <n v="0"/>
    <n v="0"/>
    <m/>
    <m/>
    <m/>
    <s v="CUT"/>
    <n v="1"/>
  </r>
  <r>
    <x v="186"/>
    <x v="8"/>
    <m/>
    <n v="0"/>
    <m/>
    <n v="0"/>
    <n v="0"/>
    <m/>
    <m/>
    <m/>
    <s v="CUT"/>
    <n v="1"/>
  </r>
  <r>
    <x v="186"/>
    <x v="9"/>
    <m/>
    <n v="0"/>
    <m/>
    <n v="0"/>
    <n v="0"/>
    <m/>
    <m/>
    <m/>
    <s v="CUT"/>
    <n v="1"/>
  </r>
  <r>
    <x v="186"/>
    <x v="10"/>
    <m/>
    <n v="0"/>
    <m/>
    <n v="0"/>
    <n v="0"/>
    <m/>
    <m/>
    <m/>
    <s v="CUT"/>
    <n v="1"/>
  </r>
  <r>
    <x v="186"/>
    <x v="11"/>
    <m/>
    <n v="0"/>
    <m/>
    <n v="0"/>
    <n v="0"/>
    <m/>
    <m/>
    <m/>
    <s v="CUT"/>
    <n v="1"/>
  </r>
  <r>
    <x v="187"/>
    <x v="0"/>
    <s v="43 pts"/>
    <n v="14"/>
    <n v="32"/>
    <n v="3"/>
    <n v="43"/>
    <s v="CAP+11"/>
    <s v="CAP+11"/>
    <n v="11"/>
    <n v="32"/>
    <n v="1"/>
  </r>
  <r>
    <x v="187"/>
    <x v="1"/>
    <s v="36 pts"/>
    <n v="36"/>
    <n v="39"/>
    <n v="2"/>
    <n v="36"/>
    <n v="5.9615740740741607E-3"/>
    <n v="5.9615740740741607E-3"/>
    <n v="5.9615740740741607E-3"/>
    <n v="39"/>
    <n v="1"/>
  </r>
  <r>
    <x v="187"/>
    <x v="2"/>
    <s v="10 pts"/>
    <n v="43"/>
    <n v="46"/>
    <n v="1"/>
    <n v="10"/>
    <n v="2.4853009259259151E-2"/>
    <n v="2.4853009259259151E-2"/>
    <n v="2.4853009259259151E-2"/>
    <n v="46"/>
    <n v="1"/>
  </r>
  <r>
    <x v="187"/>
    <x v="3"/>
    <m/>
    <n v="0"/>
    <m/>
    <n v="0"/>
    <n v="0"/>
    <m/>
    <m/>
    <m/>
    <s v="CUT"/>
    <n v="1"/>
  </r>
  <r>
    <x v="187"/>
    <x v="4"/>
    <m/>
    <n v="0"/>
    <m/>
    <n v="0"/>
    <n v="0"/>
    <m/>
    <m/>
    <m/>
    <s v="CUT"/>
    <n v="1"/>
  </r>
  <r>
    <x v="187"/>
    <x v="5"/>
    <m/>
    <n v="0"/>
    <m/>
    <n v="0"/>
    <n v="0"/>
    <m/>
    <m/>
    <m/>
    <s v="CUT"/>
    <n v="1"/>
  </r>
  <r>
    <x v="187"/>
    <x v="6"/>
    <m/>
    <n v="0"/>
    <m/>
    <n v="0"/>
    <n v="0"/>
    <m/>
    <m/>
    <m/>
    <s v="CUT"/>
    <n v="1"/>
  </r>
  <r>
    <x v="187"/>
    <x v="7"/>
    <m/>
    <n v="0"/>
    <m/>
    <n v="0"/>
    <n v="0"/>
    <m/>
    <m/>
    <m/>
    <s v="CUT"/>
    <n v="1"/>
  </r>
  <r>
    <x v="187"/>
    <x v="8"/>
    <m/>
    <n v="0"/>
    <m/>
    <n v="0"/>
    <n v="0"/>
    <m/>
    <m/>
    <m/>
    <s v="CUT"/>
    <n v="1"/>
  </r>
  <r>
    <x v="187"/>
    <x v="9"/>
    <m/>
    <n v="0"/>
    <m/>
    <n v="0"/>
    <n v="0"/>
    <m/>
    <m/>
    <m/>
    <s v="CUT"/>
    <n v="1"/>
  </r>
  <r>
    <x v="187"/>
    <x v="10"/>
    <m/>
    <n v="0"/>
    <m/>
    <n v="0"/>
    <n v="0"/>
    <m/>
    <m/>
    <m/>
    <s v="CUT"/>
    <n v="1"/>
  </r>
  <r>
    <x v="187"/>
    <x v="11"/>
    <m/>
    <n v="0"/>
    <m/>
    <n v="0"/>
    <n v="0"/>
    <m/>
    <m/>
    <m/>
    <s v="CUT"/>
    <n v="1"/>
  </r>
  <r>
    <x v="188"/>
    <x v="0"/>
    <s v="45 pts"/>
    <n v="23"/>
    <n v="30"/>
    <n v="2"/>
    <n v="45"/>
    <s v="CAP+11"/>
    <s v="CAP+11"/>
    <n v="11"/>
    <n v="30"/>
    <n v="1"/>
  </r>
  <r>
    <x v="188"/>
    <x v="1"/>
    <s v="33 pts"/>
    <n v="35"/>
    <n v="42"/>
    <n v="2"/>
    <n v="33"/>
    <n v="6.0643518518519457E-3"/>
    <n v="6.0643518518519457E-3"/>
    <n v="6.0643518518519457E-3"/>
    <n v="42"/>
    <n v="1"/>
  </r>
  <r>
    <x v="188"/>
    <x v="2"/>
    <s v="8 pts"/>
    <n v="44"/>
    <n v="47"/>
    <n v="1"/>
    <n v="8"/>
    <n v="2.4968287037037129E-2"/>
    <n v="2.4968287037037129E-2"/>
    <n v="2.4968287037037129E-2"/>
    <n v="47"/>
    <n v="1"/>
  </r>
  <r>
    <x v="188"/>
    <x v="3"/>
    <m/>
    <n v="0"/>
    <m/>
    <n v="0"/>
    <n v="0"/>
    <m/>
    <m/>
    <m/>
    <s v="CUT"/>
    <n v="1"/>
  </r>
  <r>
    <x v="188"/>
    <x v="4"/>
    <m/>
    <n v="0"/>
    <m/>
    <n v="0"/>
    <n v="0"/>
    <m/>
    <m/>
    <m/>
    <s v="CUT"/>
    <n v="1"/>
  </r>
  <r>
    <x v="188"/>
    <x v="5"/>
    <m/>
    <n v="0"/>
    <m/>
    <n v="0"/>
    <n v="0"/>
    <m/>
    <m/>
    <m/>
    <s v="CUT"/>
    <n v="1"/>
  </r>
  <r>
    <x v="188"/>
    <x v="6"/>
    <m/>
    <n v="0"/>
    <m/>
    <n v="0"/>
    <n v="0"/>
    <m/>
    <m/>
    <m/>
    <s v="CUT"/>
    <n v="1"/>
  </r>
  <r>
    <x v="188"/>
    <x v="7"/>
    <m/>
    <n v="0"/>
    <m/>
    <n v="0"/>
    <n v="0"/>
    <m/>
    <m/>
    <m/>
    <s v="CUT"/>
    <n v="1"/>
  </r>
  <r>
    <x v="188"/>
    <x v="8"/>
    <m/>
    <n v="0"/>
    <m/>
    <n v="0"/>
    <n v="0"/>
    <m/>
    <m/>
    <m/>
    <s v="CUT"/>
    <n v="1"/>
  </r>
  <r>
    <x v="188"/>
    <x v="9"/>
    <m/>
    <n v="0"/>
    <m/>
    <n v="0"/>
    <n v="0"/>
    <m/>
    <m/>
    <m/>
    <s v="CUT"/>
    <n v="1"/>
  </r>
  <r>
    <x v="188"/>
    <x v="10"/>
    <m/>
    <n v="0"/>
    <m/>
    <n v="0"/>
    <n v="0"/>
    <m/>
    <m/>
    <m/>
    <s v="CUT"/>
    <n v="1"/>
  </r>
  <r>
    <x v="188"/>
    <x v="11"/>
    <m/>
    <n v="0"/>
    <m/>
    <n v="0"/>
    <n v="0"/>
    <m/>
    <m/>
    <m/>
    <s v="CUT"/>
    <n v="1"/>
  </r>
  <r>
    <x v="189"/>
    <x v="0"/>
    <s v="41 pts"/>
    <n v="44"/>
    <n v="34"/>
    <n v="3"/>
    <n v="41"/>
    <s v="CAP+11"/>
    <s v="CAP+11"/>
    <n v="11"/>
    <n v="34"/>
    <n v="1"/>
  </r>
  <r>
    <x v="189"/>
    <x v="1"/>
    <s v="27 pts"/>
    <n v="37"/>
    <n v="48"/>
    <n v="2"/>
    <n v="27"/>
    <n v="6.356597222222149E-3"/>
    <n v="6.356597222222149E-3"/>
    <n v="6.356597222222149E-3"/>
    <n v="48"/>
    <n v="1"/>
  </r>
  <r>
    <x v="189"/>
    <x v="2"/>
    <s v="12 pts"/>
    <n v="3"/>
    <n v="45"/>
    <n v="1"/>
    <n v="12"/>
    <n v="2.4368171296296204E-2"/>
    <n v="2.4368171296296204E-2"/>
    <n v="2.4368171296296204E-2"/>
    <n v="45"/>
    <n v="1"/>
  </r>
  <r>
    <x v="189"/>
    <x v="3"/>
    <m/>
    <n v="0"/>
    <m/>
    <n v="0"/>
    <n v="0"/>
    <m/>
    <m/>
    <m/>
    <s v="CUT"/>
    <n v="1"/>
  </r>
  <r>
    <x v="189"/>
    <x v="4"/>
    <m/>
    <n v="0"/>
    <m/>
    <n v="0"/>
    <n v="0"/>
    <m/>
    <m/>
    <m/>
    <s v="CUT"/>
    <n v="1"/>
  </r>
  <r>
    <x v="189"/>
    <x v="5"/>
    <m/>
    <n v="0"/>
    <m/>
    <n v="0"/>
    <n v="0"/>
    <m/>
    <m/>
    <m/>
    <s v="CUT"/>
    <n v="1"/>
  </r>
  <r>
    <x v="189"/>
    <x v="6"/>
    <m/>
    <n v="0"/>
    <m/>
    <n v="0"/>
    <n v="0"/>
    <m/>
    <m/>
    <m/>
    <s v="CUT"/>
    <n v="1"/>
  </r>
  <r>
    <x v="189"/>
    <x v="7"/>
    <m/>
    <n v="0"/>
    <m/>
    <n v="0"/>
    <n v="0"/>
    <m/>
    <m/>
    <m/>
    <s v="CUT"/>
    <n v="1"/>
  </r>
  <r>
    <x v="189"/>
    <x v="8"/>
    <m/>
    <n v="0"/>
    <m/>
    <n v="0"/>
    <n v="0"/>
    <m/>
    <m/>
    <m/>
    <s v="CUT"/>
    <n v="1"/>
  </r>
  <r>
    <x v="189"/>
    <x v="9"/>
    <m/>
    <n v="0"/>
    <m/>
    <n v="0"/>
    <n v="0"/>
    <m/>
    <m/>
    <m/>
    <s v="CUT"/>
    <n v="1"/>
  </r>
  <r>
    <x v="189"/>
    <x v="10"/>
    <m/>
    <n v="0"/>
    <m/>
    <n v="0"/>
    <n v="0"/>
    <m/>
    <m/>
    <m/>
    <s v="CUT"/>
    <n v="1"/>
  </r>
  <r>
    <x v="189"/>
    <x v="11"/>
    <m/>
    <n v="0"/>
    <m/>
    <n v="0"/>
    <n v="0"/>
    <m/>
    <m/>
    <m/>
    <s v="CUT"/>
    <n v="1"/>
  </r>
  <r>
    <x v="190"/>
    <x v="0"/>
    <s v="40 pts"/>
    <n v="36"/>
    <n v="35"/>
    <n v="3"/>
    <n v="40"/>
    <s v="CAP+12"/>
    <s v="CAP+12"/>
    <n v="12"/>
    <n v="35"/>
    <n v="1"/>
  </r>
  <r>
    <x v="190"/>
    <x v="1"/>
    <s v="35 pts"/>
    <n v="3"/>
    <n v="40"/>
    <n v="2"/>
    <n v="35"/>
    <n v="5.9672453703702999E-3"/>
    <n v="5.9672453703702999E-3"/>
    <n v="5.9672453703702999E-3"/>
    <n v="40"/>
    <n v="1"/>
  </r>
  <r>
    <x v="190"/>
    <x v="2"/>
    <s v="2 pts"/>
    <n v="45"/>
    <n v="50"/>
    <n v="1"/>
    <n v="2"/>
    <s v="CAP+1"/>
    <s v="CAP+1"/>
    <n v="1"/>
    <n v="50"/>
    <n v="1"/>
  </r>
  <r>
    <x v="190"/>
    <x v="3"/>
    <m/>
    <n v="0"/>
    <m/>
    <n v="0"/>
    <n v="0"/>
    <m/>
    <m/>
    <m/>
    <s v="CUT"/>
    <n v="1"/>
  </r>
  <r>
    <x v="190"/>
    <x v="4"/>
    <m/>
    <n v="0"/>
    <m/>
    <n v="0"/>
    <n v="0"/>
    <m/>
    <m/>
    <m/>
    <s v="CUT"/>
    <n v="1"/>
  </r>
  <r>
    <x v="190"/>
    <x v="5"/>
    <m/>
    <n v="0"/>
    <m/>
    <n v="0"/>
    <n v="0"/>
    <m/>
    <m/>
    <m/>
    <s v="CUT"/>
    <n v="1"/>
  </r>
  <r>
    <x v="190"/>
    <x v="6"/>
    <m/>
    <n v="0"/>
    <m/>
    <n v="0"/>
    <n v="0"/>
    <m/>
    <m/>
    <m/>
    <s v="CUT"/>
    <n v="1"/>
  </r>
  <r>
    <x v="190"/>
    <x v="7"/>
    <m/>
    <n v="0"/>
    <m/>
    <n v="0"/>
    <n v="0"/>
    <m/>
    <m/>
    <m/>
    <s v="CUT"/>
    <n v="1"/>
  </r>
  <r>
    <x v="190"/>
    <x v="8"/>
    <m/>
    <n v="0"/>
    <m/>
    <n v="0"/>
    <n v="0"/>
    <m/>
    <m/>
    <m/>
    <s v="CUT"/>
    <n v="1"/>
  </r>
  <r>
    <x v="190"/>
    <x v="9"/>
    <m/>
    <n v="0"/>
    <m/>
    <n v="0"/>
    <n v="0"/>
    <m/>
    <m/>
    <m/>
    <s v="CUT"/>
    <n v="1"/>
  </r>
  <r>
    <x v="190"/>
    <x v="10"/>
    <m/>
    <n v="0"/>
    <m/>
    <n v="0"/>
    <n v="0"/>
    <m/>
    <m/>
    <m/>
    <s v="CUT"/>
    <n v="1"/>
  </r>
  <r>
    <x v="190"/>
    <x v="11"/>
    <m/>
    <n v="0"/>
    <m/>
    <n v="0"/>
    <n v="0"/>
    <m/>
    <m/>
    <m/>
    <s v="CUT"/>
    <n v="1"/>
  </r>
  <r>
    <x v="191"/>
    <x v="0"/>
    <s v="47 pts"/>
    <n v="25"/>
    <n v="28"/>
    <n v="2"/>
    <n v="47"/>
    <s v="CAP+11"/>
    <s v="CAP+11"/>
    <n v="11"/>
    <n v="28"/>
    <n v="1"/>
  </r>
  <r>
    <x v="191"/>
    <x v="1"/>
    <s v="21 pts"/>
    <n v="34"/>
    <n v="54"/>
    <n v="2"/>
    <n v="21"/>
    <n v="6.646874999999941E-3"/>
    <n v="6.646874999999941E-3"/>
    <n v="6.646874999999941E-3"/>
    <n v="54"/>
    <n v="1"/>
  </r>
  <r>
    <x v="191"/>
    <x v="2"/>
    <s v="6 pts"/>
    <n v="47"/>
    <n v="48"/>
    <n v="1"/>
    <n v="6"/>
    <n v="2.609907407407408E-2"/>
    <n v="2.609907407407408E-2"/>
    <n v="2.609907407407408E-2"/>
    <n v="48"/>
    <n v="1"/>
  </r>
  <r>
    <x v="191"/>
    <x v="3"/>
    <m/>
    <n v="0"/>
    <m/>
    <n v="0"/>
    <n v="0"/>
    <m/>
    <m/>
    <m/>
    <s v="CUT"/>
    <n v="1"/>
  </r>
  <r>
    <x v="191"/>
    <x v="4"/>
    <m/>
    <n v="0"/>
    <m/>
    <n v="0"/>
    <n v="0"/>
    <m/>
    <m/>
    <m/>
    <s v="CUT"/>
    <n v="1"/>
  </r>
  <r>
    <x v="191"/>
    <x v="5"/>
    <m/>
    <n v="0"/>
    <m/>
    <n v="0"/>
    <n v="0"/>
    <m/>
    <m/>
    <m/>
    <s v="CUT"/>
    <n v="1"/>
  </r>
  <r>
    <x v="191"/>
    <x v="6"/>
    <m/>
    <n v="0"/>
    <m/>
    <n v="0"/>
    <n v="0"/>
    <m/>
    <m/>
    <m/>
    <s v="CUT"/>
    <n v="1"/>
  </r>
  <r>
    <x v="191"/>
    <x v="7"/>
    <m/>
    <n v="0"/>
    <m/>
    <n v="0"/>
    <n v="0"/>
    <m/>
    <m/>
    <m/>
    <s v="CUT"/>
    <n v="1"/>
  </r>
  <r>
    <x v="191"/>
    <x v="8"/>
    <m/>
    <n v="0"/>
    <m/>
    <n v="0"/>
    <n v="0"/>
    <m/>
    <m/>
    <m/>
    <s v="CUT"/>
    <n v="1"/>
  </r>
  <r>
    <x v="191"/>
    <x v="9"/>
    <m/>
    <n v="0"/>
    <m/>
    <n v="0"/>
    <n v="0"/>
    <m/>
    <m/>
    <m/>
    <s v="CUT"/>
    <n v="1"/>
  </r>
  <r>
    <x v="191"/>
    <x v="10"/>
    <m/>
    <n v="0"/>
    <m/>
    <n v="0"/>
    <n v="0"/>
    <m/>
    <m/>
    <m/>
    <s v="CUT"/>
    <n v="1"/>
  </r>
  <r>
    <x v="191"/>
    <x v="11"/>
    <m/>
    <n v="0"/>
    <m/>
    <n v="0"/>
    <n v="0"/>
    <m/>
    <m/>
    <m/>
    <s v="CUT"/>
    <n v="1"/>
  </r>
  <r>
    <x v="192"/>
    <x v="0"/>
    <s v="39 pts"/>
    <n v="10"/>
    <n v="36"/>
    <n v="2"/>
    <n v="39"/>
    <s v="CAP+13"/>
    <s v="CAP+13"/>
    <n v="13"/>
    <n v="36"/>
    <n v="1"/>
  </r>
  <r>
    <x v="192"/>
    <x v="1"/>
    <s v="16 pts"/>
    <n v="20"/>
    <n v="59"/>
    <n v="1"/>
    <n v="16"/>
    <n v="6.9006944444445217E-3"/>
    <n v="6.9006944444445217E-3"/>
    <n v="6.9006944444445217E-3"/>
    <n v="59"/>
    <n v="1"/>
  </r>
  <r>
    <x v="192"/>
    <x v="2"/>
    <s v="16 pts"/>
    <n v="1"/>
    <n v="43"/>
    <n v="1"/>
    <n v="16"/>
    <n v="2.4243287037037042E-2"/>
    <n v="2.4243287037037042E-2"/>
    <n v="2.4243287037037042E-2"/>
    <n v="43"/>
    <n v="1"/>
  </r>
  <r>
    <x v="192"/>
    <x v="3"/>
    <m/>
    <n v="0"/>
    <m/>
    <n v="0"/>
    <n v="0"/>
    <m/>
    <m/>
    <m/>
    <s v="CUT"/>
    <n v="1"/>
  </r>
  <r>
    <x v="192"/>
    <x v="4"/>
    <m/>
    <n v="0"/>
    <m/>
    <n v="0"/>
    <n v="0"/>
    <m/>
    <m/>
    <m/>
    <s v="CUT"/>
    <n v="1"/>
  </r>
  <r>
    <x v="192"/>
    <x v="5"/>
    <m/>
    <n v="0"/>
    <m/>
    <n v="0"/>
    <n v="0"/>
    <m/>
    <m/>
    <m/>
    <s v="CUT"/>
    <n v="1"/>
  </r>
  <r>
    <x v="192"/>
    <x v="6"/>
    <m/>
    <n v="0"/>
    <m/>
    <n v="0"/>
    <n v="0"/>
    <m/>
    <m/>
    <m/>
    <s v="CUT"/>
    <n v="1"/>
  </r>
  <r>
    <x v="192"/>
    <x v="7"/>
    <m/>
    <n v="0"/>
    <m/>
    <n v="0"/>
    <n v="0"/>
    <m/>
    <m/>
    <m/>
    <s v="CUT"/>
    <n v="1"/>
  </r>
  <r>
    <x v="192"/>
    <x v="8"/>
    <m/>
    <n v="0"/>
    <m/>
    <n v="0"/>
    <n v="0"/>
    <m/>
    <m/>
    <m/>
    <s v="CUT"/>
    <n v="1"/>
  </r>
  <r>
    <x v="192"/>
    <x v="9"/>
    <m/>
    <n v="0"/>
    <m/>
    <n v="0"/>
    <n v="0"/>
    <m/>
    <m/>
    <m/>
    <s v="CUT"/>
    <n v="1"/>
  </r>
  <r>
    <x v="192"/>
    <x v="10"/>
    <m/>
    <n v="0"/>
    <m/>
    <n v="0"/>
    <n v="0"/>
    <m/>
    <m/>
    <m/>
    <s v="CUT"/>
    <n v="1"/>
  </r>
  <r>
    <x v="192"/>
    <x v="11"/>
    <m/>
    <n v="0"/>
    <m/>
    <n v="0"/>
    <n v="0"/>
    <m/>
    <m/>
    <m/>
    <s v="CUT"/>
    <n v="1"/>
  </r>
  <r>
    <x v="193"/>
    <x v="0"/>
    <s v="20 pts"/>
    <n v="34"/>
    <n v="55"/>
    <n v="3"/>
    <n v="20"/>
    <s v="CAP+21"/>
    <s v="CAP+21"/>
    <n v="21"/>
    <n v="55"/>
    <n v="1"/>
  </r>
  <r>
    <x v="193"/>
    <x v="1"/>
    <s v="45 pts"/>
    <n v="30"/>
    <n v="30"/>
    <n v="1"/>
    <n v="45"/>
    <n v="5.4990740740741284E-3"/>
    <n v="5.4990740740741284E-3"/>
    <n v="5.4990740740741284E-3"/>
    <n v="30"/>
    <n v="1"/>
  </r>
  <r>
    <x v="193"/>
    <x v="2"/>
    <s v="4 pts"/>
    <n v="48"/>
    <n v="49"/>
    <n v="1"/>
    <n v="4"/>
    <n v="2.6103356481481432E-2"/>
    <n v="2.6103356481481432E-2"/>
    <n v="2.6103356481481432E-2"/>
    <n v="49"/>
    <n v="1"/>
  </r>
  <r>
    <x v="193"/>
    <x v="3"/>
    <m/>
    <n v="0"/>
    <m/>
    <n v="0"/>
    <n v="0"/>
    <m/>
    <m/>
    <m/>
    <s v="CUT"/>
    <n v="1"/>
  </r>
  <r>
    <x v="193"/>
    <x v="4"/>
    <m/>
    <n v="0"/>
    <m/>
    <n v="0"/>
    <n v="0"/>
    <m/>
    <m/>
    <m/>
    <s v="CUT"/>
    <n v="1"/>
  </r>
  <r>
    <x v="193"/>
    <x v="5"/>
    <m/>
    <n v="0"/>
    <m/>
    <n v="0"/>
    <n v="0"/>
    <m/>
    <m/>
    <m/>
    <s v="CUT"/>
    <n v="1"/>
  </r>
  <r>
    <x v="193"/>
    <x v="6"/>
    <m/>
    <n v="0"/>
    <m/>
    <n v="0"/>
    <n v="0"/>
    <m/>
    <m/>
    <m/>
    <s v="CUT"/>
    <n v="1"/>
  </r>
  <r>
    <x v="193"/>
    <x v="7"/>
    <m/>
    <n v="0"/>
    <m/>
    <n v="0"/>
    <n v="0"/>
    <m/>
    <m/>
    <m/>
    <s v="CUT"/>
    <n v="1"/>
  </r>
  <r>
    <x v="193"/>
    <x v="8"/>
    <m/>
    <n v="0"/>
    <m/>
    <n v="0"/>
    <n v="0"/>
    <m/>
    <m/>
    <m/>
    <s v="CUT"/>
    <n v="1"/>
  </r>
  <r>
    <x v="193"/>
    <x v="9"/>
    <m/>
    <n v="0"/>
    <m/>
    <n v="0"/>
    <n v="0"/>
    <m/>
    <m/>
    <m/>
    <s v="CUT"/>
    <n v="1"/>
  </r>
  <r>
    <x v="193"/>
    <x v="10"/>
    <m/>
    <n v="0"/>
    <m/>
    <n v="0"/>
    <n v="0"/>
    <m/>
    <m/>
    <m/>
    <s v="CUT"/>
    <n v="1"/>
  </r>
  <r>
    <x v="193"/>
    <x v="11"/>
    <m/>
    <n v="0"/>
    <m/>
    <n v="0"/>
    <n v="0"/>
    <m/>
    <m/>
    <m/>
    <s v="CUT"/>
    <n v="1"/>
  </r>
  <r>
    <x v="194"/>
    <x v="0"/>
    <s v="22 pts"/>
    <n v="18"/>
    <n v="53"/>
    <n v="2"/>
    <n v="22"/>
    <s v="CAP+20"/>
    <s v="CAP+20"/>
    <n v="20"/>
    <n v="53"/>
    <n v="1"/>
  </r>
  <r>
    <x v="194"/>
    <x v="1"/>
    <s v="32 pts"/>
    <n v="29"/>
    <n v="43"/>
    <n v="1"/>
    <n v="32"/>
    <n v="6.0825231481480557E-3"/>
    <n v="6.0825231481480557E-3"/>
    <n v="6.0825231481480557E-3"/>
    <n v="43"/>
    <n v="1"/>
  </r>
  <r>
    <x v="194"/>
    <x v="2"/>
    <m/>
    <n v="0"/>
    <m/>
    <n v="0"/>
    <n v="0"/>
    <m/>
    <m/>
    <m/>
    <s v="CUT"/>
    <n v="1"/>
  </r>
  <r>
    <x v="194"/>
    <x v="3"/>
    <m/>
    <n v="0"/>
    <m/>
    <n v="0"/>
    <n v="0"/>
    <m/>
    <m/>
    <m/>
    <s v="CUT"/>
    <n v="1"/>
  </r>
  <r>
    <x v="194"/>
    <x v="4"/>
    <m/>
    <n v="0"/>
    <m/>
    <n v="0"/>
    <n v="0"/>
    <m/>
    <m/>
    <m/>
    <s v="CUT"/>
    <n v="1"/>
  </r>
  <r>
    <x v="194"/>
    <x v="5"/>
    <m/>
    <n v="0"/>
    <m/>
    <n v="0"/>
    <n v="0"/>
    <m/>
    <m/>
    <m/>
    <s v="CUT"/>
    <n v="1"/>
  </r>
  <r>
    <x v="194"/>
    <x v="6"/>
    <m/>
    <n v="0"/>
    <m/>
    <n v="0"/>
    <n v="0"/>
    <m/>
    <m/>
    <m/>
    <s v="CUT"/>
    <n v="1"/>
  </r>
  <r>
    <x v="194"/>
    <x v="7"/>
    <m/>
    <n v="0"/>
    <m/>
    <n v="0"/>
    <n v="0"/>
    <m/>
    <m/>
    <m/>
    <s v="CUT"/>
    <n v="1"/>
  </r>
  <r>
    <x v="194"/>
    <x v="8"/>
    <m/>
    <n v="0"/>
    <m/>
    <n v="0"/>
    <n v="0"/>
    <m/>
    <m/>
    <m/>
    <s v="CUT"/>
    <n v="1"/>
  </r>
  <r>
    <x v="194"/>
    <x v="9"/>
    <m/>
    <n v="0"/>
    <m/>
    <n v="0"/>
    <n v="0"/>
    <m/>
    <m/>
    <m/>
    <s v="CUT"/>
    <n v="1"/>
  </r>
  <r>
    <x v="194"/>
    <x v="10"/>
    <m/>
    <n v="0"/>
    <m/>
    <n v="0"/>
    <n v="0"/>
    <m/>
    <m/>
    <m/>
    <s v="CUT"/>
    <n v="1"/>
  </r>
  <r>
    <x v="194"/>
    <x v="11"/>
    <m/>
    <n v="0"/>
    <m/>
    <n v="0"/>
    <n v="0"/>
    <m/>
    <m/>
    <m/>
    <s v="CUT"/>
    <n v="1"/>
  </r>
  <r>
    <x v="195"/>
    <x v="0"/>
    <s v="8 pts"/>
    <n v="5"/>
    <n v="67"/>
    <n v="1"/>
    <n v="8"/>
    <s v="CAP+30"/>
    <s v="CAP+30"/>
    <n v="30"/>
    <n v="67"/>
    <n v="1"/>
  </r>
  <r>
    <x v="195"/>
    <x v="1"/>
    <s v="40 pts"/>
    <n v="36"/>
    <n v="35"/>
    <n v="1"/>
    <n v="40"/>
    <n v="5.8420138888888307E-3"/>
    <n v="5.8420138888888307E-3"/>
    <n v="5.8420138888888307E-3"/>
    <n v="35"/>
    <n v="1"/>
  </r>
  <r>
    <x v="195"/>
    <x v="2"/>
    <m/>
    <n v="0"/>
    <m/>
    <n v="0"/>
    <n v="0"/>
    <m/>
    <m/>
    <m/>
    <s v="CUT"/>
    <n v="1"/>
  </r>
  <r>
    <x v="195"/>
    <x v="3"/>
    <m/>
    <n v="0"/>
    <m/>
    <n v="0"/>
    <n v="0"/>
    <m/>
    <m/>
    <m/>
    <s v="CUT"/>
    <n v="1"/>
  </r>
  <r>
    <x v="195"/>
    <x v="4"/>
    <m/>
    <n v="0"/>
    <m/>
    <n v="0"/>
    <n v="0"/>
    <m/>
    <m/>
    <m/>
    <s v="CUT"/>
    <n v="1"/>
  </r>
  <r>
    <x v="195"/>
    <x v="5"/>
    <m/>
    <n v="0"/>
    <m/>
    <n v="0"/>
    <n v="0"/>
    <m/>
    <m/>
    <m/>
    <s v="CUT"/>
    <n v="1"/>
  </r>
  <r>
    <x v="195"/>
    <x v="6"/>
    <m/>
    <n v="0"/>
    <m/>
    <n v="0"/>
    <n v="0"/>
    <m/>
    <m/>
    <m/>
    <s v="CUT"/>
    <n v="1"/>
  </r>
  <r>
    <x v="195"/>
    <x v="7"/>
    <m/>
    <n v="0"/>
    <m/>
    <n v="0"/>
    <n v="0"/>
    <m/>
    <m/>
    <m/>
    <s v="CUT"/>
    <n v="1"/>
  </r>
  <r>
    <x v="195"/>
    <x v="8"/>
    <m/>
    <n v="0"/>
    <m/>
    <n v="0"/>
    <n v="0"/>
    <m/>
    <m/>
    <m/>
    <s v="CUT"/>
    <n v="1"/>
  </r>
  <r>
    <x v="195"/>
    <x v="9"/>
    <m/>
    <n v="0"/>
    <m/>
    <n v="0"/>
    <n v="0"/>
    <m/>
    <m/>
    <m/>
    <s v="CUT"/>
    <n v="1"/>
  </r>
  <r>
    <x v="195"/>
    <x v="10"/>
    <m/>
    <n v="0"/>
    <m/>
    <n v="0"/>
    <n v="0"/>
    <m/>
    <m/>
    <m/>
    <s v="CUT"/>
    <n v="1"/>
  </r>
  <r>
    <x v="195"/>
    <x v="11"/>
    <m/>
    <n v="0"/>
    <m/>
    <n v="0"/>
    <n v="0"/>
    <m/>
    <m/>
    <m/>
    <s v="CUT"/>
    <n v="1"/>
  </r>
  <r>
    <x v="196"/>
    <x v="0"/>
    <s v="27 pts"/>
    <n v="28"/>
    <n v="48"/>
    <n v="2"/>
    <n v="27"/>
    <s v="CAP+19"/>
    <s v="CAP+19"/>
    <n v="19"/>
    <n v="48"/>
    <n v="1"/>
  </r>
  <r>
    <x v="196"/>
    <x v="1"/>
    <s v="19 pts"/>
    <n v="14"/>
    <n v="56"/>
    <n v="1"/>
    <n v="19"/>
    <n v="6.6663194444445129E-3"/>
    <n v="6.6663194444445129E-3"/>
    <n v="6.6663194444445129E-3"/>
    <n v="56"/>
    <n v="1"/>
  </r>
  <r>
    <x v="196"/>
    <x v="2"/>
    <m/>
    <n v="0"/>
    <m/>
    <n v="0"/>
    <n v="0"/>
    <m/>
    <m/>
    <m/>
    <s v="CUT"/>
    <n v="1"/>
  </r>
  <r>
    <x v="196"/>
    <x v="3"/>
    <m/>
    <n v="0"/>
    <m/>
    <n v="0"/>
    <n v="0"/>
    <m/>
    <m/>
    <m/>
    <s v="CUT"/>
    <n v="1"/>
  </r>
  <r>
    <x v="196"/>
    <x v="4"/>
    <m/>
    <n v="0"/>
    <m/>
    <n v="0"/>
    <n v="0"/>
    <m/>
    <m/>
    <m/>
    <s v="CUT"/>
    <n v="1"/>
  </r>
  <r>
    <x v="196"/>
    <x v="5"/>
    <m/>
    <n v="0"/>
    <m/>
    <n v="0"/>
    <n v="0"/>
    <m/>
    <m/>
    <m/>
    <s v="CUT"/>
    <n v="1"/>
  </r>
  <r>
    <x v="196"/>
    <x v="6"/>
    <m/>
    <n v="0"/>
    <m/>
    <n v="0"/>
    <n v="0"/>
    <m/>
    <m/>
    <m/>
    <s v="CUT"/>
    <n v="1"/>
  </r>
  <r>
    <x v="196"/>
    <x v="7"/>
    <m/>
    <n v="0"/>
    <m/>
    <n v="0"/>
    <n v="0"/>
    <m/>
    <m/>
    <m/>
    <s v="CUT"/>
    <n v="1"/>
  </r>
  <r>
    <x v="196"/>
    <x v="8"/>
    <m/>
    <n v="0"/>
    <m/>
    <n v="0"/>
    <n v="0"/>
    <m/>
    <m/>
    <m/>
    <s v="CUT"/>
    <n v="1"/>
  </r>
  <r>
    <x v="196"/>
    <x v="9"/>
    <m/>
    <n v="0"/>
    <m/>
    <n v="0"/>
    <n v="0"/>
    <m/>
    <m/>
    <m/>
    <s v="CUT"/>
    <n v="1"/>
  </r>
  <r>
    <x v="196"/>
    <x v="10"/>
    <m/>
    <n v="0"/>
    <m/>
    <n v="0"/>
    <n v="0"/>
    <m/>
    <m/>
    <m/>
    <s v="CUT"/>
    <n v="1"/>
  </r>
  <r>
    <x v="196"/>
    <x v="11"/>
    <m/>
    <n v="0"/>
    <m/>
    <n v="0"/>
    <n v="0"/>
    <m/>
    <m/>
    <m/>
    <s v="CUT"/>
    <n v="1"/>
  </r>
  <r>
    <x v="197"/>
    <x v="0"/>
    <s v="37 pts"/>
    <n v="28"/>
    <n v="38"/>
    <n v="1"/>
    <n v="37"/>
    <s v="CAP+16"/>
    <s v="CAP+16"/>
    <n v="16"/>
    <n v="38"/>
    <n v="1"/>
  </r>
  <r>
    <x v="197"/>
    <x v="1"/>
    <s v="8 pts"/>
    <n v="19"/>
    <n v="67"/>
    <n v="1"/>
    <n v="8"/>
    <s v="CAP+3"/>
    <s v="CAP+3"/>
    <n v="3"/>
    <s v="67T"/>
    <n v="1"/>
  </r>
  <r>
    <x v="197"/>
    <x v="2"/>
    <m/>
    <n v="0"/>
    <m/>
    <n v="0"/>
    <n v="0"/>
    <m/>
    <m/>
    <m/>
    <s v="CUT"/>
    <n v="1"/>
  </r>
  <r>
    <x v="197"/>
    <x v="3"/>
    <m/>
    <n v="0"/>
    <m/>
    <n v="0"/>
    <n v="0"/>
    <m/>
    <m/>
    <m/>
    <s v="CUT"/>
    <n v="1"/>
  </r>
  <r>
    <x v="197"/>
    <x v="4"/>
    <m/>
    <n v="0"/>
    <m/>
    <n v="0"/>
    <n v="0"/>
    <m/>
    <m/>
    <m/>
    <s v="CUT"/>
    <n v="1"/>
  </r>
  <r>
    <x v="197"/>
    <x v="5"/>
    <m/>
    <n v="0"/>
    <m/>
    <n v="0"/>
    <n v="0"/>
    <m/>
    <m/>
    <m/>
    <s v="CUT"/>
    <n v="1"/>
  </r>
  <r>
    <x v="197"/>
    <x v="6"/>
    <m/>
    <n v="0"/>
    <m/>
    <n v="0"/>
    <n v="0"/>
    <m/>
    <m/>
    <m/>
    <s v="CUT"/>
    <n v="1"/>
  </r>
  <r>
    <x v="197"/>
    <x v="7"/>
    <m/>
    <n v="0"/>
    <m/>
    <n v="0"/>
    <n v="0"/>
    <m/>
    <m/>
    <m/>
    <s v="CUT"/>
    <n v="1"/>
  </r>
  <r>
    <x v="197"/>
    <x v="8"/>
    <m/>
    <n v="0"/>
    <m/>
    <n v="0"/>
    <n v="0"/>
    <m/>
    <m/>
    <m/>
    <s v="CUT"/>
    <n v="1"/>
  </r>
  <r>
    <x v="197"/>
    <x v="9"/>
    <m/>
    <n v="0"/>
    <m/>
    <n v="0"/>
    <n v="0"/>
    <m/>
    <m/>
    <m/>
    <s v="CUT"/>
    <n v="1"/>
  </r>
  <r>
    <x v="197"/>
    <x v="10"/>
    <m/>
    <n v="0"/>
    <m/>
    <n v="0"/>
    <n v="0"/>
    <m/>
    <m/>
    <m/>
    <s v="CUT"/>
    <n v="1"/>
  </r>
  <r>
    <x v="197"/>
    <x v="11"/>
    <m/>
    <n v="0"/>
    <m/>
    <n v="0"/>
    <n v="0"/>
    <m/>
    <m/>
    <m/>
    <s v="CUT"/>
    <n v="1"/>
  </r>
  <r>
    <x v="198"/>
    <x v="0"/>
    <s v="15 pts"/>
    <n v="17"/>
    <n v="60"/>
    <n v="3"/>
    <n v="15"/>
    <s v="CAP+22"/>
    <s v="CAP+22"/>
    <n v="22"/>
    <n v="60"/>
    <n v="1"/>
  </r>
  <r>
    <x v="198"/>
    <x v="1"/>
    <s v="29 pts"/>
    <n v="7"/>
    <n v="46"/>
    <n v="1"/>
    <n v="29"/>
    <n v="6.298958333333271E-3"/>
    <n v="6.298958333333271E-3"/>
    <n v="6.298958333333271E-3"/>
    <n v="46"/>
    <n v="1"/>
  </r>
  <r>
    <x v="198"/>
    <x v="2"/>
    <m/>
    <n v="0"/>
    <m/>
    <n v="0"/>
    <n v="0"/>
    <m/>
    <m/>
    <m/>
    <s v="CUT"/>
    <n v="1"/>
  </r>
  <r>
    <x v="198"/>
    <x v="3"/>
    <m/>
    <n v="0"/>
    <m/>
    <n v="0"/>
    <n v="0"/>
    <m/>
    <m/>
    <m/>
    <s v="CUT"/>
    <n v="1"/>
  </r>
  <r>
    <x v="198"/>
    <x v="4"/>
    <m/>
    <n v="0"/>
    <m/>
    <n v="0"/>
    <n v="0"/>
    <m/>
    <m/>
    <m/>
    <s v="CUT"/>
    <n v="1"/>
  </r>
  <r>
    <x v="198"/>
    <x v="5"/>
    <m/>
    <n v="0"/>
    <m/>
    <n v="0"/>
    <n v="0"/>
    <m/>
    <m/>
    <m/>
    <s v="CUT"/>
    <n v="1"/>
  </r>
  <r>
    <x v="198"/>
    <x v="6"/>
    <m/>
    <n v="0"/>
    <m/>
    <n v="0"/>
    <n v="0"/>
    <m/>
    <m/>
    <m/>
    <s v="CUT"/>
    <n v="1"/>
  </r>
  <r>
    <x v="198"/>
    <x v="7"/>
    <m/>
    <n v="0"/>
    <m/>
    <n v="0"/>
    <n v="0"/>
    <m/>
    <m/>
    <m/>
    <s v="CUT"/>
    <n v="1"/>
  </r>
  <r>
    <x v="198"/>
    <x v="8"/>
    <m/>
    <n v="0"/>
    <m/>
    <n v="0"/>
    <n v="0"/>
    <m/>
    <m/>
    <m/>
    <s v="CUT"/>
    <n v="1"/>
  </r>
  <r>
    <x v="198"/>
    <x v="9"/>
    <m/>
    <n v="0"/>
    <m/>
    <n v="0"/>
    <n v="0"/>
    <m/>
    <m/>
    <m/>
    <s v="CUT"/>
    <n v="1"/>
  </r>
  <r>
    <x v="198"/>
    <x v="10"/>
    <m/>
    <n v="0"/>
    <m/>
    <n v="0"/>
    <n v="0"/>
    <m/>
    <m/>
    <m/>
    <s v="CUT"/>
    <n v="1"/>
  </r>
  <r>
    <x v="198"/>
    <x v="11"/>
    <m/>
    <n v="0"/>
    <m/>
    <n v="0"/>
    <n v="0"/>
    <m/>
    <m/>
    <m/>
    <s v="CUT"/>
    <n v="1"/>
  </r>
  <r>
    <x v="199"/>
    <x v="0"/>
    <s v="0 pts"/>
    <n v="19"/>
    <n v="75"/>
    <n v="2"/>
    <n v="0"/>
    <s v="CAP+30"/>
    <s v="CAP+30"/>
    <n v="30"/>
    <n v="75"/>
    <n v="1"/>
  </r>
  <r>
    <x v="199"/>
    <x v="1"/>
    <s v="43 pts"/>
    <n v="40"/>
    <n v="32"/>
    <n v="1"/>
    <n v="43"/>
    <n v="5.6237268518517514E-3"/>
    <n v="5.6237268518517514E-3"/>
    <n v="5.6237268518517514E-3"/>
    <n v="32"/>
    <n v="1"/>
  </r>
  <r>
    <x v="199"/>
    <x v="2"/>
    <m/>
    <n v="0"/>
    <m/>
    <n v="0"/>
    <n v="0"/>
    <m/>
    <m/>
    <m/>
    <s v="CUT"/>
    <n v="1"/>
  </r>
  <r>
    <x v="199"/>
    <x v="3"/>
    <m/>
    <n v="0"/>
    <m/>
    <n v="0"/>
    <n v="0"/>
    <m/>
    <m/>
    <m/>
    <s v="CUT"/>
    <n v="1"/>
  </r>
  <r>
    <x v="199"/>
    <x v="4"/>
    <m/>
    <n v="0"/>
    <m/>
    <n v="0"/>
    <n v="0"/>
    <m/>
    <m/>
    <m/>
    <s v="CUT"/>
    <n v="1"/>
  </r>
  <r>
    <x v="199"/>
    <x v="5"/>
    <m/>
    <n v="0"/>
    <m/>
    <n v="0"/>
    <n v="0"/>
    <m/>
    <m/>
    <m/>
    <s v="CUT"/>
    <n v="1"/>
  </r>
  <r>
    <x v="199"/>
    <x v="6"/>
    <m/>
    <n v="0"/>
    <m/>
    <n v="0"/>
    <n v="0"/>
    <m/>
    <m/>
    <m/>
    <s v="CUT"/>
    <n v="1"/>
  </r>
  <r>
    <x v="199"/>
    <x v="7"/>
    <m/>
    <n v="0"/>
    <m/>
    <n v="0"/>
    <n v="0"/>
    <m/>
    <m/>
    <m/>
    <s v="CUT"/>
    <n v="1"/>
  </r>
  <r>
    <x v="199"/>
    <x v="8"/>
    <m/>
    <n v="0"/>
    <m/>
    <n v="0"/>
    <n v="0"/>
    <m/>
    <m/>
    <m/>
    <s v="CUT"/>
    <n v="1"/>
  </r>
  <r>
    <x v="199"/>
    <x v="9"/>
    <m/>
    <n v="0"/>
    <m/>
    <n v="0"/>
    <n v="0"/>
    <m/>
    <m/>
    <m/>
    <s v="CUT"/>
    <n v="1"/>
  </r>
  <r>
    <x v="199"/>
    <x v="10"/>
    <m/>
    <n v="0"/>
    <m/>
    <n v="0"/>
    <n v="0"/>
    <m/>
    <m/>
    <m/>
    <s v="CUT"/>
    <n v="1"/>
  </r>
  <r>
    <x v="199"/>
    <x v="11"/>
    <m/>
    <n v="0"/>
    <m/>
    <n v="0"/>
    <n v="0"/>
    <m/>
    <m/>
    <m/>
    <s v="CUT"/>
    <n v="1"/>
  </r>
  <r>
    <x v="200"/>
    <x v="0"/>
    <s v="29 pts"/>
    <n v="43"/>
    <n v="46"/>
    <n v="3"/>
    <n v="29"/>
    <s v="CAP+19"/>
    <s v="CAP+19"/>
    <n v="19"/>
    <n v="46"/>
    <n v="1"/>
  </r>
  <r>
    <x v="200"/>
    <x v="1"/>
    <s v="11 pts"/>
    <n v="15"/>
    <n v="64"/>
    <n v="1"/>
    <n v="11"/>
    <s v="CAP+2"/>
    <s v="CAP+2"/>
    <n v="2"/>
    <s v="64T"/>
    <n v="1"/>
  </r>
  <r>
    <x v="200"/>
    <x v="2"/>
    <m/>
    <n v="0"/>
    <m/>
    <n v="0"/>
    <n v="0"/>
    <m/>
    <m/>
    <m/>
    <s v="CUT"/>
    <n v="1"/>
  </r>
  <r>
    <x v="200"/>
    <x v="3"/>
    <m/>
    <n v="0"/>
    <m/>
    <n v="0"/>
    <n v="0"/>
    <m/>
    <m/>
    <m/>
    <s v="CUT"/>
    <n v="1"/>
  </r>
  <r>
    <x v="200"/>
    <x v="4"/>
    <m/>
    <n v="0"/>
    <m/>
    <n v="0"/>
    <n v="0"/>
    <m/>
    <m/>
    <m/>
    <s v="CUT"/>
    <n v="1"/>
  </r>
  <r>
    <x v="200"/>
    <x v="5"/>
    <m/>
    <n v="0"/>
    <m/>
    <n v="0"/>
    <n v="0"/>
    <m/>
    <m/>
    <m/>
    <s v="CUT"/>
    <n v="1"/>
  </r>
  <r>
    <x v="200"/>
    <x v="6"/>
    <m/>
    <n v="0"/>
    <m/>
    <n v="0"/>
    <n v="0"/>
    <m/>
    <m/>
    <m/>
    <s v="CUT"/>
    <n v="1"/>
  </r>
  <r>
    <x v="200"/>
    <x v="7"/>
    <m/>
    <n v="0"/>
    <m/>
    <n v="0"/>
    <n v="0"/>
    <m/>
    <m/>
    <m/>
    <s v="CUT"/>
    <n v="1"/>
  </r>
  <r>
    <x v="200"/>
    <x v="8"/>
    <m/>
    <n v="0"/>
    <m/>
    <n v="0"/>
    <n v="0"/>
    <m/>
    <m/>
    <m/>
    <s v="CUT"/>
    <n v="1"/>
  </r>
  <r>
    <x v="200"/>
    <x v="9"/>
    <m/>
    <n v="0"/>
    <m/>
    <n v="0"/>
    <n v="0"/>
    <m/>
    <m/>
    <m/>
    <s v="CUT"/>
    <n v="1"/>
  </r>
  <r>
    <x v="200"/>
    <x v="10"/>
    <m/>
    <n v="0"/>
    <m/>
    <n v="0"/>
    <n v="0"/>
    <m/>
    <m/>
    <m/>
    <s v="CUT"/>
    <n v="1"/>
  </r>
  <r>
    <x v="200"/>
    <x v="11"/>
    <m/>
    <n v="0"/>
    <m/>
    <n v="0"/>
    <n v="0"/>
    <m/>
    <m/>
    <m/>
    <s v="CUT"/>
    <n v="1"/>
  </r>
  <r>
    <x v="201"/>
    <x v="0"/>
    <s v="25 pts"/>
    <n v="21"/>
    <n v="50"/>
    <n v="2"/>
    <n v="25"/>
    <s v="CAP+20"/>
    <s v="CAP+20"/>
    <n v="20"/>
    <n v="50"/>
    <n v="1"/>
  </r>
  <r>
    <x v="201"/>
    <x v="1"/>
    <s v="11 pts"/>
    <n v="13"/>
    <n v="64"/>
    <n v="1"/>
    <n v="11"/>
    <s v="CAP+2"/>
    <s v="CAP+2"/>
    <n v="2"/>
    <s v="64T"/>
    <n v="1"/>
  </r>
  <r>
    <x v="201"/>
    <x v="2"/>
    <m/>
    <n v="0"/>
    <m/>
    <n v="0"/>
    <n v="0"/>
    <m/>
    <m/>
    <m/>
    <s v="CUT"/>
    <n v="1"/>
  </r>
  <r>
    <x v="201"/>
    <x v="3"/>
    <m/>
    <n v="0"/>
    <m/>
    <n v="0"/>
    <n v="0"/>
    <m/>
    <m/>
    <m/>
    <s v="CUT"/>
    <n v="1"/>
  </r>
  <r>
    <x v="201"/>
    <x v="4"/>
    <m/>
    <n v="0"/>
    <m/>
    <n v="0"/>
    <n v="0"/>
    <m/>
    <m/>
    <m/>
    <s v="CUT"/>
    <n v="1"/>
  </r>
  <r>
    <x v="201"/>
    <x v="5"/>
    <m/>
    <n v="0"/>
    <m/>
    <n v="0"/>
    <n v="0"/>
    <m/>
    <m/>
    <m/>
    <s v="CUT"/>
    <n v="1"/>
  </r>
  <r>
    <x v="201"/>
    <x v="6"/>
    <m/>
    <n v="0"/>
    <m/>
    <n v="0"/>
    <n v="0"/>
    <m/>
    <m/>
    <m/>
    <s v="CUT"/>
    <n v="1"/>
  </r>
  <r>
    <x v="201"/>
    <x v="7"/>
    <m/>
    <n v="0"/>
    <m/>
    <n v="0"/>
    <n v="0"/>
    <m/>
    <m/>
    <m/>
    <s v="CUT"/>
    <n v="1"/>
  </r>
  <r>
    <x v="201"/>
    <x v="8"/>
    <m/>
    <n v="0"/>
    <m/>
    <n v="0"/>
    <n v="0"/>
    <m/>
    <m/>
    <m/>
    <s v="CUT"/>
    <n v="1"/>
  </r>
  <r>
    <x v="201"/>
    <x v="9"/>
    <m/>
    <n v="0"/>
    <m/>
    <n v="0"/>
    <n v="0"/>
    <m/>
    <m/>
    <m/>
    <s v="CUT"/>
    <n v="1"/>
  </r>
  <r>
    <x v="201"/>
    <x v="10"/>
    <m/>
    <n v="0"/>
    <m/>
    <n v="0"/>
    <n v="0"/>
    <m/>
    <m/>
    <m/>
    <s v="CUT"/>
    <n v="1"/>
  </r>
  <r>
    <x v="201"/>
    <x v="11"/>
    <m/>
    <n v="0"/>
    <m/>
    <n v="0"/>
    <n v="0"/>
    <m/>
    <m/>
    <m/>
    <s v="CUT"/>
    <n v="1"/>
  </r>
  <r>
    <x v="202"/>
    <x v="0"/>
    <s v="16 pts"/>
    <n v="39"/>
    <n v="59"/>
    <n v="3"/>
    <n v="16"/>
    <s v="CAP+22"/>
    <s v="CAP+22"/>
    <n v="22"/>
    <n v="59"/>
    <n v="1"/>
  </r>
  <r>
    <x v="202"/>
    <x v="1"/>
    <s v="20 pts"/>
    <n v="32"/>
    <n v="55"/>
    <n v="1"/>
    <n v="20"/>
    <n v="6.6530092592591572E-3"/>
    <n v="6.6530092592591572E-3"/>
    <n v="6.6530092592591572E-3"/>
    <n v="55"/>
    <n v="1"/>
  </r>
  <r>
    <x v="202"/>
    <x v="2"/>
    <m/>
    <n v="0"/>
    <m/>
    <n v="0"/>
    <n v="0"/>
    <m/>
    <m/>
    <m/>
    <s v="CUT"/>
    <n v="1"/>
  </r>
  <r>
    <x v="202"/>
    <x v="3"/>
    <m/>
    <n v="0"/>
    <m/>
    <n v="0"/>
    <n v="0"/>
    <m/>
    <m/>
    <m/>
    <s v="CUT"/>
    <n v="1"/>
  </r>
  <r>
    <x v="202"/>
    <x v="4"/>
    <m/>
    <n v="0"/>
    <m/>
    <n v="0"/>
    <n v="0"/>
    <m/>
    <m/>
    <m/>
    <s v="CUT"/>
    <n v="1"/>
  </r>
  <r>
    <x v="202"/>
    <x v="5"/>
    <m/>
    <n v="0"/>
    <m/>
    <n v="0"/>
    <n v="0"/>
    <m/>
    <m/>
    <m/>
    <s v="CUT"/>
    <n v="1"/>
  </r>
  <r>
    <x v="202"/>
    <x v="6"/>
    <m/>
    <n v="0"/>
    <m/>
    <n v="0"/>
    <n v="0"/>
    <m/>
    <m/>
    <m/>
    <s v="CUT"/>
    <n v="1"/>
  </r>
  <r>
    <x v="202"/>
    <x v="7"/>
    <m/>
    <n v="0"/>
    <m/>
    <n v="0"/>
    <n v="0"/>
    <m/>
    <m/>
    <m/>
    <s v="CUT"/>
    <n v="1"/>
  </r>
  <r>
    <x v="202"/>
    <x v="8"/>
    <m/>
    <n v="0"/>
    <m/>
    <n v="0"/>
    <n v="0"/>
    <m/>
    <m/>
    <m/>
    <s v="CUT"/>
    <n v="1"/>
  </r>
  <r>
    <x v="202"/>
    <x v="9"/>
    <m/>
    <n v="0"/>
    <m/>
    <n v="0"/>
    <n v="0"/>
    <m/>
    <m/>
    <m/>
    <s v="CUT"/>
    <n v="1"/>
  </r>
  <r>
    <x v="202"/>
    <x v="10"/>
    <m/>
    <n v="0"/>
    <m/>
    <n v="0"/>
    <n v="0"/>
    <m/>
    <m/>
    <m/>
    <s v="CUT"/>
    <n v="1"/>
  </r>
  <r>
    <x v="202"/>
    <x v="11"/>
    <m/>
    <n v="0"/>
    <m/>
    <n v="0"/>
    <n v="0"/>
    <m/>
    <m/>
    <m/>
    <s v="CUT"/>
    <n v="1"/>
  </r>
  <r>
    <x v="203"/>
    <x v="0"/>
    <s v="24 pts"/>
    <n v="40"/>
    <n v="51"/>
    <n v="2"/>
    <n v="24"/>
    <s v="CAP+20"/>
    <s v="CAP+20"/>
    <n v="20"/>
    <n v="51"/>
    <n v="1"/>
  </r>
  <r>
    <x v="203"/>
    <x v="1"/>
    <s v="11 pts"/>
    <n v="28"/>
    <n v="64"/>
    <n v="1"/>
    <n v="11"/>
    <s v="CAP+2"/>
    <s v="CAP+2"/>
    <n v="2"/>
    <s v="64T"/>
    <n v="1"/>
  </r>
  <r>
    <x v="203"/>
    <x v="2"/>
    <m/>
    <n v="0"/>
    <m/>
    <n v="0"/>
    <n v="0"/>
    <m/>
    <m/>
    <m/>
    <s v="CUT"/>
    <n v="1"/>
  </r>
  <r>
    <x v="203"/>
    <x v="3"/>
    <m/>
    <n v="0"/>
    <m/>
    <n v="0"/>
    <n v="0"/>
    <m/>
    <m/>
    <m/>
    <s v="CUT"/>
    <n v="1"/>
  </r>
  <r>
    <x v="203"/>
    <x v="4"/>
    <m/>
    <n v="0"/>
    <m/>
    <n v="0"/>
    <n v="0"/>
    <m/>
    <m/>
    <m/>
    <s v="CUT"/>
    <n v="1"/>
  </r>
  <r>
    <x v="203"/>
    <x v="5"/>
    <m/>
    <n v="0"/>
    <m/>
    <n v="0"/>
    <n v="0"/>
    <m/>
    <m/>
    <m/>
    <s v="CUT"/>
    <n v="1"/>
  </r>
  <r>
    <x v="203"/>
    <x v="6"/>
    <m/>
    <n v="0"/>
    <m/>
    <n v="0"/>
    <n v="0"/>
    <m/>
    <m/>
    <m/>
    <s v="CUT"/>
    <n v="1"/>
  </r>
  <r>
    <x v="203"/>
    <x v="7"/>
    <m/>
    <n v="0"/>
    <m/>
    <n v="0"/>
    <n v="0"/>
    <m/>
    <m/>
    <m/>
    <s v="CUT"/>
    <n v="1"/>
  </r>
  <r>
    <x v="203"/>
    <x v="8"/>
    <m/>
    <n v="0"/>
    <m/>
    <n v="0"/>
    <n v="0"/>
    <m/>
    <m/>
    <m/>
    <s v="CUT"/>
    <n v="1"/>
  </r>
  <r>
    <x v="203"/>
    <x v="9"/>
    <m/>
    <n v="0"/>
    <m/>
    <n v="0"/>
    <n v="0"/>
    <m/>
    <m/>
    <m/>
    <s v="CUT"/>
    <n v="1"/>
  </r>
  <r>
    <x v="203"/>
    <x v="10"/>
    <m/>
    <n v="0"/>
    <m/>
    <n v="0"/>
    <n v="0"/>
    <m/>
    <m/>
    <m/>
    <s v="CUT"/>
    <n v="1"/>
  </r>
  <r>
    <x v="203"/>
    <x v="11"/>
    <m/>
    <n v="0"/>
    <m/>
    <n v="0"/>
    <n v="0"/>
    <m/>
    <m/>
    <m/>
    <s v="CUT"/>
    <n v="1"/>
  </r>
  <r>
    <x v="204"/>
    <x v="0"/>
    <s v="12 pts"/>
    <n v="5"/>
    <n v="63"/>
    <n v="2"/>
    <n v="12"/>
    <s v="CAP+23"/>
    <s v="CAP+23"/>
    <n v="23"/>
    <n v="63"/>
    <n v="1"/>
  </r>
  <r>
    <x v="204"/>
    <x v="1"/>
    <s v="23 pts"/>
    <n v="34"/>
    <n v="52"/>
    <n v="1"/>
    <n v="23"/>
    <n v="6.55520833333334E-3"/>
    <n v="6.55520833333334E-3"/>
    <n v="6.55520833333334E-3"/>
    <n v="52"/>
    <n v="1"/>
  </r>
  <r>
    <x v="204"/>
    <x v="2"/>
    <m/>
    <n v="0"/>
    <m/>
    <n v="0"/>
    <n v="0"/>
    <m/>
    <m/>
    <m/>
    <s v="CUT"/>
    <n v="1"/>
  </r>
  <r>
    <x v="204"/>
    <x v="3"/>
    <m/>
    <n v="0"/>
    <m/>
    <n v="0"/>
    <n v="0"/>
    <m/>
    <m/>
    <m/>
    <s v="CUT"/>
    <n v="1"/>
  </r>
  <r>
    <x v="204"/>
    <x v="4"/>
    <m/>
    <n v="0"/>
    <m/>
    <n v="0"/>
    <n v="0"/>
    <m/>
    <m/>
    <m/>
    <s v="CUT"/>
    <n v="1"/>
  </r>
  <r>
    <x v="204"/>
    <x v="5"/>
    <m/>
    <n v="0"/>
    <m/>
    <n v="0"/>
    <n v="0"/>
    <m/>
    <m/>
    <m/>
    <s v="CUT"/>
    <n v="1"/>
  </r>
  <r>
    <x v="204"/>
    <x v="6"/>
    <m/>
    <n v="0"/>
    <m/>
    <n v="0"/>
    <n v="0"/>
    <m/>
    <m/>
    <m/>
    <s v="CUT"/>
    <n v="1"/>
  </r>
  <r>
    <x v="204"/>
    <x v="7"/>
    <m/>
    <n v="0"/>
    <m/>
    <n v="0"/>
    <n v="0"/>
    <m/>
    <m/>
    <m/>
    <s v="CUT"/>
    <n v="1"/>
  </r>
  <r>
    <x v="204"/>
    <x v="8"/>
    <m/>
    <n v="0"/>
    <m/>
    <n v="0"/>
    <n v="0"/>
    <m/>
    <m/>
    <m/>
    <s v="CUT"/>
    <n v="1"/>
  </r>
  <r>
    <x v="204"/>
    <x v="9"/>
    <m/>
    <n v="0"/>
    <m/>
    <n v="0"/>
    <n v="0"/>
    <m/>
    <m/>
    <m/>
    <s v="CUT"/>
    <n v="1"/>
  </r>
  <r>
    <x v="204"/>
    <x v="10"/>
    <m/>
    <n v="0"/>
    <m/>
    <n v="0"/>
    <n v="0"/>
    <m/>
    <m/>
    <m/>
    <s v="CUT"/>
    <n v="1"/>
  </r>
  <r>
    <x v="204"/>
    <x v="11"/>
    <m/>
    <n v="0"/>
    <m/>
    <n v="0"/>
    <n v="0"/>
    <m/>
    <m/>
    <m/>
    <s v="CUT"/>
    <n v="1"/>
  </r>
  <r>
    <x v="205"/>
    <x v="0"/>
    <s v="6 pts"/>
    <n v="39"/>
    <n v="69"/>
    <n v="2"/>
    <n v="6"/>
    <s v="CAP+30"/>
    <s v="CAP+30"/>
    <n v="30"/>
    <s v="69T"/>
    <n v="1"/>
  </r>
  <r>
    <x v="205"/>
    <x v="1"/>
    <s v="28 pts"/>
    <n v="37"/>
    <n v="47"/>
    <n v="1"/>
    <n v="28"/>
    <n v="6.2991898148148096E-3"/>
    <n v="6.2991898148148096E-3"/>
    <n v="6.2991898148148096E-3"/>
    <n v="47"/>
    <n v="1"/>
  </r>
  <r>
    <x v="205"/>
    <x v="2"/>
    <m/>
    <n v="0"/>
    <m/>
    <n v="0"/>
    <n v="0"/>
    <m/>
    <m/>
    <m/>
    <s v="CUT"/>
    <n v="1"/>
  </r>
  <r>
    <x v="205"/>
    <x v="3"/>
    <m/>
    <n v="0"/>
    <m/>
    <n v="0"/>
    <n v="0"/>
    <m/>
    <m/>
    <m/>
    <s v="CUT"/>
    <n v="1"/>
  </r>
  <r>
    <x v="205"/>
    <x v="4"/>
    <m/>
    <n v="0"/>
    <m/>
    <n v="0"/>
    <n v="0"/>
    <m/>
    <m/>
    <m/>
    <s v="CUT"/>
    <n v="1"/>
  </r>
  <r>
    <x v="205"/>
    <x v="5"/>
    <m/>
    <n v="0"/>
    <m/>
    <n v="0"/>
    <n v="0"/>
    <m/>
    <m/>
    <m/>
    <s v="CUT"/>
    <n v="1"/>
  </r>
  <r>
    <x v="205"/>
    <x v="6"/>
    <m/>
    <n v="0"/>
    <m/>
    <n v="0"/>
    <n v="0"/>
    <m/>
    <m/>
    <m/>
    <s v="CUT"/>
    <n v="1"/>
  </r>
  <r>
    <x v="205"/>
    <x v="7"/>
    <m/>
    <n v="0"/>
    <m/>
    <n v="0"/>
    <n v="0"/>
    <m/>
    <m/>
    <m/>
    <s v="CUT"/>
    <n v="1"/>
  </r>
  <r>
    <x v="205"/>
    <x v="8"/>
    <m/>
    <n v="0"/>
    <m/>
    <n v="0"/>
    <n v="0"/>
    <m/>
    <m/>
    <m/>
    <s v="CUT"/>
    <n v="1"/>
  </r>
  <r>
    <x v="205"/>
    <x v="9"/>
    <m/>
    <n v="0"/>
    <m/>
    <n v="0"/>
    <n v="0"/>
    <m/>
    <m/>
    <m/>
    <s v="CUT"/>
    <n v="1"/>
  </r>
  <r>
    <x v="205"/>
    <x v="10"/>
    <m/>
    <n v="0"/>
    <m/>
    <n v="0"/>
    <n v="0"/>
    <m/>
    <m/>
    <m/>
    <s v="CUT"/>
    <n v="1"/>
  </r>
  <r>
    <x v="205"/>
    <x v="11"/>
    <m/>
    <n v="0"/>
    <m/>
    <n v="0"/>
    <n v="0"/>
    <m/>
    <m/>
    <m/>
    <s v="CUT"/>
    <n v="1"/>
  </r>
  <r>
    <x v="206"/>
    <x v="0"/>
    <s v="14 pts"/>
    <n v="26"/>
    <n v="61"/>
    <n v="2"/>
    <n v="14"/>
    <s v="CAP+22"/>
    <s v="CAP+22"/>
    <n v="22"/>
    <n v="61"/>
    <n v="1"/>
  </r>
  <r>
    <x v="206"/>
    <x v="1"/>
    <s v="18 pts"/>
    <n v="8"/>
    <n v="57"/>
    <n v="1"/>
    <n v="18"/>
    <n v="6.7585648148147381E-3"/>
    <n v="6.7585648148147381E-3"/>
    <n v="6.7585648148147381E-3"/>
    <n v="57"/>
    <n v="1"/>
  </r>
  <r>
    <x v="206"/>
    <x v="2"/>
    <m/>
    <n v="0"/>
    <m/>
    <n v="0"/>
    <n v="0"/>
    <m/>
    <m/>
    <m/>
    <s v="CUT"/>
    <n v="1"/>
  </r>
  <r>
    <x v="206"/>
    <x v="3"/>
    <m/>
    <n v="0"/>
    <m/>
    <n v="0"/>
    <n v="0"/>
    <m/>
    <m/>
    <m/>
    <s v="CUT"/>
    <n v="1"/>
  </r>
  <r>
    <x v="206"/>
    <x v="4"/>
    <m/>
    <n v="0"/>
    <m/>
    <n v="0"/>
    <n v="0"/>
    <m/>
    <m/>
    <m/>
    <s v="CUT"/>
    <n v="1"/>
  </r>
  <r>
    <x v="206"/>
    <x v="5"/>
    <m/>
    <n v="0"/>
    <m/>
    <n v="0"/>
    <n v="0"/>
    <m/>
    <m/>
    <m/>
    <s v="CUT"/>
    <n v="1"/>
  </r>
  <r>
    <x v="206"/>
    <x v="6"/>
    <m/>
    <n v="0"/>
    <m/>
    <n v="0"/>
    <n v="0"/>
    <m/>
    <m/>
    <m/>
    <s v="CUT"/>
    <n v="1"/>
  </r>
  <r>
    <x v="206"/>
    <x v="7"/>
    <m/>
    <n v="0"/>
    <m/>
    <n v="0"/>
    <n v="0"/>
    <m/>
    <m/>
    <m/>
    <s v="CUT"/>
    <n v="1"/>
  </r>
  <r>
    <x v="206"/>
    <x v="8"/>
    <m/>
    <n v="0"/>
    <m/>
    <n v="0"/>
    <n v="0"/>
    <m/>
    <m/>
    <m/>
    <s v="CUT"/>
    <n v="1"/>
  </r>
  <r>
    <x v="206"/>
    <x v="9"/>
    <m/>
    <n v="0"/>
    <m/>
    <n v="0"/>
    <n v="0"/>
    <m/>
    <m/>
    <m/>
    <s v="CUT"/>
    <n v="1"/>
  </r>
  <r>
    <x v="206"/>
    <x v="10"/>
    <m/>
    <n v="0"/>
    <m/>
    <n v="0"/>
    <n v="0"/>
    <m/>
    <m/>
    <m/>
    <s v="CUT"/>
    <n v="1"/>
  </r>
  <r>
    <x v="206"/>
    <x v="11"/>
    <m/>
    <n v="0"/>
    <m/>
    <n v="0"/>
    <n v="0"/>
    <m/>
    <m/>
    <m/>
    <s v="CUT"/>
    <n v="1"/>
  </r>
  <r>
    <x v="207"/>
    <x v="0"/>
    <s v="4 pts"/>
    <n v="14"/>
    <n v="71"/>
    <n v="2"/>
    <n v="4"/>
    <s v="CAP+30"/>
    <s v="CAP+30"/>
    <n v="30"/>
    <n v="71"/>
    <n v="1"/>
  </r>
  <r>
    <x v="207"/>
    <x v="1"/>
    <s v="24 pts"/>
    <n v="38"/>
    <n v="51"/>
    <n v="1"/>
    <n v="24"/>
    <n v="6.5337962962963569E-3"/>
    <n v="6.5337962962963569E-3"/>
    <n v="6.5337962962963569E-3"/>
    <n v="51"/>
    <n v="1"/>
  </r>
  <r>
    <x v="207"/>
    <x v="2"/>
    <m/>
    <n v="0"/>
    <m/>
    <n v="0"/>
    <n v="0"/>
    <m/>
    <m/>
    <m/>
    <s v="CUT"/>
    <n v="1"/>
  </r>
  <r>
    <x v="207"/>
    <x v="3"/>
    <m/>
    <n v="0"/>
    <m/>
    <n v="0"/>
    <n v="0"/>
    <m/>
    <m/>
    <m/>
    <s v="CUT"/>
    <n v="1"/>
  </r>
  <r>
    <x v="207"/>
    <x v="4"/>
    <m/>
    <n v="0"/>
    <m/>
    <n v="0"/>
    <n v="0"/>
    <m/>
    <m/>
    <m/>
    <s v="CUT"/>
    <n v="1"/>
  </r>
  <r>
    <x v="207"/>
    <x v="5"/>
    <m/>
    <n v="0"/>
    <m/>
    <n v="0"/>
    <n v="0"/>
    <m/>
    <m/>
    <m/>
    <s v="CUT"/>
    <n v="1"/>
  </r>
  <r>
    <x v="207"/>
    <x v="6"/>
    <m/>
    <n v="0"/>
    <m/>
    <n v="0"/>
    <n v="0"/>
    <m/>
    <m/>
    <m/>
    <s v="CUT"/>
    <n v="1"/>
  </r>
  <r>
    <x v="207"/>
    <x v="7"/>
    <m/>
    <n v="0"/>
    <m/>
    <n v="0"/>
    <n v="0"/>
    <m/>
    <m/>
    <m/>
    <s v="CUT"/>
    <n v="1"/>
  </r>
  <r>
    <x v="207"/>
    <x v="8"/>
    <m/>
    <n v="0"/>
    <m/>
    <n v="0"/>
    <n v="0"/>
    <m/>
    <m/>
    <m/>
    <s v="CUT"/>
    <n v="1"/>
  </r>
  <r>
    <x v="207"/>
    <x v="9"/>
    <m/>
    <n v="0"/>
    <m/>
    <n v="0"/>
    <n v="0"/>
    <m/>
    <m/>
    <m/>
    <s v="CUT"/>
    <n v="1"/>
  </r>
  <r>
    <x v="207"/>
    <x v="10"/>
    <m/>
    <n v="0"/>
    <m/>
    <n v="0"/>
    <n v="0"/>
    <m/>
    <m/>
    <m/>
    <s v="CUT"/>
    <n v="1"/>
  </r>
  <r>
    <x v="207"/>
    <x v="11"/>
    <m/>
    <n v="0"/>
    <m/>
    <n v="0"/>
    <n v="0"/>
    <m/>
    <m/>
    <m/>
    <s v="CUT"/>
    <n v="1"/>
  </r>
  <r>
    <x v="208"/>
    <x v="0"/>
    <s v="13 pts"/>
    <n v="8"/>
    <n v="62"/>
    <n v="3"/>
    <n v="13"/>
    <s v="CAP+22"/>
    <s v="CAP+22"/>
    <n v="22"/>
    <n v="62"/>
    <n v="1"/>
  </r>
  <r>
    <x v="208"/>
    <x v="1"/>
    <s v="15 pts"/>
    <n v="33"/>
    <n v="60"/>
    <n v="1"/>
    <n v="15"/>
    <s v="CAP+1"/>
    <s v="CAP+1"/>
    <n v="1"/>
    <s v="60T"/>
    <n v="1"/>
  </r>
  <r>
    <x v="208"/>
    <x v="2"/>
    <m/>
    <n v="0"/>
    <m/>
    <n v="0"/>
    <n v="0"/>
    <m/>
    <m/>
    <m/>
    <s v="CUT"/>
    <n v="1"/>
  </r>
  <r>
    <x v="208"/>
    <x v="3"/>
    <m/>
    <n v="0"/>
    <m/>
    <n v="0"/>
    <n v="0"/>
    <m/>
    <m/>
    <m/>
    <s v="CUT"/>
    <n v="1"/>
  </r>
  <r>
    <x v="208"/>
    <x v="4"/>
    <m/>
    <n v="0"/>
    <m/>
    <n v="0"/>
    <n v="0"/>
    <m/>
    <m/>
    <m/>
    <s v="CUT"/>
    <n v="1"/>
  </r>
  <r>
    <x v="208"/>
    <x v="5"/>
    <m/>
    <n v="0"/>
    <m/>
    <n v="0"/>
    <n v="0"/>
    <m/>
    <m/>
    <m/>
    <s v="CUT"/>
    <n v="1"/>
  </r>
  <r>
    <x v="208"/>
    <x v="6"/>
    <m/>
    <n v="0"/>
    <m/>
    <n v="0"/>
    <n v="0"/>
    <m/>
    <m/>
    <m/>
    <s v="CUT"/>
    <n v="1"/>
  </r>
  <r>
    <x v="208"/>
    <x v="7"/>
    <m/>
    <n v="0"/>
    <m/>
    <n v="0"/>
    <n v="0"/>
    <m/>
    <m/>
    <m/>
    <s v="CUT"/>
    <n v="1"/>
  </r>
  <r>
    <x v="208"/>
    <x v="8"/>
    <m/>
    <n v="0"/>
    <m/>
    <n v="0"/>
    <n v="0"/>
    <m/>
    <m/>
    <m/>
    <s v="CUT"/>
    <n v="1"/>
  </r>
  <r>
    <x v="208"/>
    <x v="9"/>
    <m/>
    <n v="0"/>
    <m/>
    <n v="0"/>
    <n v="0"/>
    <m/>
    <m/>
    <m/>
    <s v="CUT"/>
    <n v="1"/>
  </r>
  <r>
    <x v="208"/>
    <x v="10"/>
    <m/>
    <n v="0"/>
    <m/>
    <n v="0"/>
    <n v="0"/>
    <m/>
    <m/>
    <m/>
    <s v="CUT"/>
    <n v="1"/>
  </r>
  <r>
    <x v="208"/>
    <x v="11"/>
    <m/>
    <n v="0"/>
    <m/>
    <n v="0"/>
    <n v="0"/>
    <m/>
    <m/>
    <m/>
    <s v="CUT"/>
    <n v="1"/>
  </r>
  <r>
    <x v="209"/>
    <x v="0"/>
    <s v="19 pts"/>
    <n v="15"/>
    <n v="56"/>
    <n v="1"/>
    <n v="19"/>
    <s v="CAP+22"/>
    <s v="CAP+22"/>
    <n v="22"/>
    <n v="56"/>
    <n v="1"/>
  </r>
  <r>
    <x v="209"/>
    <x v="1"/>
    <s v="8 pts"/>
    <n v="10"/>
    <n v="67"/>
    <n v="1"/>
    <n v="8"/>
    <s v="CAP+3"/>
    <s v="CAP+3"/>
    <n v="3"/>
    <s v="67T"/>
    <n v="1"/>
  </r>
  <r>
    <x v="209"/>
    <x v="2"/>
    <m/>
    <n v="0"/>
    <m/>
    <n v="0"/>
    <n v="0"/>
    <m/>
    <m/>
    <m/>
    <s v="CUT"/>
    <n v="1"/>
  </r>
  <r>
    <x v="209"/>
    <x v="3"/>
    <m/>
    <n v="0"/>
    <m/>
    <n v="0"/>
    <n v="0"/>
    <m/>
    <m/>
    <m/>
    <s v="CUT"/>
    <n v="1"/>
  </r>
  <r>
    <x v="209"/>
    <x v="4"/>
    <m/>
    <n v="0"/>
    <m/>
    <n v="0"/>
    <n v="0"/>
    <m/>
    <m/>
    <m/>
    <s v="CUT"/>
    <n v="1"/>
  </r>
  <r>
    <x v="209"/>
    <x v="5"/>
    <m/>
    <n v="0"/>
    <m/>
    <n v="0"/>
    <n v="0"/>
    <m/>
    <m/>
    <m/>
    <s v="CUT"/>
    <n v="1"/>
  </r>
  <r>
    <x v="209"/>
    <x v="6"/>
    <m/>
    <n v="0"/>
    <m/>
    <n v="0"/>
    <n v="0"/>
    <m/>
    <m/>
    <m/>
    <s v="CUT"/>
    <n v="1"/>
  </r>
  <r>
    <x v="209"/>
    <x v="7"/>
    <m/>
    <n v="0"/>
    <m/>
    <n v="0"/>
    <n v="0"/>
    <m/>
    <m/>
    <m/>
    <s v="CUT"/>
    <n v="1"/>
  </r>
  <r>
    <x v="209"/>
    <x v="8"/>
    <m/>
    <n v="0"/>
    <m/>
    <n v="0"/>
    <n v="0"/>
    <m/>
    <m/>
    <m/>
    <s v="CUT"/>
    <n v="1"/>
  </r>
  <r>
    <x v="209"/>
    <x v="9"/>
    <m/>
    <n v="0"/>
    <m/>
    <n v="0"/>
    <n v="0"/>
    <m/>
    <m/>
    <m/>
    <s v="CUT"/>
    <n v="1"/>
  </r>
  <r>
    <x v="209"/>
    <x v="10"/>
    <m/>
    <n v="0"/>
    <m/>
    <n v="0"/>
    <n v="0"/>
    <m/>
    <m/>
    <m/>
    <s v="CUT"/>
    <n v="1"/>
  </r>
  <r>
    <x v="209"/>
    <x v="11"/>
    <m/>
    <n v="0"/>
    <m/>
    <n v="0"/>
    <n v="0"/>
    <m/>
    <m/>
    <m/>
    <s v="CUT"/>
    <n v="1"/>
  </r>
  <r>
    <x v="210"/>
    <x v="0"/>
    <s v="18 pts"/>
    <n v="7"/>
    <n v="57"/>
    <n v="2"/>
    <n v="18"/>
    <s v="CAP+22"/>
    <s v="CAP+22"/>
    <n v="22"/>
    <n v="57"/>
    <n v="1"/>
  </r>
  <r>
    <x v="210"/>
    <x v="1"/>
    <s v="8 pts"/>
    <n v="31"/>
    <n v="67"/>
    <n v="1"/>
    <n v="8"/>
    <s v="CAP+3"/>
    <s v="CAP+3"/>
    <n v="3"/>
    <s v="67T"/>
    <n v="1"/>
  </r>
  <r>
    <x v="210"/>
    <x v="2"/>
    <m/>
    <n v="0"/>
    <m/>
    <n v="0"/>
    <n v="0"/>
    <m/>
    <m/>
    <m/>
    <s v="CUT"/>
    <n v="1"/>
  </r>
  <r>
    <x v="210"/>
    <x v="3"/>
    <m/>
    <n v="0"/>
    <m/>
    <n v="0"/>
    <n v="0"/>
    <m/>
    <m/>
    <m/>
    <s v="CUT"/>
    <n v="1"/>
  </r>
  <r>
    <x v="210"/>
    <x v="4"/>
    <m/>
    <n v="0"/>
    <m/>
    <n v="0"/>
    <n v="0"/>
    <m/>
    <m/>
    <m/>
    <s v="CUT"/>
    <n v="1"/>
  </r>
  <r>
    <x v="210"/>
    <x v="5"/>
    <m/>
    <n v="0"/>
    <m/>
    <n v="0"/>
    <n v="0"/>
    <m/>
    <m/>
    <m/>
    <s v="CUT"/>
    <n v="1"/>
  </r>
  <r>
    <x v="210"/>
    <x v="6"/>
    <m/>
    <n v="0"/>
    <m/>
    <n v="0"/>
    <n v="0"/>
    <m/>
    <m/>
    <m/>
    <s v="CUT"/>
    <n v="1"/>
  </r>
  <r>
    <x v="210"/>
    <x v="7"/>
    <m/>
    <n v="0"/>
    <m/>
    <n v="0"/>
    <n v="0"/>
    <m/>
    <m/>
    <m/>
    <s v="CUT"/>
    <n v="1"/>
  </r>
  <r>
    <x v="210"/>
    <x v="8"/>
    <m/>
    <n v="0"/>
    <m/>
    <n v="0"/>
    <n v="0"/>
    <m/>
    <m/>
    <m/>
    <s v="CUT"/>
    <n v="1"/>
  </r>
  <r>
    <x v="210"/>
    <x v="9"/>
    <m/>
    <n v="0"/>
    <m/>
    <n v="0"/>
    <n v="0"/>
    <m/>
    <m/>
    <m/>
    <s v="CUT"/>
    <n v="1"/>
  </r>
  <r>
    <x v="210"/>
    <x v="10"/>
    <m/>
    <n v="0"/>
    <m/>
    <n v="0"/>
    <n v="0"/>
    <m/>
    <m/>
    <m/>
    <s v="CUT"/>
    <n v="1"/>
  </r>
  <r>
    <x v="210"/>
    <x v="11"/>
    <m/>
    <n v="0"/>
    <m/>
    <n v="0"/>
    <n v="0"/>
    <m/>
    <m/>
    <m/>
    <s v="CUT"/>
    <n v="1"/>
  </r>
  <r>
    <x v="211"/>
    <x v="0"/>
    <s v="6 pts"/>
    <n v="9"/>
    <n v="69"/>
    <n v="2"/>
    <n v="6"/>
    <s v="CAP+30"/>
    <s v="CAP+30"/>
    <n v="30"/>
    <s v="69T"/>
    <n v="1"/>
  </r>
  <r>
    <x v="211"/>
    <x v="1"/>
    <s v="15 pts"/>
    <n v="3"/>
    <n v="60"/>
    <n v="1"/>
    <n v="15"/>
    <s v="CAP+1"/>
    <s v="CAP+1"/>
    <n v="1"/>
    <s v="60T"/>
    <n v="1"/>
  </r>
  <r>
    <x v="211"/>
    <x v="2"/>
    <m/>
    <n v="0"/>
    <m/>
    <n v="0"/>
    <n v="0"/>
    <m/>
    <m/>
    <m/>
    <s v="CUT"/>
    <n v="1"/>
  </r>
  <r>
    <x v="211"/>
    <x v="3"/>
    <m/>
    <n v="0"/>
    <m/>
    <n v="0"/>
    <n v="0"/>
    <m/>
    <m/>
    <m/>
    <s v="CUT"/>
    <n v="1"/>
  </r>
  <r>
    <x v="211"/>
    <x v="4"/>
    <m/>
    <n v="0"/>
    <m/>
    <n v="0"/>
    <n v="0"/>
    <m/>
    <m/>
    <m/>
    <s v="CUT"/>
    <n v="1"/>
  </r>
  <r>
    <x v="211"/>
    <x v="5"/>
    <m/>
    <n v="0"/>
    <m/>
    <n v="0"/>
    <n v="0"/>
    <m/>
    <m/>
    <m/>
    <s v="CUT"/>
    <n v="1"/>
  </r>
  <r>
    <x v="211"/>
    <x v="6"/>
    <m/>
    <n v="0"/>
    <m/>
    <n v="0"/>
    <n v="0"/>
    <m/>
    <m/>
    <m/>
    <s v="CUT"/>
    <n v="1"/>
  </r>
  <r>
    <x v="211"/>
    <x v="7"/>
    <m/>
    <n v="0"/>
    <m/>
    <n v="0"/>
    <n v="0"/>
    <m/>
    <m/>
    <m/>
    <s v="CUT"/>
    <n v="1"/>
  </r>
  <r>
    <x v="211"/>
    <x v="8"/>
    <m/>
    <n v="0"/>
    <m/>
    <n v="0"/>
    <n v="0"/>
    <m/>
    <m/>
    <m/>
    <s v="CUT"/>
    <n v="1"/>
  </r>
  <r>
    <x v="211"/>
    <x v="9"/>
    <m/>
    <n v="0"/>
    <m/>
    <n v="0"/>
    <n v="0"/>
    <m/>
    <m/>
    <m/>
    <s v="CUT"/>
    <n v="1"/>
  </r>
  <r>
    <x v="211"/>
    <x v="10"/>
    <m/>
    <n v="0"/>
    <m/>
    <n v="0"/>
    <n v="0"/>
    <m/>
    <m/>
    <m/>
    <s v="CUT"/>
    <n v="1"/>
  </r>
  <r>
    <x v="211"/>
    <x v="11"/>
    <m/>
    <n v="0"/>
    <m/>
    <n v="0"/>
    <n v="0"/>
    <m/>
    <m/>
    <m/>
    <s v="CUT"/>
    <n v="1"/>
  </r>
  <r>
    <x v="212"/>
    <x v="0"/>
    <s v="11 pts"/>
    <n v="23"/>
    <n v="64"/>
    <n v="1"/>
    <n v="11"/>
    <s v="CAP+24"/>
    <s v="CAP+24"/>
    <n v="24"/>
    <n v="64"/>
    <n v="1"/>
  </r>
  <r>
    <x v="212"/>
    <x v="1"/>
    <s v="8 pts"/>
    <n v="6"/>
    <n v="67"/>
    <n v="1"/>
    <n v="8"/>
    <s v="CAP+3"/>
    <s v="CAP+3"/>
    <n v="3"/>
    <s v="67T"/>
    <n v="1"/>
  </r>
  <r>
    <x v="212"/>
    <x v="2"/>
    <m/>
    <n v="0"/>
    <m/>
    <n v="0"/>
    <n v="0"/>
    <m/>
    <m/>
    <m/>
    <s v="CUT"/>
    <n v="1"/>
  </r>
  <r>
    <x v="212"/>
    <x v="3"/>
    <m/>
    <n v="0"/>
    <m/>
    <n v="0"/>
    <n v="0"/>
    <m/>
    <m/>
    <m/>
    <s v="CUT"/>
    <n v="1"/>
  </r>
  <r>
    <x v="212"/>
    <x v="4"/>
    <m/>
    <n v="0"/>
    <m/>
    <n v="0"/>
    <n v="0"/>
    <m/>
    <m/>
    <m/>
    <s v="CUT"/>
    <n v="1"/>
  </r>
  <r>
    <x v="212"/>
    <x v="5"/>
    <m/>
    <n v="0"/>
    <m/>
    <n v="0"/>
    <n v="0"/>
    <m/>
    <m/>
    <m/>
    <s v="CUT"/>
    <n v="1"/>
  </r>
  <r>
    <x v="212"/>
    <x v="6"/>
    <m/>
    <n v="0"/>
    <m/>
    <n v="0"/>
    <n v="0"/>
    <m/>
    <m/>
    <m/>
    <s v="CUT"/>
    <n v="1"/>
  </r>
  <r>
    <x v="212"/>
    <x v="7"/>
    <m/>
    <n v="0"/>
    <m/>
    <n v="0"/>
    <n v="0"/>
    <m/>
    <m/>
    <m/>
    <s v="CUT"/>
    <n v="1"/>
  </r>
  <r>
    <x v="212"/>
    <x v="8"/>
    <m/>
    <n v="0"/>
    <m/>
    <n v="0"/>
    <n v="0"/>
    <m/>
    <m/>
    <m/>
    <s v="CUT"/>
    <n v="1"/>
  </r>
  <r>
    <x v="212"/>
    <x v="9"/>
    <m/>
    <n v="0"/>
    <m/>
    <n v="0"/>
    <n v="0"/>
    <m/>
    <m/>
    <m/>
    <s v="CUT"/>
    <n v="1"/>
  </r>
  <r>
    <x v="212"/>
    <x v="10"/>
    <m/>
    <n v="0"/>
    <m/>
    <n v="0"/>
    <n v="0"/>
    <m/>
    <m/>
    <m/>
    <s v="CUT"/>
    <n v="1"/>
  </r>
  <r>
    <x v="212"/>
    <x v="11"/>
    <m/>
    <n v="0"/>
    <m/>
    <n v="0"/>
    <n v="0"/>
    <m/>
    <m/>
    <m/>
    <s v="CUT"/>
    <n v="1"/>
  </r>
  <r>
    <x v="213"/>
    <x v="0"/>
    <s v="1 pts"/>
    <n v="38"/>
    <n v="74"/>
    <n v="2"/>
    <n v="1"/>
    <s v="CAP+30"/>
    <s v="CAP+30"/>
    <n v="30"/>
    <n v="74"/>
    <n v="1"/>
  </r>
  <r>
    <x v="213"/>
    <x v="1"/>
    <s v="17 pts"/>
    <n v="1"/>
    <n v="58"/>
    <n v="1"/>
    <n v="17"/>
    <n v="6.7851851851852274E-3"/>
    <n v="6.7851851851852274E-3"/>
    <n v="6.7851851851852274E-3"/>
    <n v="58"/>
    <n v="1"/>
  </r>
  <r>
    <x v="213"/>
    <x v="2"/>
    <m/>
    <n v="0"/>
    <m/>
    <n v="0"/>
    <n v="0"/>
    <m/>
    <m/>
    <m/>
    <s v="CUT"/>
    <n v="1"/>
  </r>
  <r>
    <x v="213"/>
    <x v="3"/>
    <m/>
    <n v="0"/>
    <m/>
    <n v="0"/>
    <n v="0"/>
    <m/>
    <m/>
    <m/>
    <s v="CUT"/>
    <n v="1"/>
  </r>
  <r>
    <x v="213"/>
    <x v="4"/>
    <m/>
    <n v="0"/>
    <m/>
    <n v="0"/>
    <n v="0"/>
    <m/>
    <m/>
    <m/>
    <s v="CUT"/>
    <n v="1"/>
  </r>
  <r>
    <x v="213"/>
    <x v="5"/>
    <m/>
    <n v="0"/>
    <m/>
    <n v="0"/>
    <n v="0"/>
    <m/>
    <m/>
    <m/>
    <s v="CUT"/>
    <n v="1"/>
  </r>
  <r>
    <x v="213"/>
    <x v="6"/>
    <m/>
    <n v="0"/>
    <m/>
    <n v="0"/>
    <n v="0"/>
    <m/>
    <m/>
    <m/>
    <s v="CUT"/>
    <n v="1"/>
  </r>
  <r>
    <x v="213"/>
    <x v="7"/>
    <m/>
    <n v="0"/>
    <m/>
    <n v="0"/>
    <n v="0"/>
    <m/>
    <m/>
    <m/>
    <s v="CUT"/>
    <n v="1"/>
  </r>
  <r>
    <x v="213"/>
    <x v="8"/>
    <m/>
    <n v="0"/>
    <m/>
    <n v="0"/>
    <n v="0"/>
    <m/>
    <m/>
    <m/>
    <s v="CUT"/>
    <n v="1"/>
  </r>
  <r>
    <x v="213"/>
    <x v="9"/>
    <m/>
    <n v="0"/>
    <m/>
    <n v="0"/>
    <n v="0"/>
    <m/>
    <m/>
    <m/>
    <s v="CUT"/>
    <n v="1"/>
  </r>
  <r>
    <x v="213"/>
    <x v="10"/>
    <m/>
    <n v="0"/>
    <m/>
    <n v="0"/>
    <n v="0"/>
    <m/>
    <m/>
    <m/>
    <s v="CUT"/>
    <n v="1"/>
  </r>
  <r>
    <x v="213"/>
    <x v="11"/>
    <m/>
    <n v="0"/>
    <m/>
    <n v="0"/>
    <n v="0"/>
    <m/>
    <m/>
    <m/>
    <s v="CUT"/>
    <n v="1"/>
  </r>
  <r>
    <x v="214"/>
    <x v="0"/>
    <s v="3 pts"/>
    <n v="27"/>
    <n v="72"/>
    <n v="2"/>
    <n v="3"/>
    <s v="CAP+30"/>
    <s v="CAP+30"/>
    <n v="30"/>
    <n v="72"/>
    <n v="1"/>
  </r>
  <r>
    <x v="214"/>
    <x v="1"/>
    <s v="15 pts"/>
    <n v="2"/>
    <n v="60"/>
    <n v="1"/>
    <n v="15"/>
    <s v="CAP+1"/>
    <s v="CAP+1"/>
    <n v="1"/>
    <s v="60T"/>
    <n v="1"/>
  </r>
  <r>
    <x v="214"/>
    <x v="2"/>
    <m/>
    <n v="0"/>
    <m/>
    <n v="0"/>
    <n v="0"/>
    <m/>
    <m/>
    <m/>
    <s v="CUT"/>
    <n v="1"/>
  </r>
  <r>
    <x v="214"/>
    <x v="3"/>
    <m/>
    <n v="0"/>
    <m/>
    <n v="0"/>
    <n v="0"/>
    <m/>
    <m/>
    <m/>
    <s v="CUT"/>
    <n v="1"/>
  </r>
  <r>
    <x v="214"/>
    <x v="4"/>
    <m/>
    <n v="0"/>
    <m/>
    <n v="0"/>
    <n v="0"/>
    <m/>
    <m/>
    <m/>
    <s v="CUT"/>
    <n v="1"/>
  </r>
  <r>
    <x v="214"/>
    <x v="5"/>
    <m/>
    <n v="0"/>
    <m/>
    <n v="0"/>
    <n v="0"/>
    <m/>
    <m/>
    <m/>
    <s v="CUT"/>
    <n v="1"/>
  </r>
  <r>
    <x v="214"/>
    <x v="6"/>
    <m/>
    <n v="0"/>
    <m/>
    <n v="0"/>
    <n v="0"/>
    <m/>
    <m/>
    <m/>
    <s v="CUT"/>
    <n v="1"/>
  </r>
  <r>
    <x v="214"/>
    <x v="7"/>
    <m/>
    <n v="0"/>
    <m/>
    <n v="0"/>
    <n v="0"/>
    <m/>
    <m/>
    <m/>
    <s v="CUT"/>
    <n v="1"/>
  </r>
  <r>
    <x v="214"/>
    <x v="8"/>
    <m/>
    <n v="0"/>
    <m/>
    <n v="0"/>
    <n v="0"/>
    <m/>
    <m/>
    <m/>
    <s v="CUT"/>
    <n v="1"/>
  </r>
  <r>
    <x v="214"/>
    <x v="9"/>
    <m/>
    <n v="0"/>
    <m/>
    <n v="0"/>
    <n v="0"/>
    <m/>
    <m/>
    <m/>
    <s v="CUT"/>
    <n v="1"/>
  </r>
  <r>
    <x v="214"/>
    <x v="10"/>
    <m/>
    <n v="0"/>
    <m/>
    <n v="0"/>
    <n v="0"/>
    <m/>
    <m/>
    <m/>
    <s v="CUT"/>
    <n v="1"/>
  </r>
  <r>
    <x v="214"/>
    <x v="11"/>
    <m/>
    <n v="0"/>
    <m/>
    <n v="0"/>
    <n v="0"/>
    <m/>
    <m/>
    <m/>
    <s v="CUT"/>
    <n v="1"/>
  </r>
  <r>
    <x v="215"/>
    <x v="0"/>
    <s v="10 pts"/>
    <n v="44"/>
    <n v="65"/>
    <n v="2"/>
    <n v="10"/>
    <s v="CAP+27"/>
    <s v="CAP+27"/>
    <n v="27"/>
    <n v="65"/>
    <n v="1"/>
  </r>
  <r>
    <x v="215"/>
    <x v="1"/>
    <s v="8 pts"/>
    <n v="35"/>
    <n v="67"/>
    <n v="1"/>
    <n v="8"/>
    <s v="CAP+3"/>
    <s v="CAP+3"/>
    <n v="3"/>
    <s v="67T"/>
    <n v="1"/>
  </r>
  <r>
    <x v="215"/>
    <x v="2"/>
    <m/>
    <n v="0"/>
    <m/>
    <n v="0"/>
    <n v="0"/>
    <m/>
    <m/>
    <m/>
    <s v="CUT"/>
    <n v="1"/>
  </r>
  <r>
    <x v="215"/>
    <x v="3"/>
    <m/>
    <n v="0"/>
    <m/>
    <n v="0"/>
    <n v="0"/>
    <m/>
    <m/>
    <m/>
    <s v="CUT"/>
    <n v="1"/>
  </r>
  <r>
    <x v="215"/>
    <x v="4"/>
    <m/>
    <n v="0"/>
    <m/>
    <n v="0"/>
    <n v="0"/>
    <m/>
    <m/>
    <m/>
    <s v="CUT"/>
    <n v="1"/>
  </r>
  <r>
    <x v="215"/>
    <x v="5"/>
    <m/>
    <n v="0"/>
    <m/>
    <n v="0"/>
    <n v="0"/>
    <m/>
    <m/>
    <m/>
    <s v="CUT"/>
    <n v="1"/>
  </r>
  <r>
    <x v="215"/>
    <x v="6"/>
    <m/>
    <n v="0"/>
    <m/>
    <n v="0"/>
    <n v="0"/>
    <m/>
    <m/>
    <m/>
    <s v="CUT"/>
    <n v="1"/>
  </r>
  <r>
    <x v="215"/>
    <x v="7"/>
    <m/>
    <n v="0"/>
    <m/>
    <n v="0"/>
    <n v="0"/>
    <m/>
    <m/>
    <m/>
    <s v="CUT"/>
    <n v="1"/>
  </r>
  <r>
    <x v="215"/>
    <x v="8"/>
    <m/>
    <n v="0"/>
    <m/>
    <n v="0"/>
    <n v="0"/>
    <m/>
    <m/>
    <m/>
    <s v="CUT"/>
    <n v="1"/>
  </r>
  <r>
    <x v="215"/>
    <x v="9"/>
    <m/>
    <n v="0"/>
    <m/>
    <n v="0"/>
    <n v="0"/>
    <m/>
    <m/>
    <m/>
    <s v="CUT"/>
    <n v="1"/>
  </r>
  <r>
    <x v="215"/>
    <x v="10"/>
    <m/>
    <n v="0"/>
    <m/>
    <n v="0"/>
    <n v="0"/>
    <m/>
    <m/>
    <m/>
    <s v="CUT"/>
    <n v="1"/>
  </r>
  <r>
    <x v="215"/>
    <x v="11"/>
    <m/>
    <n v="0"/>
    <m/>
    <n v="0"/>
    <n v="0"/>
    <m/>
    <m/>
    <m/>
    <s v="CUT"/>
    <n v="1"/>
  </r>
  <r>
    <x v="216"/>
    <x v="0"/>
    <s v="9 pts"/>
    <n v="32"/>
    <n v="66"/>
    <n v="2"/>
    <n v="9"/>
    <s v="CAP+29"/>
    <s v="CAP+29"/>
    <n v="29"/>
    <n v="66"/>
    <n v="1"/>
  </r>
  <r>
    <x v="216"/>
    <x v="1"/>
    <s v="8 pts"/>
    <n v="5"/>
    <n v="67"/>
    <n v="1"/>
    <n v="8"/>
    <s v="CAP+3"/>
    <s v="CAP+3"/>
    <n v="3"/>
    <s v="67T"/>
    <n v="1"/>
  </r>
  <r>
    <x v="216"/>
    <x v="2"/>
    <m/>
    <n v="0"/>
    <m/>
    <n v="0"/>
    <n v="0"/>
    <m/>
    <m/>
    <m/>
    <s v="CUT"/>
    <n v="1"/>
  </r>
  <r>
    <x v="216"/>
    <x v="3"/>
    <m/>
    <n v="0"/>
    <m/>
    <n v="0"/>
    <n v="0"/>
    <m/>
    <m/>
    <m/>
    <s v="CUT"/>
    <n v="1"/>
  </r>
  <r>
    <x v="216"/>
    <x v="4"/>
    <m/>
    <n v="0"/>
    <m/>
    <n v="0"/>
    <n v="0"/>
    <m/>
    <m/>
    <m/>
    <s v="CUT"/>
    <n v="1"/>
  </r>
  <r>
    <x v="216"/>
    <x v="5"/>
    <m/>
    <n v="0"/>
    <m/>
    <n v="0"/>
    <n v="0"/>
    <m/>
    <m/>
    <m/>
    <s v="CUT"/>
    <n v="1"/>
  </r>
  <r>
    <x v="216"/>
    <x v="6"/>
    <m/>
    <n v="0"/>
    <m/>
    <n v="0"/>
    <n v="0"/>
    <m/>
    <m/>
    <m/>
    <s v="CUT"/>
    <n v="1"/>
  </r>
  <r>
    <x v="216"/>
    <x v="7"/>
    <m/>
    <n v="0"/>
    <m/>
    <n v="0"/>
    <n v="0"/>
    <m/>
    <m/>
    <m/>
    <s v="CUT"/>
    <n v="1"/>
  </r>
  <r>
    <x v="216"/>
    <x v="8"/>
    <m/>
    <n v="0"/>
    <m/>
    <n v="0"/>
    <n v="0"/>
    <m/>
    <m/>
    <m/>
    <s v="CUT"/>
    <n v="1"/>
  </r>
  <r>
    <x v="216"/>
    <x v="9"/>
    <m/>
    <n v="0"/>
    <m/>
    <n v="0"/>
    <n v="0"/>
    <m/>
    <m/>
    <m/>
    <s v="CUT"/>
    <n v="1"/>
  </r>
  <r>
    <x v="216"/>
    <x v="10"/>
    <m/>
    <n v="0"/>
    <m/>
    <n v="0"/>
    <n v="0"/>
    <m/>
    <m/>
    <m/>
    <s v="CUT"/>
    <n v="1"/>
  </r>
  <r>
    <x v="216"/>
    <x v="11"/>
    <m/>
    <n v="0"/>
    <m/>
    <n v="0"/>
    <n v="0"/>
    <m/>
    <m/>
    <m/>
    <s v="CUT"/>
    <n v="1"/>
  </r>
  <r>
    <x v="217"/>
    <x v="0"/>
    <s v="7 pts"/>
    <n v="11"/>
    <n v="68"/>
    <n v="3"/>
    <n v="7"/>
    <s v="CAP+30"/>
    <s v="CAP+30"/>
    <n v="30"/>
    <n v="68"/>
    <n v="1"/>
  </r>
  <r>
    <x v="217"/>
    <x v="1"/>
    <s v="8 pts"/>
    <n v="4"/>
    <n v="67"/>
    <n v="1"/>
    <n v="8"/>
    <s v="CAP+3"/>
    <s v="CAP+3"/>
    <n v="3"/>
    <s v="67T"/>
    <n v="1"/>
  </r>
  <r>
    <x v="217"/>
    <x v="2"/>
    <m/>
    <n v="0"/>
    <s v="WD"/>
    <n v="0"/>
    <n v="0"/>
    <m/>
    <m/>
    <m/>
    <s v="WD"/>
    <n v="1"/>
  </r>
  <r>
    <x v="217"/>
    <x v="3"/>
    <m/>
    <n v="0"/>
    <s v="WD"/>
    <n v="0"/>
    <n v="0"/>
    <m/>
    <m/>
    <m/>
    <s v="WD"/>
    <n v="1"/>
  </r>
  <r>
    <x v="217"/>
    <x v="4"/>
    <m/>
    <n v="0"/>
    <s v="WD"/>
    <n v="0"/>
    <n v="0"/>
    <m/>
    <m/>
    <m/>
    <s v="WD"/>
    <n v="1"/>
  </r>
  <r>
    <x v="217"/>
    <x v="5"/>
    <m/>
    <n v="0"/>
    <s v="WD"/>
    <n v="0"/>
    <n v="0"/>
    <m/>
    <m/>
    <m/>
    <s v="WD"/>
    <n v="1"/>
  </r>
  <r>
    <x v="217"/>
    <x v="6"/>
    <m/>
    <n v="0"/>
    <s v="WD"/>
    <n v="0"/>
    <n v="0"/>
    <m/>
    <m/>
    <m/>
    <s v="WD"/>
    <n v="1"/>
  </r>
  <r>
    <x v="217"/>
    <x v="7"/>
    <m/>
    <n v="0"/>
    <s v="WD"/>
    <n v="0"/>
    <n v="0"/>
    <m/>
    <m/>
    <m/>
    <s v="WD"/>
    <n v="1"/>
  </r>
  <r>
    <x v="217"/>
    <x v="8"/>
    <m/>
    <n v="0"/>
    <s v="WD"/>
    <n v="0"/>
    <n v="0"/>
    <m/>
    <m/>
    <m/>
    <s v="WD"/>
    <n v="1"/>
  </r>
  <r>
    <x v="217"/>
    <x v="9"/>
    <m/>
    <n v="0"/>
    <s v="WD"/>
    <n v="0"/>
    <n v="0"/>
    <m/>
    <m/>
    <m/>
    <s v="WD"/>
    <n v="1"/>
  </r>
  <r>
    <x v="217"/>
    <x v="10"/>
    <m/>
    <n v="0"/>
    <s v="WD"/>
    <n v="0"/>
    <n v="0"/>
    <m/>
    <m/>
    <m/>
    <s v="WD"/>
    <n v="1"/>
  </r>
  <r>
    <x v="217"/>
    <x v="11"/>
    <m/>
    <n v="0"/>
    <s v="WD"/>
    <n v="0"/>
    <n v="0"/>
    <m/>
    <m/>
    <m/>
    <s v="WD"/>
    <n v="1"/>
  </r>
  <r>
    <x v="218"/>
    <x v="0"/>
    <s v="2 pts"/>
    <n v="48"/>
    <n v="73"/>
    <n v="1"/>
    <n v="2"/>
    <s v="CAP+30"/>
    <s v="CAP+30"/>
    <n v="30"/>
    <n v="73"/>
    <n v="1"/>
  </r>
  <r>
    <x v="218"/>
    <x v="1"/>
    <s v="8 pts"/>
    <n v="39"/>
    <n v="67"/>
    <n v="1"/>
    <n v="8"/>
    <s v="CAP+3"/>
    <s v="CAP+3"/>
    <n v="3"/>
    <s v="67T"/>
    <n v="1"/>
  </r>
  <r>
    <x v="218"/>
    <x v="2"/>
    <m/>
    <n v="0"/>
    <m/>
    <n v="0"/>
    <n v="0"/>
    <m/>
    <m/>
    <m/>
    <s v="CUT"/>
    <n v="1"/>
  </r>
  <r>
    <x v="218"/>
    <x v="3"/>
    <m/>
    <n v="0"/>
    <m/>
    <n v="0"/>
    <n v="0"/>
    <m/>
    <m/>
    <m/>
    <s v="CUT"/>
    <n v="1"/>
  </r>
  <r>
    <x v="218"/>
    <x v="4"/>
    <m/>
    <n v="0"/>
    <m/>
    <n v="0"/>
    <n v="0"/>
    <m/>
    <m/>
    <m/>
    <s v="CUT"/>
    <n v="1"/>
  </r>
  <r>
    <x v="218"/>
    <x v="5"/>
    <m/>
    <n v="0"/>
    <m/>
    <n v="0"/>
    <n v="0"/>
    <m/>
    <m/>
    <m/>
    <s v="CUT"/>
    <n v="1"/>
  </r>
  <r>
    <x v="218"/>
    <x v="6"/>
    <m/>
    <n v="0"/>
    <m/>
    <n v="0"/>
    <n v="0"/>
    <m/>
    <m/>
    <m/>
    <s v="CUT"/>
    <n v="1"/>
  </r>
  <r>
    <x v="218"/>
    <x v="7"/>
    <m/>
    <n v="0"/>
    <m/>
    <n v="0"/>
    <n v="0"/>
    <m/>
    <m/>
    <m/>
    <s v="CUT"/>
    <n v="1"/>
  </r>
  <r>
    <x v="218"/>
    <x v="8"/>
    <m/>
    <n v="0"/>
    <m/>
    <n v="0"/>
    <n v="0"/>
    <m/>
    <m/>
    <m/>
    <s v="CUT"/>
    <n v="1"/>
  </r>
  <r>
    <x v="218"/>
    <x v="9"/>
    <m/>
    <n v="0"/>
    <m/>
    <n v="0"/>
    <n v="0"/>
    <m/>
    <m/>
    <m/>
    <s v="CUT"/>
    <n v="1"/>
  </r>
  <r>
    <x v="218"/>
    <x v="10"/>
    <m/>
    <n v="0"/>
    <m/>
    <n v="0"/>
    <n v="0"/>
    <m/>
    <m/>
    <m/>
    <s v="CUT"/>
    <n v="1"/>
  </r>
  <r>
    <x v="218"/>
    <x v="11"/>
    <m/>
    <n v="0"/>
    <m/>
    <n v="0"/>
    <n v="0"/>
    <m/>
    <m/>
    <m/>
    <s v="CUT"/>
    <n v="1"/>
  </r>
  <r>
    <x v="219"/>
    <x v="0"/>
    <s v="-1 pts"/>
    <n v="6"/>
    <n v="76"/>
    <n v="2"/>
    <n v="-1"/>
    <s v="CAP+30"/>
    <s v="CAP+30"/>
    <n v="30"/>
    <n v="76"/>
    <n v="1"/>
  </r>
  <r>
    <x v="219"/>
    <x v="1"/>
    <m/>
    <n v="0"/>
    <m/>
    <n v="0"/>
    <n v="0"/>
    <m/>
    <m/>
    <m/>
    <s v="CUT"/>
    <n v="1"/>
  </r>
  <r>
    <x v="219"/>
    <x v="2"/>
    <m/>
    <n v="0"/>
    <m/>
    <n v="0"/>
    <n v="0"/>
    <m/>
    <m/>
    <m/>
    <s v="CUT"/>
    <n v="1"/>
  </r>
  <r>
    <x v="219"/>
    <x v="3"/>
    <m/>
    <n v="0"/>
    <m/>
    <n v="0"/>
    <n v="0"/>
    <m/>
    <m/>
    <m/>
    <s v="CUT"/>
    <n v="1"/>
  </r>
  <r>
    <x v="219"/>
    <x v="4"/>
    <m/>
    <n v="0"/>
    <m/>
    <n v="0"/>
    <n v="0"/>
    <m/>
    <m/>
    <m/>
    <s v="CUT"/>
    <n v="1"/>
  </r>
  <r>
    <x v="219"/>
    <x v="5"/>
    <m/>
    <n v="0"/>
    <m/>
    <n v="0"/>
    <n v="0"/>
    <m/>
    <m/>
    <m/>
    <s v="CUT"/>
    <n v="1"/>
  </r>
  <r>
    <x v="219"/>
    <x v="6"/>
    <m/>
    <n v="0"/>
    <m/>
    <n v="0"/>
    <n v="0"/>
    <m/>
    <m/>
    <m/>
    <s v="CUT"/>
    <n v="1"/>
  </r>
  <r>
    <x v="219"/>
    <x v="7"/>
    <m/>
    <n v="0"/>
    <m/>
    <n v="0"/>
    <n v="0"/>
    <m/>
    <m/>
    <m/>
    <s v="CUT"/>
    <n v="1"/>
  </r>
  <r>
    <x v="219"/>
    <x v="8"/>
    <m/>
    <n v="0"/>
    <m/>
    <n v="0"/>
    <n v="0"/>
    <m/>
    <m/>
    <m/>
    <s v="CUT"/>
    <n v="1"/>
  </r>
  <r>
    <x v="219"/>
    <x v="9"/>
    <m/>
    <n v="0"/>
    <m/>
    <n v="0"/>
    <n v="0"/>
    <m/>
    <m/>
    <m/>
    <s v="CUT"/>
    <n v="1"/>
  </r>
  <r>
    <x v="219"/>
    <x v="10"/>
    <m/>
    <n v="0"/>
    <m/>
    <n v="0"/>
    <n v="0"/>
    <m/>
    <m/>
    <m/>
    <s v="CUT"/>
    <n v="1"/>
  </r>
  <r>
    <x v="219"/>
    <x v="11"/>
    <m/>
    <n v="0"/>
    <m/>
    <n v="0"/>
    <n v="0"/>
    <m/>
    <m/>
    <m/>
    <s v="CUT"/>
    <n v="1"/>
  </r>
  <r>
    <x v="220"/>
    <x v="0"/>
    <s v="-2 pts"/>
    <n v="13"/>
    <n v="77"/>
    <n v="3"/>
    <n v="-2"/>
    <s v="CAP+30"/>
    <s v="CAP+30"/>
    <n v="30"/>
    <n v="77"/>
    <n v="1"/>
  </r>
  <r>
    <x v="220"/>
    <x v="1"/>
    <m/>
    <n v="0"/>
    <m/>
    <n v="0"/>
    <n v="0"/>
    <m/>
    <m/>
    <m/>
    <s v="CUT"/>
    <n v="1"/>
  </r>
  <r>
    <x v="220"/>
    <x v="2"/>
    <m/>
    <n v="0"/>
    <m/>
    <n v="0"/>
    <n v="0"/>
    <m/>
    <m/>
    <m/>
    <s v="CUT"/>
    <n v="1"/>
  </r>
  <r>
    <x v="220"/>
    <x v="3"/>
    <m/>
    <n v="0"/>
    <m/>
    <n v="0"/>
    <n v="0"/>
    <m/>
    <m/>
    <m/>
    <s v="CUT"/>
    <n v="1"/>
  </r>
  <r>
    <x v="220"/>
    <x v="4"/>
    <m/>
    <n v="0"/>
    <m/>
    <n v="0"/>
    <n v="0"/>
    <m/>
    <m/>
    <m/>
    <s v="CUT"/>
    <n v="1"/>
  </r>
  <r>
    <x v="220"/>
    <x v="5"/>
    <m/>
    <n v="0"/>
    <m/>
    <n v="0"/>
    <n v="0"/>
    <m/>
    <m/>
    <m/>
    <s v="CUT"/>
    <n v="1"/>
  </r>
  <r>
    <x v="220"/>
    <x v="6"/>
    <m/>
    <n v="0"/>
    <m/>
    <n v="0"/>
    <n v="0"/>
    <m/>
    <m/>
    <m/>
    <s v="CUT"/>
    <n v="1"/>
  </r>
  <r>
    <x v="220"/>
    <x v="7"/>
    <m/>
    <n v="0"/>
    <m/>
    <n v="0"/>
    <n v="0"/>
    <m/>
    <m/>
    <m/>
    <s v="CUT"/>
    <n v="1"/>
  </r>
  <r>
    <x v="220"/>
    <x v="8"/>
    <m/>
    <n v="0"/>
    <m/>
    <n v="0"/>
    <n v="0"/>
    <m/>
    <m/>
    <m/>
    <s v="CUT"/>
    <n v="1"/>
  </r>
  <r>
    <x v="220"/>
    <x v="9"/>
    <m/>
    <n v="0"/>
    <m/>
    <n v="0"/>
    <n v="0"/>
    <m/>
    <m/>
    <m/>
    <s v="CUT"/>
    <n v="1"/>
  </r>
  <r>
    <x v="220"/>
    <x v="10"/>
    <m/>
    <n v="0"/>
    <m/>
    <n v="0"/>
    <n v="0"/>
    <m/>
    <m/>
    <m/>
    <s v="CUT"/>
    <n v="1"/>
  </r>
  <r>
    <x v="220"/>
    <x v="11"/>
    <m/>
    <n v="0"/>
    <m/>
    <n v="0"/>
    <n v="0"/>
    <m/>
    <m/>
    <m/>
    <s v="CUT"/>
    <n v="1"/>
  </r>
  <r>
    <x v="221"/>
    <x v="0"/>
    <s v="-3 pts"/>
    <n v="6"/>
    <n v="78"/>
    <n v="3"/>
    <n v="-3"/>
    <s v="CAP+31"/>
    <s v="CAP+31"/>
    <n v="31"/>
    <n v="78"/>
    <n v="1"/>
  </r>
  <r>
    <x v="221"/>
    <x v="1"/>
    <m/>
    <n v="0"/>
    <m/>
    <n v="0"/>
    <n v="0"/>
    <m/>
    <m/>
    <m/>
    <s v="CUT"/>
    <n v="1"/>
  </r>
  <r>
    <x v="221"/>
    <x v="2"/>
    <m/>
    <n v="0"/>
    <m/>
    <n v="0"/>
    <n v="0"/>
    <m/>
    <m/>
    <m/>
    <s v="CUT"/>
    <n v="1"/>
  </r>
  <r>
    <x v="221"/>
    <x v="3"/>
    <m/>
    <n v="0"/>
    <m/>
    <n v="0"/>
    <n v="0"/>
    <m/>
    <m/>
    <m/>
    <s v="CUT"/>
    <n v="1"/>
  </r>
  <r>
    <x v="221"/>
    <x v="4"/>
    <m/>
    <n v="0"/>
    <m/>
    <n v="0"/>
    <n v="0"/>
    <m/>
    <m/>
    <m/>
    <s v="CUT"/>
    <n v="1"/>
  </r>
  <r>
    <x v="221"/>
    <x v="5"/>
    <m/>
    <n v="0"/>
    <m/>
    <n v="0"/>
    <n v="0"/>
    <m/>
    <m/>
    <m/>
    <s v="CUT"/>
    <n v="1"/>
  </r>
  <r>
    <x v="221"/>
    <x v="6"/>
    <m/>
    <n v="0"/>
    <m/>
    <n v="0"/>
    <n v="0"/>
    <m/>
    <m/>
    <m/>
    <s v="CUT"/>
    <n v="1"/>
  </r>
  <r>
    <x v="221"/>
    <x v="7"/>
    <m/>
    <n v="0"/>
    <m/>
    <n v="0"/>
    <n v="0"/>
    <m/>
    <m/>
    <m/>
    <s v="CUT"/>
    <n v="1"/>
  </r>
  <r>
    <x v="221"/>
    <x v="8"/>
    <m/>
    <n v="0"/>
    <m/>
    <n v="0"/>
    <n v="0"/>
    <m/>
    <m/>
    <m/>
    <s v="CUT"/>
    <n v="1"/>
  </r>
  <r>
    <x v="221"/>
    <x v="9"/>
    <m/>
    <n v="0"/>
    <m/>
    <n v="0"/>
    <n v="0"/>
    <m/>
    <m/>
    <m/>
    <s v="CUT"/>
    <n v="1"/>
  </r>
  <r>
    <x v="221"/>
    <x v="10"/>
    <m/>
    <n v="0"/>
    <m/>
    <n v="0"/>
    <n v="0"/>
    <m/>
    <m/>
    <m/>
    <s v="CUT"/>
    <n v="1"/>
  </r>
  <r>
    <x v="221"/>
    <x v="11"/>
    <m/>
    <n v="0"/>
    <m/>
    <n v="0"/>
    <n v="0"/>
    <m/>
    <m/>
    <m/>
    <s v="CUT"/>
    <n v="1"/>
  </r>
  <r>
    <x v="222"/>
    <x v="0"/>
    <s v="-4 pts"/>
    <n v="13"/>
    <n v="79"/>
    <n v="2"/>
    <n v="-4"/>
    <s v="CAP+31"/>
    <s v="CAP+31"/>
    <n v="31"/>
    <n v="79"/>
    <n v="1"/>
  </r>
  <r>
    <x v="222"/>
    <x v="1"/>
    <m/>
    <n v="0"/>
    <m/>
    <n v="0"/>
    <n v="0"/>
    <m/>
    <m/>
    <m/>
    <s v="CUT"/>
    <n v="1"/>
  </r>
  <r>
    <x v="222"/>
    <x v="2"/>
    <m/>
    <n v="0"/>
    <m/>
    <n v="0"/>
    <n v="0"/>
    <m/>
    <m/>
    <m/>
    <s v="CUT"/>
    <n v="1"/>
  </r>
  <r>
    <x v="222"/>
    <x v="3"/>
    <m/>
    <n v="0"/>
    <m/>
    <n v="0"/>
    <n v="0"/>
    <m/>
    <m/>
    <m/>
    <s v="CUT"/>
    <n v="1"/>
  </r>
  <r>
    <x v="222"/>
    <x v="4"/>
    <m/>
    <n v="0"/>
    <m/>
    <n v="0"/>
    <n v="0"/>
    <m/>
    <m/>
    <m/>
    <s v="CUT"/>
    <n v="1"/>
  </r>
  <r>
    <x v="222"/>
    <x v="5"/>
    <m/>
    <n v="0"/>
    <m/>
    <n v="0"/>
    <n v="0"/>
    <m/>
    <m/>
    <m/>
    <s v="CUT"/>
    <n v="1"/>
  </r>
  <r>
    <x v="222"/>
    <x v="6"/>
    <m/>
    <n v="0"/>
    <m/>
    <n v="0"/>
    <n v="0"/>
    <m/>
    <m/>
    <m/>
    <s v="CUT"/>
    <n v="1"/>
  </r>
  <r>
    <x v="222"/>
    <x v="7"/>
    <m/>
    <n v="0"/>
    <m/>
    <n v="0"/>
    <n v="0"/>
    <m/>
    <m/>
    <m/>
    <s v="CUT"/>
    <n v="1"/>
  </r>
  <r>
    <x v="222"/>
    <x v="8"/>
    <m/>
    <n v="0"/>
    <m/>
    <n v="0"/>
    <n v="0"/>
    <m/>
    <m/>
    <m/>
    <s v="CUT"/>
    <n v="1"/>
  </r>
  <r>
    <x v="222"/>
    <x v="9"/>
    <m/>
    <n v="0"/>
    <m/>
    <n v="0"/>
    <n v="0"/>
    <m/>
    <m/>
    <m/>
    <s v="CUT"/>
    <n v="1"/>
  </r>
  <r>
    <x v="222"/>
    <x v="10"/>
    <m/>
    <n v="0"/>
    <m/>
    <n v="0"/>
    <n v="0"/>
    <m/>
    <m/>
    <m/>
    <s v="CUT"/>
    <n v="1"/>
  </r>
  <r>
    <x v="222"/>
    <x v="11"/>
    <m/>
    <n v="0"/>
    <m/>
    <n v="0"/>
    <n v="0"/>
    <m/>
    <m/>
    <m/>
    <s v="CUT"/>
    <n v="1"/>
  </r>
  <r>
    <x v="223"/>
    <x v="0"/>
    <s v="-5 pts"/>
    <n v="42"/>
    <n v="80"/>
    <n v="2"/>
    <n v="-5"/>
    <s v="CAP+31"/>
    <s v="CAP+31"/>
    <n v="31"/>
    <n v="80"/>
    <n v="1"/>
  </r>
  <r>
    <x v="223"/>
    <x v="1"/>
    <m/>
    <n v="0"/>
    <m/>
    <n v="0"/>
    <n v="0"/>
    <m/>
    <m/>
    <m/>
    <s v="CUT"/>
    <n v="1"/>
  </r>
  <r>
    <x v="223"/>
    <x v="2"/>
    <m/>
    <n v="0"/>
    <m/>
    <n v="0"/>
    <n v="0"/>
    <m/>
    <m/>
    <m/>
    <s v="CUT"/>
    <n v="1"/>
  </r>
  <r>
    <x v="223"/>
    <x v="3"/>
    <m/>
    <n v="0"/>
    <m/>
    <n v="0"/>
    <n v="0"/>
    <m/>
    <m/>
    <m/>
    <s v="CUT"/>
    <n v="1"/>
  </r>
  <r>
    <x v="223"/>
    <x v="4"/>
    <m/>
    <n v="0"/>
    <m/>
    <n v="0"/>
    <n v="0"/>
    <m/>
    <m/>
    <m/>
    <s v="CUT"/>
    <n v="1"/>
  </r>
  <r>
    <x v="223"/>
    <x v="5"/>
    <m/>
    <n v="0"/>
    <m/>
    <n v="0"/>
    <n v="0"/>
    <m/>
    <m/>
    <m/>
    <s v="CUT"/>
    <n v="1"/>
  </r>
  <r>
    <x v="223"/>
    <x v="6"/>
    <m/>
    <n v="0"/>
    <m/>
    <n v="0"/>
    <n v="0"/>
    <m/>
    <m/>
    <m/>
    <s v="CUT"/>
    <n v="1"/>
  </r>
  <r>
    <x v="223"/>
    <x v="7"/>
    <m/>
    <n v="0"/>
    <m/>
    <n v="0"/>
    <n v="0"/>
    <m/>
    <m/>
    <m/>
    <s v="CUT"/>
    <n v="1"/>
  </r>
  <r>
    <x v="223"/>
    <x v="8"/>
    <m/>
    <n v="0"/>
    <m/>
    <n v="0"/>
    <n v="0"/>
    <m/>
    <m/>
    <m/>
    <s v="CUT"/>
    <n v="1"/>
  </r>
  <r>
    <x v="223"/>
    <x v="9"/>
    <m/>
    <n v="0"/>
    <m/>
    <n v="0"/>
    <n v="0"/>
    <m/>
    <m/>
    <m/>
    <s v="CUT"/>
    <n v="1"/>
  </r>
  <r>
    <x v="223"/>
    <x v="10"/>
    <m/>
    <n v="0"/>
    <m/>
    <n v="0"/>
    <n v="0"/>
    <m/>
    <m/>
    <m/>
    <s v="CUT"/>
    <n v="1"/>
  </r>
  <r>
    <x v="223"/>
    <x v="11"/>
    <m/>
    <n v="0"/>
    <m/>
    <n v="0"/>
    <n v="0"/>
    <m/>
    <m/>
    <m/>
    <s v="CUT"/>
    <n v="1"/>
  </r>
  <r>
    <x v="224"/>
    <x v="0"/>
    <s v="-6 pts"/>
    <n v="27"/>
    <n v="81"/>
    <n v="1"/>
    <n v="-6"/>
    <s v="CAP+32"/>
    <s v="CAP+32"/>
    <n v="32"/>
    <n v="81"/>
    <n v="1"/>
  </r>
  <r>
    <x v="224"/>
    <x v="1"/>
    <m/>
    <n v="0"/>
    <m/>
    <n v="0"/>
    <n v="0"/>
    <m/>
    <m/>
    <m/>
    <s v="CUT"/>
    <n v="1"/>
  </r>
  <r>
    <x v="224"/>
    <x v="2"/>
    <m/>
    <n v="0"/>
    <m/>
    <n v="0"/>
    <n v="0"/>
    <m/>
    <m/>
    <m/>
    <s v="CUT"/>
    <n v="1"/>
  </r>
  <r>
    <x v="224"/>
    <x v="3"/>
    <m/>
    <n v="0"/>
    <m/>
    <n v="0"/>
    <n v="0"/>
    <m/>
    <m/>
    <m/>
    <s v="CUT"/>
    <n v="1"/>
  </r>
  <r>
    <x v="224"/>
    <x v="4"/>
    <m/>
    <n v="0"/>
    <m/>
    <n v="0"/>
    <n v="0"/>
    <m/>
    <m/>
    <m/>
    <s v="CUT"/>
    <n v="1"/>
  </r>
  <r>
    <x v="224"/>
    <x v="5"/>
    <m/>
    <n v="0"/>
    <m/>
    <n v="0"/>
    <n v="0"/>
    <m/>
    <m/>
    <m/>
    <s v="CUT"/>
    <n v="1"/>
  </r>
  <r>
    <x v="224"/>
    <x v="6"/>
    <m/>
    <n v="0"/>
    <m/>
    <n v="0"/>
    <n v="0"/>
    <m/>
    <m/>
    <m/>
    <s v="CUT"/>
    <n v="1"/>
  </r>
  <r>
    <x v="224"/>
    <x v="7"/>
    <m/>
    <n v="0"/>
    <m/>
    <n v="0"/>
    <n v="0"/>
    <m/>
    <m/>
    <m/>
    <s v="CUT"/>
    <n v="1"/>
  </r>
  <r>
    <x v="224"/>
    <x v="8"/>
    <m/>
    <n v="0"/>
    <m/>
    <n v="0"/>
    <n v="0"/>
    <m/>
    <m/>
    <m/>
    <s v="CUT"/>
    <n v="1"/>
  </r>
  <r>
    <x v="224"/>
    <x v="9"/>
    <m/>
    <n v="0"/>
    <m/>
    <n v="0"/>
    <n v="0"/>
    <m/>
    <m/>
    <m/>
    <s v="CUT"/>
    <n v="1"/>
  </r>
  <r>
    <x v="224"/>
    <x v="10"/>
    <m/>
    <n v="0"/>
    <m/>
    <n v="0"/>
    <n v="0"/>
    <m/>
    <m/>
    <m/>
    <s v="CUT"/>
    <n v="1"/>
  </r>
  <r>
    <x v="224"/>
    <x v="11"/>
    <m/>
    <n v="0"/>
    <m/>
    <n v="0"/>
    <n v="0"/>
    <m/>
    <m/>
    <m/>
    <s v="CUT"/>
    <n v="1"/>
  </r>
  <r>
    <x v="225"/>
    <x v="0"/>
    <s v="-7 pts"/>
    <n v="34"/>
    <n v="82"/>
    <n v="2"/>
    <n v="-7"/>
    <s v="CAP+32"/>
    <s v="CAP+32"/>
    <n v="32"/>
    <n v="82"/>
    <n v="1"/>
  </r>
  <r>
    <x v="225"/>
    <x v="1"/>
    <m/>
    <n v="0"/>
    <m/>
    <n v="0"/>
    <n v="0"/>
    <m/>
    <m/>
    <m/>
    <s v="CUT"/>
    <n v="1"/>
  </r>
  <r>
    <x v="225"/>
    <x v="2"/>
    <m/>
    <n v="0"/>
    <m/>
    <n v="0"/>
    <n v="0"/>
    <m/>
    <m/>
    <m/>
    <s v="CUT"/>
    <n v="1"/>
  </r>
  <r>
    <x v="225"/>
    <x v="3"/>
    <m/>
    <n v="0"/>
    <m/>
    <n v="0"/>
    <n v="0"/>
    <m/>
    <m/>
    <m/>
    <s v="CUT"/>
    <n v="1"/>
  </r>
  <r>
    <x v="225"/>
    <x v="4"/>
    <m/>
    <n v="0"/>
    <m/>
    <n v="0"/>
    <n v="0"/>
    <m/>
    <m/>
    <m/>
    <s v="CUT"/>
    <n v="1"/>
  </r>
  <r>
    <x v="225"/>
    <x v="5"/>
    <m/>
    <n v="0"/>
    <m/>
    <n v="0"/>
    <n v="0"/>
    <m/>
    <m/>
    <m/>
    <s v="CUT"/>
    <n v="1"/>
  </r>
  <r>
    <x v="225"/>
    <x v="6"/>
    <m/>
    <n v="0"/>
    <m/>
    <n v="0"/>
    <n v="0"/>
    <m/>
    <m/>
    <m/>
    <s v="CUT"/>
    <n v="1"/>
  </r>
  <r>
    <x v="225"/>
    <x v="7"/>
    <m/>
    <n v="0"/>
    <m/>
    <n v="0"/>
    <n v="0"/>
    <m/>
    <m/>
    <m/>
    <s v="CUT"/>
    <n v="1"/>
  </r>
  <r>
    <x v="225"/>
    <x v="8"/>
    <m/>
    <n v="0"/>
    <m/>
    <n v="0"/>
    <n v="0"/>
    <m/>
    <m/>
    <m/>
    <s v="CUT"/>
    <n v="1"/>
  </r>
  <r>
    <x v="225"/>
    <x v="9"/>
    <m/>
    <n v="0"/>
    <m/>
    <n v="0"/>
    <n v="0"/>
    <m/>
    <m/>
    <m/>
    <s v="CUT"/>
    <n v="1"/>
  </r>
  <r>
    <x v="225"/>
    <x v="10"/>
    <m/>
    <n v="0"/>
    <m/>
    <n v="0"/>
    <n v="0"/>
    <m/>
    <m/>
    <m/>
    <s v="CUT"/>
    <n v="1"/>
  </r>
  <r>
    <x v="225"/>
    <x v="11"/>
    <m/>
    <n v="0"/>
    <m/>
    <n v="0"/>
    <n v="0"/>
    <m/>
    <m/>
    <m/>
    <s v="CUT"/>
    <n v="1"/>
  </r>
  <r>
    <x v="226"/>
    <x v="0"/>
    <s v="-8 pts"/>
    <n v="33"/>
    <n v="83"/>
    <n v="1"/>
    <n v="-8"/>
    <s v="CAP+33"/>
    <s v="CAP+33"/>
    <n v="33"/>
    <n v="83"/>
    <n v="1"/>
  </r>
  <r>
    <x v="226"/>
    <x v="1"/>
    <m/>
    <n v="0"/>
    <m/>
    <n v="0"/>
    <n v="0"/>
    <m/>
    <m/>
    <m/>
    <s v="CUT"/>
    <n v="1"/>
  </r>
  <r>
    <x v="226"/>
    <x v="2"/>
    <m/>
    <n v="0"/>
    <m/>
    <n v="0"/>
    <n v="0"/>
    <m/>
    <m/>
    <m/>
    <s v="CUT"/>
    <n v="1"/>
  </r>
  <r>
    <x v="226"/>
    <x v="3"/>
    <m/>
    <n v="0"/>
    <m/>
    <n v="0"/>
    <n v="0"/>
    <m/>
    <m/>
    <m/>
    <s v="CUT"/>
    <n v="1"/>
  </r>
  <r>
    <x v="226"/>
    <x v="4"/>
    <m/>
    <n v="0"/>
    <m/>
    <n v="0"/>
    <n v="0"/>
    <m/>
    <m/>
    <m/>
    <s v="CUT"/>
    <n v="1"/>
  </r>
  <r>
    <x v="226"/>
    <x v="5"/>
    <m/>
    <n v="0"/>
    <m/>
    <n v="0"/>
    <n v="0"/>
    <m/>
    <m/>
    <m/>
    <s v="CUT"/>
    <n v="1"/>
  </r>
  <r>
    <x v="226"/>
    <x v="6"/>
    <m/>
    <n v="0"/>
    <m/>
    <n v="0"/>
    <n v="0"/>
    <m/>
    <m/>
    <m/>
    <s v="CUT"/>
    <n v="1"/>
  </r>
  <r>
    <x v="226"/>
    <x v="7"/>
    <m/>
    <n v="0"/>
    <m/>
    <n v="0"/>
    <n v="0"/>
    <m/>
    <m/>
    <m/>
    <s v="CUT"/>
    <n v="1"/>
  </r>
  <r>
    <x v="226"/>
    <x v="8"/>
    <m/>
    <n v="0"/>
    <m/>
    <n v="0"/>
    <n v="0"/>
    <m/>
    <m/>
    <m/>
    <s v="CUT"/>
    <n v="1"/>
  </r>
  <r>
    <x v="226"/>
    <x v="9"/>
    <m/>
    <n v="0"/>
    <m/>
    <n v="0"/>
    <n v="0"/>
    <m/>
    <m/>
    <m/>
    <s v="CUT"/>
    <n v="1"/>
  </r>
  <r>
    <x v="226"/>
    <x v="10"/>
    <m/>
    <n v="0"/>
    <m/>
    <n v="0"/>
    <n v="0"/>
    <m/>
    <m/>
    <m/>
    <s v="CUT"/>
    <n v="1"/>
  </r>
  <r>
    <x v="226"/>
    <x v="11"/>
    <m/>
    <n v="0"/>
    <m/>
    <n v="0"/>
    <n v="0"/>
    <m/>
    <m/>
    <m/>
    <s v="CUT"/>
    <n v="1"/>
  </r>
  <r>
    <x v="227"/>
    <x v="0"/>
    <s v="-9 pts"/>
    <n v="26"/>
    <n v="84"/>
    <n v="1"/>
    <n v="-9"/>
    <s v="CAP+34"/>
    <s v="CAP+34"/>
    <n v="34"/>
    <n v="84"/>
    <n v="1"/>
  </r>
  <r>
    <x v="227"/>
    <x v="1"/>
    <m/>
    <n v="0"/>
    <m/>
    <n v="0"/>
    <n v="0"/>
    <m/>
    <m/>
    <m/>
    <s v="CUT"/>
    <n v="1"/>
  </r>
  <r>
    <x v="227"/>
    <x v="2"/>
    <m/>
    <n v="0"/>
    <m/>
    <n v="0"/>
    <n v="0"/>
    <m/>
    <m/>
    <m/>
    <s v="CUT"/>
    <n v="1"/>
  </r>
  <r>
    <x v="227"/>
    <x v="3"/>
    <m/>
    <n v="0"/>
    <m/>
    <n v="0"/>
    <n v="0"/>
    <m/>
    <m/>
    <m/>
    <s v="CUT"/>
    <n v="1"/>
  </r>
  <r>
    <x v="227"/>
    <x v="4"/>
    <m/>
    <n v="0"/>
    <m/>
    <n v="0"/>
    <n v="0"/>
    <m/>
    <m/>
    <m/>
    <s v="CUT"/>
    <n v="1"/>
  </r>
  <r>
    <x v="227"/>
    <x v="5"/>
    <m/>
    <n v="0"/>
    <m/>
    <n v="0"/>
    <n v="0"/>
    <m/>
    <m/>
    <m/>
    <s v="CUT"/>
    <n v="1"/>
  </r>
  <r>
    <x v="227"/>
    <x v="6"/>
    <m/>
    <n v="0"/>
    <m/>
    <n v="0"/>
    <n v="0"/>
    <m/>
    <m/>
    <m/>
    <s v="CUT"/>
    <n v="1"/>
  </r>
  <r>
    <x v="227"/>
    <x v="7"/>
    <m/>
    <n v="0"/>
    <m/>
    <n v="0"/>
    <n v="0"/>
    <m/>
    <m/>
    <m/>
    <s v="CUT"/>
    <n v="1"/>
  </r>
  <r>
    <x v="227"/>
    <x v="8"/>
    <m/>
    <n v="0"/>
    <m/>
    <n v="0"/>
    <n v="0"/>
    <m/>
    <m/>
    <m/>
    <s v="CUT"/>
    <n v="1"/>
  </r>
  <r>
    <x v="227"/>
    <x v="9"/>
    <m/>
    <n v="0"/>
    <m/>
    <n v="0"/>
    <n v="0"/>
    <m/>
    <m/>
    <m/>
    <s v="CUT"/>
    <n v="1"/>
  </r>
  <r>
    <x v="227"/>
    <x v="10"/>
    <m/>
    <n v="0"/>
    <m/>
    <n v="0"/>
    <n v="0"/>
    <m/>
    <m/>
    <m/>
    <s v="CUT"/>
    <n v="1"/>
  </r>
  <r>
    <x v="227"/>
    <x v="11"/>
    <m/>
    <n v="0"/>
    <m/>
    <n v="0"/>
    <n v="0"/>
    <m/>
    <m/>
    <m/>
    <s v="CUT"/>
    <n v="1"/>
  </r>
  <r>
    <x v="228"/>
    <x v="0"/>
    <s v="-10 pts"/>
    <n v="20"/>
    <n v="85"/>
    <n v="1"/>
    <n v="-10"/>
    <s v="CAP+36"/>
    <s v="CAP+36"/>
    <n v="36"/>
    <n v="85"/>
    <n v="1"/>
  </r>
  <r>
    <x v="228"/>
    <x v="1"/>
    <m/>
    <n v="0"/>
    <m/>
    <n v="0"/>
    <n v="0"/>
    <m/>
    <m/>
    <m/>
    <s v="CUT"/>
    <n v="1"/>
  </r>
  <r>
    <x v="228"/>
    <x v="2"/>
    <m/>
    <n v="0"/>
    <m/>
    <n v="0"/>
    <n v="0"/>
    <m/>
    <m/>
    <m/>
    <s v="CUT"/>
    <n v="1"/>
  </r>
  <r>
    <x v="228"/>
    <x v="3"/>
    <m/>
    <n v="0"/>
    <m/>
    <n v="0"/>
    <n v="0"/>
    <m/>
    <m/>
    <m/>
    <s v="CUT"/>
    <n v="1"/>
  </r>
  <r>
    <x v="228"/>
    <x v="4"/>
    <m/>
    <n v="0"/>
    <m/>
    <n v="0"/>
    <n v="0"/>
    <m/>
    <m/>
    <m/>
    <s v="CUT"/>
    <n v="1"/>
  </r>
  <r>
    <x v="228"/>
    <x v="5"/>
    <m/>
    <n v="0"/>
    <m/>
    <n v="0"/>
    <n v="0"/>
    <m/>
    <m/>
    <m/>
    <s v="CUT"/>
    <n v="1"/>
  </r>
  <r>
    <x v="228"/>
    <x v="6"/>
    <m/>
    <n v="0"/>
    <m/>
    <n v="0"/>
    <n v="0"/>
    <m/>
    <m/>
    <m/>
    <s v="CUT"/>
    <n v="1"/>
  </r>
  <r>
    <x v="228"/>
    <x v="7"/>
    <m/>
    <n v="0"/>
    <m/>
    <n v="0"/>
    <n v="0"/>
    <m/>
    <m/>
    <m/>
    <s v="CUT"/>
    <n v="1"/>
  </r>
  <r>
    <x v="228"/>
    <x v="8"/>
    <m/>
    <n v="0"/>
    <m/>
    <n v="0"/>
    <n v="0"/>
    <m/>
    <m/>
    <m/>
    <s v="CUT"/>
    <n v="1"/>
  </r>
  <r>
    <x v="228"/>
    <x v="9"/>
    <m/>
    <n v="0"/>
    <m/>
    <n v="0"/>
    <n v="0"/>
    <m/>
    <m/>
    <m/>
    <s v="CUT"/>
    <n v="1"/>
  </r>
  <r>
    <x v="228"/>
    <x v="10"/>
    <m/>
    <n v="0"/>
    <m/>
    <n v="0"/>
    <n v="0"/>
    <m/>
    <m/>
    <m/>
    <s v="CUT"/>
    <n v="1"/>
  </r>
  <r>
    <x v="228"/>
    <x v="11"/>
    <m/>
    <n v="0"/>
    <m/>
    <n v="0"/>
    <n v="0"/>
    <m/>
    <m/>
    <m/>
    <s v="CUT"/>
    <n v="1"/>
  </r>
  <r>
    <x v="229"/>
    <x v="0"/>
    <s v="-11 pts"/>
    <n v="4"/>
    <n v="86"/>
    <n v="2"/>
    <n v="-11"/>
    <s v="CAP+36"/>
    <s v="CAP+36"/>
    <n v="36"/>
    <n v="86"/>
    <n v="1"/>
  </r>
  <r>
    <x v="229"/>
    <x v="1"/>
    <m/>
    <n v="0"/>
    <m/>
    <n v="0"/>
    <n v="0"/>
    <m/>
    <m/>
    <m/>
    <s v="CUT"/>
    <n v="1"/>
  </r>
  <r>
    <x v="229"/>
    <x v="2"/>
    <m/>
    <n v="0"/>
    <m/>
    <n v="0"/>
    <n v="0"/>
    <m/>
    <m/>
    <m/>
    <s v="CUT"/>
    <n v="1"/>
  </r>
  <r>
    <x v="229"/>
    <x v="3"/>
    <m/>
    <n v="0"/>
    <m/>
    <n v="0"/>
    <n v="0"/>
    <m/>
    <m/>
    <m/>
    <s v="CUT"/>
    <n v="1"/>
  </r>
  <r>
    <x v="229"/>
    <x v="4"/>
    <m/>
    <n v="0"/>
    <m/>
    <n v="0"/>
    <n v="0"/>
    <m/>
    <m/>
    <m/>
    <s v="CUT"/>
    <n v="1"/>
  </r>
  <r>
    <x v="229"/>
    <x v="5"/>
    <m/>
    <n v="0"/>
    <m/>
    <n v="0"/>
    <n v="0"/>
    <m/>
    <m/>
    <m/>
    <s v="CUT"/>
    <n v="1"/>
  </r>
  <r>
    <x v="229"/>
    <x v="6"/>
    <m/>
    <n v="0"/>
    <m/>
    <n v="0"/>
    <n v="0"/>
    <m/>
    <m/>
    <m/>
    <s v="CUT"/>
    <n v="1"/>
  </r>
  <r>
    <x v="229"/>
    <x v="7"/>
    <m/>
    <n v="0"/>
    <m/>
    <n v="0"/>
    <n v="0"/>
    <m/>
    <m/>
    <m/>
    <s v="CUT"/>
    <n v="1"/>
  </r>
  <r>
    <x v="229"/>
    <x v="8"/>
    <m/>
    <n v="0"/>
    <m/>
    <n v="0"/>
    <n v="0"/>
    <m/>
    <m/>
    <m/>
    <s v="CUT"/>
    <n v="1"/>
  </r>
  <r>
    <x v="229"/>
    <x v="9"/>
    <m/>
    <n v="0"/>
    <m/>
    <n v="0"/>
    <n v="0"/>
    <m/>
    <m/>
    <m/>
    <s v="CUT"/>
    <n v="1"/>
  </r>
  <r>
    <x v="229"/>
    <x v="10"/>
    <m/>
    <n v="0"/>
    <m/>
    <n v="0"/>
    <n v="0"/>
    <m/>
    <m/>
    <m/>
    <s v="CUT"/>
    <n v="1"/>
  </r>
  <r>
    <x v="229"/>
    <x v="11"/>
    <m/>
    <n v="0"/>
    <m/>
    <n v="0"/>
    <n v="0"/>
    <m/>
    <m/>
    <m/>
    <s v="CUT"/>
    <n v="1"/>
  </r>
  <r>
    <x v="230"/>
    <x v="0"/>
    <s v="-12 pts"/>
    <n v="24"/>
    <n v="87"/>
    <n v="1"/>
    <n v="-12"/>
    <s v="CAP+37"/>
    <s v="CAP+37"/>
    <n v="37"/>
    <n v="87"/>
    <n v="1"/>
  </r>
  <r>
    <x v="230"/>
    <x v="1"/>
    <m/>
    <n v="0"/>
    <m/>
    <n v="0"/>
    <n v="0"/>
    <m/>
    <m/>
    <m/>
    <s v="CUT"/>
    <n v="1"/>
  </r>
  <r>
    <x v="230"/>
    <x v="2"/>
    <m/>
    <n v="0"/>
    <m/>
    <n v="0"/>
    <n v="0"/>
    <m/>
    <m/>
    <m/>
    <s v="CUT"/>
    <n v="1"/>
  </r>
  <r>
    <x v="230"/>
    <x v="3"/>
    <m/>
    <n v="0"/>
    <m/>
    <n v="0"/>
    <n v="0"/>
    <m/>
    <m/>
    <m/>
    <s v="CUT"/>
    <n v="1"/>
  </r>
  <r>
    <x v="230"/>
    <x v="4"/>
    <m/>
    <n v="0"/>
    <m/>
    <n v="0"/>
    <n v="0"/>
    <m/>
    <m/>
    <m/>
    <s v="CUT"/>
    <n v="1"/>
  </r>
  <r>
    <x v="230"/>
    <x v="5"/>
    <m/>
    <n v="0"/>
    <m/>
    <n v="0"/>
    <n v="0"/>
    <m/>
    <m/>
    <m/>
    <s v="CUT"/>
    <n v="1"/>
  </r>
  <r>
    <x v="230"/>
    <x v="6"/>
    <m/>
    <n v="0"/>
    <m/>
    <n v="0"/>
    <n v="0"/>
    <m/>
    <m/>
    <m/>
    <s v="CUT"/>
    <n v="1"/>
  </r>
  <r>
    <x v="230"/>
    <x v="7"/>
    <m/>
    <n v="0"/>
    <m/>
    <n v="0"/>
    <n v="0"/>
    <m/>
    <m/>
    <m/>
    <s v="CUT"/>
    <n v="1"/>
  </r>
  <r>
    <x v="230"/>
    <x v="8"/>
    <m/>
    <n v="0"/>
    <m/>
    <n v="0"/>
    <n v="0"/>
    <m/>
    <m/>
    <m/>
    <s v="CUT"/>
    <n v="1"/>
  </r>
  <r>
    <x v="230"/>
    <x v="9"/>
    <m/>
    <n v="0"/>
    <m/>
    <n v="0"/>
    <n v="0"/>
    <m/>
    <m/>
    <m/>
    <s v="CUT"/>
    <n v="1"/>
  </r>
  <r>
    <x v="230"/>
    <x v="10"/>
    <m/>
    <n v="0"/>
    <m/>
    <n v="0"/>
    <n v="0"/>
    <m/>
    <m/>
    <m/>
    <s v="CUT"/>
    <n v="1"/>
  </r>
  <r>
    <x v="230"/>
    <x v="11"/>
    <m/>
    <n v="0"/>
    <m/>
    <n v="0"/>
    <n v="0"/>
    <m/>
    <m/>
    <m/>
    <s v="CUT"/>
    <n v="1"/>
  </r>
  <r>
    <x v="231"/>
    <x v="0"/>
    <s v="-13 pts"/>
    <n v="19"/>
    <n v="88"/>
    <n v="1"/>
    <n v="-13"/>
    <s v="CAP+40"/>
    <s v="CAP+40"/>
    <n v="40"/>
    <n v="88"/>
    <n v="1"/>
  </r>
  <r>
    <x v="231"/>
    <x v="1"/>
    <m/>
    <n v="0"/>
    <m/>
    <n v="0"/>
    <n v="0"/>
    <m/>
    <m/>
    <m/>
    <s v="CUT"/>
    <n v="1"/>
  </r>
  <r>
    <x v="231"/>
    <x v="2"/>
    <m/>
    <n v="0"/>
    <m/>
    <n v="0"/>
    <n v="0"/>
    <m/>
    <m/>
    <m/>
    <s v="CUT"/>
    <n v="1"/>
  </r>
  <r>
    <x v="231"/>
    <x v="3"/>
    <m/>
    <n v="0"/>
    <m/>
    <n v="0"/>
    <n v="0"/>
    <m/>
    <m/>
    <m/>
    <s v="CUT"/>
    <n v="1"/>
  </r>
  <r>
    <x v="231"/>
    <x v="4"/>
    <m/>
    <n v="0"/>
    <m/>
    <n v="0"/>
    <n v="0"/>
    <m/>
    <m/>
    <m/>
    <s v="CUT"/>
    <n v="1"/>
  </r>
  <r>
    <x v="231"/>
    <x v="5"/>
    <m/>
    <n v="0"/>
    <m/>
    <n v="0"/>
    <n v="0"/>
    <m/>
    <m/>
    <m/>
    <s v="CUT"/>
    <n v="1"/>
  </r>
  <r>
    <x v="231"/>
    <x v="6"/>
    <m/>
    <n v="0"/>
    <m/>
    <n v="0"/>
    <n v="0"/>
    <m/>
    <m/>
    <m/>
    <s v="CUT"/>
    <n v="1"/>
  </r>
  <r>
    <x v="231"/>
    <x v="7"/>
    <m/>
    <n v="0"/>
    <m/>
    <n v="0"/>
    <n v="0"/>
    <m/>
    <m/>
    <m/>
    <s v="CUT"/>
    <n v="1"/>
  </r>
  <r>
    <x v="231"/>
    <x v="8"/>
    <m/>
    <n v="0"/>
    <m/>
    <n v="0"/>
    <n v="0"/>
    <m/>
    <m/>
    <m/>
    <s v="CUT"/>
    <n v="1"/>
  </r>
  <r>
    <x v="231"/>
    <x v="9"/>
    <m/>
    <n v="0"/>
    <m/>
    <n v="0"/>
    <n v="0"/>
    <m/>
    <m/>
    <m/>
    <s v="CUT"/>
    <n v="1"/>
  </r>
  <r>
    <x v="231"/>
    <x v="10"/>
    <m/>
    <n v="0"/>
    <m/>
    <n v="0"/>
    <n v="0"/>
    <m/>
    <m/>
    <m/>
    <s v="CUT"/>
    <n v="1"/>
  </r>
  <r>
    <x v="231"/>
    <x v="11"/>
    <m/>
    <n v="0"/>
    <m/>
    <n v="0"/>
    <n v="0"/>
    <m/>
    <m/>
    <m/>
    <s v="CUT"/>
    <n v="1"/>
  </r>
  <r>
    <x v="232"/>
    <x v="0"/>
    <s v="-14 pts"/>
    <n v="35"/>
    <n v="89"/>
    <n v="1"/>
    <n v="-14"/>
    <s v="CAP+40"/>
    <s v="CAP+40"/>
    <n v="40"/>
    <n v="89"/>
    <n v="1"/>
  </r>
  <r>
    <x v="232"/>
    <x v="1"/>
    <m/>
    <n v="0"/>
    <m/>
    <n v="0"/>
    <n v="0"/>
    <m/>
    <m/>
    <m/>
    <s v="CUT"/>
    <n v="1"/>
  </r>
  <r>
    <x v="232"/>
    <x v="2"/>
    <m/>
    <n v="0"/>
    <m/>
    <n v="0"/>
    <n v="0"/>
    <m/>
    <m/>
    <m/>
    <s v="CUT"/>
    <n v="1"/>
  </r>
  <r>
    <x v="232"/>
    <x v="3"/>
    <m/>
    <n v="0"/>
    <m/>
    <n v="0"/>
    <n v="0"/>
    <m/>
    <m/>
    <m/>
    <s v="CUT"/>
    <n v="1"/>
  </r>
  <r>
    <x v="232"/>
    <x v="4"/>
    <m/>
    <n v="0"/>
    <m/>
    <n v="0"/>
    <n v="0"/>
    <m/>
    <m/>
    <m/>
    <s v="CUT"/>
    <n v="1"/>
  </r>
  <r>
    <x v="232"/>
    <x v="5"/>
    <m/>
    <n v="0"/>
    <m/>
    <n v="0"/>
    <n v="0"/>
    <m/>
    <m/>
    <m/>
    <s v="CUT"/>
    <n v="1"/>
  </r>
  <r>
    <x v="232"/>
    <x v="6"/>
    <m/>
    <n v="0"/>
    <m/>
    <n v="0"/>
    <n v="0"/>
    <m/>
    <m/>
    <m/>
    <s v="CUT"/>
    <n v="1"/>
  </r>
  <r>
    <x v="232"/>
    <x v="7"/>
    <m/>
    <n v="0"/>
    <m/>
    <n v="0"/>
    <n v="0"/>
    <m/>
    <m/>
    <m/>
    <s v="CUT"/>
    <n v="1"/>
  </r>
  <r>
    <x v="232"/>
    <x v="8"/>
    <m/>
    <n v="0"/>
    <m/>
    <n v="0"/>
    <n v="0"/>
    <m/>
    <m/>
    <m/>
    <s v="CUT"/>
    <n v="1"/>
  </r>
  <r>
    <x v="232"/>
    <x v="9"/>
    <m/>
    <n v="0"/>
    <m/>
    <n v="0"/>
    <n v="0"/>
    <m/>
    <m/>
    <m/>
    <s v="CUT"/>
    <n v="1"/>
  </r>
  <r>
    <x v="232"/>
    <x v="10"/>
    <m/>
    <n v="0"/>
    <m/>
    <n v="0"/>
    <n v="0"/>
    <m/>
    <m/>
    <m/>
    <s v="CUT"/>
    <n v="1"/>
  </r>
  <r>
    <x v="232"/>
    <x v="11"/>
    <m/>
    <n v="0"/>
    <m/>
    <n v="0"/>
    <n v="0"/>
    <m/>
    <m/>
    <m/>
    <s v="CUT"/>
    <n v="1"/>
  </r>
  <r>
    <x v="233"/>
    <x v="0"/>
    <s v="-15 pts"/>
    <n v="10"/>
    <n v="90"/>
    <n v="1"/>
    <n v="-15"/>
    <s v="CAP+40"/>
    <s v="CAP+40"/>
    <n v="40"/>
    <n v="90"/>
    <n v="1"/>
  </r>
  <r>
    <x v="233"/>
    <x v="1"/>
    <m/>
    <n v="0"/>
    <m/>
    <n v="0"/>
    <n v="0"/>
    <m/>
    <m/>
    <m/>
    <s v="CUT"/>
    <n v="1"/>
  </r>
  <r>
    <x v="233"/>
    <x v="2"/>
    <m/>
    <n v="0"/>
    <m/>
    <n v="0"/>
    <n v="0"/>
    <m/>
    <m/>
    <m/>
    <s v="CUT"/>
    <n v="1"/>
  </r>
  <r>
    <x v="233"/>
    <x v="3"/>
    <m/>
    <n v="0"/>
    <m/>
    <n v="0"/>
    <n v="0"/>
    <m/>
    <m/>
    <m/>
    <s v="CUT"/>
    <n v="1"/>
  </r>
  <r>
    <x v="233"/>
    <x v="4"/>
    <m/>
    <n v="0"/>
    <m/>
    <n v="0"/>
    <n v="0"/>
    <m/>
    <m/>
    <m/>
    <s v="CUT"/>
    <n v="1"/>
  </r>
  <r>
    <x v="233"/>
    <x v="5"/>
    <m/>
    <n v="0"/>
    <m/>
    <n v="0"/>
    <n v="0"/>
    <m/>
    <m/>
    <m/>
    <s v="CUT"/>
    <n v="1"/>
  </r>
  <r>
    <x v="233"/>
    <x v="6"/>
    <m/>
    <n v="0"/>
    <m/>
    <n v="0"/>
    <n v="0"/>
    <m/>
    <m/>
    <m/>
    <s v="CUT"/>
    <n v="1"/>
  </r>
  <r>
    <x v="233"/>
    <x v="7"/>
    <m/>
    <n v="0"/>
    <m/>
    <n v="0"/>
    <n v="0"/>
    <m/>
    <m/>
    <m/>
    <s v="CUT"/>
    <n v="1"/>
  </r>
  <r>
    <x v="233"/>
    <x v="8"/>
    <m/>
    <n v="0"/>
    <m/>
    <n v="0"/>
    <n v="0"/>
    <m/>
    <m/>
    <m/>
    <s v="CUT"/>
    <n v="1"/>
  </r>
  <r>
    <x v="233"/>
    <x v="9"/>
    <m/>
    <n v="0"/>
    <m/>
    <n v="0"/>
    <n v="0"/>
    <m/>
    <m/>
    <m/>
    <s v="CUT"/>
    <n v="1"/>
  </r>
  <r>
    <x v="233"/>
    <x v="10"/>
    <m/>
    <n v="0"/>
    <m/>
    <n v="0"/>
    <n v="0"/>
    <m/>
    <m/>
    <m/>
    <s v="CUT"/>
    <n v="1"/>
  </r>
  <r>
    <x v="233"/>
    <x v="11"/>
    <m/>
    <n v="0"/>
    <m/>
    <n v="0"/>
    <n v="0"/>
    <m/>
    <m/>
    <m/>
    <s v="CUT"/>
    <n v="1"/>
  </r>
  <r>
    <x v="234"/>
    <x v="0"/>
    <s v="-16 pts"/>
    <n v="46"/>
    <n v="91"/>
    <n v="2"/>
    <n v="-16"/>
    <s v="CAP+40"/>
    <s v="CAP+40"/>
    <n v="40"/>
    <n v="91"/>
    <n v="1"/>
  </r>
  <r>
    <x v="234"/>
    <x v="1"/>
    <m/>
    <n v="0"/>
    <m/>
    <n v="0"/>
    <n v="0"/>
    <m/>
    <m/>
    <m/>
    <s v="CUT"/>
    <n v="1"/>
  </r>
  <r>
    <x v="234"/>
    <x v="2"/>
    <m/>
    <n v="0"/>
    <m/>
    <n v="0"/>
    <n v="0"/>
    <m/>
    <m/>
    <m/>
    <s v="CUT"/>
    <n v="1"/>
  </r>
  <r>
    <x v="234"/>
    <x v="3"/>
    <m/>
    <n v="0"/>
    <m/>
    <n v="0"/>
    <n v="0"/>
    <m/>
    <m/>
    <m/>
    <s v="CUT"/>
    <n v="1"/>
  </r>
  <r>
    <x v="234"/>
    <x v="4"/>
    <m/>
    <n v="0"/>
    <m/>
    <n v="0"/>
    <n v="0"/>
    <m/>
    <m/>
    <m/>
    <s v="CUT"/>
    <n v="1"/>
  </r>
  <r>
    <x v="234"/>
    <x v="5"/>
    <m/>
    <n v="0"/>
    <m/>
    <n v="0"/>
    <n v="0"/>
    <m/>
    <m/>
    <m/>
    <s v="CUT"/>
    <n v="1"/>
  </r>
  <r>
    <x v="234"/>
    <x v="6"/>
    <m/>
    <n v="0"/>
    <m/>
    <n v="0"/>
    <n v="0"/>
    <m/>
    <m/>
    <m/>
    <s v="CUT"/>
    <n v="1"/>
  </r>
  <r>
    <x v="234"/>
    <x v="7"/>
    <m/>
    <n v="0"/>
    <m/>
    <n v="0"/>
    <n v="0"/>
    <m/>
    <m/>
    <m/>
    <s v="CUT"/>
    <n v="1"/>
  </r>
  <r>
    <x v="234"/>
    <x v="8"/>
    <m/>
    <n v="0"/>
    <m/>
    <n v="0"/>
    <n v="0"/>
    <m/>
    <m/>
    <m/>
    <s v="CUT"/>
    <n v="1"/>
  </r>
  <r>
    <x v="234"/>
    <x v="9"/>
    <m/>
    <n v="0"/>
    <m/>
    <n v="0"/>
    <n v="0"/>
    <m/>
    <m/>
    <m/>
    <s v="CUT"/>
    <n v="1"/>
  </r>
  <r>
    <x v="234"/>
    <x v="10"/>
    <m/>
    <n v="0"/>
    <m/>
    <n v="0"/>
    <n v="0"/>
    <m/>
    <m/>
    <m/>
    <s v="CUT"/>
    <n v="1"/>
  </r>
  <r>
    <x v="234"/>
    <x v="11"/>
    <m/>
    <n v="0"/>
    <m/>
    <n v="0"/>
    <n v="0"/>
    <m/>
    <m/>
    <m/>
    <s v="CUT"/>
    <n v="1"/>
  </r>
  <r>
    <x v="235"/>
    <x v="0"/>
    <s v="-17 pts"/>
    <n v="25"/>
    <n v="92"/>
    <n v="1"/>
    <n v="-17"/>
    <s v="CAP+41"/>
    <s v="CAP+41"/>
    <n v="41"/>
    <s v="92T"/>
    <n v="1"/>
  </r>
  <r>
    <x v="235"/>
    <x v="1"/>
    <m/>
    <n v="0"/>
    <m/>
    <n v="0"/>
    <n v="0"/>
    <m/>
    <m/>
    <m/>
    <s v="CUT"/>
    <n v="1"/>
  </r>
  <r>
    <x v="235"/>
    <x v="2"/>
    <m/>
    <n v="0"/>
    <m/>
    <n v="0"/>
    <n v="0"/>
    <m/>
    <m/>
    <m/>
    <s v="CUT"/>
    <n v="1"/>
  </r>
  <r>
    <x v="235"/>
    <x v="3"/>
    <m/>
    <n v="0"/>
    <m/>
    <n v="0"/>
    <n v="0"/>
    <m/>
    <m/>
    <m/>
    <s v="CUT"/>
    <n v="1"/>
  </r>
  <r>
    <x v="235"/>
    <x v="4"/>
    <m/>
    <n v="0"/>
    <m/>
    <n v="0"/>
    <n v="0"/>
    <m/>
    <m/>
    <m/>
    <s v="CUT"/>
    <n v="1"/>
  </r>
  <r>
    <x v="235"/>
    <x v="5"/>
    <m/>
    <n v="0"/>
    <m/>
    <n v="0"/>
    <n v="0"/>
    <m/>
    <m/>
    <m/>
    <s v="CUT"/>
    <n v="1"/>
  </r>
  <r>
    <x v="235"/>
    <x v="6"/>
    <m/>
    <n v="0"/>
    <m/>
    <n v="0"/>
    <n v="0"/>
    <m/>
    <m/>
    <m/>
    <s v="CUT"/>
    <n v="1"/>
  </r>
  <r>
    <x v="235"/>
    <x v="7"/>
    <m/>
    <n v="0"/>
    <m/>
    <n v="0"/>
    <n v="0"/>
    <m/>
    <m/>
    <m/>
    <s v="CUT"/>
    <n v="1"/>
  </r>
  <r>
    <x v="235"/>
    <x v="8"/>
    <m/>
    <n v="0"/>
    <m/>
    <n v="0"/>
    <n v="0"/>
    <m/>
    <m/>
    <m/>
    <s v="CUT"/>
    <n v="1"/>
  </r>
  <r>
    <x v="235"/>
    <x v="9"/>
    <m/>
    <n v="0"/>
    <m/>
    <n v="0"/>
    <n v="0"/>
    <m/>
    <m/>
    <m/>
    <s v="CUT"/>
    <n v="1"/>
  </r>
  <r>
    <x v="235"/>
    <x v="10"/>
    <m/>
    <n v="0"/>
    <m/>
    <n v="0"/>
    <n v="0"/>
    <m/>
    <m/>
    <m/>
    <s v="CUT"/>
    <n v="1"/>
  </r>
  <r>
    <x v="235"/>
    <x v="11"/>
    <m/>
    <n v="0"/>
    <m/>
    <n v="0"/>
    <n v="0"/>
    <m/>
    <m/>
    <m/>
    <s v="CUT"/>
    <n v="1"/>
  </r>
  <r>
    <x v="236"/>
    <x v="0"/>
    <s v="-17 pts"/>
    <n v="36"/>
    <n v="92"/>
    <n v="1"/>
    <n v="-17"/>
    <s v="CAP+41"/>
    <s v="CAP+41"/>
    <n v="41"/>
    <s v="92T"/>
    <n v="1"/>
  </r>
  <r>
    <x v="236"/>
    <x v="1"/>
    <m/>
    <n v="0"/>
    <m/>
    <n v="0"/>
    <n v="0"/>
    <m/>
    <m/>
    <m/>
    <s v="CUT"/>
    <n v="1"/>
  </r>
  <r>
    <x v="236"/>
    <x v="2"/>
    <m/>
    <n v="0"/>
    <m/>
    <n v="0"/>
    <n v="0"/>
    <m/>
    <m/>
    <m/>
    <s v="CUT"/>
    <n v="1"/>
  </r>
  <r>
    <x v="236"/>
    <x v="3"/>
    <m/>
    <n v="0"/>
    <m/>
    <n v="0"/>
    <n v="0"/>
    <m/>
    <m/>
    <m/>
    <s v="CUT"/>
    <n v="1"/>
  </r>
  <r>
    <x v="236"/>
    <x v="4"/>
    <m/>
    <n v="0"/>
    <m/>
    <n v="0"/>
    <n v="0"/>
    <m/>
    <m/>
    <m/>
    <s v="CUT"/>
    <n v="1"/>
  </r>
  <r>
    <x v="236"/>
    <x v="5"/>
    <m/>
    <n v="0"/>
    <m/>
    <n v="0"/>
    <n v="0"/>
    <m/>
    <m/>
    <m/>
    <s v="CUT"/>
    <n v="1"/>
  </r>
  <r>
    <x v="236"/>
    <x v="6"/>
    <m/>
    <n v="0"/>
    <m/>
    <n v="0"/>
    <n v="0"/>
    <m/>
    <m/>
    <m/>
    <s v="CUT"/>
    <n v="1"/>
  </r>
  <r>
    <x v="236"/>
    <x v="7"/>
    <m/>
    <n v="0"/>
    <m/>
    <n v="0"/>
    <n v="0"/>
    <m/>
    <m/>
    <m/>
    <s v="CUT"/>
    <n v="1"/>
  </r>
  <r>
    <x v="236"/>
    <x v="8"/>
    <m/>
    <n v="0"/>
    <m/>
    <n v="0"/>
    <n v="0"/>
    <m/>
    <m/>
    <m/>
    <s v="CUT"/>
    <n v="1"/>
  </r>
  <r>
    <x v="236"/>
    <x v="9"/>
    <m/>
    <n v="0"/>
    <m/>
    <n v="0"/>
    <n v="0"/>
    <m/>
    <m/>
    <m/>
    <s v="CUT"/>
    <n v="1"/>
  </r>
  <r>
    <x v="236"/>
    <x v="10"/>
    <m/>
    <n v="0"/>
    <m/>
    <n v="0"/>
    <n v="0"/>
    <m/>
    <m/>
    <m/>
    <s v="CUT"/>
    <n v="1"/>
  </r>
  <r>
    <x v="236"/>
    <x v="11"/>
    <m/>
    <n v="0"/>
    <m/>
    <n v="0"/>
    <n v="0"/>
    <m/>
    <m/>
    <m/>
    <s v="CUT"/>
    <n v="1"/>
  </r>
  <r>
    <x v="237"/>
    <x v="0"/>
    <s v="-17 pts"/>
    <n v="37"/>
    <n v="92"/>
    <n v="2"/>
    <n v="-17"/>
    <s v="CAP+41"/>
    <s v="CAP+41"/>
    <n v="41"/>
    <s v="92T"/>
    <n v="1"/>
  </r>
  <r>
    <x v="237"/>
    <x v="1"/>
    <m/>
    <n v="0"/>
    <m/>
    <n v="0"/>
    <n v="0"/>
    <m/>
    <m/>
    <m/>
    <s v="CUT"/>
    <n v="1"/>
  </r>
  <r>
    <x v="237"/>
    <x v="2"/>
    <m/>
    <n v="0"/>
    <m/>
    <n v="0"/>
    <n v="0"/>
    <m/>
    <m/>
    <m/>
    <s v="CUT"/>
    <n v="1"/>
  </r>
  <r>
    <x v="237"/>
    <x v="3"/>
    <m/>
    <n v="0"/>
    <m/>
    <n v="0"/>
    <n v="0"/>
    <m/>
    <m/>
    <m/>
    <s v="CUT"/>
    <n v="1"/>
  </r>
  <r>
    <x v="237"/>
    <x v="4"/>
    <m/>
    <n v="0"/>
    <m/>
    <n v="0"/>
    <n v="0"/>
    <m/>
    <m/>
    <m/>
    <s v="CUT"/>
    <n v="1"/>
  </r>
  <r>
    <x v="237"/>
    <x v="5"/>
    <m/>
    <n v="0"/>
    <m/>
    <n v="0"/>
    <n v="0"/>
    <m/>
    <m/>
    <m/>
    <s v="CUT"/>
    <n v="1"/>
  </r>
  <r>
    <x v="237"/>
    <x v="6"/>
    <m/>
    <n v="0"/>
    <m/>
    <n v="0"/>
    <n v="0"/>
    <m/>
    <m/>
    <m/>
    <s v="CUT"/>
    <n v="1"/>
  </r>
  <r>
    <x v="237"/>
    <x v="7"/>
    <m/>
    <n v="0"/>
    <m/>
    <n v="0"/>
    <n v="0"/>
    <m/>
    <m/>
    <m/>
    <s v="CUT"/>
    <n v="1"/>
  </r>
  <r>
    <x v="237"/>
    <x v="8"/>
    <m/>
    <n v="0"/>
    <m/>
    <n v="0"/>
    <n v="0"/>
    <m/>
    <m/>
    <m/>
    <s v="CUT"/>
    <n v="1"/>
  </r>
  <r>
    <x v="237"/>
    <x v="9"/>
    <m/>
    <n v="0"/>
    <m/>
    <n v="0"/>
    <n v="0"/>
    <m/>
    <m/>
    <m/>
    <s v="CUT"/>
    <n v="1"/>
  </r>
  <r>
    <x v="237"/>
    <x v="10"/>
    <m/>
    <n v="0"/>
    <m/>
    <n v="0"/>
    <n v="0"/>
    <m/>
    <m/>
    <m/>
    <s v="CUT"/>
    <n v="1"/>
  </r>
  <r>
    <x v="237"/>
    <x v="11"/>
    <m/>
    <n v="0"/>
    <m/>
    <n v="0"/>
    <n v="0"/>
    <m/>
    <m/>
    <m/>
    <s v="CUT"/>
    <n v="1"/>
  </r>
  <r>
    <x v="238"/>
    <x v="0"/>
    <s v="-17 pts"/>
    <n v="35"/>
    <n v="92"/>
    <n v="2"/>
    <n v="-17"/>
    <s v="CAP+41"/>
    <s v="CAP+41"/>
    <n v="41"/>
    <s v="92T"/>
    <n v="1"/>
  </r>
  <r>
    <x v="238"/>
    <x v="1"/>
    <m/>
    <n v="0"/>
    <m/>
    <n v="0"/>
    <n v="0"/>
    <m/>
    <m/>
    <m/>
    <s v="CUT"/>
    <n v="1"/>
  </r>
  <r>
    <x v="238"/>
    <x v="2"/>
    <m/>
    <n v="0"/>
    <m/>
    <n v="0"/>
    <n v="0"/>
    <m/>
    <m/>
    <m/>
    <s v="CUT"/>
    <n v="1"/>
  </r>
  <r>
    <x v="238"/>
    <x v="3"/>
    <m/>
    <n v="0"/>
    <m/>
    <n v="0"/>
    <n v="0"/>
    <m/>
    <m/>
    <m/>
    <s v="CUT"/>
    <n v="1"/>
  </r>
  <r>
    <x v="238"/>
    <x v="4"/>
    <m/>
    <n v="0"/>
    <m/>
    <n v="0"/>
    <n v="0"/>
    <m/>
    <m/>
    <m/>
    <s v="CUT"/>
    <n v="1"/>
  </r>
  <r>
    <x v="238"/>
    <x v="5"/>
    <m/>
    <n v="0"/>
    <m/>
    <n v="0"/>
    <n v="0"/>
    <m/>
    <m/>
    <m/>
    <s v="CUT"/>
    <n v="1"/>
  </r>
  <r>
    <x v="238"/>
    <x v="6"/>
    <m/>
    <n v="0"/>
    <m/>
    <n v="0"/>
    <n v="0"/>
    <m/>
    <m/>
    <m/>
    <s v="CUT"/>
    <n v="1"/>
  </r>
  <r>
    <x v="238"/>
    <x v="7"/>
    <m/>
    <n v="0"/>
    <m/>
    <n v="0"/>
    <n v="0"/>
    <m/>
    <m/>
    <m/>
    <s v="CUT"/>
    <n v="1"/>
  </r>
  <r>
    <x v="238"/>
    <x v="8"/>
    <m/>
    <n v="0"/>
    <m/>
    <n v="0"/>
    <n v="0"/>
    <m/>
    <m/>
    <m/>
    <s v="CUT"/>
    <n v="1"/>
  </r>
  <r>
    <x v="238"/>
    <x v="9"/>
    <m/>
    <n v="0"/>
    <m/>
    <n v="0"/>
    <n v="0"/>
    <m/>
    <m/>
    <m/>
    <s v="CUT"/>
    <n v="1"/>
  </r>
  <r>
    <x v="238"/>
    <x v="10"/>
    <m/>
    <n v="0"/>
    <m/>
    <n v="0"/>
    <n v="0"/>
    <m/>
    <m/>
    <m/>
    <s v="CUT"/>
    <n v="1"/>
  </r>
  <r>
    <x v="238"/>
    <x v="11"/>
    <m/>
    <n v="0"/>
    <m/>
    <n v="0"/>
    <n v="0"/>
    <m/>
    <m/>
    <m/>
    <s v="CUT"/>
    <n v="1"/>
  </r>
  <r>
    <x v="239"/>
    <x v="0"/>
    <s v="-17 pts"/>
    <n v="29"/>
    <n v="92"/>
    <n v="1"/>
    <n v="-17"/>
    <s v="CAP+41"/>
    <s v="CAP+41"/>
    <n v="41"/>
    <s v="92T"/>
    <n v="1"/>
  </r>
  <r>
    <x v="239"/>
    <x v="1"/>
    <m/>
    <n v="0"/>
    <m/>
    <n v="0"/>
    <n v="0"/>
    <m/>
    <m/>
    <m/>
    <s v="CUT"/>
    <n v="1"/>
  </r>
  <r>
    <x v="239"/>
    <x v="2"/>
    <m/>
    <n v="0"/>
    <m/>
    <n v="0"/>
    <n v="0"/>
    <m/>
    <m/>
    <m/>
    <s v="CUT"/>
    <n v="1"/>
  </r>
  <r>
    <x v="239"/>
    <x v="3"/>
    <m/>
    <n v="0"/>
    <m/>
    <n v="0"/>
    <n v="0"/>
    <m/>
    <m/>
    <m/>
    <s v="CUT"/>
    <n v="1"/>
  </r>
  <r>
    <x v="239"/>
    <x v="4"/>
    <m/>
    <n v="0"/>
    <m/>
    <n v="0"/>
    <n v="0"/>
    <m/>
    <m/>
    <m/>
    <s v="CUT"/>
    <n v="1"/>
  </r>
  <r>
    <x v="239"/>
    <x v="5"/>
    <m/>
    <n v="0"/>
    <m/>
    <n v="0"/>
    <n v="0"/>
    <m/>
    <m/>
    <m/>
    <s v="CUT"/>
    <n v="1"/>
  </r>
  <r>
    <x v="239"/>
    <x v="6"/>
    <m/>
    <n v="0"/>
    <m/>
    <n v="0"/>
    <n v="0"/>
    <m/>
    <m/>
    <m/>
    <s v="CUT"/>
    <n v="1"/>
  </r>
  <r>
    <x v="239"/>
    <x v="7"/>
    <m/>
    <n v="0"/>
    <m/>
    <n v="0"/>
    <n v="0"/>
    <m/>
    <m/>
    <m/>
    <s v="CUT"/>
    <n v="1"/>
  </r>
  <r>
    <x v="239"/>
    <x v="8"/>
    <m/>
    <n v="0"/>
    <m/>
    <n v="0"/>
    <n v="0"/>
    <m/>
    <m/>
    <m/>
    <s v="CUT"/>
    <n v="1"/>
  </r>
  <r>
    <x v="239"/>
    <x v="9"/>
    <m/>
    <n v="0"/>
    <m/>
    <n v="0"/>
    <n v="0"/>
    <m/>
    <m/>
    <m/>
    <s v="CUT"/>
    <n v="1"/>
  </r>
  <r>
    <x v="239"/>
    <x v="10"/>
    <m/>
    <n v="0"/>
    <m/>
    <n v="0"/>
    <n v="0"/>
    <m/>
    <m/>
    <m/>
    <s v="CUT"/>
    <n v="1"/>
  </r>
  <r>
    <x v="239"/>
    <x v="11"/>
    <m/>
    <n v="0"/>
    <m/>
    <n v="0"/>
    <n v="0"/>
    <m/>
    <m/>
    <m/>
    <s v="CUT"/>
    <n v="1"/>
  </r>
  <r>
    <x v="240"/>
    <x v="0"/>
    <s v="-17 pts"/>
    <n v="32"/>
    <n v="92"/>
    <n v="1"/>
    <n v="-17"/>
    <s v="CAP+41"/>
    <s v="CAP+41"/>
    <n v="41"/>
    <s v="92T"/>
    <n v="1"/>
  </r>
  <r>
    <x v="240"/>
    <x v="1"/>
    <m/>
    <n v="0"/>
    <m/>
    <n v="0"/>
    <n v="0"/>
    <m/>
    <m/>
    <m/>
    <s v="CUT"/>
    <n v="1"/>
  </r>
  <r>
    <x v="240"/>
    <x v="2"/>
    <m/>
    <n v="0"/>
    <m/>
    <n v="0"/>
    <n v="0"/>
    <m/>
    <m/>
    <m/>
    <s v="CUT"/>
    <n v="1"/>
  </r>
  <r>
    <x v="240"/>
    <x v="3"/>
    <m/>
    <n v="0"/>
    <m/>
    <n v="0"/>
    <n v="0"/>
    <m/>
    <m/>
    <m/>
    <s v="CUT"/>
    <n v="1"/>
  </r>
  <r>
    <x v="240"/>
    <x v="4"/>
    <m/>
    <n v="0"/>
    <m/>
    <n v="0"/>
    <n v="0"/>
    <m/>
    <m/>
    <m/>
    <s v="CUT"/>
    <n v="1"/>
  </r>
  <r>
    <x v="240"/>
    <x v="5"/>
    <m/>
    <n v="0"/>
    <m/>
    <n v="0"/>
    <n v="0"/>
    <m/>
    <m/>
    <m/>
    <s v="CUT"/>
    <n v="1"/>
  </r>
  <r>
    <x v="240"/>
    <x v="6"/>
    <m/>
    <n v="0"/>
    <m/>
    <n v="0"/>
    <n v="0"/>
    <m/>
    <m/>
    <m/>
    <s v="CUT"/>
    <n v="1"/>
  </r>
  <r>
    <x v="240"/>
    <x v="7"/>
    <m/>
    <n v="0"/>
    <m/>
    <n v="0"/>
    <n v="0"/>
    <m/>
    <m/>
    <m/>
    <s v="CUT"/>
    <n v="1"/>
  </r>
  <r>
    <x v="240"/>
    <x v="8"/>
    <m/>
    <n v="0"/>
    <m/>
    <n v="0"/>
    <n v="0"/>
    <m/>
    <m/>
    <m/>
    <s v="CUT"/>
    <n v="1"/>
  </r>
  <r>
    <x v="240"/>
    <x v="9"/>
    <m/>
    <n v="0"/>
    <m/>
    <n v="0"/>
    <n v="0"/>
    <m/>
    <m/>
    <m/>
    <s v="CUT"/>
    <n v="1"/>
  </r>
  <r>
    <x v="240"/>
    <x v="10"/>
    <m/>
    <n v="0"/>
    <m/>
    <n v="0"/>
    <n v="0"/>
    <m/>
    <m/>
    <m/>
    <s v="CUT"/>
    <n v="1"/>
  </r>
  <r>
    <x v="240"/>
    <x v="11"/>
    <m/>
    <n v="0"/>
    <m/>
    <n v="0"/>
    <n v="0"/>
    <m/>
    <m/>
    <m/>
    <s v="CUT"/>
    <n v="1"/>
  </r>
  <r>
    <x v="241"/>
    <x v="0"/>
    <s v="-17 pts"/>
    <n v="45"/>
    <n v="92"/>
    <n v="2"/>
    <n v="-17"/>
    <s v="CAP+41"/>
    <s v="CAP+41"/>
    <n v="41"/>
    <s v="92T"/>
    <n v="1"/>
  </r>
  <r>
    <x v="241"/>
    <x v="1"/>
    <m/>
    <n v="0"/>
    <m/>
    <n v="0"/>
    <n v="0"/>
    <m/>
    <m/>
    <m/>
    <s v="CUT"/>
    <n v="1"/>
  </r>
  <r>
    <x v="241"/>
    <x v="2"/>
    <m/>
    <n v="0"/>
    <m/>
    <n v="0"/>
    <n v="0"/>
    <m/>
    <m/>
    <m/>
    <s v="CUT"/>
    <n v="1"/>
  </r>
  <r>
    <x v="241"/>
    <x v="3"/>
    <m/>
    <n v="0"/>
    <m/>
    <n v="0"/>
    <n v="0"/>
    <m/>
    <m/>
    <m/>
    <s v="CUT"/>
    <n v="1"/>
  </r>
  <r>
    <x v="241"/>
    <x v="4"/>
    <m/>
    <n v="0"/>
    <m/>
    <n v="0"/>
    <n v="0"/>
    <m/>
    <m/>
    <m/>
    <s v="CUT"/>
    <n v="1"/>
  </r>
  <r>
    <x v="241"/>
    <x v="5"/>
    <m/>
    <n v="0"/>
    <m/>
    <n v="0"/>
    <n v="0"/>
    <m/>
    <m/>
    <m/>
    <s v="CUT"/>
    <n v="1"/>
  </r>
  <r>
    <x v="241"/>
    <x v="6"/>
    <m/>
    <n v="0"/>
    <m/>
    <n v="0"/>
    <n v="0"/>
    <m/>
    <m/>
    <m/>
    <s v="CUT"/>
    <n v="1"/>
  </r>
  <r>
    <x v="241"/>
    <x v="7"/>
    <m/>
    <n v="0"/>
    <m/>
    <n v="0"/>
    <n v="0"/>
    <m/>
    <m/>
    <m/>
    <s v="CUT"/>
    <n v="1"/>
  </r>
  <r>
    <x v="241"/>
    <x v="8"/>
    <m/>
    <n v="0"/>
    <m/>
    <n v="0"/>
    <n v="0"/>
    <m/>
    <m/>
    <m/>
    <s v="CUT"/>
    <n v="1"/>
  </r>
  <r>
    <x v="241"/>
    <x v="9"/>
    <m/>
    <n v="0"/>
    <m/>
    <n v="0"/>
    <n v="0"/>
    <m/>
    <m/>
    <m/>
    <s v="CUT"/>
    <n v="1"/>
  </r>
  <r>
    <x v="241"/>
    <x v="10"/>
    <m/>
    <n v="0"/>
    <m/>
    <n v="0"/>
    <n v="0"/>
    <m/>
    <m/>
    <m/>
    <s v="CUT"/>
    <n v="1"/>
  </r>
  <r>
    <x v="241"/>
    <x v="11"/>
    <m/>
    <n v="0"/>
    <m/>
    <n v="0"/>
    <n v="0"/>
    <m/>
    <m/>
    <m/>
    <s v="CUT"/>
    <n v="1"/>
  </r>
  <r>
    <x v="242"/>
    <x v="0"/>
    <s v="-17 pts"/>
    <n v="9"/>
    <n v="92"/>
    <n v="3"/>
    <n v="-17"/>
    <s v="CAP+41"/>
    <s v="CAP+41"/>
    <n v="41"/>
    <s v="92T"/>
    <n v="1"/>
  </r>
  <r>
    <x v="242"/>
    <x v="1"/>
    <m/>
    <n v="0"/>
    <m/>
    <n v="0"/>
    <n v="0"/>
    <m/>
    <m/>
    <m/>
    <s v="CUT"/>
    <n v="1"/>
  </r>
  <r>
    <x v="242"/>
    <x v="2"/>
    <m/>
    <n v="0"/>
    <m/>
    <n v="0"/>
    <n v="0"/>
    <m/>
    <m/>
    <m/>
    <s v="CUT"/>
    <n v="1"/>
  </r>
  <r>
    <x v="242"/>
    <x v="3"/>
    <m/>
    <n v="0"/>
    <m/>
    <n v="0"/>
    <n v="0"/>
    <m/>
    <m/>
    <m/>
    <s v="CUT"/>
    <n v="1"/>
  </r>
  <r>
    <x v="242"/>
    <x v="4"/>
    <m/>
    <n v="0"/>
    <m/>
    <n v="0"/>
    <n v="0"/>
    <m/>
    <m/>
    <m/>
    <s v="CUT"/>
    <n v="1"/>
  </r>
  <r>
    <x v="242"/>
    <x v="5"/>
    <m/>
    <n v="0"/>
    <m/>
    <n v="0"/>
    <n v="0"/>
    <m/>
    <m/>
    <m/>
    <s v="CUT"/>
    <n v="1"/>
  </r>
  <r>
    <x v="242"/>
    <x v="6"/>
    <m/>
    <n v="0"/>
    <m/>
    <n v="0"/>
    <n v="0"/>
    <m/>
    <m/>
    <m/>
    <s v="CUT"/>
    <n v="1"/>
  </r>
  <r>
    <x v="242"/>
    <x v="7"/>
    <m/>
    <n v="0"/>
    <m/>
    <n v="0"/>
    <n v="0"/>
    <m/>
    <m/>
    <m/>
    <s v="CUT"/>
    <n v="1"/>
  </r>
  <r>
    <x v="242"/>
    <x v="8"/>
    <m/>
    <n v="0"/>
    <m/>
    <n v="0"/>
    <n v="0"/>
    <m/>
    <m/>
    <m/>
    <s v="CUT"/>
    <n v="1"/>
  </r>
  <r>
    <x v="242"/>
    <x v="9"/>
    <m/>
    <n v="0"/>
    <m/>
    <n v="0"/>
    <n v="0"/>
    <m/>
    <m/>
    <m/>
    <s v="CUT"/>
    <n v="1"/>
  </r>
  <r>
    <x v="242"/>
    <x v="10"/>
    <m/>
    <n v="0"/>
    <m/>
    <n v="0"/>
    <n v="0"/>
    <m/>
    <m/>
    <m/>
    <s v="CUT"/>
    <n v="1"/>
  </r>
  <r>
    <x v="242"/>
    <x v="11"/>
    <m/>
    <n v="0"/>
    <m/>
    <n v="0"/>
    <n v="0"/>
    <m/>
    <m/>
    <m/>
    <s v="CUT"/>
    <n v="1"/>
  </r>
  <r>
    <x v="243"/>
    <x v="0"/>
    <s v="-17 pts"/>
    <n v="15"/>
    <n v="92"/>
    <n v="2"/>
    <n v="-17"/>
    <s v="CAP+41"/>
    <s v="CAP+41"/>
    <n v="41"/>
    <s v="92T"/>
    <n v="1"/>
  </r>
  <r>
    <x v="243"/>
    <x v="1"/>
    <m/>
    <n v="0"/>
    <m/>
    <n v="0"/>
    <n v="0"/>
    <m/>
    <m/>
    <m/>
    <s v="CUT"/>
    <n v="1"/>
  </r>
  <r>
    <x v="243"/>
    <x v="2"/>
    <m/>
    <n v="0"/>
    <m/>
    <n v="0"/>
    <n v="0"/>
    <m/>
    <m/>
    <m/>
    <s v="CUT"/>
    <n v="1"/>
  </r>
  <r>
    <x v="243"/>
    <x v="3"/>
    <m/>
    <n v="0"/>
    <m/>
    <n v="0"/>
    <n v="0"/>
    <m/>
    <m/>
    <m/>
    <s v="CUT"/>
    <n v="1"/>
  </r>
  <r>
    <x v="243"/>
    <x v="4"/>
    <m/>
    <n v="0"/>
    <m/>
    <n v="0"/>
    <n v="0"/>
    <m/>
    <m/>
    <m/>
    <s v="CUT"/>
    <n v="1"/>
  </r>
  <r>
    <x v="243"/>
    <x v="5"/>
    <m/>
    <n v="0"/>
    <m/>
    <n v="0"/>
    <n v="0"/>
    <m/>
    <m/>
    <m/>
    <s v="CUT"/>
    <n v="1"/>
  </r>
  <r>
    <x v="243"/>
    <x v="6"/>
    <m/>
    <n v="0"/>
    <m/>
    <n v="0"/>
    <n v="0"/>
    <m/>
    <m/>
    <m/>
    <s v="CUT"/>
    <n v="1"/>
  </r>
  <r>
    <x v="243"/>
    <x v="7"/>
    <m/>
    <n v="0"/>
    <m/>
    <n v="0"/>
    <n v="0"/>
    <m/>
    <m/>
    <m/>
    <s v="CUT"/>
    <n v="1"/>
  </r>
  <r>
    <x v="243"/>
    <x v="8"/>
    <m/>
    <n v="0"/>
    <m/>
    <n v="0"/>
    <n v="0"/>
    <m/>
    <m/>
    <m/>
    <s v="CUT"/>
    <n v="1"/>
  </r>
  <r>
    <x v="243"/>
    <x v="9"/>
    <m/>
    <n v="0"/>
    <m/>
    <n v="0"/>
    <n v="0"/>
    <m/>
    <m/>
    <m/>
    <s v="CUT"/>
    <n v="1"/>
  </r>
  <r>
    <x v="243"/>
    <x v="10"/>
    <m/>
    <n v="0"/>
    <m/>
    <n v="0"/>
    <n v="0"/>
    <m/>
    <m/>
    <m/>
    <s v="CUT"/>
    <n v="1"/>
  </r>
  <r>
    <x v="243"/>
    <x v="11"/>
    <m/>
    <n v="0"/>
    <m/>
    <n v="0"/>
    <n v="0"/>
    <m/>
    <m/>
    <m/>
    <s v="CUT"/>
    <n v="1"/>
  </r>
  <r>
    <x v="244"/>
    <x v="0"/>
    <s v="-17 pts"/>
    <n v="11"/>
    <n v="92"/>
    <n v="1"/>
    <n v="-17"/>
    <s v="CAP+41"/>
    <s v="CAP+41"/>
    <n v="41"/>
    <s v="92T"/>
    <n v="1"/>
  </r>
  <r>
    <x v="244"/>
    <x v="1"/>
    <m/>
    <n v="0"/>
    <m/>
    <n v="0"/>
    <n v="0"/>
    <m/>
    <m/>
    <m/>
    <s v="CUT"/>
    <n v="1"/>
  </r>
  <r>
    <x v="244"/>
    <x v="2"/>
    <m/>
    <n v="0"/>
    <m/>
    <n v="0"/>
    <n v="0"/>
    <m/>
    <m/>
    <m/>
    <s v="CUT"/>
    <n v="1"/>
  </r>
  <r>
    <x v="244"/>
    <x v="3"/>
    <m/>
    <n v="0"/>
    <m/>
    <n v="0"/>
    <n v="0"/>
    <m/>
    <m/>
    <m/>
    <s v="CUT"/>
    <n v="1"/>
  </r>
  <r>
    <x v="244"/>
    <x v="4"/>
    <m/>
    <n v="0"/>
    <m/>
    <n v="0"/>
    <n v="0"/>
    <m/>
    <m/>
    <m/>
    <s v="CUT"/>
    <n v="1"/>
  </r>
  <r>
    <x v="244"/>
    <x v="5"/>
    <m/>
    <n v="0"/>
    <m/>
    <n v="0"/>
    <n v="0"/>
    <m/>
    <m/>
    <m/>
    <s v="CUT"/>
    <n v="1"/>
  </r>
  <r>
    <x v="244"/>
    <x v="6"/>
    <m/>
    <n v="0"/>
    <m/>
    <n v="0"/>
    <n v="0"/>
    <m/>
    <m/>
    <m/>
    <s v="CUT"/>
    <n v="1"/>
  </r>
  <r>
    <x v="244"/>
    <x v="7"/>
    <m/>
    <n v="0"/>
    <m/>
    <n v="0"/>
    <n v="0"/>
    <m/>
    <m/>
    <m/>
    <s v="CUT"/>
    <n v="1"/>
  </r>
  <r>
    <x v="244"/>
    <x v="8"/>
    <m/>
    <n v="0"/>
    <m/>
    <n v="0"/>
    <n v="0"/>
    <m/>
    <m/>
    <m/>
    <s v="CUT"/>
    <n v="1"/>
  </r>
  <r>
    <x v="244"/>
    <x v="9"/>
    <m/>
    <n v="0"/>
    <m/>
    <n v="0"/>
    <n v="0"/>
    <m/>
    <m/>
    <m/>
    <s v="CUT"/>
    <n v="1"/>
  </r>
  <r>
    <x v="244"/>
    <x v="10"/>
    <m/>
    <n v="0"/>
    <m/>
    <n v="0"/>
    <n v="0"/>
    <m/>
    <m/>
    <m/>
    <s v="CUT"/>
    <n v="1"/>
  </r>
  <r>
    <x v="244"/>
    <x v="11"/>
    <m/>
    <n v="0"/>
    <m/>
    <n v="0"/>
    <n v="0"/>
    <m/>
    <m/>
    <m/>
    <s v="CUT"/>
    <n v="1"/>
  </r>
  <r>
    <x v="245"/>
    <x v="0"/>
    <s v="-27 pts"/>
    <n v="11"/>
    <n v="102"/>
    <n v="2"/>
    <n v="-27"/>
    <s v="CAP+42 "/>
    <s v="CAP+42"/>
    <n v="42"/>
    <s v="102T"/>
    <n v="1"/>
  </r>
  <r>
    <x v="245"/>
    <x v="1"/>
    <m/>
    <n v="0"/>
    <m/>
    <n v="0"/>
    <n v="0"/>
    <m/>
    <m/>
    <m/>
    <s v="CUT"/>
    <n v="1"/>
  </r>
  <r>
    <x v="245"/>
    <x v="2"/>
    <m/>
    <n v="0"/>
    <m/>
    <n v="0"/>
    <n v="0"/>
    <m/>
    <m/>
    <m/>
    <s v="CUT"/>
    <n v="1"/>
  </r>
  <r>
    <x v="245"/>
    <x v="3"/>
    <m/>
    <n v="0"/>
    <m/>
    <n v="0"/>
    <n v="0"/>
    <m/>
    <m/>
    <m/>
    <s v="CUT"/>
    <n v="1"/>
  </r>
  <r>
    <x v="245"/>
    <x v="4"/>
    <m/>
    <n v="0"/>
    <m/>
    <n v="0"/>
    <n v="0"/>
    <m/>
    <m/>
    <m/>
    <s v="CUT"/>
    <n v="1"/>
  </r>
  <r>
    <x v="245"/>
    <x v="5"/>
    <m/>
    <n v="0"/>
    <m/>
    <n v="0"/>
    <n v="0"/>
    <m/>
    <m/>
    <m/>
    <s v="CUT"/>
    <n v="1"/>
  </r>
  <r>
    <x v="245"/>
    <x v="6"/>
    <m/>
    <n v="0"/>
    <m/>
    <n v="0"/>
    <n v="0"/>
    <m/>
    <m/>
    <m/>
    <s v="CUT"/>
    <n v="1"/>
  </r>
  <r>
    <x v="245"/>
    <x v="7"/>
    <m/>
    <n v="0"/>
    <m/>
    <n v="0"/>
    <n v="0"/>
    <m/>
    <m/>
    <m/>
    <s v="CUT"/>
    <n v="1"/>
  </r>
  <r>
    <x v="245"/>
    <x v="8"/>
    <m/>
    <n v="0"/>
    <m/>
    <n v="0"/>
    <n v="0"/>
    <m/>
    <m/>
    <m/>
    <s v="CUT"/>
    <n v="1"/>
  </r>
  <r>
    <x v="245"/>
    <x v="9"/>
    <m/>
    <n v="0"/>
    <m/>
    <n v="0"/>
    <n v="0"/>
    <m/>
    <m/>
    <m/>
    <s v="CUT"/>
    <n v="1"/>
  </r>
  <r>
    <x v="245"/>
    <x v="10"/>
    <m/>
    <n v="0"/>
    <m/>
    <n v="0"/>
    <n v="0"/>
    <m/>
    <m/>
    <m/>
    <s v="CUT"/>
    <n v="1"/>
  </r>
  <r>
    <x v="245"/>
    <x v="11"/>
    <m/>
    <n v="0"/>
    <m/>
    <n v="0"/>
    <n v="0"/>
    <m/>
    <m/>
    <m/>
    <s v="CUT"/>
    <n v="1"/>
  </r>
  <r>
    <x v="246"/>
    <x v="0"/>
    <s v="-27 pts"/>
    <n v="21"/>
    <n v="102"/>
    <n v="1"/>
    <n v="-27"/>
    <s v="CAP+42 "/>
    <s v="CAP+42"/>
    <n v="42"/>
    <s v="102T"/>
    <n v="1"/>
  </r>
  <r>
    <x v="246"/>
    <x v="1"/>
    <m/>
    <n v="0"/>
    <m/>
    <n v="0"/>
    <n v="0"/>
    <m/>
    <m/>
    <m/>
    <s v="CUT"/>
    <n v="1"/>
  </r>
  <r>
    <x v="246"/>
    <x v="2"/>
    <m/>
    <n v="0"/>
    <m/>
    <n v="0"/>
    <n v="0"/>
    <m/>
    <m/>
    <m/>
    <s v="CUT"/>
    <n v="1"/>
  </r>
  <r>
    <x v="246"/>
    <x v="3"/>
    <m/>
    <n v="0"/>
    <m/>
    <n v="0"/>
    <n v="0"/>
    <m/>
    <m/>
    <m/>
    <s v="CUT"/>
    <n v="1"/>
  </r>
  <r>
    <x v="246"/>
    <x v="4"/>
    <m/>
    <n v="0"/>
    <m/>
    <n v="0"/>
    <n v="0"/>
    <m/>
    <m/>
    <m/>
    <s v="CUT"/>
    <n v="1"/>
  </r>
  <r>
    <x v="246"/>
    <x v="5"/>
    <m/>
    <n v="0"/>
    <m/>
    <n v="0"/>
    <n v="0"/>
    <m/>
    <m/>
    <m/>
    <s v="CUT"/>
    <n v="1"/>
  </r>
  <r>
    <x v="246"/>
    <x v="6"/>
    <m/>
    <n v="0"/>
    <m/>
    <n v="0"/>
    <n v="0"/>
    <m/>
    <m/>
    <m/>
    <s v="CUT"/>
    <n v="1"/>
  </r>
  <r>
    <x v="246"/>
    <x v="7"/>
    <m/>
    <n v="0"/>
    <m/>
    <n v="0"/>
    <n v="0"/>
    <m/>
    <m/>
    <m/>
    <s v="CUT"/>
    <n v="1"/>
  </r>
  <r>
    <x v="246"/>
    <x v="8"/>
    <m/>
    <n v="0"/>
    <m/>
    <n v="0"/>
    <n v="0"/>
    <m/>
    <m/>
    <m/>
    <s v="CUT"/>
    <n v="1"/>
  </r>
  <r>
    <x v="246"/>
    <x v="9"/>
    <m/>
    <n v="0"/>
    <m/>
    <n v="0"/>
    <n v="0"/>
    <m/>
    <m/>
    <m/>
    <s v="CUT"/>
    <n v="1"/>
  </r>
  <r>
    <x v="246"/>
    <x v="10"/>
    <m/>
    <n v="0"/>
    <m/>
    <n v="0"/>
    <n v="0"/>
    <m/>
    <m/>
    <m/>
    <s v="CUT"/>
    <n v="1"/>
  </r>
  <r>
    <x v="246"/>
    <x v="11"/>
    <m/>
    <n v="0"/>
    <m/>
    <n v="0"/>
    <n v="0"/>
    <m/>
    <m/>
    <m/>
    <s v="CUT"/>
    <n v="1"/>
  </r>
  <r>
    <x v="247"/>
    <x v="0"/>
    <s v="-27 pts"/>
    <n v="41"/>
    <n v="102"/>
    <n v="2"/>
    <n v="-27"/>
    <s v="CAP+42 "/>
    <s v="CAP+42"/>
    <n v="42"/>
    <s v="102T"/>
    <n v="1"/>
  </r>
  <r>
    <x v="247"/>
    <x v="1"/>
    <m/>
    <n v="0"/>
    <m/>
    <n v="0"/>
    <n v="0"/>
    <m/>
    <m/>
    <m/>
    <s v="CUT"/>
    <n v="1"/>
  </r>
  <r>
    <x v="247"/>
    <x v="2"/>
    <m/>
    <n v="0"/>
    <m/>
    <n v="0"/>
    <n v="0"/>
    <m/>
    <m/>
    <m/>
    <s v="CUT"/>
    <n v="1"/>
  </r>
  <r>
    <x v="247"/>
    <x v="3"/>
    <m/>
    <n v="0"/>
    <m/>
    <n v="0"/>
    <n v="0"/>
    <m/>
    <m/>
    <m/>
    <s v="CUT"/>
    <n v="1"/>
  </r>
  <r>
    <x v="247"/>
    <x v="4"/>
    <m/>
    <n v="0"/>
    <m/>
    <n v="0"/>
    <n v="0"/>
    <m/>
    <m/>
    <m/>
    <s v="CUT"/>
    <n v="1"/>
  </r>
  <r>
    <x v="247"/>
    <x v="5"/>
    <m/>
    <n v="0"/>
    <m/>
    <n v="0"/>
    <n v="0"/>
    <m/>
    <m/>
    <m/>
    <s v="CUT"/>
    <n v="1"/>
  </r>
  <r>
    <x v="247"/>
    <x v="6"/>
    <m/>
    <n v="0"/>
    <m/>
    <n v="0"/>
    <n v="0"/>
    <m/>
    <m/>
    <m/>
    <s v="CUT"/>
    <n v="1"/>
  </r>
  <r>
    <x v="247"/>
    <x v="7"/>
    <m/>
    <n v="0"/>
    <m/>
    <n v="0"/>
    <n v="0"/>
    <m/>
    <m/>
    <m/>
    <s v="CUT"/>
    <n v="1"/>
  </r>
  <r>
    <x v="247"/>
    <x v="8"/>
    <m/>
    <n v="0"/>
    <m/>
    <n v="0"/>
    <n v="0"/>
    <m/>
    <m/>
    <m/>
    <s v="CUT"/>
    <n v="1"/>
  </r>
  <r>
    <x v="247"/>
    <x v="9"/>
    <m/>
    <n v="0"/>
    <m/>
    <n v="0"/>
    <n v="0"/>
    <m/>
    <m/>
    <m/>
    <s v="CUT"/>
    <n v="1"/>
  </r>
  <r>
    <x v="247"/>
    <x v="10"/>
    <m/>
    <n v="0"/>
    <m/>
    <n v="0"/>
    <n v="0"/>
    <m/>
    <m/>
    <m/>
    <s v="CUT"/>
    <n v="1"/>
  </r>
  <r>
    <x v="247"/>
    <x v="11"/>
    <m/>
    <n v="0"/>
    <m/>
    <n v="0"/>
    <n v="0"/>
    <m/>
    <m/>
    <m/>
    <s v="CUT"/>
    <n v="1"/>
  </r>
  <r>
    <x v="248"/>
    <x v="0"/>
    <s v="-27 pts"/>
    <n v="47"/>
    <n v="102"/>
    <n v="2"/>
    <n v="-27"/>
    <s v="CAP+42 "/>
    <s v="CAP+42"/>
    <n v="42"/>
    <s v="102T"/>
    <n v="1"/>
  </r>
  <r>
    <x v="248"/>
    <x v="1"/>
    <m/>
    <n v="0"/>
    <m/>
    <n v="0"/>
    <n v="0"/>
    <m/>
    <m/>
    <m/>
    <s v="CUT"/>
    <n v="1"/>
  </r>
  <r>
    <x v="248"/>
    <x v="2"/>
    <m/>
    <n v="0"/>
    <m/>
    <n v="0"/>
    <n v="0"/>
    <m/>
    <m/>
    <m/>
    <s v="CUT"/>
    <n v="1"/>
  </r>
  <r>
    <x v="248"/>
    <x v="3"/>
    <m/>
    <n v="0"/>
    <m/>
    <n v="0"/>
    <n v="0"/>
    <m/>
    <m/>
    <m/>
    <s v="CUT"/>
    <n v="1"/>
  </r>
  <r>
    <x v="248"/>
    <x v="4"/>
    <m/>
    <n v="0"/>
    <m/>
    <n v="0"/>
    <n v="0"/>
    <m/>
    <m/>
    <m/>
    <s v="CUT"/>
    <n v="1"/>
  </r>
  <r>
    <x v="248"/>
    <x v="5"/>
    <m/>
    <n v="0"/>
    <m/>
    <n v="0"/>
    <n v="0"/>
    <m/>
    <m/>
    <m/>
    <s v="CUT"/>
    <n v="1"/>
  </r>
  <r>
    <x v="248"/>
    <x v="6"/>
    <m/>
    <n v="0"/>
    <m/>
    <n v="0"/>
    <n v="0"/>
    <m/>
    <m/>
    <m/>
    <s v="CUT"/>
    <n v="1"/>
  </r>
  <r>
    <x v="248"/>
    <x v="7"/>
    <m/>
    <n v="0"/>
    <m/>
    <n v="0"/>
    <n v="0"/>
    <m/>
    <m/>
    <m/>
    <s v="CUT"/>
    <n v="1"/>
  </r>
  <r>
    <x v="248"/>
    <x v="8"/>
    <m/>
    <n v="0"/>
    <m/>
    <n v="0"/>
    <n v="0"/>
    <m/>
    <m/>
    <m/>
    <s v="CUT"/>
    <n v="1"/>
  </r>
  <r>
    <x v="248"/>
    <x v="9"/>
    <m/>
    <n v="0"/>
    <m/>
    <n v="0"/>
    <n v="0"/>
    <m/>
    <m/>
    <m/>
    <s v="CUT"/>
    <n v="1"/>
  </r>
  <r>
    <x v="248"/>
    <x v="10"/>
    <m/>
    <n v="0"/>
    <m/>
    <n v="0"/>
    <n v="0"/>
    <m/>
    <m/>
    <m/>
    <s v="CUT"/>
    <n v="1"/>
  </r>
  <r>
    <x v="248"/>
    <x v="11"/>
    <m/>
    <n v="0"/>
    <m/>
    <n v="0"/>
    <n v="0"/>
    <m/>
    <m/>
    <m/>
    <s v="CUT"/>
    <n v="1"/>
  </r>
  <r>
    <x v="249"/>
    <x v="0"/>
    <s v="-27 pts"/>
    <n v="41"/>
    <n v="102"/>
    <n v="1"/>
    <n v="-27"/>
    <s v="CAP+42 "/>
    <s v="CAP+42"/>
    <n v="42"/>
    <s v="102T"/>
    <n v="1"/>
  </r>
  <r>
    <x v="249"/>
    <x v="1"/>
    <m/>
    <n v="0"/>
    <m/>
    <n v="0"/>
    <n v="0"/>
    <m/>
    <m/>
    <m/>
    <s v="CUT"/>
    <n v="1"/>
  </r>
  <r>
    <x v="249"/>
    <x v="2"/>
    <m/>
    <n v="0"/>
    <m/>
    <n v="0"/>
    <n v="0"/>
    <m/>
    <m/>
    <m/>
    <s v="CUT"/>
    <n v="1"/>
  </r>
  <r>
    <x v="249"/>
    <x v="3"/>
    <m/>
    <n v="0"/>
    <m/>
    <n v="0"/>
    <n v="0"/>
    <m/>
    <m/>
    <m/>
    <s v="CUT"/>
    <n v="1"/>
  </r>
  <r>
    <x v="249"/>
    <x v="4"/>
    <m/>
    <n v="0"/>
    <m/>
    <n v="0"/>
    <n v="0"/>
    <m/>
    <m/>
    <m/>
    <s v="CUT"/>
    <n v="1"/>
  </r>
  <r>
    <x v="249"/>
    <x v="5"/>
    <m/>
    <n v="0"/>
    <m/>
    <n v="0"/>
    <n v="0"/>
    <m/>
    <m/>
    <m/>
    <s v="CUT"/>
    <n v="1"/>
  </r>
  <r>
    <x v="249"/>
    <x v="6"/>
    <m/>
    <n v="0"/>
    <m/>
    <n v="0"/>
    <n v="0"/>
    <m/>
    <m/>
    <m/>
    <s v="CUT"/>
    <n v="1"/>
  </r>
  <r>
    <x v="249"/>
    <x v="7"/>
    <m/>
    <n v="0"/>
    <m/>
    <n v="0"/>
    <n v="0"/>
    <m/>
    <m/>
    <m/>
    <s v="CUT"/>
    <n v="1"/>
  </r>
  <r>
    <x v="249"/>
    <x v="8"/>
    <m/>
    <n v="0"/>
    <m/>
    <n v="0"/>
    <n v="0"/>
    <m/>
    <m/>
    <m/>
    <s v="CUT"/>
    <n v="1"/>
  </r>
  <r>
    <x v="249"/>
    <x v="9"/>
    <m/>
    <n v="0"/>
    <m/>
    <n v="0"/>
    <n v="0"/>
    <m/>
    <m/>
    <m/>
    <s v="CUT"/>
    <n v="1"/>
  </r>
  <r>
    <x v="249"/>
    <x v="10"/>
    <m/>
    <n v="0"/>
    <m/>
    <n v="0"/>
    <n v="0"/>
    <m/>
    <m/>
    <m/>
    <s v="CUT"/>
    <n v="1"/>
  </r>
  <r>
    <x v="249"/>
    <x v="11"/>
    <m/>
    <n v="0"/>
    <m/>
    <n v="0"/>
    <n v="0"/>
    <m/>
    <m/>
    <m/>
    <s v="CUT"/>
    <n v="1"/>
  </r>
  <r>
    <x v="250"/>
    <x v="0"/>
    <s v="-27 pts"/>
    <n v="8"/>
    <n v="102"/>
    <n v="2"/>
    <n v="-27"/>
    <s v="CAP+42 "/>
    <s v="CAP+42"/>
    <n v="42"/>
    <s v="102T"/>
    <n v="1"/>
  </r>
  <r>
    <x v="250"/>
    <x v="1"/>
    <m/>
    <n v="0"/>
    <m/>
    <n v="0"/>
    <n v="0"/>
    <m/>
    <m/>
    <m/>
    <s v="CUT"/>
    <n v="1"/>
  </r>
  <r>
    <x v="250"/>
    <x v="2"/>
    <m/>
    <n v="0"/>
    <m/>
    <n v="0"/>
    <n v="0"/>
    <m/>
    <m/>
    <m/>
    <s v="CUT"/>
    <n v="1"/>
  </r>
  <r>
    <x v="250"/>
    <x v="3"/>
    <m/>
    <n v="0"/>
    <m/>
    <n v="0"/>
    <n v="0"/>
    <m/>
    <m/>
    <m/>
    <s v="CUT"/>
    <n v="1"/>
  </r>
  <r>
    <x v="250"/>
    <x v="4"/>
    <m/>
    <n v="0"/>
    <m/>
    <n v="0"/>
    <n v="0"/>
    <m/>
    <m/>
    <m/>
    <s v="CUT"/>
    <n v="1"/>
  </r>
  <r>
    <x v="250"/>
    <x v="5"/>
    <m/>
    <n v="0"/>
    <m/>
    <n v="0"/>
    <n v="0"/>
    <m/>
    <m/>
    <m/>
    <s v="CUT"/>
    <n v="1"/>
  </r>
  <r>
    <x v="250"/>
    <x v="6"/>
    <m/>
    <n v="0"/>
    <m/>
    <n v="0"/>
    <n v="0"/>
    <m/>
    <m/>
    <m/>
    <s v="CUT"/>
    <n v="1"/>
  </r>
  <r>
    <x v="250"/>
    <x v="7"/>
    <m/>
    <n v="0"/>
    <m/>
    <n v="0"/>
    <n v="0"/>
    <m/>
    <m/>
    <m/>
    <s v="CUT"/>
    <n v="1"/>
  </r>
  <r>
    <x v="250"/>
    <x v="8"/>
    <m/>
    <n v="0"/>
    <m/>
    <n v="0"/>
    <n v="0"/>
    <m/>
    <m/>
    <m/>
    <s v="CUT"/>
    <n v="1"/>
  </r>
  <r>
    <x v="250"/>
    <x v="9"/>
    <m/>
    <n v="0"/>
    <m/>
    <n v="0"/>
    <n v="0"/>
    <m/>
    <m/>
    <m/>
    <s v="CUT"/>
    <n v="1"/>
  </r>
  <r>
    <x v="250"/>
    <x v="10"/>
    <m/>
    <n v="0"/>
    <m/>
    <n v="0"/>
    <n v="0"/>
    <m/>
    <m/>
    <m/>
    <s v="CUT"/>
    <n v="1"/>
  </r>
  <r>
    <x v="250"/>
    <x v="11"/>
    <m/>
    <n v="0"/>
    <m/>
    <n v="0"/>
    <n v="0"/>
    <m/>
    <m/>
    <m/>
    <s v="CUT"/>
    <n v="1"/>
  </r>
  <r>
    <x v="251"/>
    <x v="0"/>
    <s v="-27 pts"/>
    <n v="18"/>
    <n v="102"/>
    <n v="1"/>
    <n v="-27"/>
    <s v="CAP+42 "/>
    <s v="CAP+42"/>
    <n v="42"/>
    <s v="102T"/>
    <n v="1"/>
  </r>
  <r>
    <x v="251"/>
    <x v="1"/>
    <m/>
    <n v="0"/>
    <m/>
    <n v="0"/>
    <n v="0"/>
    <m/>
    <m/>
    <m/>
    <s v="CUT"/>
    <n v="1"/>
  </r>
  <r>
    <x v="251"/>
    <x v="2"/>
    <m/>
    <n v="0"/>
    <m/>
    <n v="0"/>
    <n v="0"/>
    <m/>
    <m/>
    <m/>
    <s v="CUT"/>
    <n v="1"/>
  </r>
  <r>
    <x v="251"/>
    <x v="3"/>
    <m/>
    <n v="0"/>
    <m/>
    <n v="0"/>
    <n v="0"/>
    <m/>
    <m/>
    <m/>
    <s v="CUT"/>
    <n v="1"/>
  </r>
  <r>
    <x v="251"/>
    <x v="4"/>
    <m/>
    <n v="0"/>
    <m/>
    <n v="0"/>
    <n v="0"/>
    <m/>
    <m/>
    <m/>
    <s v="CUT"/>
    <n v="1"/>
  </r>
  <r>
    <x v="251"/>
    <x v="5"/>
    <m/>
    <n v="0"/>
    <m/>
    <n v="0"/>
    <n v="0"/>
    <m/>
    <m/>
    <m/>
    <s v="CUT"/>
    <n v="1"/>
  </r>
  <r>
    <x v="251"/>
    <x v="6"/>
    <m/>
    <n v="0"/>
    <m/>
    <n v="0"/>
    <n v="0"/>
    <m/>
    <m/>
    <m/>
    <s v="CUT"/>
    <n v="1"/>
  </r>
  <r>
    <x v="251"/>
    <x v="7"/>
    <m/>
    <n v="0"/>
    <m/>
    <n v="0"/>
    <n v="0"/>
    <m/>
    <m/>
    <m/>
    <s v="CUT"/>
    <n v="1"/>
  </r>
  <r>
    <x v="251"/>
    <x v="8"/>
    <m/>
    <n v="0"/>
    <m/>
    <n v="0"/>
    <n v="0"/>
    <m/>
    <m/>
    <m/>
    <s v="CUT"/>
    <n v="1"/>
  </r>
  <r>
    <x v="251"/>
    <x v="9"/>
    <m/>
    <n v="0"/>
    <m/>
    <n v="0"/>
    <n v="0"/>
    <m/>
    <m/>
    <m/>
    <s v="CUT"/>
    <n v="1"/>
  </r>
  <r>
    <x v="251"/>
    <x v="10"/>
    <m/>
    <n v="0"/>
    <m/>
    <n v="0"/>
    <n v="0"/>
    <m/>
    <m/>
    <m/>
    <s v="CUT"/>
    <n v="1"/>
  </r>
  <r>
    <x v="251"/>
    <x v="11"/>
    <m/>
    <n v="0"/>
    <m/>
    <n v="0"/>
    <n v="0"/>
    <m/>
    <m/>
    <m/>
    <s v="CUT"/>
    <n v="1"/>
  </r>
  <r>
    <x v="252"/>
    <x v="0"/>
    <s v="-27 pts"/>
    <n v="39"/>
    <n v="102"/>
    <n v="1"/>
    <n v="-27"/>
    <s v="CAP+42 "/>
    <s v="CAP+42"/>
    <n v="42"/>
    <s v="102T"/>
    <n v="1"/>
  </r>
  <r>
    <x v="252"/>
    <x v="1"/>
    <m/>
    <n v="0"/>
    <m/>
    <n v="0"/>
    <n v="0"/>
    <m/>
    <m/>
    <m/>
    <s v="CUT"/>
    <n v="1"/>
  </r>
  <r>
    <x v="252"/>
    <x v="2"/>
    <m/>
    <n v="0"/>
    <m/>
    <n v="0"/>
    <n v="0"/>
    <m/>
    <m/>
    <m/>
    <s v="CUT"/>
    <n v="1"/>
  </r>
  <r>
    <x v="252"/>
    <x v="3"/>
    <m/>
    <n v="0"/>
    <m/>
    <n v="0"/>
    <n v="0"/>
    <m/>
    <m/>
    <m/>
    <s v="CUT"/>
    <n v="1"/>
  </r>
  <r>
    <x v="252"/>
    <x v="4"/>
    <m/>
    <n v="0"/>
    <m/>
    <n v="0"/>
    <n v="0"/>
    <m/>
    <m/>
    <m/>
    <s v="CUT"/>
    <n v="1"/>
  </r>
  <r>
    <x v="252"/>
    <x v="5"/>
    <m/>
    <n v="0"/>
    <m/>
    <n v="0"/>
    <n v="0"/>
    <m/>
    <m/>
    <m/>
    <s v="CUT"/>
    <n v="1"/>
  </r>
  <r>
    <x v="252"/>
    <x v="6"/>
    <m/>
    <n v="0"/>
    <m/>
    <n v="0"/>
    <n v="0"/>
    <m/>
    <m/>
    <m/>
    <s v="CUT"/>
    <n v="1"/>
  </r>
  <r>
    <x v="252"/>
    <x v="7"/>
    <m/>
    <n v="0"/>
    <m/>
    <n v="0"/>
    <n v="0"/>
    <m/>
    <m/>
    <m/>
    <s v="CUT"/>
    <n v="1"/>
  </r>
  <r>
    <x v="252"/>
    <x v="8"/>
    <m/>
    <n v="0"/>
    <m/>
    <n v="0"/>
    <n v="0"/>
    <m/>
    <m/>
    <m/>
    <s v="CUT"/>
    <n v="1"/>
  </r>
  <r>
    <x v="252"/>
    <x v="9"/>
    <m/>
    <n v="0"/>
    <m/>
    <n v="0"/>
    <n v="0"/>
    <m/>
    <m/>
    <m/>
    <s v="CUT"/>
    <n v="1"/>
  </r>
  <r>
    <x v="252"/>
    <x v="10"/>
    <m/>
    <n v="0"/>
    <m/>
    <n v="0"/>
    <n v="0"/>
    <m/>
    <m/>
    <m/>
    <s v="CUT"/>
    <n v="1"/>
  </r>
  <r>
    <x v="252"/>
    <x v="11"/>
    <m/>
    <n v="0"/>
    <m/>
    <n v="0"/>
    <n v="0"/>
    <m/>
    <m/>
    <m/>
    <s v="CUT"/>
    <n v="1"/>
  </r>
  <r>
    <x v="253"/>
    <x v="0"/>
    <s v="-27 pts"/>
    <n v="13"/>
    <n v="102"/>
    <n v="1"/>
    <n v="-27"/>
    <s v="CAP+42 "/>
    <s v="CAP+42"/>
    <n v="42"/>
    <s v="102T"/>
    <n v="1"/>
  </r>
  <r>
    <x v="253"/>
    <x v="1"/>
    <m/>
    <n v="0"/>
    <m/>
    <n v="0"/>
    <n v="0"/>
    <m/>
    <m/>
    <m/>
    <s v="CUT"/>
    <n v="1"/>
  </r>
  <r>
    <x v="253"/>
    <x v="2"/>
    <m/>
    <n v="0"/>
    <m/>
    <n v="0"/>
    <n v="0"/>
    <m/>
    <m/>
    <m/>
    <s v="CUT"/>
    <n v="1"/>
  </r>
  <r>
    <x v="253"/>
    <x v="3"/>
    <m/>
    <n v="0"/>
    <m/>
    <n v="0"/>
    <n v="0"/>
    <m/>
    <m/>
    <m/>
    <s v="CUT"/>
    <n v="1"/>
  </r>
  <r>
    <x v="253"/>
    <x v="4"/>
    <m/>
    <n v="0"/>
    <m/>
    <n v="0"/>
    <n v="0"/>
    <m/>
    <m/>
    <m/>
    <s v="CUT"/>
    <n v="1"/>
  </r>
  <r>
    <x v="253"/>
    <x v="5"/>
    <m/>
    <n v="0"/>
    <m/>
    <n v="0"/>
    <n v="0"/>
    <m/>
    <m/>
    <m/>
    <s v="CUT"/>
    <n v="1"/>
  </r>
  <r>
    <x v="253"/>
    <x v="6"/>
    <m/>
    <n v="0"/>
    <m/>
    <n v="0"/>
    <n v="0"/>
    <m/>
    <m/>
    <m/>
    <s v="CUT"/>
    <n v="1"/>
  </r>
  <r>
    <x v="253"/>
    <x v="7"/>
    <m/>
    <n v="0"/>
    <m/>
    <n v="0"/>
    <n v="0"/>
    <m/>
    <m/>
    <m/>
    <s v="CUT"/>
    <n v="1"/>
  </r>
  <r>
    <x v="253"/>
    <x v="8"/>
    <m/>
    <n v="0"/>
    <m/>
    <n v="0"/>
    <n v="0"/>
    <m/>
    <m/>
    <m/>
    <s v="CUT"/>
    <n v="1"/>
  </r>
  <r>
    <x v="253"/>
    <x v="9"/>
    <m/>
    <n v="0"/>
    <m/>
    <n v="0"/>
    <n v="0"/>
    <m/>
    <m/>
    <m/>
    <s v="CUT"/>
    <n v="1"/>
  </r>
  <r>
    <x v="253"/>
    <x v="10"/>
    <m/>
    <n v="0"/>
    <m/>
    <n v="0"/>
    <n v="0"/>
    <m/>
    <m/>
    <m/>
    <s v="CUT"/>
    <n v="1"/>
  </r>
  <r>
    <x v="253"/>
    <x v="11"/>
    <m/>
    <n v="0"/>
    <m/>
    <n v="0"/>
    <n v="0"/>
    <m/>
    <m/>
    <m/>
    <s v="CUT"/>
    <n v="1"/>
  </r>
  <r>
    <x v="254"/>
    <x v="0"/>
    <s v="-27 pts"/>
    <n v="12"/>
    <n v="102"/>
    <n v="2"/>
    <n v="-27"/>
    <s v="CAP+42 "/>
    <s v="CAP+42"/>
    <n v="42"/>
    <s v="102T"/>
    <n v="1"/>
  </r>
  <r>
    <x v="254"/>
    <x v="1"/>
    <m/>
    <n v="0"/>
    <m/>
    <n v="0"/>
    <n v="0"/>
    <m/>
    <m/>
    <m/>
    <s v="CUT"/>
    <n v="1"/>
  </r>
  <r>
    <x v="254"/>
    <x v="2"/>
    <m/>
    <n v="0"/>
    <m/>
    <n v="0"/>
    <n v="0"/>
    <m/>
    <m/>
    <m/>
    <s v="CUT"/>
    <n v="1"/>
  </r>
  <r>
    <x v="254"/>
    <x v="3"/>
    <m/>
    <n v="0"/>
    <m/>
    <n v="0"/>
    <n v="0"/>
    <m/>
    <m/>
    <m/>
    <s v="CUT"/>
    <n v="1"/>
  </r>
  <r>
    <x v="254"/>
    <x v="4"/>
    <m/>
    <n v="0"/>
    <m/>
    <n v="0"/>
    <n v="0"/>
    <m/>
    <m/>
    <m/>
    <s v="CUT"/>
    <n v="1"/>
  </r>
  <r>
    <x v="254"/>
    <x v="5"/>
    <m/>
    <n v="0"/>
    <m/>
    <n v="0"/>
    <n v="0"/>
    <m/>
    <m/>
    <m/>
    <s v="CUT"/>
    <n v="1"/>
  </r>
  <r>
    <x v="254"/>
    <x v="6"/>
    <m/>
    <n v="0"/>
    <m/>
    <n v="0"/>
    <n v="0"/>
    <m/>
    <m/>
    <m/>
    <s v="CUT"/>
    <n v="1"/>
  </r>
  <r>
    <x v="254"/>
    <x v="7"/>
    <m/>
    <n v="0"/>
    <m/>
    <n v="0"/>
    <n v="0"/>
    <m/>
    <m/>
    <m/>
    <s v="CUT"/>
    <n v="1"/>
  </r>
  <r>
    <x v="254"/>
    <x v="8"/>
    <m/>
    <n v="0"/>
    <m/>
    <n v="0"/>
    <n v="0"/>
    <m/>
    <m/>
    <m/>
    <s v="CUT"/>
    <n v="1"/>
  </r>
  <r>
    <x v="254"/>
    <x v="9"/>
    <m/>
    <n v="0"/>
    <m/>
    <n v="0"/>
    <n v="0"/>
    <m/>
    <m/>
    <m/>
    <s v="CUT"/>
    <n v="1"/>
  </r>
  <r>
    <x v="254"/>
    <x v="10"/>
    <m/>
    <n v="0"/>
    <m/>
    <n v="0"/>
    <n v="0"/>
    <m/>
    <m/>
    <m/>
    <s v="CUT"/>
    <n v="1"/>
  </r>
  <r>
    <x v="254"/>
    <x v="11"/>
    <m/>
    <n v="0"/>
    <m/>
    <n v="0"/>
    <n v="0"/>
    <m/>
    <m/>
    <m/>
    <s v="CUT"/>
    <n v="1"/>
  </r>
  <r>
    <x v="255"/>
    <x v="0"/>
    <s v="-27 pts"/>
    <n v="36"/>
    <n v="102"/>
    <n v="2"/>
    <n v="-27"/>
    <s v="CAP+42 "/>
    <s v="CAP+42"/>
    <n v="42"/>
    <s v="102T"/>
    <n v="1"/>
  </r>
  <r>
    <x v="255"/>
    <x v="1"/>
    <m/>
    <n v="0"/>
    <m/>
    <n v="0"/>
    <n v="0"/>
    <m/>
    <m/>
    <m/>
    <s v="CUT"/>
    <n v="1"/>
  </r>
  <r>
    <x v="255"/>
    <x v="2"/>
    <m/>
    <n v="0"/>
    <m/>
    <n v="0"/>
    <n v="0"/>
    <m/>
    <m/>
    <m/>
    <s v="CUT"/>
    <n v="1"/>
  </r>
  <r>
    <x v="255"/>
    <x v="3"/>
    <m/>
    <n v="0"/>
    <m/>
    <n v="0"/>
    <n v="0"/>
    <m/>
    <m/>
    <m/>
    <s v="CUT"/>
    <n v="1"/>
  </r>
  <r>
    <x v="255"/>
    <x v="4"/>
    <m/>
    <n v="0"/>
    <m/>
    <n v="0"/>
    <n v="0"/>
    <m/>
    <m/>
    <m/>
    <s v="CUT"/>
    <n v="1"/>
  </r>
  <r>
    <x v="255"/>
    <x v="5"/>
    <m/>
    <n v="0"/>
    <m/>
    <n v="0"/>
    <n v="0"/>
    <m/>
    <m/>
    <m/>
    <s v="CUT"/>
    <n v="1"/>
  </r>
  <r>
    <x v="255"/>
    <x v="6"/>
    <m/>
    <n v="0"/>
    <m/>
    <n v="0"/>
    <n v="0"/>
    <m/>
    <m/>
    <m/>
    <s v="CUT"/>
    <n v="1"/>
  </r>
  <r>
    <x v="255"/>
    <x v="7"/>
    <m/>
    <n v="0"/>
    <m/>
    <n v="0"/>
    <n v="0"/>
    <m/>
    <m/>
    <m/>
    <s v="CUT"/>
    <n v="1"/>
  </r>
  <r>
    <x v="255"/>
    <x v="8"/>
    <m/>
    <n v="0"/>
    <m/>
    <n v="0"/>
    <n v="0"/>
    <m/>
    <m/>
    <m/>
    <s v="CUT"/>
    <n v="1"/>
  </r>
  <r>
    <x v="255"/>
    <x v="9"/>
    <m/>
    <n v="0"/>
    <m/>
    <n v="0"/>
    <n v="0"/>
    <m/>
    <m/>
    <m/>
    <s v="CUT"/>
    <n v="1"/>
  </r>
  <r>
    <x v="255"/>
    <x v="10"/>
    <m/>
    <n v="0"/>
    <m/>
    <n v="0"/>
    <n v="0"/>
    <m/>
    <m/>
    <m/>
    <s v="CUT"/>
    <n v="1"/>
  </r>
  <r>
    <x v="255"/>
    <x v="11"/>
    <m/>
    <n v="0"/>
    <m/>
    <n v="0"/>
    <n v="0"/>
    <m/>
    <m/>
    <m/>
    <s v="CUT"/>
    <n v="1"/>
  </r>
  <r>
    <x v="256"/>
    <x v="0"/>
    <s v="-27 pts"/>
    <n v="34"/>
    <n v="102"/>
    <n v="1"/>
    <n v="-27"/>
    <s v="CAP+42 "/>
    <s v="CAP+42"/>
    <n v="42"/>
    <s v="102T"/>
    <n v="1"/>
  </r>
  <r>
    <x v="256"/>
    <x v="1"/>
    <m/>
    <n v="0"/>
    <m/>
    <n v="0"/>
    <n v="0"/>
    <m/>
    <m/>
    <m/>
    <s v="CUT"/>
    <n v="1"/>
  </r>
  <r>
    <x v="256"/>
    <x v="2"/>
    <m/>
    <n v="0"/>
    <m/>
    <n v="0"/>
    <n v="0"/>
    <m/>
    <m/>
    <m/>
    <s v="CUT"/>
    <n v="1"/>
  </r>
  <r>
    <x v="256"/>
    <x v="3"/>
    <m/>
    <n v="0"/>
    <m/>
    <n v="0"/>
    <n v="0"/>
    <m/>
    <m/>
    <m/>
    <s v="CUT"/>
    <n v="1"/>
  </r>
  <r>
    <x v="256"/>
    <x v="4"/>
    <m/>
    <n v="0"/>
    <m/>
    <n v="0"/>
    <n v="0"/>
    <m/>
    <m/>
    <m/>
    <s v="CUT"/>
    <n v="1"/>
  </r>
  <r>
    <x v="256"/>
    <x v="5"/>
    <m/>
    <n v="0"/>
    <m/>
    <n v="0"/>
    <n v="0"/>
    <m/>
    <m/>
    <m/>
    <s v="CUT"/>
    <n v="1"/>
  </r>
  <r>
    <x v="256"/>
    <x v="6"/>
    <m/>
    <n v="0"/>
    <m/>
    <n v="0"/>
    <n v="0"/>
    <m/>
    <m/>
    <m/>
    <s v="CUT"/>
    <n v="1"/>
  </r>
  <r>
    <x v="256"/>
    <x v="7"/>
    <m/>
    <n v="0"/>
    <m/>
    <n v="0"/>
    <n v="0"/>
    <m/>
    <m/>
    <m/>
    <s v="CUT"/>
    <n v="1"/>
  </r>
  <r>
    <x v="256"/>
    <x v="8"/>
    <m/>
    <n v="0"/>
    <m/>
    <n v="0"/>
    <n v="0"/>
    <m/>
    <m/>
    <m/>
    <s v="CUT"/>
    <n v="1"/>
  </r>
  <r>
    <x v="256"/>
    <x v="9"/>
    <m/>
    <n v="0"/>
    <m/>
    <n v="0"/>
    <n v="0"/>
    <m/>
    <m/>
    <m/>
    <s v="CUT"/>
    <n v="1"/>
  </r>
  <r>
    <x v="256"/>
    <x v="10"/>
    <m/>
    <n v="0"/>
    <m/>
    <n v="0"/>
    <n v="0"/>
    <m/>
    <m/>
    <m/>
    <s v="CUT"/>
    <n v="1"/>
  </r>
  <r>
    <x v="256"/>
    <x v="11"/>
    <m/>
    <n v="0"/>
    <m/>
    <n v="0"/>
    <n v="0"/>
    <m/>
    <m/>
    <m/>
    <s v="CUT"/>
    <n v="1"/>
  </r>
  <r>
    <x v="257"/>
    <x v="0"/>
    <s v="-27 pts"/>
    <n v="17"/>
    <n v="102"/>
    <n v="1"/>
    <n v="-27"/>
    <s v="CAP+42 "/>
    <s v="CAP+42"/>
    <n v="42"/>
    <s v="102T"/>
    <n v="1"/>
  </r>
  <r>
    <x v="257"/>
    <x v="1"/>
    <m/>
    <n v="0"/>
    <m/>
    <n v="0"/>
    <n v="0"/>
    <m/>
    <m/>
    <m/>
    <s v="CUT"/>
    <n v="1"/>
  </r>
  <r>
    <x v="257"/>
    <x v="2"/>
    <m/>
    <n v="0"/>
    <m/>
    <n v="0"/>
    <n v="0"/>
    <m/>
    <m/>
    <m/>
    <s v="CUT"/>
    <n v="1"/>
  </r>
  <r>
    <x v="257"/>
    <x v="3"/>
    <m/>
    <n v="0"/>
    <m/>
    <n v="0"/>
    <n v="0"/>
    <m/>
    <m/>
    <m/>
    <s v="CUT"/>
    <n v="1"/>
  </r>
  <r>
    <x v="257"/>
    <x v="4"/>
    <m/>
    <n v="0"/>
    <m/>
    <n v="0"/>
    <n v="0"/>
    <m/>
    <m/>
    <m/>
    <s v="CUT"/>
    <n v="1"/>
  </r>
  <r>
    <x v="257"/>
    <x v="5"/>
    <m/>
    <n v="0"/>
    <m/>
    <n v="0"/>
    <n v="0"/>
    <m/>
    <m/>
    <m/>
    <s v="CUT"/>
    <n v="1"/>
  </r>
  <r>
    <x v="257"/>
    <x v="6"/>
    <m/>
    <n v="0"/>
    <m/>
    <n v="0"/>
    <n v="0"/>
    <m/>
    <m/>
    <m/>
    <s v="CUT"/>
    <n v="1"/>
  </r>
  <r>
    <x v="257"/>
    <x v="7"/>
    <m/>
    <n v="0"/>
    <m/>
    <n v="0"/>
    <n v="0"/>
    <m/>
    <m/>
    <m/>
    <s v="CUT"/>
    <n v="1"/>
  </r>
  <r>
    <x v="257"/>
    <x v="8"/>
    <m/>
    <n v="0"/>
    <m/>
    <n v="0"/>
    <n v="0"/>
    <m/>
    <m/>
    <m/>
    <s v="CUT"/>
    <n v="1"/>
  </r>
  <r>
    <x v="257"/>
    <x v="9"/>
    <m/>
    <n v="0"/>
    <m/>
    <n v="0"/>
    <n v="0"/>
    <m/>
    <m/>
    <m/>
    <s v="CUT"/>
    <n v="1"/>
  </r>
  <r>
    <x v="257"/>
    <x v="10"/>
    <m/>
    <n v="0"/>
    <m/>
    <n v="0"/>
    <n v="0"/>
    <m/>
    <m/>
    <m/>
    <s v="CUT"/>
    <n v="1"/>
  </r>
  <r>
    <x v="257"/>
    <x v="11"/>
    <m/>
    <n v="0"/>
    <m/>
    <n v="0"/>
    <n v="0"/>
    <m/>
    <m/>
    <m/>
    <s v="CUT"/>
    <n v="1"/>
  </r>
  <r>
    <x v="258"/>
    <x v="0"/>
    <s v="-27 pts"/>
    <n v="16"/>
    <n v="102"/>
    <n v="1"/>
    <n v="-27"/>
    <s v="CAP+42 "/>
    <s v="CAP+42"/>
    <n v="42"/>
    <s v="102T"/>
    <n v="1"/>
  </r>
  <r>
    <x v="258"/>
    <x v="1"/>
    <m/>
    <n v="0"/>
    <m/>
    <n v="0"/>
    <n v="0"/>
    <m/>
    <m/>
    <m/>
    <s v="CUT"/>
    <n v="1"/>
  </r>
  <r>
    <x v="258"/>
    <x v="2"/>
    <m/>
    <n v="0"/>
    <m/>
    <n v="0"/>
    <n v="0"/>
    <m/>
    <m/>
    <m/>
    <s v="CUT"/>
    <n v="1"/>
  </r>
  <r>
    <x v="258"/>
    <x v="3"/>
    <m/>
    <n v="0"/>
    <m/>
    <n v="0"/>
    <n v="0"/>
    <m/>
    <m/>
    <m/>
    <s v="CUT"/>
    <n v="1"/>
  </r>
  <r>
    <x v="258"/>
    <x v="4"/>
    <m/>
    <n v="0"/>
    <m/>
    <n v="0"/>
    <n v="0"/>
    <m/>
    <m/>
    <m/>
    <s v="CUT"/>
    <n v="1"/>
  </r>
  <r>
    <x v="258"/>
    <x v="5"/>
    <m/>
    <n v="0"/>
    <m/>
    <n v="0"/>
    <n v="0"/>
    <m/>
    <m/>
    <m/>
    <s v="CUT"/>
    <n v="1"/>
  </r>
  <r>
    <x v="258"/>
    <x v="6"/>
    <m/>
    <n v="0"/>
    <m/>
    <n v="0"/>
    <n v="0"/>
    <m/>
    <m/>
    <m/>
    <s v="CUT"/>
    <n v="1"/>
  </r>
  <r>
    <x v="258"/>
    <x v="7"/>
    <m/>
    <n v="0"/>
    <m/>
    <n v="0"/>
    <n v="0"/>
    <m/>
    <m/>
    <m/>
    <s v="CUT"/>
    <n v="1"/>
  </r>
  <r>
    <x v="258"/>
    <x v="8"/>
    <m/>
    <n v="0"/>
    <m/>
    <n v="0"/>
    <n v="0"/>
    <m/>
    <m/>
    <m/>
    <s v="CUT"/>
    <n v="1"/>
  </r>
  <r>
    <x v="258"/>
    <x v="9"/>
    <m/>
    <n v="0"/>
    <m/>
    <n v="0"/>
    <n v="0"/>
    <m/>
    <m/>
    <m/>
    <s v="CUT"/>
    <n v="1"/>
  </r>
  <r>
    <x v="258"/>
    <x v="10"/>
    <m/>
    <n v="0"/>
    <m/>
    <n v="0"/>
    <n v="0"/>
    <m/>
    <m/>
    <m/>
    <s v="CUT"/>
    <n v="1"/>
  </r>
  <r>
    <x v="258"/>
    <x v="11"/>
    <m/>
    <n v="0"/>
    <m/>
    <n v="0"/>
    <n v="0"/>
    <m/>
    <m/>
    <m/>
    <s v="CUT"/>
    <n v="1"/>
  </r>
  <r>
    <x v="259"/>
    <x v="0"/>
    <s v="-27 pts"/>
    <n v="37"/>
    <n v="102"/>
    <n v="1"/>
    <n v="-27"/>
    <s v="CAP+42 "/>
    <s v="CAP+42"/>
    <n v="42"/>
    <s v="102T"/>
    <n v="1"/>
  </r>
  <r>
    <x v="259"/>
    <x v="1"/>
    <m/>
    <n v="0"/>
    <m/>
    <n v="0"/>
    <n v="0"/>
    <m/>
    <m/>
    <m/>
    <s v="CUT"/>
    <n v="1"/>
  </r>
  <r>
    <x v="259"/>
    <x v="2"/>
    <m/>
    <n v="0"/>
    <m/>
    <n v="0"/>
    <n v="0"/>
    <m/>
    <m/>
    <m/>
    <s v="CUT"/>
    <n v="1"/>
  </r>
  <r>
    <x v="259"/>
    <x v="3"/>
    <m/>
    <n v="0"/>
    <m/>
    <n v="0"/>
    <n v="0"/>
    <m/>
    <m/>
    <m/>
    <s v="CUT"/>
    <n v="1"/>
  </r>
  <r>
    <x v="259"/>
    <x v="4"/>
    <m/>
    <n v="0"/>
    <m/>
    <n v="0"/>
    <n v="0"/>
    <m/>
    <m/>
    <m/>
    <s v="CUT"/>
    <n v="1"/>
  </r>
  <r>
    <x v="259"/>
    <x v="5"/>
    <m/>
    <n v="0"/>
    <m/>
    <n v="0"/>
    <n v="0"/>
    <m/>
    <m/>
    <m/>
    <s v="CUT"/>
    <n v="1"/>
  </r>
  <r>
    <x v="259"/>
    <x v="6"/>
    <m/>
    <n v="0"/>
    <m/>
    <n v="0"/>
    <n v="0"/>
    <m/>
    <m/>
    <m/>
    <s v="CUT"/>
    <n v="1"/>
  </r>
  <r>
    <x v="259"/>
    <x v="7"/>
    <m/>
    <n v="0"/>
    <m/>
    <n v="0"/>
    <n v="0"/>
    <m/>
    <m/>
    <m/>
    <s v="CUT"/>
    <n v="1"/>
  </r>
  <r>
    <x v="259"/>
    <x v="8"/>
    <m/>
    <n v="0"/>
    <m/>
    <n v="0"/>
    <n v="0"/>
    <m/>
    <m/>
    <m/>
    <s v="CUT"/>
    <n v="1"/>
  </r>
  <r>
    <x v="259"/>
    <x v="9"/>
    <m/>
    <n v="0"/>
    <m/>
    <n v="0"/>
    <n v="0"/>
    <m/>
    <m/>
    <m/>
    <s v="CUT"/>
    <n v="1"/>
  </r>
  <r>
    <x v="259"/>
    <x v="10"/>
    <m/>
    <n v="0"/>
    <m/>
    <n v="0"/>
    <n v="0"/>
    <m/>
    <m/>
    <m/>
    <s v="CUT"/>
    <n v="1"/>
  </r>
  <r>
    <x v="259"/>
    <x v="11"/>
    <m/>
    <n v="0"/>
    <m/>
    <n v="0"/>
    <n v="0"/>
    <m/>
    <m/>
    <m/>
    <s v="CUT"/>
    <n v="1"/>
  </r>
  <r>
    <x v="260"/>
    <x v="0"/>
    <s v="-42 pts"/>
    <n v="12"/>
    <n v="117"/>
    <n v="1"/>
    <n v="-42"/>
    <s v="CAP+43 "/>
    <s v="CAP+43"/>
    <n v="43"/>
    <s v="117T"/>
    <n v="1"/>
  </r>
  <r>
    <x v="260"/>
    <x v="1"/>
    <m/>
    <n v="0"/>
    <m/>
    <n v="0"/>
    <n v="0"/>
    <m/>
    <m/>
    <m/>
    <s v="CUT"/>
    <n v="1"/>
  </r>
  <r>
    <x v="260"/>
    <x v="2"/>
    <m/>
    <n v="0"/>
    <m/>
    <n v="0"/>
    <n v="0"/>
    <m/>
    <m/>
    <m/>
    <s v="CUT"/>
    <n v="1"/>
  </r>
  <r>
    <x v="260"/>
    <x v="3"/>
    <m/>
    <n v="0"/>
    <m/>
    <n v="0"/>
    <n v="0"/>
    <m/>
    <m/>
    <m/>
    <s v="CUT"/>
    <n v="1"/>
  </r>
  <r>
    <x v="260"/>
    <x v="4"/>
    <m/>
    <n v="0"/>
    <m/>
    <n v="0"/>
    <n v="0"/>
    <m/>
    <m/>
    <m/>
    <s v="CUT"/>
    <n v="1"/>
  </r>
  <r>
    <x v="260"/>
    <x v="5"/>
    <m/>
    <n v="0"/>
    <m/>
    <n v="0"/>
    <n v="0"/>
    <m/>
    <m/>
    <m/>
    <s v="CUT"/>
    <n v="1"/>
  </r>
  <r>
    <x v="260"/>
    <x v="6"/>
    <m/>
    <n v="0"/>
    <m/>
    <n v="0"/>
    <n v="0"/>
    <m/>
    <m/>
    <m/>
    <s v="CUT"/>
    <n v="1"/>
  </r>
  <r>
    <x v="260"/>
    <x v="7"/>
    <m/>
    <n v="0"/>
    <m/>
    <n v="0"/>
    <n v="0"/>
    <m/>
    <m/>
    <m/>
    <s v="CUT"/>
    <n v="1"/>
  </r>
  <r>
    <x v="260"/>
    <x v="8"/>
    <m/>
    <n v="0"/>
    <m/>
    <n v="0"/>
    <n v="0"/>
    <m/>
    <m/>
    <m/>
    <s v="CUT"/>
    <n v="1"/>
  </r>
  <r>
    <x v="260"/>
    <x v="9"/>
    <m/>
    <n v="0"/>
    <m/>
    <n v="0"/>
    <n v="0"/>
    <m/>
    <m/>
    <m/>
    <s v="CUT"/>
    <n v="1"/>
  </r>
  <r>
    <x v="260"/>
    <x v="10"/>
    <m/>
    <n v="0"/>
    <m/>
    <n v="0"/>
    <n v="0"/>
    <m/>
    <m/>
    <m/>
    <s v="CUT"/>
    <n v="1"/>
  </r>
  <r>
    <x v="260"/>
    <x v="11"/>
    <m/>
    <n v="0"/>
    <m/>
    <n v="0"/>
    <n v="0"/>
    <m/>
    <m/>
    <m/>
    <s v="CUT"/>
    <n v="1"/>
  </r>
  <r>
    <x v="261"/>
    <x v="0"/>
    <s v="-42 pts"/>
    <n v="48"/>
    <n v="117"/>
    <n v="2"/>
    <n v="-42"/>
    <s v="CAP+43 "/>
    <s v="CAP+43"/>
    <n v="43"/>
    <s v="117T"/>
    <n v="1"/>
  </r>
  <r>
    <x v="261"/>
    <x v="1"/>
    <m/>
    <n v="0"/>
    <m/>
    <n v="0"/>
    <n v="0"/>
    <m/>
    <m/>
    <m/>
    <s v="CUT"/>
    <n v="1"/>
  </r>
  <r>
    <x v="261"/>
    <x v="2"/>
    <m/>
    <n v="0"/>
    <m/>
    <n v="0"/>
    <n v="0"/>
    <m/>
    <m/>
    <m/>
    <s v="CUT"/>
    <n v="1"/>
  </r>
  <r>
    <x v="261"/>
    <x v="3"/>
    <m/>
    <n v="0"/>
    <m/>
    <n v="0"/>
    <n v="0"/>
    <m/>
    <m/>
    <m/>
    <s v="CUT"/>
    <n v="1"/>
  </r>
  <r>
    <x v="261"/>
    <x v="4"/>
    <m/>
    <n v="0"/>
    <m/>
    <n v="0"/>
    <n v="0"/>
    <m/>
    <m/>
    <m/>
    <s v="CUT"/>
    <n v="1"/>
  </r>
  <r>
    <x v="261"/>
    <x v="5"/>
    <m/>
    <n v="0"/>
    <m/>
    <n v="0"/>
    <n v="0"/>
    <m/>
    <m/>
    <m/>
    <s v="CUT"/>
    <n v="1"/>
  </r>
  <r>
    <x v="261"/>
    <x v="6"/>
    <m/>
    <n v="0"/>
    <m/>
    <n v="0"/>
    <n v="0"/>
    <m/>
    <m/>
    <m/>
    <s v="CUT"/>
    <n v="1"/>
  </r>
  <r>
    <x v="261"/>
    <x v="7"/>
    <m/>
    <n v="0"/>
    <m/>
    <n v="0"/>
    <n v="0"/>
    <m/>
    <m/>
    <m/>
    <s v="CUT"/>
    <n v="1"/>
  </r>
  <r>
    <x v="261"/>
    <x v="8"/>
    <m/>
    <n v="0"/>
    <m/>
    <n v="0"/>
    <n v="0"/>
    <m/>
    <m/>
    <m/>
    <s v="CUT"/>
    <n v="1"/>
  </r>
  <r>
    <x v="261"/>
    <x v="9"/>
    <m/>
    <n v="0"/>
    <m/>
    <n v="0"/>
    <n v="0"/>
    <m/>
    <m/>
    <m/>
    <s v="CUT"/>
    <n v="1"/>
  </r>
  <r>
    <x v="261"/>
    <x v="10"/>
    <m/>
    <n v="0"/>
    <m/>
    <n v="0"/>
    <n v="0"/>
    <m/>
    <m/>
    <m/>
    <s v="CUT"/>
    <n v="1"/>
  </r>
  <r>
    <x v="261"/>
    <x v="11"/>
    <m/>
    <n v="0"/>
    <m/>
    <n v="0"/>
    <n v="0"/>
    <m/>
    <m/>
    <m/>
    <s v="CUT"/>
    <n v="1"/>
  </r>
  <r>
    <x v="262"/>
    <x v="0"/>
    <s v="-42 pts"/>
    <n v="14"/>
    <n v="117"/>
    <n v="1"/>
    <n v="-42"/>
    <s v="CAP+43 "/>
    <s v="CAP+43"/>
    <n v="43"/>
    <s v="117T"/>
    <n v="1"/>
  </r>
  <r>
    <x v="262"/>
    <x v="1"/>
    <m/>
    <n v="0"/>
    <m/>
    <n v="0"/>
    <n v="0"/>
    <m/>
    <m/>
    <m/>
    <s v="CUT"/>
    <n v="1"/>
  </r>
  <r>
    <x v="262"/>
    <x v="2"/>
    <m/>
    <n v="0"/>
    <m/>
    <n v="0"/>
    <n v="0"/>
    <m/>
    <m/>
    <m/>
    <s v="CUT"/>
    <n v="1"/>
  </r>
  <r>
    <x v="262"/>
    <x v="3"/>
    <m/>
    <n v="0"/>
    <m/>
    <n v="0"/>
    <n v="0"/>
    <m/>
    <m/>
    <m/>
    <s v="CUT"/>
    <n v="1"/>
  </r>
  <r>
    <x v="262"/>
    <x v="4"/>
    <m/>
    <n v="0"/>
    <m/>
    <n v="0"/>
    <n v="0"/>
    <m/>
    <m/>
    <m/>
    <s v="CUT"/>
    <n v="1"/>
  </r>
  <r>
    <x v="262"/>
    <x v="5"/>
    <m/>
    <n v="0"/>
    <m/>
    <n v="0"/>
    <n v="0"/>
    <m/>
    <m/>
    <m/>
    <s v="CUT"/>
    <n v="1"/>
  </r>
  <r>
    <x v="262"/>
    <x v="6"/>
    <m/>
    <n v="0"/>
    <m/>
    <n v="0"/>
    <n v="0"/>
    <m/>
    <m/>
    <m/>
    <s v="CUT"/>
    <n v="1"/>
  </r>
  <r>
    <x v="262"/>
    <x v="7"/>
    <m/>
    <n v="0"/>
    <m/>
    <n v="0"/>
    <n v="0"/>
    <m/>
    <m/>
    <m/>
    <s v="CUT"/>
    <n v="1"/>
  </r>
  <r>
    <x v="262"/>
    <x v="8"/>
    <m/>
    <n v="0"/>
    <m/>
    <n v="0"/>
    <n v="0"/>
    <m/>
    <m/>
    <m/>
    <s v="CUT"/>
    <n v="1"/>
  </r>
  <r>
    <x v="262"/>
    <x v="9"/>
    <m/>
    <n v="0"/>
    <m/>
    <n v="0"/>
    <n v="0"/>
    <m/>
    <m/>
    <m/>
    <s v="CUT"/>
    <n v="1"/>
  </r>
  <r>
    <x v="262"/>
    <x v="10"/>
    <m/>
    <n v="0"/>
    <m/>
    <n v="0"/>
    <n v="0"/>
    <m/>
    <m/>
    <m/>
    <s v="CUT"/>
    <n v="1"/>
  </r>
  <r>
    <x v="262"/>
    <x v="11"/>
    <m/>
    <n v="0"/>
    <m/>
    <n v="0"/>
    <n v="0"/>
    <m/>
    <m/>
    <m/>
    <s v="CUT"/>
    <n v="1"/>
  </r>
  <r>
    <x v="263"/>
    <x v="0"/>
    <s v="-42 pts"/>
    <n v="45"/>
    <n v="117"/>
    <n v="1"/>
    <n v="-42"/>
    <s v="CAP+43 "/>
    <s v="CAP+43"/>
    <n v="43"/>
    <s v="117T"/>
    <n v="1"/>
  </r>
  <r>
    <x v="263"/>
    <x v="1"/>
    <m/>
    <n v="0"/>
    <m/>
    <n v="0"/>
    <n v="0"/>
    <m/>
    <m/>
    <m/>
    <s v="CUT"/>
    <n v="1"/>
  </r>
  <r>
    <x v="263"/>
    <x v="2"/>
    <m/>
    <n v="0"/>
    <m/>
    <n v="0"/>
    <n v="0"/>
    <m/>
    <m/>
    <m/>
    <s v="CUT"/>
    <n v="1"/>
  </r>
  <r>
    <x v="263"/>
    <x v="3"/>
    <m/>
    <n v="0"/>
    <m/>
    <n v="0"/>
    <n v="0"/>
    <m/>
    <m/>
    <m/>
    <s v="CUT"/>
    <n v="1"/>
  </r>
  <r>
    <x v="263"/>
    <x v="4"/>
    <m/>
    <n v="0"/>
    <m/>
    <n v="0"/>
    <n v="0"/>
    <m/>
    <m/>
    <m/>
    <s v="CUT"/>
    <n v="1"/>
  </r>
  <r>
    <x v="263"/>
    <x v="5"/>
    <m/>
    <n v="0"/>
    <m/>
    <n v="0"/>
    <n v="0"/>
    <m/>
    <m/>
    <m/>
    <s v="CUT"/>
    <n v="1"/>
  </r>
  <r>
    <x v="263"/>
    <x v="6"/>
    <m/>
    <n v="0"/>
    <m/>
    <n v="0"/>
    <n v="0"/>
    <m/>
    <m/>
    <m/>
    <s v="CUT"/>
    <n v="1"/>
  </r>
  <r>
    <x v="263"/>
    <x v="7"/>
    <m/>
    <n v="0"/>
    <m/>
    <n v="0"/>
    <n v="0"/>
    <m/>
    <m/>
    <m/>
    <s v="CUT"/>
    <n v="1"/>
  </r>
  <r>
    <x v="263"/>
    <x v="8"/>
    <m/>
    <n v="0"/>
    <m/>
    <n v="0"/>
    <n v="0"/>
    <m/>
    <m/>
    <m/>
    <s v="CUT"/>
    <n v="1"/>
  </r>
  <r>
    <x v="263"/>
    <x v="9"/>
    <m/>
    <n v="0"/>
    <m/>
    <n v="0"/>
    <n v="0"/>
    <m/>
    <m/>
    <m/>
    <s v="CUT"/>
    <n v="1"/>
  </r>
  <r>
    <x v="263"/>
    <x v="10"/>
    <m/>
    <n v="0"/>
    <m/>
    <n v="0"/>
    <n v="0"/>
    <m/>
    <m/>
    <m/>
    <s v="CUT"/>
    <n v="1"/>
  </r>
  <r>
    <x v="263"/>
    <x v="11"/>
    <m/>
    <n v="0"/>
    <m/>
    <n v="0"/>
    <n v="0"/>
    <m/>
    <m/>
    <m/>
    <s v="CUT"/>
    <n v="1"/>
  </r>
  <r>
    <x v="264"/>
    <x v="0"/>
    <s v="-42 pts"/>
    <n v="38"/>
    <n v="117"/>
    <n v="1"/>
    <n v="-42"/>
    <s v="CAP+43 "/>
    <s v="CAP+43"/>
    <n v="43"/>
    <s v="117T"/>
    <n v="1"/>
  </r>
  <r>
    <x v="264"/>
    <x v="1"/>
    <m/>
    <n v="0"/>
    <m/>
    <n v="0"/>
    <n v="0"/>
    <m/>
    <m/>
    <m/>
    <s v="CUT"/>
    <n v="1"/>
  </r>
  <r>
    <x v="264"/>
    <x v="2"/>
    <m/>
    <n v="0"/>
    <m/>
    <n v="0"/>
    <n v="0"/>
    <m/>
    <m/>
    <m/>
    <s v="CUT"/>
    <n v="1"/>
  </r>
  <r>
    <x v="264"/>
    <x v="3"/>
    <m/>
    <n v="0"/>
    <m/>
    <n v="0"/>
    <n v="0"/>
    <m/>
    <m/>
    <m/>
    <s v="CUT"/>
    <n v="1"/>
  </r>
  <r>
    <x v="264"/>
    <x v="4"/>
    <m/>
    <n v="0"/>
    <m/>
    <n v="0"/>
    <n v="0"/>
    <m/>
    <m/>
    <m/>
    <s v="CUT"/>
    <n v="1"/>
  </r>
  <r>
    <x v="264"/>
    <x v="5"/>
    <m/>
    <n v="0"/>
    <m/>
    <n v="0"/>
    <n v="0"/>
    <m/>
    <m/>
    <m/>
    <s v="CUT"/>
    <n v="1"/>
  </r>
  <r>
    <x v="264"/>
    <x v="6"/>
    <m/>
    <n v="0"/>
    <m/>
    <n v="0"/>
    <n v="0"/>
    <m/>
    <m/>
    <m/>
    <s v="CUT"/>
    <n v="1"/>
  </r>
  <r>
    <x v="264"/>
    <x v="7"/>
    <m/>
    <n v="0"/>
    <m/>
    <n v="0"/>
    <n v="0"/>
    <m/>
    <m/>
    <m/>
    <s v="CUT"/>
    <n v="1"/>
  </r>
  <r>
    <x v="264"/>
    <x v="8"/>
    <m/>
    <n v="0"/>
    <m/>
    <n v="0"/>
    <n v="0"/>
    <m/>
    <m/>
    <m/>
    <s v="CUT"/>
    <n v="1"/>
  </r>
  <r>
    <x v="264"/>
    <x v="9"/>
    <m/>
    <n v="0"/>
    <m/>
    <n v="0"/>
    <n v="0"/>
    <m/>
    <m/>
    <m/>
    <s v="CUT"/>
    <n v="1"/>
  </r>
  <r>
    <x v="264"/>
    <x v="10"/>
    <m/>
    <n v="0"/>
    <m/>
    <n v="0"/>
    <n v="0"/>
    <m/>
    <m/>
    <m/>
    <s v="CUT"/>
    <n v="1"/>
  </r>
  <r>
    <x v="264"/>
    <x v="11"/>
    <m/>
    <n v="0"/>
    <m/>
    <n v="0"/>
    <n v="0"/>
    <m/>
    <m/>
    <m/>
    <s v="CUT"/>
    <n v="1"/>
  </r>
  <r>
    <x v="265"/>
    <x v="0"/>
    <s v="-42 pts"/>
    <n v="30"/>
    <n v="117"/>
    <n v="2"/>
    <n v="-42"/>
    <s v="CAP+43 "/>
    <s v="CAP+43"/>
    <n v="43"/>
    <s v="117T"/>
    <n v="1"/>
  </r>
  <r>
    <x v="265"/>
    <x v="1"/>
    <m/>
    <n v="0"/>
    <m/>
    <n v="0"/>
    <n v="0"/>
    <m/>
    <m/>
    <m/>
    <s v="CUT"/>
    <n v="1"/>
  </r>
  <r>
    <x v="265"/>
    <x v="2"/>
    <m/>
    <n v="0"/>
    <m/>
    <n v="0"/>
    <n v="0"/>
    <m/>
    <m/>
    <m/>
    <s v="CUT"/>
    <n v="1"/>
  </r>
  <r>
    <x v="265"/>
    <x v="3"/>
    <m/>
    <n v="0"/>
    <m/>
    <n v="0"/>
    <n v="0"/>
    <m/>
    <m/>
    <m/>
    <s v="CUT"/>
    <n v="1"/>
  </r>
  <r>
    <x v="265"/>
    <x v="4"/>
    <m/>
    <n v="0"/>
    <m/>
    <n v="0"/>
    <n v="0"/>
    <m/>
    <m/>
    <m/>
    <s v="CUT"/>
    <n v="1"/>
  </r>
  <r>
    <x v="265"/>
    <x v="5"/>
    <m/>
    <n v="0"/>
    <m/>
    <n v="0"/>
    <n v="0"/>
    <m/>
    <m/>
    <m/>
    <s v="CUT"/>
    <n v="1"/>
  </r>
  <r>
    <x v="265"/>
    <x v="6"/>
    <m/>
    <n v="0"/>
    <m/>
    <n v="0"/>
    <n v="0"/>
    <m/>
    <m/>
    <m/>
    <s v="CUT"/>
    <n v="1"/>
  </r>
  <r>
    <x v="265"/>
    <x v="7"/>
    <m/>
    <n v="0"/>
    <m/>
    <n v="0"/>
    <n v="0"/>
    <m/>
    <m/>
    <m/>
    <s v="CUT"/>
    <n v="1"/>
  </r>
  <r>
    <x v="265"/>
    <x v="8"/>
    <m/>
    <n v="0"/>
    <m/>
    <n v="0"/>
    <n v="0"/>
    <m/>
    <m/>
    <m/>
    <s v="CUT"/>
    <n v="1"/>
  </r>
  <r>
    <x v="265"/>
    <x v="9"/>
    <m/>
    <n v="0"/>
    <m/>
    <n v="0"/>
    <n v="0"/>
    <m/>
    <m/>
    <m/>
    <s v="CUT"/>
    <n v="1"/>
  </r>
  <r>
    <x v="265"/>
    <x v="10"/>
    <m/>
    <n v="0"/>
    <m/>
    <n v="0"/>
    <n v="0"/>
    <m/>
    <m/>
    <m/>
    <s v="CUT"/>
    <n v="1"/>
  </r>
  <r>
    <x v="265"/>
    <x v="11"/>
    <m/>
    <n v="0"/>
    <m/>
    <n v="0"/>
    <n v="0"/>
    <m/>
    <m/>
    <m/>
    <s v="CUT"/>
    <n v="1"/>
  </r>
  <r>
    <x v="266"/>
    <x v="0"/>
    <s v="-42 pts"/>
    <n v="30"/>
    <n v="117"/>
    <n v="1"/>
    <n v="-42"/>
    <s v="CAP+43 "/>
    <s v="CAP+43"/>
    <n v="43"/>
    <s v="117T"/>
    <n v="1"/>
  </r>
  <r>
    <x v="266"/>
    <x v="1"/>
    <m/>
    <n v="0"/>
    <m/>
    <n v="0"/>
    <n v="0"/>
    <m/>
    <m/>
    <m/>
    <s v="CUT"/>
    <n v="1"/>
  </r>
  <r>
    <x v="266"/>
    <x v="2"/>
    <m/>
    <n v="0"/>
    <m/>
    <n v="0"/>
    <n v="0"/>
    <m/>
    <m/>
    <m/>
    <s v="CUT"/>
    <n v="1"/>
  </r>
  <r>
    <x v="266"/>
    <x v="3"/>
    <m/>
    <n v="0"/>
    <m/>
    <n v="0"/>
    <n v="0"/>
    <m/>
    <m/>
    <m/>
    <s v="CUT"/>
    <n v="1"/>
  </r>
  <r>
    <x v="266"/>
    <x v="4"/>
    <m/>
    <n v="0"/>
    <m/>
    <n v="0"/>
    <n v="0"/>
    <m/>
    <m/>
    <m/>
    <s v="CUT"/>
    <n v="1"/>
  </r>
  <r>
    <x v="266"/>
    <x v="5"/>
    <m/>
    <n v="0"/>
    <m/>
    <n v="0"/>
    <n v="0"/>
    <m/>
    <m/>
    <m/>
    <s v="CUT"/>
    <n v="1"/>
  </r>
  <r>
    <x v="266"/>
    <x v="6"/>
    <m/>
    <n v="0"/>
    <m/>
    <n v="0"/>
    <n v="0"/>
    <m/>
    <m/>
    <m/>
    <s v="CUT"/>
    <n v="1"/>
  </r>
  <r>
    <x v="266"/>
    <x v="7"/>
    <m/>
    <n v="0"/>
    <m/>
    <n v="0"/>
    <n v="0"/>
    <m/>
    <m/>
    <m/>
    <s v="CUT"/>
    <n v="1"/>
  </r>
  <r>
    <x v="266"/>
    <x v="8"/>
    <m/>
    <n v="0"/>
    <m/>
    <n v="0"/>
    <n v="0"/>
    <m/>
    <m/>
    <m/>
    <s v="CUT"/>
    <n v="1"/>
  </r>
  <r>
    <x v="266"/>
    <x v="9"/>
    <m/>
    <n v="0"/>
    <m/>
    <n v="0"/>
    <n v="0"/>
    <m/>
    <m/>
    <m/>
    <s v="CUT"/>
    <n v="1"/>
  </r>
  <r>
    <x v="266"/>
    <x v="10"/>
    <m/>
    <n v="0"/>
    <m/>
    <n v="0"/>
    <n v="0"/>
    <m/>
    <m/>
    <m/>
    <s v="CUT"/>
    <n v="1"/>
  </r>
  <r>
    <x v="266"/>
    <x v="11"/>
    <m/>
    <n v="0"/>
    <m/>
    <n v="0"/>
    <n v="0"/>
    <m/>
    <m/>
    <m/>
    <s v="CUT"/>
    <n v="1"/>
  </r>
  <r>
    <x v="267"/>
    <x v="0"/>
    <s v="-42 pts"/>
    <n v="7"/>
    <n v="117"/>
    <n v="1"/>
    <n v="-42"/>
    <s v="CAP+43 "/>
    <s v="CAP+43"/>
    <n v="43"/>
    <s v="117T"/>
    <n v="1"/>
  </r>
  <r>
    <x v="267"/>
    <x v="1"/>
    <m/>
    <n v="0"/>
    <m/>
    <n v="0"/>
    <n v="0"/>
    <m/>
    <m/>
    <m/>
    <s v="CUT"/>
    <n v="1"/>
  </r>
  <r>
    <x v="267"/>
    <x v="2"/>
    <m/>
    <n v="0"/>
    <m/>
    <n v="0"/>
    <n v="0"/>
    <m/>
    <m/>
    <m/>
    <s v="CUT"/>
    <n v="1"/>
  </r>
  <r>
    <x v="267"/>
    <x v="3"/>
    <m/>
    <n v="0"/>
    <m/>
    <n v="0"/>
    <n v="0"/>
    <m/>
    <m/>
    <m/>
    <s v="CUT"/>
    <n v="1"/>
  </r>
  <r>
    <x v="267"/>
    <x v="4"/>
    <m/>
    <n v="0"/>
    <m/>
    <n v="0"/>
    <n v="0"/>
    <m/>
    <m/>
    <m/>
    <s v="CUT"/>
    <n v="1"/>
  </r>
  <r>
    <x v="267"/>
    <x v="5"/>
    <m/>
    <n v="0"/>
    <m/>
    <n v="0"/>
    <n v="0"/>
    <m/>
    <m/>
    <m/>
    <s v="CUT"/>
    <n v="1"/>
  </r>
  <r>
    <x v="267"/>
    <x v="6"/>
    <m/>
    <n v="0"/>
    <m/>
    <n v="0"/>
    <n v="0"/>
    <m/>
    <m/>
    <m/>
    <s v="CUT"/>
    <n v="1"/>
  </r>
  <r>
    <x v="267"/>
    <x v="7"/>
    <m/>
    <n v="0"/>
    <m/>
    <n v="0"/>
    <n v="0"/>
    <m/>
    <m/>
    <m/>
    <s v="CUT"/>
    <n v="1"/>
  </r>
  <r>
    <x v="267"/>
    <x v="8"/>
    <m/>
    <n v="0"/>
    <m/>
    <n v="0"/>
    <n v="0"/>
    <m/>
    <m/>
    <m/>
    <s v="CUT"/>
    <n v="1"/>
  </r>
  <r>
    <x v="267"/>
    <x v="9"/>
    <m/>
    <n v="0"/>
    <m/>
    <n v="0"/>
    <n v="0"/>
    <m/>
    <m/>
    <m/>
    <s v="CUT"/>
    <n v="1"/>
  </r>
  <r>
    <x v="267"/>
    <x v="10"/>
    <m/>
    <n v="0"/>
    <m/>
    <n v="0"/>
    <n v="0"/>
    <m/>
    <m/>
    <m/>
    <s v="CUT"/>
    <n v="1"/>
  </r>
  <r>
    <x v="267"/>
    <x v="11"/>
    <m/>
    <n v="0"/>
    <m/>
    <n v="0"/>
    <n v="0"/>
    <m/>
    <m/>
    <m/>
    <s v="CUT"/>
    <n v="1"/>
  </r>
  <r>
    <x v="268"/>
    <x v="0"/>
    <s v="-42 pts"/>
    <n v="8"/>
    <n v="117"/>
    <n v="1"/>
    <n v="-42"/>
    <s v="CAP+43 "/>
    <s v="CAP+43"/>
    <n v="43"/>
    <s v="117T"/>
    <n v="1"/>
  </r>
  <r>
    <x v="268"/>
    <x v="1"/>
    <m/>
    <n v="0"/>
    <m/>
    <n v="0"/>
    <n v="0"/>
    <m/>
    <m/>
    <m/>
    <s v="CUT"/>
    <n v="1"/>
  </r>
  <r>
    <x v="268"/>
    <x v="2"/>
    <m/>
    <n v="0"/>
    <m/>
    <n v="0"/>
    <n v="0"/>
    <m/>
    <m/>
    <m/>
    <s v="CUT"/>
    <n v="1"/>
  </r>
  <r>
    <x v="268"/>
    <x v="3"/>
    <m/>
    <n v="0"/>
    <m/>
    <n v="0"/>
    <n v="0"/>
    <m/>
    <m/>
    <m/>
    <s v="CUT"/>
    <n v="1"/>
  </r>
  <r>
    <x v="268"/>
    <x v="4"/>
    <m/>
    <n v="0"/>
    <m/>
    <n v="0"/>
    <n v="0"/>
    <m/>
    <m/>
    <m/>
    <s v="CUT"/>
    <n v="1"/>
  </r>
  <r>
    <x v="268"/>
    <x v="5"/>
    <m/>
    <n v="0"/>
    <m/>
    <n v="0"/>
    <n v="0"/>
    <m/>
    <m/>
    <m/>
    <s v="CUT"/>
    <n v="1"/>
  </r>
  <r>
    <x v="268"/>
    <x v="6"/>
    <m/>
    <n v="0"/>
    <m/>
    <n v="0"/>
    <n v="0"/>
    <m/>
    <m/>
    <m/>
    <s v="CUT"/>
    <n v="1"/>
  </r>
  <r>
    <x v="268"/>
    <x v="7"/>
    <m/>
    <n v="0"/>
    <m/>
    <n v="0"/>
    <n v="0"/>
    <m/>
    <m/>
    <m/>
    <s v="CUT"/>
    <n v="1"/>
  </r>
  <r>
    <x v="268"/>
    <x v="8"/>
    <m/>
    <n v="0"/>
    <m/>
    <n v="0"/>
    <n v="0"/>
    <m/>
    <m/>
    <m/>
    <s v="CUT"/>
    <n v="1"/>
  </r>
  <r>
    <x v="268"/>
    <x v="9"/>
    <m/>
    <n v="0"/>
    <m/>
    <n v="0"/>
    <n v="0"/>
    <m/>
    <m/>
    <m/>
    <s v="CUT"/>
    <n v="1"/>
  </r>
  <r>
    <x v="268"/>
    <x v="10"/>
    <m/>
    <n v="0"/>
    <m/>
    <n v="0"/>
    <n v="0"/>
    <m/>
    <m/>
    <m/>
    <s v="CUT"/>
    <n v="1"/>
  </r>
  <r>
    <x v="268"/>
    <x v="11"/>
    <m/>
    <n v="0"/>
    <m/>
    <n v="0"/>
    <n v="0"/>
    <m/>
    <m/>
    <m/>
    <s v="CUT"/>
    <n v="1"/>
  </r>
  <r>
    <x v="269"/>
    <x v="0"/>
    <s v="-42 pts"/>
    <n v="43"/>
    <n v="117"/>
    <n v="1"/>
    <n v="-42"/>
    <s v="CAP+43 "/>
    <s v="CAP+43"/>
    <n v="43"/>
    <s v="117T"/>
    <n v="1"/>
  </r>
  <r>
    <x v="269"/>
    <x v="1"/>
    <m/>
    <n v="0"/>
    <m/>
    <n v="0"/>
    <n v="0"/>
    <m/>
    <m/>
    <m/>
    <s v="CUT"/>
    <n v="1"/>
  </r>
  <r>
    <x v="269"/>
    <x v="2"/>
    <m/>
    <n v="0"/>
    <m/>
    <n v="0"/>
    <n v="0"/>
    <m/>
    <m/>
    <m/>
    <s v="CUT"/>
    <n v="1"/>
  </r>
  <r>
    <x v="269"/>
    <x v="3"/>
    <m/>
    <n v="0"/>
    <m/>
    <n v="0"/>
    <n v="0"/>
    <m/>
    <m/>
    <m/>
    <s v="CUT"/>
    <n v="1"/>
  </r>
  <r>
    <x v="269"/>
    <x v="4"/>
    <m/>
    <n v="0"/>
    <m/>
    <n v="0"/>
    <n v="0"/>
    <m/>
    <m/>
    <m/>
    <s v="CUT"/>
    <n v="1"/>
  </r>
  <r>
    <x v="269"/>
    <x v="5"/>
    <m/>
    <n v="0"/>
    <m/>
    <n v="0"/>
    <n v="0"/>
    <m/>
    <m/>
    <m/>
    <s v="CUT"/>
    <n v="1"/>
  </r>
  <r>
    <x v="269"/>
    <x v="6"/>
    <m/>
    <n v="0"/>
    <m/>
    <n v="0"/>
    <n v="0"/>
    <m/>
    <m/>
    <m/>
    <s v="CUT"/>
    <n v="1"/>
  </r>
  <r>
    <x v="269"/>
    <x v="7"/>
    <m/>
    <n v="0"/>
    <m/>
    <n v="0"/>
    <n v="0"/>
    <m/>
    <m/>
    <m/>
    <s v="CUT"/>
    <n v="1"/>
  </r>
  <r>
    <x v="269"/>
    <x v="8"/>
    <m/>
    <n v="0"/>
    <m/>
    <n v="0"/>
    <n v="0"/>
    <m/>
    <m/>
    <m/>
    <s v="CUT"/>
    <n v="1"/>
  </r>
  <r>
    <x v="269"/>
    <x v="9"/>
    <m/>
    <n v="0"/>
    <m/>
    <n v="0"/>
    <n v="0"/>
    <m/>
    <m/>
    <m/>
    <s v="CUT"/>
    <n v="1"/>
  </r>
  <r>
    <x v="269"/>
    <x v="10"/>
    <m/>
    <n v="0"/>
    <m/>
    <n v="0"/>
    <n v="0"/>
    <m/>
    <m/>
    <m/>
    <s v="CUT"/>
    <n v="1"/>
  </r>
  <r>
    <x v="269"/>
    <x v="11"/>
    <m/>
    <n v="0"/>
    <m/>
    <n v="0"/>
    <n v="0"/>
    <m/>
    <m/>
    <m/>
    <s v="CUT"/>
    <n v="1"/>
  </r>
  <r>
    <x v="270"/>
    <x v="0"/>
    <s v="-42 pts"/>
    <n v="9"/>
    <n v="117"/>
    <n v="1"/>
    <n v="-42"/>
    <s v="CAP+43 "/>
    <s v="CAP+43"/>
    <n v="43"/>
    <s v="117T"/>
    <n v="1"/>
  </r>
  <r>
    <x v="270"/>
    <x v="1"/>
    <m/>
    <n v="0"/>
    <m/>
    <n v="0"/>
    <n v="0"/>
    <m/>
    <m/>
    <m/>
    <s v="CUT"/>
    <n v="1"/>
  </r>
  <r>
    <x v="270"/>
    <x v="2"/>
    <m/>
    <n v="0"/>
    <m/>
    <n v="0"/>
    <n v="0"/>
    <m/>
    <m/>
    <m/>
    <s v="CUT"/>
    <n v="1"/>
  </r>
  <r>
    <x v="270"/>
    <x v="3"/>
    <m/>
    <n v="0"/>
    <m/>
    <n v="0"/>
    <n v="0"/>
    <m/>
    <m/>
    <m/>
    <s v="CUT"/>
    <n v="1"/>
  </r>
  <r>
    <x v="270"/>
    <x v="4"/>
    <m/>
    <n v="0"/>
    <m/>
    <n v="0"/>
    <n v="0"/>
    <m/>
    <m/>
    <m/>
    <s v="CUT"/>
    <n v="1"/>
  </r>
  <r>
    <x v="270"/>
    <x v="5"/>
    <m/>
    <n v="0"/>
    <m/>
    <n v="0"/>
    <n v="0"/>
    <m/>
    <m/>
    <m/>
    <s v="CUT"/>
    <n v="1"/>
  </r>
  <r>
    <x v="270"/>
    <x v="6"/>
    <m/>
    <n v="0"/>
    <m/>
    <n v="0"/>
    <n v="0"/>
    <m/>
    <m/>
    <m/>
    <s v="CUT"/>
    <n v="1"/>
  </r>
  <r>
    <x v="270"/>
    <x v="7"/>
    <m/>
    <n v="0"/>
    <m/>
    <n v="0"/>
    <n v="0"/>
    <m/>
    <m/>
    <m/>
    <s v="CUT"/>
    <n v="1"/>
  </r>
  <r>
    <x v="270"/>
    <x v="8"/>
    <m/>
    <n v="0"/>
    <m/>
    <n v="0"/>
    <n v="0"/>
    <m/>
    <m/>
    <m/>
    <s v="CUT"/>
    <n v="1"/>
  </r>
  <r>
    <x v="270"/>
    <x v="9"/>
    <m/>
    <n v="0"/>
    <m/>
    <n v="0"/>
    <n v="0"/>
    <m/>
    <m/>
    <m/>
    <s v="CUT"/>
    <n v="1"/>
  </r>
  <r>
    <x v="270"/>
    <x v="10"/>
    <m/>
    <n v="0"/>
    <m/>
    <n v="0"/>
    <n v="0"/>
    <m/>
    <m/>
    <m/>
    <s v="CUT"/>
    <n v="1"/>
  </r>
  <r>
    <x v="270"/>
    <x v="11"/>
    <m/>
    <n v="0"/>
    <m/>
    <n v="0"/>
    <n v="0"/>
    <m/>
    <m/>
    <m/>
    <s v="CUT"/>
    <n v="1"/>
  </r>
  <r>
    <x v="271"/>
    <x v="0"/>
    <s v="-42 pts"/>
    <n v="40"/>
    <n v="117"/>
    <n v="1"/>
    <n v="-42"/>
    <s v="CAP+43 "/>
    <s v="CAP+43"/>
    <n v="43"/>
    <s v="117T"/>
    <n v="1"/>
  </r>
  <r>
    <x v="271"/>
    <x v="1"/>
    <m/>
    <n v="0"/>
    <m/>
    <n v="0"/>
    <n v="0"/>
    <m/>
    <m/>
    <m/>
    <s v="CUT"/>
    <n v="1"/>
  </r>
  <r>
    <x v="271"/>
    <x v="2"/>
    <m/>
    <n v="0"/>
    <m/>
    <n v="0"/>
    <n v="0"/>
    <m/>
    <m/>
    <m/>
    <s v="CUT"/>
    <n v="1"/>
  </r>
  <r>
    <x v="271"/>
    <x v="3"/>
    <m/>
    <n v="0"/>
    <m/>
    <n v="0"/>
    <n v="0"/>
    <m/>
    <m/>
    <m/>
    <s v="CUT"/>
    <n v="1"/>
  </r>
  <r>
    <x v="271"/>
    <x v="4"/>
    <m/>
    <n v="0"/>
    <m/>
    <n v="0"/>
    <n v="0"/>
    <m/>
    <m/>
    <m/>
    <s v="CUT"/>
    <n v="1"/>
  </r>
  <r>
    <x v="271"/>
    <x v="5"/>
    <m/>
    <n v="0"/>
    <m/>
    <n v="0"/>
    <n v="0"/>
    <m/>
    <m/>
    <m/>
    <s v="CUT"/>
    <n v="1"/>
  </r>
  <r>
    <x v="271"/>
    <x v="6"/>
    <m/>
    <n v="0"/>
    <m/>
    <n v="0"/>
    <n v="0"/>
    <m/>
    <m/>
    <m/>
    <s v="CUT"/>
    <n v="1"/>
  </r>
  <r>
    <x v="271"/>
    <x v="7"/>
    <m/>
    <n v="0"/>
    <m/>
    <n v="0"/>
    <n v="0"/>
    <m/>
    <m/>
    <m/>
    <s v="CUT"/>
    <n v="1"/>
  </r>
  <r>
    <x v="271"/>
    <x v="8"/>
    <m/>
    <n v="0"/>
    <m/>
    <n v="0"/>
    <n v="0"/>
    <m/>
    <m/>
    <m/>
    <s v="CUT"/>
    <n v="1"/>
  </r>
  <r>
    <x v="271"/>
    <x v="9"/>
    <m/>
    <n v="0"/>
    <m/>
    <n v="0"/>
    <n v="0"/>
    <m/>
    <m/>
    <m/>
    <s v="CUT"/>
    <n v="1"/>
  </r>
  <r>
    <x v="271"/>
    <x v="10"/>
    <m/>
    <n v="0"/>
    <m/>
    <n v="0"/>
    <n v="0"/>
    <m/>
    <m/>
    <m/>
    <s v="CUT"/>
    <n v="1"/>
  </r>
  <r>
    <x v="271"/>
    <x v="11"/>
    <m/>
    <n v="0"/>
    <m/>
    <n v="0"/>
    <n v="0"/>
    <m/>
    <m/>
    <m/>
    <s v="CUT"/>
    <n v="1"/>
  </r>
  <r>
    <x v="272"/>
    <x v="0"/>
    <s v="-42 pts"/>
    <n v="31"/>
    <n v="117"/>
    <n v="1"/>
    <n v="-42"/>
    <s v="CAP+43 "/>
    <s v="CAP+43"/>
    <n v="43"/>
    <s v="117T"/>
    <n v="1"/>
  </r>
  <r>
    <x v="272"/>
    <x v="1"/>
    <m/>
    <n v="0"/>
    <m/>
    <n v="0"/>
    <n v="0"/>
    <m/>
    <m/>
    <m/>
    <s v="CUT"/>
    <n v="1"/>
  </r>
  <r>
    <x v="272"/>
    <x v="2"/>
    <m/>
    <n v="0"/>
    <m/>
    <n v="0"/>
    <n v="0"/>
    <m/>
    <m/>
    <m/>
    <s v="CUT"/>
    <n v="1"/>
  </r>
  <r>
    <x v="272"/>
    <x v="3"/>
    <m/>
    <n v="0"/>
    <m/>
    <n v="0"/>
    <n v="0"/>
    <m/>
    <m/>
    <m/>
    <s v="CUT"/>
    <n v="1"/>
  </r>
  <r>
    <x v="272"/>
    <x v="4"/>
    <m/>
    <n v="0"/>
    <m/>
    <n v="0"/>
    <n v="0"/>
    <m/>
    <m/>
    <m/>
    <s v="CUT"/>
    <n v="1"/>
  </r>
  <r>
    <x v="272"/>
    <x v="5"/>
    <m/>
    <n v="0"/>
    <m/>
    <n v="0"/>
    <n v="0"/>
    <m/>
    <m/>
    <m/>
    <s v="CUT"/>
    <n v="1"/>
  </r>
  <r>
    <x v="272"/>
    <x v="6"/>
    <m/>
    <n v="0"/>
    <m/>
    <n v="0"/>
    <n v="0"/>
    <m/>
    <m/>
    <m/>
    <s v="CUT"/>
    <n v="1"/>
  </r>
  <r>
    <x v="272"/>
    <x v="7"/>
    <m/>
    <n v="0"/>
    <m/>
    <n v="0"/>
    <n v="0"/>
    <m/>
    <m/>
    <m/>
    <s v="CUT"/>
    <n v="1"/>
  </r>
  <r>
    <x v="272"/>
    <x v="8"/>
    <m/>
    <n v="0"/>
    <m/>
    <n v="0"/>
    <n v="0"/>
    <m/>
    <m/>
    <m/>
    <s v="CUT"/>
    <n v="1"/>
  </r>
  <r>
    <x v="272"/>
    <x v="9"/>
    <m/>
    <n v="0"/>
    <m/>
    <n v="0"/>
    <n v="0"/>
    <m/>
    <m/>
    <m/>
    <s v="CUT"/>
    <n v="1"/>
  </r>
  <r>
    <x v="272"/>
    <x v="10"/>
    <m/>
    <n v="0"/>
    <m/>
    <n v="0"/>
    <n v="0"/>
    <m/>
    <m/>
    <m/>
    <s v="CUT"/>
    <n v="1"/>
  </r>
  <r>
    <x v="272"/>
    <x v="11"/>
    <m/>
    <n v="0"/>
    <m/>
    <n v="0"/>
    <n v="0"/>
    <m/>
    <m/>
    <m/>
    <s v="CUT"/>
    <n v="1"/>
  </r>
  <r>
    <x v="273"/>
    <x v="0"/>
    <s v="-42 pts"/>
    <n v="42"/>
    <n v="117"/>
    <n v="1"/>
    <n v="-42"/>
    <s v="CAP+43 "/>
    <s v="CAP+43"/>
    <n v="43"/>
    <s v="117T"/>
    <n v="1"/>
  </r>
  <r>
    <x v="273"/>
    <x v="1"/>
    <m/>
    <n v="0"/>
    <m/>
    <n v="0"/>
    <n v="0"/>
    <m/>
    <m/>
    <m/>
    <s v="CUT"/>
    <n v="1"/>
  </r>
  <r>
    <x v="273"/>
    <x v="2"/>
    <m/>
    <n v="0"/>
    <m/>
    <n v="0"/>
    <n v="0"/>
    <m/>
    <m/>
    <m/>
    <s v="CUT"/>
    <n v="1"/>
  </r>
  <r>
    <x v="273"/>
    <x v="3"/>
    <m/>
    <n v="0"/>
    <m/>
    <n v="0"/>
    <n v="0"/>
    <m/>
    <m/>
    <m/>
    <s v="CUT"/>
    <n v="1"/>
  </r>
  <r>
    <x v="273"/>
    <x v="4"/>
    <m/>
    <n v="0"/>
    <m/>
    <n v="0"/>
    <n v="0"/>
    <m/>
    <m/>
    <m/>
    <s v="CUT"/>
    <n v="1"/>
  </r>
  <r>
    <x v="273"/>
    <x v="5"/>
    <m/>
    <n v="0"/>
    <m/>
    <n v="0"/>
    <n v="0"/>
    <m/>
    <m/>
    <m/>
    <s v="CUT"/>
    <n v="1"/>
  </r>
  <r>
    <x v="273"/>
    <x v="6"/>
    <m/>
    <n v="0"/>
    <m/>
    <n v="0"/>
    <n v="0"/>
    <m/>
    <m/>
    <m/>
    <s v="CUT"/>
    <n v="1"/>
  </r>
  <r>
    <x v="273"/>
    <x v="7"/>
    <m/>
    <n v="0"/>
    <m/>
    <n v="0"/>
    <n v="0"/>
    <m/>
    <m/>
    <m/>
    <s v="CUT"/>
    <n v="1"/>
  </r>
  <r>
    <x v="273"/>
    <x v="8"/>
    <m/>
    <n v="0"/>
    <m/>
    <n v="0"/>
    <n v="0"/>
    <m/>
    <m/>
    <m/>
    <s v="CUT"/>
    <n v="1"/>
  </r>
  <r>
    <x v="273"/>
    <x v="9"/>
    <m/>
    <n v="0"/>
    <m/>
    <n v="0"/>
    <n v="0"/>
    <m/>
    <m/>
    <m/>
    <s v="CUT"/>
    <n v="1"/>
  </r>
  <r>
    <x v="273"/>
    <x v="10"/>
    <m/>
    <n v="0"/>
    <m/>
    <n v="0"/>
    <n v="0"/>
    <m/>
    <m/>
    <m/>
    <s v="CUT"/>
    <n v="1"/>
  </r>
  <r>
    <x v="273"/>
    <x v="11"/>
    <m/>
    <n v="0"/>
    <m/>
    <n v="0"/>
    <n v="0"/>
    <m/>
    <m/>
    <m/>
    <s v="CUT"/>
    <n v="1"/>
  </r>
  <r>
    <x v="274"/>
    <x v="0"/>
    <s v="-42 pts"/>
    <n v="44"/>
    <n v="117"/>
    <n v="1"/>
    <n v="-42"/>
    <s v="CAP+43 "/>
    <s v="CAP+43"/>
    <n v="43"/>
    <s v="117T"/>
    <n v="1"/>
  </r>
  <r>
    <x v="274"/>
    <x v="1"/>
    <m/>
    <n v="0"/>
    <m/>
    <n v="0"/>
    <n v="0"/>
    <m/>
    <m/>
    <m/>
    <s v="CUT"/>
    <n v="1"/>
  </r>
  <r>
    <x v="274"/>
    <x v="2"/>
    <m/>
    <n v="0"/>
    <m/>
    <n v="0"/>
    <n v="0"/>
    <m/>
    <m/>
    <m/>
    <s v="CUT"/>
    <n v="1"/>
  </r>
  <r>
    <x v="274"/>
    <x v="3"/>
    <m/>
    <n v="0"/>
    <m/>
    <n v="0"/>
    <n v="0"/>
    <m/>
    <m/>
    <m/>
    <s v="CUT"/>
    <n v="1"/>
  </r>
  <r>
    <x v="274"/>
    <x v="4"/>
    <m/>
    <n v="0"/>
    <m/>
    <n v="0"/>
    <n v="0"/>
    <m/>
    <m/>
    <m/>
    <s v="CUT"/>
    <n v="1"/>
  </r>
  <r>
    <x v="274"/>
    <x v="5"/>
    <m/>
    <n v="0"/>
    <m/>
    <n v="0"/>
    <n v="0"/>
    <m/>
    <m/>
    <m/>
    <s v="CUT"/>
    <n v="1"/>
  </r>
  <r>
    <x v="274"/>
    <x v="6"/>
    <m/>
    <n v="0"/>
    <m/>
    <n v="0"/>
    <n v="0"/>
    <m/>
    <m/>
    <m/>
    <s v="CUT"/>
    <n v="1"/>
  </r>
  <r>
    <x v="274"/>
    <x v="7"/>
    <m/>
    <n v="0"/>
    <m/>
    <n v="0"/>
    <n v="0"/>
    <m/>
    <m/>
    <m/>
    <s v="CUT"/>
    <n v="1"/>
  </r>
  <r>
    <x v="274"/>
    <x v="8"/>
    <m/>
    <n v="0"/>
    <m/>
    <n v="0"/>
    <n v="0"/>
    <m/>
    <m/>
    <m/>
    <s v="CUT"/>
    <n v="1"/>
  </r>
  <r>
    <x v="274"/>
    <x v="9"/>
    <m/>
    <n v="0"/>
    <m/>
    <n v="0"/>
    <n v="0"/>
    <m/>
    <m/>
    <m/>
    <s v="CUT"/>
    <n v="1"/>
  </r>
  <r>
    <x v="274"/>
    <x v="10"/>
    <m/>
    <n v="0"/>
    <m/>
    <n v="0"/>
    <n v="0"/>
    <m/>
    <m/>
    <m/>
    <s v="CUT"/>
    <n v="1"/>
  </r>
  <r>
    <x v="274"/>
    <x v="11"/>
    <m/>
    <n v="0"/>
    <m/>
    <n v="0"/>
    <n v="0"/>
    <m/>
    <m/>
    <m/>
    <s v="CUT"/>
    <n v="1"/>
  </r>
  <r>
    <x v="275"/>
    <x v="0"/>
    <s v="100 pts"/>
    <n v="15"/>
    <n v="1"/>
    <n v="1"/>
    <n v="100"/>
    <n v="1.8813657407408257E-3"/>
    <n v="1.8813657407408257E-3"/>
    <n v="1.8813657407408257E-3"/>
    <n v="1"/>
    <n v="1"/>
  </r>
  <r>
    <x v="275"/>
    <x v="1"/>
    <s v="90 pts"/>
    <n v="15"/>
    <n v="2"/>
    <n v="1"/>
    <n v="90"/>
    <n v="6.0900462962962809E-3"/>
    <n v="6.0900462962962809E-3"/>
    <n v="6.0900462962962809E-3"/>
    <n v="2"/>
    <n v="1"/>
  </r>
  <r>
    <x v="275"/>
    <x v="2"/>
    <s v="50 pts"/>
    <n v="11"/>
    <n v="6"/>
    <n v="1"/>
    <n v="50"/>
    <n v="2.1869097222222189E-2"/>
    <n v="2.1869097222222189E-2"/>
    <n v="2.1869097222222189E-2"/>
    <n v="6"/>
    <n v="1"/>
  </r>
  <r>
    <x v="275"/>
    <x v="3"/>
    <s v="100 pts"/>
    <n v="15"/>
    <n v="1"/>
    <n v="1"/>
    <n v="100"/>
    <n v="1.3329861111111008E-3"/>
    <n v="1.3329861111111008E-3"/>
    <n v="1.3329861111111008E-3"/>
    <n v="1"/>
    <n v="1"/>
  </r>
  <r>
    <x v="275"/>
    <x v="4"/>
    <s v="100 pts"/>
    <n v="15"/>
    <n v="1"/>
    <n v="1"/>
    <n v="100"/>
    <n v="1.2956712962962857E-2"/>
    <n v="1.2956712962962857E-2"/>
    <n v="1.2956712962962857E-2"/>
    <n v="1"/>
    <n v="1"/>
  </r>
  <r>
    <x v="275"/>
    <x v="5"/>
    <s v="100 pts"/>
    <n v="15"/>
    <n v="1"/>
    <n v="1"/>
    <n v="100"/>
    <s v="305.0 lb"/>
    <n v="305"/>
    <n v="305"/>
    <n v="1"/>
    <n v="1"/>
  </r>
  <r>
    <x v="275"/>
    <x v="6"/>
    <s v="60 pts"/>
    <n v="15"/>
    <n v="5"/>
    <n v="1"/>
    <n v="60"/>
    <n v="3.3331018518518718E-3"/>
    <n v="3.3331018518518718E-3"/>
    <n v="3.3331018518518718E-3"/>
    <n v="5"/>
    <n v="1"/>
  </r>
  <r>
    <x v="275"/>
    <x v="7"/>
    <s v="50 pts"/>
    <n v="15"/>
    <n v="6"/>
    <n v="1"/>
    <n v="50"/>
    <s v="CAP+2"/>
    <s v="CAP+2"/>
    <n v="2"/>
    <s v="6T"/>
    <n v="1"/>
  </r>
  <r>
    <x v="276"/>
    <x v="0"/>
    <s v="70 pts"/>
    <n v="11"/>
    <n v="4"/>
    <n v="1"/>
    <n v="70"/>
    <n v="1.9185185185184306E-3"/>
    <n v="1.9185185185184306E-3"/>
    <n v="1.9185185185184306E-3"/>
    <n v="4"/>
    <n v="1"/>
  </r>
  <r>
    <x v="276"/>
    <x v="1"/>
    <s v="80 pts"/>
    <n v="11"/>
    <n v="3"/>
    <n v="1"/>
    <n v="80"/>
    <n v="6.4309027777778027E-3"/>
    <n v="6.4309027777778027E-3"/>
    <n v="6.4309027777778027E-3"/>
    <n v="3"/>
    <n v="1"/>
  </r>
  <r>
    <x v="276"/>
    <x v="2"/>
    <s v="90 pts"/>
    <n v="18"/>
    <n v="2"/>
    <n v="1"/>
    <n v="90"/>
    <n v="1.952997685185176E-2"/>
    <n v="1.952997685185176E-2"/>
    <n v="1.952997685185176E-2"/>
    <n v="2"/>
    <n v="1"/>
  </r>
  <r>
    <x v="276"/>
    <x v="3"/>
    <s v="90 pts"/>
    <n v="16"/>
    <n v="2"/>
    <n v="1"/>
    <n v="90"/>
    <n v="1.40891203703708E-3"/>
    <n v="1.40891203703708E-3"/>
    <n v="1.40891203703708E-3"/>
    <n v="2"/>
    <n v="1"/>
  </r>
  <r>
    <x v="276"/>
    <x v="4"/>
    <s v="90 pts"/>
    <n v="16"/>
    <n v="2"/>
    <n v="1"/>
    <n v="90"/>
    <n v="1.3206712962962941E-2"/>
    <n v="1.3206712962962941E-2"/>
    <n v="1.3206712962962941E-2"/>
    <n v="2"/>
    <n v="1"/>
  </r>
  <r>
    <x v="276"/>
    <x v="5"/>
    <s v="70 pts"/>
    <n v="16"/>
    <n v="4"/>
    <n v="1"/>
    <n v="70"/>
    <s v="285.0 lb"/>
    <n v="285"/>
    <n v="285"/>
    <s v="4T"/>
    <n v="1"/>
  </r>
  <r>
    <x v="276"/>
    <x v="6"/>
    <s v="40 pts"/>
    <n v="16"/>
    <n v="7"/>
    <n v="1"/>
    <n v="40"/>
    <n v="3.5517361111110368E-3"/>
    <n v="3.5517361111110368E-3"/>
    <n v="3.5517361111110368E-3"/>
    <n v="7"/>
    <n v="1"/>
  </r>
  <r>
    <x v="276"/>
    <x v="7"/>
    <s v="70 pts"/>
    <n v="16"/>
    <n v="4"/>
    <n v="1"/>
    <n v="70"/>
    <n v="3.9966435185185833E-3"/>
    <n v="3.9966435185185833E-3"/>
    <n v="3.9966435185185833E-3"/>
    <n v="4"/>
    <n v="1"/>
  </r>
  <r>
    <x v="277"/>
    <x v="0"/>
    <s v="20 pts"/>
    <n v="12"/>
    <n v="9"/>
    <n v="1"/>
    <n v="20"/>
    <n v="2.1453703703704363E-3"/>
    <n v="2.1453703703704363E-3"/>
    <n v="2.1453703703704363E-3"/>
    <n v="9"/>
    <n v="1"/>
  </r>
  <r>
    <x v="277"/>
    <x v="1"/>
    <s v="100 pts"/>
    <n v="12"/>
    <n v="1"/>
    <n v="1"/>
    <n v="100"/>
    <n v="5.8628472222221895E-3"/>
    <n v="5.8628472222221895E-3"/>
    <n v="5.8628472222221895E-3"/>
    <n v="1"/>
    <n v="1"/>
  </r>
  <r>
    <x v="277"/>
    <x v="2"/>
    <s v="100 pts"/>
    <n v="16"/>
    <n v="1"/>
    <n v="1"/>
    <n v="100"/>
    <n v="1.7673726851851868E-2"/>
    <n v="1.7673726851851868E-2"/>
    <n v="1.7673726851851868E-2"/>
    <n v="1"/>
    <n v="1"/>
  </r>
  <r>
    <x v="277"/>
    <x v="3"/>
    <s v="60 pts"/>
    <n v="14"/>
    <n v="5"/>
    <n v="1"/>
    <n v="60"/>
    <n v="1.7848379629630262E-3"/>
    <n v="1.7848379629630262E-3"/>
    <n v="1.7848379629630262E-3"/>
    <n v="5"/>
    <n v="1"/>
  </r>
  <r>
    <x v="277"/>
    <x v="4"/>
    <s v="80 pts"/>
    <n v="14"/>
    <n v="3"/>
    <n v="1"/>
    <n v="80"/>
    <n v="1.335601851851842E-2"/>
    <n v="1.335601851851842E-2"/>
    <n v="1.335601851851842E-2"/>
    <n v="3"/>
    <n v="1"/>
  </r>
  <r>
    <x v="277"/>
    <x v="5"/>
    <s v="50 pts"/>
    <n v="14"/>
    <n v="6"/>
    <n v="1"/>
    <n v="50"/>
    <s v="280.0 lb"/>
    <n v="280"/>
    <n v="280"/>
    <s v="6T"/>
    <n v="1"/>
  </r>
  <r>
    <x v="277"/>
    <x v="6"/>
    <s v="80 pts"/>
    <n v="14"/>
    <n v="3"/>
    <n v="1"/>
    <n v="80"/>
    <n v="3.2000000000000917E-3"/>
    <n v="3.2000000000000917E-3"/>
    <n v="3.2000000000000917E-3"/>
    <n v="3"/>
    <n v="1"/>
  </r>
  <r>
    <x v="277"/>
    <x v="7"/>
    <s v="90 pts"/>
    <n v="14"/>
    <n v="2"/>
    <n v="1"/>
    <n v="90"/>
    <n v="3.8849537037037862E-3"/>
    <n v="3.8849537037037862E-3"/>
    <n v="3.8849537037037862E-3"/>
    <n v="2"/>
    <n v="1"/>
  </r>
  <r>
    <x v="278"/>
    <x v="0"/>
    <s v="80 pts"/>
    <n v="13"/>
    <n v="3"/>
    <n v="1"/>
    <n v="80"/>
    <n v="1.9077546296295544E-3"/>
    <n v="1.9077546296295544E-3"/>
    <n v="1.9077546296295544E-3"/>
    <n v="3"/>
    <n v="1"/>
  </r>
  <r>
    <x v="278"/>
    <x v="1"/>
    <s v="60 pts"/>
    <n v="13"/>
    <n v="5"/>
    <n v="1"/>
    <n v="60"/>
    <n v="6.8210648148148145E-3"/>
    <n v="6.8210648148148145E-3"/>
    <n v="6.8210648148148145E-3"/>
    <n v="5"/>
    <n v="1"/>
  </r>
  <r>
    <x v="278"/>
    <x v="2"/>
    <s v="40 pts"/>
    <n v="14"/>
    <n v="7"/>
    <n v="1"/>
    <n v="40"/>
    <n v="2.2249074074074171E-2"/>
    <n v="2.2249074074074171E-2"/>
    <n v="2.2249074074074171E-2"/>
    <n v="7"/>
    <n v="1"/>
  </r>
  <r>
    <x v="278"/>
    <x v="3"/>
    <s v="80 pts"/>
    <n v="13"/>
    <n v="3"/>
    <n v="1"/>
    <n v="80"/>
    <n v="1.4969907407407224E-3"/>
    <n v="1.4969907407407224E-3"/>
    <n v="1.4969907407407224E-3"/>
    <n v="3"/>
    <n v="1"/>
  </r>
  <r>
    <x v="278"/>
    <x v="4"/>
    <s v="50 pts"/>
    <n v="13"/>
    <n v="6"/>
    <n v="1"/>
    <n v="50"/>
    <n v="1.4980787037037091E-2"/>
    <n v="1.4980787037037091E-2"/>
    <n v="1.4980787037037091E-2"/>
    <n v="6"/>
    <n v="1"/>
  </r>
  <r>
    <x v="278"/>
    <x v="5"/>
    <s v="80 pts"/>
    <n v="17"/>
    <n v="3"/>
    <n v="1"/>
    <n v="80"/>
    <s v="290.0 lb"/>
    <n v="290"/>
    <n v="290"/>
    <n v="3"/>
    <n v="1"/>
  </r>
  <r>
    <x v="278"/>
    <x v="6"/>
    <s v="70 pts"/>
    <n v="17"/>
    <n v="4"/>
    <n v="1"/>
    <n v="70"/>
    <n v="3.2930555555554797E-3"/>
    <n v="3.2930555555554797E-3"/>
    <n v="3.2930555555554797E-3"/>
    <n v="4"/>
    <n v="1"/>
  </r>
  <r>
    <x v="278"/>
    <x v="7"/>
    <s v="100 pts"/>
    <n v="17"/>
    <n v="1"/>
    <n v="1"/>
    <n v="100"/>
    <n v="3.7300925925924933E-3"/>
    <n v="3.7300925925924933E-3"/>
    <n v="3.7300925925924933E-3"/>
    <n v="1"/>
    <n v="1"/>
  </r>
  <r>
    <x v="279"/>
    <x v="0"/>
    <s v="90 pts"/>
    <n v="18"/>
    <n v="2"/>
    <n v="1"/>
    <n v="90"/>
    <n v="1.8932870370369503E-3"/>
    <n v="1.8932870370369503E-3"/>
    <n v="1.8932870370369503E-3"/>
    <n v="2"/>
    <n v="1"/>
  </r>
  <r>
    <x v="279"/>
    <x v="1"/>
    <s v="20 pts"/>
    <n v="18"/>
    <n v="9"/>
    <n v="1"/>
    <n v="20"/>
    <n v="8.0280092592592833E-3"/>
    <n v="8.0280092592592833E-3"/>
    <n v="8.0280092592592833E-3"/>
    <n v="9"/>
    <n v="1"/>
  </r>
  <r>
    <x v="279"/>
    <x v="2"/>
    <s v="30 pts"/>
    <n v="15"/>
    <n v="8"/>
    <n v="1"/>
    <n v="30"/>
    <n v="2.3298726851851859E-2"/>
    <n v="2.3298726851851859E-2"/>
    <n v="2.3298726851851859E-2"/>
    <n v="8"/>
    <n v="1"/>
  </r>
  <r>
    <x v="279"/>
    <x v="3"/>
    <s v="70 pts"/>
    <n v="12"/>
    <n v="4"/>
    <n v="1"/>
    <n v="70"/>
    <n v="1.733564814814903E-3"/>
    <n v="1.733564814814903E-3"/>
    <n v="1.733564814814903E-3"/>
    <n v="4"/>
    <n v="1"/>
  </r>
  <r>
    <x v="279"/>
    <x v="4"/>
    <s v="30 pts"/>
    <n v="12"/>
    <n v="8"/>
    <n v="1"/>
    <n v="30"/>
    <n v="1.5719328703703628E-2"/>
    <n v="1.5719328703703628E-2"/>
    <n v="1.5719328703703628E-2"/>
    <n v="8"/>
    <n v="1"/>
  </r>
  <r>
    <x v="279"/>
    <x v="5"/>
    <s v="90 pts"/>
    <n v="12"/>
    <n v="2"/>
    <n v="1"/>
    <n v="90"/>
    <s v="295.0 lb"/>
    <n v="295"/>
    <n v="295"/>
    <n v="2"/>
    <n v="1"/>
  </r>
  <r>
    <x v="279"/>
    <x v="6"/>
    <s v="90 pts"/>
    <n v="12"/>
    <n v="2"/>
    <n v="1"/>
    <n v="90"/>
    <n v="3.1766203703704754E-3"/>
    <n v="3.1766203703704754E-3"/>
    <n v="3.1766203703704754E-3"/>
    <n v="2"/>
    <n v="1"/>
  </r>
  <r>
    <x v="279"/>
    <x v="7"/>
    <s v="80 pts"/>
    <n v="12"/>
    <n v="3"/>
    <n v="1"/>
    <n v="80"/>
    <n v="3.905324074074068E-3"/>
    <n v="3.905324074074068E-3"/>
    <n v="3.905324074074068E-3"/>
    <n v="3"/>
    <n v="1"/>
  </r>
  <r>
    <x v="280"/>
    <x v="0"/>
    <s v="30 pts"/>
    <n v="19"/>
    <n v="8"/>
    <n v="1"/>
    <n v="30"/>
    <n v="2.0311342592591597E-3"/>
    <n v="2.0311342592591597E-3"/>
    <n v="2.0311342592591597E-3"/>
    <n v="8"/>
    <n v="1"/>
  </r>
  <r>
    <x v="280"/>
    <x v="1"/>
    <s v="70 pts"/>
    <n v="19"/>
    <n v="4"/>
    <n v="1"/>
    <n v="70"/>
    <n v="6.4642361111111324E-3"/>
    <n v="6.4642361111111324E-3"/>
    <n v="6.4642361111111324E-3"/>
    <n v="4"/>
    <n v="1"/>
  </r>
  <r>
    <x v="280"/>
    <x v="2"/>
    <s v="80 pts"/>
    <n v="17"/>
    <n v="3"/>
    <n v="1"/>
    <n v="80"/>
    <n v="2.017986111111103E-2"/>
    <n v="2.017986111111103E-2"/>
    <n v="2.017986111111103E-2"/>
    <n v="3"/>
    <n v="1"/>
  </r>
  <r>
    <x v="280"/>
    <x v="3"/>
    <s v="30 pts"/>
    <n v="17"/>
    <n v="8"/>
    <n v="1"/>
    <n v="30"/>
    <n v="2.4653935185185993E-3"/>
    <n v="2.4653935185185993E-3"/>
    <n v="2.4653935185185993E-3"/>
    <n v="8"/>
    <n v="1"/>
  </r>
  <r>
    <x v="280"/>
    <x v="4"/>
    <s v="70 pts"/>
    <n v="17"/>
    <n v="4"/>
    <n v="1"/>
    <n v="70"/>
    <n v="1.3736111111111171E-2"/>
    <n v="1.3736111111111171E-2"/>
    <n v="1.3736111111111171E-2"/>
    <n v="4"/>
    <n v="1"/>
  </r>
  <r>
    <x v="280"/>
    <x v="5"/>
    <s v="20 pts"/>
    <n v="13"/>
    <n v="9"/>
    <n v="1"/>
    <n v="20"/>
    <s v="135.0 lb"/>
    <n v="135"/>
    <n v="135"/>
    <n v="9"/>
    <n v="1"/>
  </r>
  <r>
    <x v="280"/>
    <x v="6"/>
    <s v="50 pts"/>
    <n v="13"/>
    <n v="6"/>
    <n v="1"/>
    <n v="50"/>
    <n v="3.3717592592592549E-3"/>
    <n v="3.3717592592592549E-3"/>
    <n v="3.3717592592592549E-3"/>
    <n v="6"/>
    <n v="1"/>
  </r>
  <r>
    <x v="280"/>
    <x v="7"/>
    <s v="50 pts"/>
    <n v="13"/>
    <n v="6"/>
    <n v="1"/>
    <n v="50"/>
    <s v="CAP+2"/>
    <s v="CAP+2"/>
    <n v="2"/>
    <s v="6T"/>
    <n v="1"/>
  </r>
  <r>
    <x v="281"/>
    <x v="0"/>
    <s v="60 pts"/>
    <n v="17"/>
    <n v="5"/>
    <n v="1"/>
    <n v="60"/>
    <n v="1.9359953703703692E-3"/>
    <n v="1.9359953703703692E-3"/>
    <n v="1.9359953703703692E-3"/>
    <n v="5"/>
    <n v="1"/>
  </r>
  <r>
    <x v="281"/>
    <x v="1"/>
    <s v="50 pts"/>
    <n v="17"/>
    <n v="6"/>
    <n v="1"/>
    <n v="50"/>
    <n v="7.1761574074074019E-3"/>
    <n v="7.1761574074074019E-3"/>
    <n v="7.1761574074074019E-3"/>
    <n v="6"/>
    <n v="1"/>
  </r>
  <r>
    <x v="281"/>
    <x v="2"/>
    <s v="70 pts"/>
    <n v="13"/>
    <n v="4"/>
    <n v="1"/>
    <n v="70"/>
    <n v="2.0668865740740783E-2"/>
    <n v="2.0668865740740783E-2"/>
    <n v="2.0668865740740783E-2"/>
    <n v="4"/>
    <n v="1"/>
  </r>
  <r>
    <x v="281"/>
    <x v="3"/>
    <s v="40 pts"/>
    <n v="18"/>
    <n v="7"/>
    <n v="1"/>
    <n v="40"/>
    <n v="2.2174768518519183E-3"/>
    <n v="2.2174768518519183E-3"/>
    <n v="2.2174768518519183E-3"/>
    <n v="7"/>
    <n v="1"/>
  </r>
  <r>
    <x v="281"/>
    <x v="4"/>
    <s v="60 pts"/>
    <n v="18"/>
    <n v="5"/>
    <n v="1"/>
    <n v="60"/>
    <n v="1.4665509259259357E-2"/>
    <n v="1.4665509259259357E-2"/>
    <n v="1.4665509259259357E-2"/>
    <n v="5"/>
    <n v="1"/>
  </r>
  <r>
    <x v="281"/>
    <x v="5"/>
    <s v="70 pts"/>
    <n v="18"/>
    <n v="4"/>
    <n v="1"/>
    <n v="70"/>
    <s v="285.0 lb"/>
    <n v="285"/>
    <n v="285"/>
    <s v="4T"/>
    <n v="1"/>
  </r>
  <r>
    <x v="281"/>
    <x v="6"/>
    <s v="30 pts"/>
    <n v="18"/>
    <n v="8"/>
    <n v="1"/>
    <n v="30"/>
    <n v="3.9987268518517638E-3"/>
    <n v="3.9987268518517638E-3"/>
    <n v="3.9987268518517638E-3"/>
    <n v="8"/>
    <n v="1"/>
  </r>
  <r>
    <x v="281"/>
    <x v="7"/>
    <s v="20 pts"/>
    <n v="18"/>
    <n v="9"/>
    <n v="1"/>
    <n v="20"/>
    <s v="CAP+9"/>
    <s v="CAP+9"/>
    <n v="9"/>
    <n v="9"/>
    <n v="1"/>
  </r>
  <r>
    <x v="282"/>
    <x v="0"/>
    <s v="50 pts"/>
    <n v="20"/>
    <n v="6"/>
    <n v="1"/>
    <n v="50"/>
    <n v="1.9560185185185652E-3"/>
    <n v="1.9560185185185652E-3"/>
    <n v="1.9560185185185652E-3"/>
    <n v="6"/>
    <n v="1"/>
  </r>
  <r>
    <x v="282"/>
    <x v="1"/>
    <s v="40 pts"/>
    <n v="20"/>
    <n v="7"/>
    <n v="1"/>
    <n v="40"/>
    <n v="7.3392361111110915E-3"/>
    <n v="7.3392361111110915E-3"/>
    <n v="7.3392361111110915E-3"/>
    <n v="7"/>
    <n v="1"/>
  </r>
  <r>
    <x v="282"/>
    <x v="2"/>
    <s v="20 pts"/>
    <n v="19"/>
    <n v="9"/>
    <n v="1"/>
    <n v="20"/>
    <n v="2.4118171296296342E-2"/>
    <n v="2.4118171296296342E-2"/>
    <n v="2.4118171296296342E-2"/>
    <n v="9"/>
    <n v="1"/>
  </r>
  <r>
    <x v="282"/>
    <x v="3"/>
    <s v="20 pts"/>
    <n v="11"/>
    <n v="9"/>
    <n v="1"/>
    <n v="20"/>
    <n v="2.6045138888888264E-3"/>
    <n v="2.6045138888888264E-3"/>
    <n v="2.6045138888888264E-3"/>
    <n v="9"/>
    <n v="1"/>
  </r>
  <r>
    <x v="282"/>
    <x v="4"/>
    <s v="40 pts"/>
    <n v="11"/>
    <n v="7"/>
    <n v="1"/>
    <n v="40"/>
    <n v="1.5179745370370368E-2"/>
    <n v="1.5179745370370368E-2"/>
    <n v="1.5179745370370368E-2"/>
    <n v="7"/>
    <n v="1"/>
  </r>
  <r>
    <x v="282"/>
    <x v="5"/>
    <s v="50 pts"/>
    <n v="11"/>
    <n v="6"/>
    <n v="1"/>
    <n v="50"/>
    <s v="280.0 lb"/>
    <n v="280"/>
    <n v="280"/>
    <s v="6T"/>
    <n v="1"/>
  </r>
  <r>
    <x v="282"/>
    <x v="6"/>
    <s v="100 pts"/>
    <n v="11"/>
    <n v="1"/>
    <n v="1"/>
    <n v="100"/>
    <n v="3.1283564814814646E-3"/>
    <n v="3.1283564814814646E-3"/>
    <n v="3.1283564814814646E-3"/>
    <n v="1"/>
    <n v="1"/>
  </r>
  <r>
    <x v="282"/>
    <x v="7"/>
    <s v="60 pts"/>
    <n v="11"/>
    <n v="5"/>
    <n v="1"/>
    <n v="60"/>
    <n v="4.0244212962963211E-3"/>
    <n v="4.0244212962963211E-3"/>
    <n v="4.0244212962963211E-3"/>
    <n v="5"/>
    <n v="1"/>
  </r>
  <r>
    <x v="283"/>
    <x v="0"/>
    <s v="40 pts"/>
    <n v="16"/>
    <n v="7"/>
    <n v="1"/>
    <n v="40"/>
    <n v="1.9784722222222495E-3"/>
    <n v="1.9784722222222495E-3"/>
    <n v="1.9784722222222495E-3"/>
    <n v="7"/>
    <n v="1"/>
  </r>
  <r>
    <x v="283"/>
    <x v="1"/>
    <s v="30 pts"/>
    <n v="16"/>
    <n v="8"/>
    <n v="1"/>
    <n v="30"/>
    <n v="7.6649305555556158E-3"/>
    <n v="7.6649305555556158E-3"/>
    <n v="7.6649305555556158E-3"/>
    <n v="8"/>
    <n v="1"/>
  </r>
  <r>
    <x v="283"/>
    <x v="2"/>
    <s v="60 pts"/>
    <n v="12"/>
    <n v="5"/>
    <n v="1"/>
    <n v="60"/>
    <n v="2.1246064814814725E-2"/>
    <n v="2.1246064814814725E-2"/>
    <n v="2.1246064814814725E-2"/>
    <n v="5"/>
    <n v="1"/>
  </r>
  <r>
    <x v="283"/>
    <x v="3"/>
    <s v="50 pts"/>
    <n v="19"/>
    <n v="6"/>
    <n v="1"/>
    <n v="50"/>
    <n v="1.9648148148148081E-3"/>
    <n v="1.9648148148148081E-3"/>
    <n v="1.9648148148148081E-3"/>
    <n v="6"/>
    <n v="1"/>
  </r>
  <r>
    <x v="283"/>
    <x v="4"/>
    <s v="20 pts"/>
    <n v="19"/>
    <n v="9"/>
    <n v="1"/>
    <n v="20"/>
    <n v="1.5955324074074184E-2"/>
    <n v="1.5955324074074184E-2"/>
    <n v="1.5955324074074184E-2"/>
    <n v="9"/>
    <n v="1"/>
  </r>
  <r>
    <x v="283"/>
    <x v="5"/>
    <s v="30 pts"/>
    <n v="19"/>
    <n v="8"/>
    <n v="1"/>
    <n v="30"/>
    <s v="275.0 lb"/>
    <n v="275"/>
    <n v="275"/>
    <n v="8"/>
    <n v="1"/>
  </r>
  <r>
    <x v="283"/>
    <x v="6"/>
    <s v="20 pts"/>
    <n v="19"/>
    <n v="9"/>
    <n v="1"/>
    <n v="20"/>
    <s v="CAP+1"/>
    <s v="CAP+1"/>
    <n v="1"/>
    <n v="9"/>
    <n v="1"/>
  </r>
  <r>
    <x v="283"/>
    <x v="7"/>
    <s v="30 pts"/>
    <n v="19"/>
    <n v="8"/>
    <n v="1"/>
    <n v="30"/>
    <s v="CAP+6"/>
    <s v="CAP+6"/>
    <n v="6"/>
    <n v="8"/>
    <n v="1"/>
  </r>
  <r>
    <x v="284"/>
    <x v="0"/>
    <m/>
    <n v="14"/>
    <s v="WD"/>
    <n v="1"/>
    <n v="0"/>
    <m/>
    <m/>
    <m/>
    <s v="WD"/>
    <n v="1"/>
  </r>
  <r>
    <x v="284"/>
    <x v="1"/>
    <m/>
    <n v="14"/>
    <s v="WD"/>
    <n v="1"/>
    <n v="0"/>
    <m/>
    <m/>
    <m/>
    <s v="WD"/>
    <n v="1"/>
  </r>
  <r>
    <x v="284"/>
    <x v="2"/>
    <m/>
    <n v="0"/>
    <s v="WD"/>
    <n v="0"/>
    <n v="0"/>
    <m/>
    <m/>
    <m/>
    <s v="WD"/>
    <n v="1"/>
  </r>
  <r>
    <x v="284"/>
    <x v="3"/>
    <m/>
    <n v="0"/>
    <s v="WD"/>
    <n v="0"/>
    <n v="0"/>
    <m/>
    <m/>
    <m/>
    <s v="WD"/>
    <n v="1"/>
  </r>
  <r>
    <x v="284"/>
    <x v="4"/>
    <m/>
    <n v="0"/>
    <s v="WD"/>
    <n v="0"/>
    <n v="0"/>
    <m/>
    <m/>
    <m/>
    <s v="WD"/>
    <n v="1"/>
  </r>
  <r>
    <x v="284"/>
    <x v="5"/>
    <m/>
    <n v="0"/>
    <s v="WD"/>
    <n v="0"/>
    <n v="0"/>
    <m/>
    <m/>
    <m/>
    <s v="WD"/>
    <n v="1"/>
  </r>
  <r>
    <x v="284"/>
    <x v="6"/>
    <m/>
    <n v="0"/>
    <s v="WD"/>
    <n v="0"/>
    <n v="0"/>
    <m/>
    <m/>
    <m/>
    <s v="WD"/>
    <n v="1"/>
  </r>
  <r>
    <x v="284"/>
    <x v="7"/>
    <m/>
    <n v="0"/>
    <s v="WD"/>
    <n v="0"/>
    <n v="0"/>
    <m/>
    <m/>
    <m/>
    <s v="WD"/>
    <n v="1"/>
  </r>
  <r>
    <x v="285"/>
    <x v="0"/>
    <s v="80 pts"/>
    <n v="8"/>
    <n v="3"/>
    <n v="1"/>
    <n v="80"/>
    <n v="2.2417824074074666E-3"/>
    <n v="2.2417824074074666E-3"/>
    <n v="2.2417824074074666E-3"/>
    <n v="3"/>
    <n v="1"/>
  </r>
  <r>
    <x v="285"/>
    <x v="1"/>
    <s v="100 pts"/>
    <n v="8"/>
    <n v="1"/>
    <n v="1"/>
    <n v="100"/>
    <n v="5.9743055555554481E-3"/>
    <n v="5.9743055555554481E-3"/>
    <n v="5.9743055555554481E-3"/>
    <n v="1"/>
    <n v="1"/>
  </r>
  <r>
    <x v="285"/>
    <x v="2"/>
    <s v="80 pts"/>
    <n v="18"/>
    <n v="3"/>
    <n v="1"/>
    <n v="80"/>
    <n v="2.1589004629629649E-2"/>
    <n v="2.1589004629629649E-2"/>
    <n v="2.1589004629629649E-2"/>
    <n v="3"/>
    <n v="1"/>
  </r>
  <r>
    <x v="285"/>
    <x v="3"/>
    <s v="100 pts"/>
    <n v="6"/>
    <n v="1"/>
    <n v="1"/>
    <n v="100"/>
    <n v="1.9457175925925441E-3"/>
    <n v="1.9457175925925441E-3"/>
    <n v="1.9457175925925441E-3"/>
    <n v="1"/>
    <n v="1"/>
  </r>
  <r>
    <x v="285"/>
    <x v="4"/>
    <s v="90 pts"/>
    <n v="6"/>
    <n v="2"/>
    <n v="1"/>
    <n v="90"/>
    <n v="1.1994907407407496E-2"/>
    <n v="1.1994907407407496E-2"/>
    <n v="1.1994907407407496E-2"/>
    <n v="2"/>
    <n v="1"/>
  </r>
  <r>
    <x v="285"/>
    <x v="5"/>
    <s v="100 pts"/>
    <n v="5"/>
    <n v="1"/>
    <n v="1"/>
    <n v="100"/>
    <s v="220.0 lb"/>
    <n v="220"/>
    <n v="220"/>
    <s v="1T"/>
    <n v="1"/>
  </r>
  <r>
    <x v="285"/>
    <x v="6"/>
    <s v="60 pts"/>
    <n v="5"/>
    <n v="5"/>
    <n v="1"/>
    <n v="60"/>
    <n v="3.1947916666665854E-3"/>
    <n v="3.1947916666665854E-3"/>
    <n v="3.1947916666665854E-3"/>
    <n v="5"/>
    <n v="1"/>
  </r>
  <r>
    <x v="285"/>
    <x v="7"/>
    <s v="80 pts"/>
    <n v="5"/>
    <n v="3"/>
    <n v="1"/>
    <n v="80"/>
    <n v="3.2060185185185386E-3"/>
    <n v="3.2060185185185386E-3"/>
    <n v="3.2060185185185386E-3"/>
    <n v="3"/>
    <n v="1"/>
  </r>
  <r>
    <x v="286"/>
    <x v="0"/>
    <s v="100 pts"/>
    <n v="2"/>
    <n v="1"/>
    <n v="1"/>
    <n v="100"/>
    <n v="2.2065972222222729E-3"/>
    <n v="2.2065972222222729E-3"/>
    <n v="2.2065972222222729E-3"/>
    <n v="1"/>
    <n v="1"/>
  </r>
  <r>
    <x v="286"/>
    <x v="1"/>
    <s v="90 pts"/>
    <n v="2"/>
    <n v="2"/>
    <n v="1"/>
    <n v="90"/>
    <n v="6.185879629629687E-3"/>
    <n v="6.185879629629687E-3"/>
    <n v="6.185879629629687E-3"/>
    <n v="2"/>
    <n v="1"/>
  </r>
  <r>
    <x v="286"/>
    <x v="2"/>
    <s v="70 pts"/>
    <n v="12"/>
    <n v="4"/>
    <n v="1"/>
    <n v="70"/>
    <n v="2.2694328703703803E-2"/>
    <n v="2.2694328703703803E-2"/>
    <n v="2.2694328703703803E-2"/>
    <n v="4"/>
    <n v="1"/>
  </r>
  <r>
    <x v="286"/>
    <x v="3"/>
    <s v="70 pts"/>
    <n v="5"/>
    <n v="4"/>
    <n v="1"/>
    <n v="70"/>
    <n v="2.199652777777672E-3"/>
    <n v="2.199652777777672E-3"/>
    <n v="2.199652777777672E-3"/>
    <n v="4"/>
    <n v="1"/>
  </r>
  <r>
    <x v="286"/>
    <x v="4"/>
    <s v="70 pts"/>
    <n v="5"/>
    <n v="4"/>
    <n v="1"/>
    <n v="70"/>
    <n v="1.2150000000000105E-2"/>
    <n v="1.2150000000000105E-2"/>
    <n v="1.2150000000000105E-2"/>
    <n v="4"/>
    <n v="1"/>
  </r>
  <r>
    <x v="286"/>
    <x v="5"/>
    <s v="50 pts"/>
    <n v="6"/>
    <n v="6"/>
    <n v="1"/>
    <n v="50"/>
    <s v="195.0 lb"/>
    <n v="195"/>
    <n v="195"/>
    <s v="6T"/>
    <n v="1"/>
  </r>
  <r>
    <x v="286"/>
    <x v="6"/>
    <s v="80 pts"/>
    <n v="6"/>
    <n v="3"/>
    <n v="1"/>
    <n v="80"/>
    <n v="2.871296296296233E-3"/>
    <n v="2.871296296296233E-3"/>
    <n v="2.871296296296233E-3"/>
    <n v="3"/>
    <n v="1"/>
  </r>
  <r>
    <x v="286"/>
    <x v="7"/>
    <s v="70 pts"/>
    <n v="6"/>
    <n v="4"/>
    <n v="1"/>
    <n v="70"/>
    <n v="3.3680555555555269E-3"/>
    <n v="3.3680555555555269E-3"/>
    <n v="3.3680555555555269E-3"/>
    <n v="4"/>
    <n v="1"/>
  </r>
  <r>
    <x v="287"/>
    <x v="0"/>
    <s v="40 pts"/>
    <n v="7"/>
    <n v="7"/>
    <n v="1"/>
    <n v="40"/>
    <n v="2.2724537037037695E-3"/>
    <n v="2.2724537037037695E-3"/>
    <n v="2.2724537037037695E-3"/>
    <n v="7"/>
    <n v="1"/>
  </r>
  <r>
    <x v="287"/>
    <x v="1"/>
    <s v="80 pts"/>
    <n v="7"/>
    <n v="3"/>
    <n v="1"/>
    <n v="80"/>
    <n v="6.4192129629629946E-3"/>
    <n v="6.4192129629629946E-3"/>
    <n v="6.4192129629629946E-3"/>
    <n v="3"/>
    <n v="1"/>
  </r>
  <r>
    <x v="287"/>
    <x v="2"/>
    <s v="90 pts"/>
    <n v="17"/>
    <n v="2"/>
    <n v="1"/>
    <n v="90"/>
    <n v="2.1091666666666731E-2"/>
    <n v="2.1091666666666731E-2"/>
    <n v="2.1091666666666731E-2"/>
    <n v="2"/>
    <n v="1"/>
  </r>
  <r>
    <x v="287"/>
    <x v="3"/>
    <s v="80 pts"/>
    <n v="3"/>
    <n v="3"/>
    <n v="1"/>
    <n v="80"/>
    <n v="2.1585648148148007E-3"/>
    <n v="2.1585648148148007E-3"/>
    <n v="2.1585648148148007E-3"/>
    <n v="3"/>
    <n v="1"/>
  </r>
  <r>
    <x v="287"/>
    <x v="4"/>
    <s v="100 pts"/>
    <n v="3"/>
    <n v="1"/>
    <n v="1"/>
    <n v="100"/>
    <n v="1.1583680555555587E-2"/>
    <n v="1.1583680555555587E-2"/>
    <n v="1.1583680555555587E-2"/>
    <n v="1"/>
    <n v="1"/>
  </r>
  <r>
    <x v="287"/>
    <x v="5"/>
    <s v="100 pts"/>
    <n v="4"/>
    <n v="1"/>
    <n v="1"/>
    <n v="100"/>
    <s v="220.0 lb"/>
    <n v="220"/>
    <n v="220"/>
    <s v="1T"/>
    <n v="1"/>
  </r>
  <r>
    <x v="287"/>
    <x v="6"/>
    <s v="30 pts"/>
    <n v="4"/>
    <n v="8"/>
    <n v="1"/>
    <n v="30"/>
    <n v="3.3700231481481602E-3"/>
    <n v="3.3700231481481602E-3"/>
    <n v="3.3700231481481602E-3"/>
    <n v="8"/>
    <n v="1"/>
  </r>
  <r>
    <x v="287"/>
    <x v="7"/>
    <s v="60 pts"/>
    <n v="4"/>
    <n v="5"/>
    <n v="1"/>
    <n v="60"/>
    <n v="3.6653935185184672E-3"/>
    <n v="3.6653935185184672E-3"/>
    <n v="3.6653935185184672E-3"/>
    <n v="5"/>
    <n v="1"/>
  </r>
  <r>
    <x v="288"/>
    <x v="0"/>
    <s v="90 pts"/>
    <n v="4"/>
    <n v="2"/>
    <n v="1"/>
    <n v="90"/>
    <n v="2.2302083333334277E-3"/>
    <n v="2.2302083333334277E-3"/>
    <n v="2.2302083333334277E-3"/>
    <n v="2"/>
    <n v="1"/>
  </r>
  <r>
    <x v="288"/>
    <x v="1"/>
    <s v="70 pts"/>
    <n v="4"/>
    <n v="4"/>
    <n v="1"/>
    <n v="70"/>
    <n v="6.5871527777778827E-3"/>
    <n v="6.5871527777778827E-3"/>
    <n v="6.5871527777778827E-3"/>
    <n v="4"/>
    <n v="1"/>
  </r>
  <r>
    <x v="288"/>
    <x v="2"/>
    <s v="60 pts"/>
    <n v="14"/>
    <n v="5"/>
    <n v="1"/>
    <n v="60"/>
    <n v="2.3029398148148195E-2"/>
    <n v="2.3029398148148195E-2"/>
    <n v="2.3029398148148195E-2"/>
    <n v="5"/>
    <n v="1"/>
  </r>
  <r>
    <x v="288"/>
    <x v="3"/>
    <s v="50 pts"/>
    <n v="7"/>
    <n v="6"/>
    <n v="1"/>
    <n v="50"/>
    <n v="2.429398148148243E-3"/>
    <n v="2.429398148148243E-3"/>
    <n v="2.429398148148243E-3"/>
    <n v="6"/>
    <n v="1"/>
  </r>
  <r>
    <x v="288"/>
    <x v="4"/>
    <s v="80 pts"/>
    <n v="7"/>
    <n v="3"/>
    <n v="1"/>
    <n v="80"/>
    <n v="1.2036921296296299E-2"/>
    <n v="1.2036921296296299E-2"/>
    <n v="1.2036921296296299E-2"/>
    <n v="3"/>
    <n v="1"/>
  </r>
  <r>
    <x v="288"/>
    <x v="5"/>
    <s v="20 pts"/>
    <n v="7"/>
    <n v="9"/>
    <n v="1"/>
    <n v="20"/>
    <s v="175.0 lb"/>
    <n v="175"/>
    <n v="175"/>
    <n v="9"/>
    <n v="1"/>
  </r>
  <r>
    <x v="288"/>
    <x v="6"/>
    <s v="70 pts"/>
    <n v="7"/>
    <n v="4"/>
    <n v="1"/>
    <n v="70"/>
    <n v="2.9964120370369329E-3"/>
    <n v="2.9964120370369329E-3"/>
    <n v="2.9964120370369329E-3"/>
    <n v="4"/>
    <n v="1"/>
  </r>
  <r>
    <x v="288"/>
    <x v="7"/>
    <s v="100 pts"/>
    <n v="7"/>
    <n v="1"/>
    <n v="1"/>
    <n v="100"/>
    <n v="2.8403935185186135E-3"/>
    <n v="2.8403935185186135E-3"/>
    <n v="2.8403935185186135E-3"/>
    <n v="1"/>
    <n v="1"/>
  </r>
  <r>
    <x v="289"/>
    <x v="0"/>
    <s v="50 pts"/>
    <n v="6"/>
    <n v="6"/>
    <n v="1"/>
    <n v="50"/>
    <n v="2.2668981481481776E-3"/>
    <n v="2.2668981481481776E-3"/>
    <n v="2.2668981481481776E-3"/>
    <n v="6"/>
    <n v="1"/>
  </r>
  <r>
    <x v="289"/>
    <x v="1"/>
    <s v="40 pts"/>
    <n v="6"/>
    <n v="7"/>
    <n v="1"/>
    <n v="40"/>
    <n v="7.5503472222222534E-3"/>
    <n v="7.5503472222222534E-3"/>
    <n v="7.5503472222222534E-3"/>
    <n v="7"/>
    <n v="1"/>
  </r>
  <r>
    <x v="289"/>
    <x v="2"/>
    <s v="30 pts"/>
    <n v="16"/>
    <n v="8"/>
    <n v="1"/>
    <n v="30"/>
    <n v="2.5348263888888889E-2"/>
    <n v="2.5348263888888889E-2"/>
    <n v="2.5348263888888889E-2"/>
    <n v="8"/>
    <n v="1"/>
  </r>
  <r>
    <x v="289"/>
    <x v="3"/>
    <s v="90 pts"/>
    <n v="8"/>
    <n v="2"/>
    <n v="1"/>
    <n v="90"/>
    <n v="2.0984953703704345E-3"/>
    <n v="2.0984953703704345E-3"/>
    <n v="2.0984953703704345E-3"/>
    <n v="2"/>
    <n v="1"/>
  </r>
  <r>
    <x v="289"/>
    <x v="4"/>
    <s v="50 pts"/>
    <n v="8"/>
    <n v="6"/>
    <n v="1"/>
    <n v="50"/>
    <n v="1.3007986111111203E-2"/>
    <n v="1.3007986111111203E-2"/>
    <n v="1.3007986111111203E-2"/>
    <n v="6"/>
    <n v="1"/>
  </r>
  <r>
    <x v="289"/>
    <x v="5"/>
    <s v="80 pts"/>
    <n v="8"/>
    <n v="3"/>
    <n v="1"/>
    <n v="80"/>
    <s v="205.0 lb"/>
    <n v="205"/>
    <n v="205"/>
    <s v="3T"/>
    <n v="1"/>
  </r>
  <r>
    <x v="289"/>
    <x v="6"/>
    <s v="100 pts"/>
    <n v="8"/>
    <n v="1"/>
    <n v="1"/>
    <n v="100"/>
    <n v="2.7679398148148238E-3"/>
    <n v="2.7679398148148238E-3"/>
    <n v="2.7679398148148238E-3"/>
    <n v="1"/>
    <n v="1"/>
  </r>
  <r>
    <x v="289"/>
    <x v="7"/>
    <s v="90 pts"/>
    <n v="8"/>
    <n v="2"/>
    <n v="1"/>
    <n v="90"/>
    <n v="2.8935185185186008E-3"/>
    <n v="2.8935185185186008E-3"/>
    <n v="2.8935185185186008E-3"/>
    <n v="2"/>
    <n v="1"/>
  </r>
  <r>
    <x v="290"/>
    <x v="0"/>
    <s v="70 pts"/>
    <n v="5"/>
    <n v="4"/>
    <n v="1"/>
    <n v="70"/>
    <n v="2.2616898148148934E-3"/>
    <n v="2.2616898148148934E-3"/>
    <n v="2.2616898148148934E-3"/>
    <n v="4"/>
    <n v="1"/>
  </r>
  <r>
    <x v="290"/>
    <x v="1"/>
    <s v="50 pts"/>
    <n v="5"/>
    <n v="6"/>
    <n v="1"/>
    <n v="50"/>
    <n v="7.0052083333334014E-3"/>
    <n v="7.0052083333334014E-3"/>
    <n v="7.0052083333334014E-3"/>
    <n v="6"/>
    <n v="1"/>
  </r>
  <r>
    <x v="290"/>
    <x v="2"/>
    <s v="100 pts"/>
    <n v="15"/>
    <n v="1"/>
    <n v="1"/>
    <n v="100"/>
    <n v="2.0920833333333277E-2"/>
    <n v="2.0920833333333277E-2"/>
    <n v="2.0920833333333277E-2"/>
    <n v="1"/>
    <n v="1"/>
  </r>
  <r>
    <x v="290"/>
    <x v="3"/>
    <s v="40 pts"/>
    <n v="4"/>
    <n v="7"/>
    <n v="1"/>
    <n v="40"/>
    <n v="2.570833333333411E-3"/>
    <n v="2.570833333333411E-3"/>
    <n v="2.570833333333411E-3"/>
    <n v="7"/>
    <n v="1"/>
  </r>
  <r>
    <x v="290"/>
    <x v="4"/>
    <s v="60 pts"/>
    <n v="4"/>
    <n v="5"/>
    <n v="1"/>
    <n v="60"/>
    <n v="1.2682870370370303E-2"/>
    <n v="1.2682870370370303E-2"/>
    <n v="1.2682870370370303E-2"/>
    <n v="5"/>
    <n v="1"/>
  </r>
  <r>
    <x v="290"/>
    <x v="5"/>
    <s v="50 pts"/>
    <n v="3"/>
    <n v="6"/>
    <n v="1"/>
    <n v="50"/>
    <s v="195.0 lb"/>
    <n v="195"/>
    <n v="195"/>
    <s v="6T"/>
    <n v="1"/>
  </r>
  <r>
    <x v="290"/>
    <x v="6"/>
    <s v="20 pts"/>
    <n v="3"/>
    <n v="9"/>
    <n v="1"/>
    <n v="20"/>
    <n v="3.6918981481481872E-3"/>
    <n v="3.6918981481481872E-3"/>
    <n v="3.6918981481481872E-3"/>
    <n v="9"/>
    <n v="1"/>
  </r>
  <r>
    <x v="290"/>
    <x v="7"/>
    <s v="30 pts"/>
    <n v="3"/>
    <n v="8"/>
    <n v="1"/>
    <n v="30"/>
    <n v="4.1296296296295942E-3"/>
    <n v="4.1296296296295942E-3"/>
    <n v="4.1296296296295942E-3"/>
    <n v="8"/>
    <n v="1"/>
  </r>
  <r>
    <x v="291"/>
    <x v="0"/>
    <s v="10 pts"/>
    <n v="3"/>
    <n v="10"/>
    <n v="1"/>
    <n v="10"/>
    <n v="2.422453703703642E-3"/>
    <n v="2.422453703703642E-3"/>
    <n v="2.422453703703642E-3"/>
    <n v="10"/>
    <n v="1"/>
  </r>
  <r>
    <x v="291"/>
    <x v="1"/>
    <s v="20 pts"/>
    <n v="3"/>
    <n v="9"/>
    <n v="1"/>
    <n v="20"/>
    <n v="8.1642361111111672E-3"/>
    <n v="8.1642361111111672E-3"/>
    <n v="8.1642361111111672E-3"/>
    <n v="9"/>
    <n v="1"/>
  </r>
  <r>
    <x v="291"/>
    <x v="2"/>
    <s v="50 pts"/>
    <n v="13"/>
    <n v="6"/>
    <n v="1"/>
    <n v="50"/>
    <n v="2.4558912037037084E-2"/>
    <n v="2.4558912037037084E-2"/>
    <n v="2.4558912037037084E-2"/>
    <n v="6"/>
    <n v="1"/>
  </r>
  <r>
    <x v="291"/>
    <x v="3"/>
    <s v="30 pts"/>
    <n v="1"/>
    <n v="8"/>
    <n v="1"/>
    <n v="30"/>
    <n v="2.7273148148148074E-3"/>
    <n v="2.7273148148148074E-3"/>
    <n v="2.7273148148148074E-3"/>
    <n v="8"/>
    <n v="1"/>
  </r>
  <r>
    <x v="291"/>
    <x v="4"/>
    <s v="30 pts"/>
    <n v="1"/>
    <n v="8"/>
    <n v="1"/>
    <n v="30"/>
    <n v="1.3881712962962922E-2"/>
    <n v="1.3881712962962922E-2"/>
    <n v="1.3881712962962922E-2"/>
    <n v="8"/>
    <n v="1"/>
  </r>
  <r>
    <x v="291"/>
    <x v="5"/>
    <s v="60 pts"/>
    <n v="1"/>
    <n v="5"/>
    <n v="1"/>
    <n v="60"/>
    <s v="200.0 lb"/>
    <n v="200"/>
    <n v="200"/>
    <n v="5"/>
    <n v="1"/>
  </r>
  <r>
    <x v="291"/>
    <x v="6"/>
    <s v="90 pts"/>
    <n v="1"/>
    <n v="2"/>
    <n v="1"/>
    <n v="90"/>
    <n v="2.8599537037037326E-3"/>
    <n v="2.8599537037037326E-3"/>
    <n v="2.8599537037037326E-3"/>
    <n v="2"/>
    <n v="1"/>
  </r>
  <r>
    <x v="291"/>
    <x v="7"/>
    <s v="40 pts"/>
    <n v="1"/>
    <n v="7"/>
    <n v="1"/>
    <n v="40"/>
    <n v="3.9138888888889944E-3"/>
    <n v="3.9138888888889944E-3"/>
    <n v="3.9138888888889944E-3"/>
    <n v="7"/>
    <n v="1"/>
  </r>
  <r>
    <x v="292"/>
    <x v="0"/>
    <s v="20 pts"/>
    <n v="9"/>
    <n v="9"/>
    <n v="1"/>
    <n v="20"/>
    <n v="2.3458333333332693E-3"/>
    <n v="2.3458333333332693E-3"/>
    <n v="2.3458333333332693E-3"/>
    <n v="9"/>
    <n v="1"/>
  </r>
  <r>
    <x v="292"/>
    <x v="1"/>
    <s v="60 pts"/>
    <n v="9"/>
    <n v="5"/>
    <n v="1"/>
    <n v="60"/>
    <n v="6.948726851851772E-3"/>
    <n v="6.948726851851772E-3"/>
    <n v="6.948726851851772E-3"/>
    <n v="5"/>
    <n v="1"/>
  </r>
  <r>
    <x v="292"/>
    <x v="2"/>
    <s v="20 pts"/>
    <n v="19"/>
    <n v="9"/>
    <n v="1"/>
    <n v="20"/>
    <n v="2.6182060185185208E-2"/>
    <n v="2.6182060185185208E-2"/>
    <n v="2.6182060185185208E-2"/>
    <n v="9"/>
    <n v="1"/>
  </r>
  <r>
    <x v="292"/>
    <x v="3"/>
    <s v="60 pts"/>
    <n v="9"/>
    <n v="5"/>
    <n v="1"/>
    <n v="60"/>
    <n v="2.368518518518492E-3"/>
    <n v="2.368518518518492E-3"/>
    <n v="2.368518518518492E-3"/>
    <n v="5"/>
    <n v="1"/>
  </r>
  <r>
    <x v="292"/>
    <x v="4"/>
    <s v="40 pts"/>
    <n v="9"/>
    <n v="7"/>
    <n v="1"/>
    <n v="40"/>
    <n v="1.322291666666664E-2"/>
    <n v="1.322291666666664E-2"/>
    <n v="1.322291666666664E-2"/>
    <n v="7"/>
    <n v="1"/>
  </r>
  <r>
    <x v="292"/>
    <x v="5"/>
    <s v="30 pts"/>
    <n v="2"/>
    <n v="8"/>
    <n v="1"/>
    <n v="30"/>
    <s v="190.0 lb"/>
    <n v="190"/>
    <n v="190"/>
    <n v="8"/>
    <n v="1"/>
  </r>
  <r>
    <x v="292"/>
    <x v="6"/>
    <s v="40 pts"/>
    <n v="2"/>
    <n v="7"/>
    <n v="1"/>
    <n v="40"/>
    <n v="3.3045138888889714E-3"/>
    <n v="3.3045138888889714E-3"/>
    <n v="3.3045138888889714E-3"/>
    <n v="7"/>
    <n v="1"/>
  </r>
  <r>
    <x v="292"/>
    <x v="7"/>
    <s v="50 pts"/>
    <n v="2"/>
    <n v="6"/>
    <n v="1"/>
    <n v="50"/>
    <n v="3.860185185185161E-3"/>
    <n v="3.860185185185161E-3"/>
    <n v="3.860185185185161E-3"/>
    <n v="6"/>
    <n v="1"/>
  </r>
  <r>
    <x v="293"/>
    <x v="0"/>
    <s v="60 pts"/>
    <n v="10"/>
    <n v="5"/>
    <n v="1"/>
    <n v="60"/>
    <n v="2.2626157407408254E-3"/>
    <n v="2.2626157407408254E-3"/>
    <n v="2.2626157407408254E-3"/>
    <n v="5"/>
    <n v="1"/>
  </r>
  <r>
    <x v="293"/>
    <x v="1"/>
    <s v="10 pts"/>
    <n v="10"/>
    <n v="10"/>
    <n v="1"/>
    <n v="10"/>
    <n v="8.4962962962962241E-3"/>
    <n v="8.4962962962962241E-3"/>
    <n v="8.4962962962962241E-3"/>
    <n v="10"/>
    <n v="1"/>
  </r>
  <r>
    <x v="293"/>
    <x v="2"/>
    <s v="40 pts"/>
    <n v="20"/>
    <n v="7"/>
    <n v="1"/>
    <n v="40"/>
    <n v="2.4835763888888973E-2"/>
    <n v="2.4835763888888973E-2"/>
    <n v="2.4835763888888973E-2"/>
    <n v="7"/>
    <n v="1"/>
  </r>
  <r>
    <x v="293"/>
    <x v="3"/>
    <s v="10 pts"/>
    <n v="2"/>
    <n v="10"/>
    <n v="1"/>
    <n v="10"/>
    <n v="3.3171296296297115E-3"/>
    <n v="3.3171296296297115E-3"/>
    <n v="3.3171296296297115E-3"/>
    <n v="10"/>
    <n v="1"/>
  </r>
  <r>
    <x v="293"/>
    <x v="4"/>
    <s v="20 pts"/>
    <n v="2"/>
    <n v="9"/>
    <n v="1"/>
    <n v="20"/>
    <n v="1.483854166666676E-2"/>
    <n v="1.483854166666676E-2"/>
    <n v="1.483854166666676E-2"/>
    <n v="9"/>
    <n v="1"/>
  </r>
  <r>
    <x v="293"/>
    <x v="5"/>
    <s v="80 pts"/>
    <n v="9"/>
    <n v="3"/>
    <n v="1"/>
    <n v="80"/>
    <s v="205.0 lb"/>
    <n v="205"/>
    <n v="205"/>
    <s v="3T"/>
    <n v="1"/>
  </r>
  <r>
    <x v="293"/>
    <x v="6"/>
    <s v="50 pts"/>
    <n v="9"/>
    <n v="6"/>
    <n v="1"/>
    <n v="50"/>
    <n v="3.2608796296296205E-3"/>
    <n v="3.2608796296296205E-3"/>
    <n v="3.2608796296296205E-3"/>
    <n v="6"/>
    <n v="1"/>
  </r>
  <r>
    <x v="293"/>
    <x v="7"/>
    <s v="20 pts"/>
    <n v="9"/>
    <n v="9"/>
    <n v="1"/>
    <n v="20"/>
    <s v="CAP"/>
    <s v="CAP"/>
    <m/>
    <n v="9"/>
    <n v="1"/>
  </r>
  <r>
    <x v="294"/>
    <x v="0"/>
    <s v="30 pts"/>
    <n v="1"/>
    <n v="8"/>
    <n v="1"/>
    <n v="30"/>
    <n v="2.2843749999998941E-3"/>
    <n v="2.2843749999998941E-3"/>
    <n v="2.2843749999998941E-3"/>
    <n v="8"/>
    <n v="1"/>
  </r>
  <r>
    <x v="294"/>
    <x v="1"/>
    <s v="30 pts"/>
    <n v="1"/>
    <n v="8"/>
    <n v="1"/>
    <n v="30"/>
    <n v="7.8990740740740861E-3"/>
    <n v="7.8990740740740861E-3"/>
    <n v="7.8990740740740861E-3"/>
    <n v="8"/>
    <n v="1"/>
  </r>
  <r>
    <x v="294"/>
    <x v="2"/>
    <s v="10 pts"/>
    <n v="11"/>
    <n v="10"/>
    <n v="1"/>
    <n v="10"/>
    <n v="2.672245370370363E-2"/>
    <n v="2.672245370370363E-2"/>
    <n v="2.672245370370363E-2"/>
    <n v="10"/>
    <n v="1"/>
  </r>
  <r>
    <x v="294"/>
    <x v="3"/>
    <s v="20 pts"/>
    <n v="10"/>
    <n v="9"/>
    <n v="1"/>
    <n v="20"/>
    <n v="2.838773148148066E-3"/>
    <n v="2.838773148148066E-3"/>
    <n v="2.838773148148066E-3"/>
    <n v="9"/>
    <n v="1"/>
  </r>
  <r>
    <x v="294"/>
    <x v="4"/>
    <s v="10 pts"/>
    <n v="10"/>
    <n v="10"/>
    <n v="1"/>
    <n v="10"/>
    <n v="1.6434143518518463E-2"/>
    <n v="1.6434143518518463E-2"/>
    <n v="1.6434143518518463E-2"/>
    <n v="10"/>
    <n v="1"/>
  </r>
  <r>
    <x v="294"/>
    <x v="5"/>
    <s v="10 pts"/>
    <n v="10"/>
    <n v="10"/>
    <n v="1"/>
    <n v="10"/>
    <s v="155.0 lb"/>
    <n v="155"/>
    <n v="155"/>
    <n v="10"/>
    <n v="1"/>
  </r>
  <r>
    <x v="294"/>
    <x v="6"/>
    <s v="10 pts"/>
    <n v="10"/>
    <n v="10"/>
    <n v="1"/>
    <n v="10"/>
    <s v="CAP"/>
    <s v="CAP"/>
    <m/>
    <n v="10"/>
    <n v="1"/>
  </r>
  <r>
    <x v="294"/>
    <x v="7"/>
    <s v="10 pts"/>
    <n v="10"/>
    <n v="10"/>
    <n v="1"/>
    <n v="10"/>
    <s v="CAP+4"/>
    <s v="CAP+4"/>
    <n v="4"/>
    <n v="10"/>
    <n v="1"/>
  </r>
  <r>
    <x v="295"/>
    <x v="0"/>
    <s v="30 pts"/>
    <n v="12"/>
    <n v="8"/>
    <n v="1"/>
    <n v="30"/>
    <n v="2.0561342592593235E-3"/>
    <n v="2.0561342592593235E-3"/>
    <n v="2.0561342592593235E-3"/>
    <n v="8"/>
    <n v="1"/>
  </r>
  <r>
    <x v="295"/>
    <x v="1"/>
    <s v="90 pts"/>
    <n v="12"/>
    <n v="2"/>
    <n v="1"/>
    <n v="90"/>
    <n v="6.6929398148147801E-3"/>
    <n v="6.6929398148147801E-3"/>
    <n v="6.6929398148147801E-3"/>
    <n v="2"/>
    <n v="1"/>
  </r>
  <r>
    <x v="295"/>
    <x v="2"/>
    <s v="90 pts"/>
    <n v="26"/>
    <n v="2"/>
    <n v="1"/>
    <n v="90"/>
    <n v="1.9667708333333422E-2"/>
    <n v="1.9667708333333422E-2"/>
    <n v="1.9667708333333422E-2"/>
    <n v="2"/>
    <n v="1"/>
  </r>
  <r>
    <x v="295"/>
    <x v="3"/>
    <s v="90 pts"/>
    <n v="14"/>
    <n v="2"/>
    <n v="1"/>
    <n v="90"/>
    <n v="1.488425925926018E-3"/>
    <n v="1.488425925926018E-3"/>
    <n v="1.488425925926018E-3"/>
    <n v="2"/>
    <n v="1"/>
  </r>
  <r>
    <x v="295"/>
    <x v="4"/>
    <s v="100 pts"/>
    <n v="14"/>
    <n v="1"/>
    <n v="1"/>
    <n v="100"/>
    <n v="1.4110532407407339E-2"/>
    <n v="1.4110532407407339E-2"/>
    <n v="1.4110532407407339E-2"/>
    <n v="1"/>
    <n v="1"/>
  </r>
  <r>
    <x v="295"/>
    <x v="5"/>
    <s v="80 pts"/>
    <n v="15"/>
    <n v="3"/>
    <n v="1"/>
    <n v="80"/>
    <s v="275.0 lb"/>
    <n v="275"/>
    <n v="275"/>
    <s v="3T"/>
    <n v="1"/>
  </r>
  <r>
    <x v="295"/>
    <x v="6"/>
    <s v="90 pts"/>
    <n v="15"/>
    <n v="2"/>
    <n v="1"/>
    <n v="90"/>
    <n v="3.433680555555485E-3"/>
    <n v="3.433680555555485E-3"/>
    <n v="3.433680555555485E-3"/>
    <n v="2"/>
    <n v="1"/>
  </r>
  <r>
    <x v="295"/>
    <x v="7"/>
    <s v="70 pts"/>
    <n v="15"/>
    <n v="4"/>
    <n v="1"/>
    <n v="70"/>
    <s v="CAP+8"/>
    <s v="CAP+8"/>
    <n v="8"/>
    <n v="4"/>
    <n v="1"/>
  </r>
  <r>
    <x v="296"/>
    <x v="0"/>
    <s v="100 pts"/>
    <n v="20"/>
    <n v="1"/>
    <n v="1"/>
    <n v="100"/>
    <n v="1.9182870370371141E-3"/>
    <n v="1.9182870370371141E-3"/>
    <n v="1.9182870370371141E-3"/>
    <n v="1"/>
    <n v="1"/>
  </r>
  <r>
    <x v="296"/>
    <x v="1"/>
    <s v="20 pts"/>
    <n v="20"/>
    <n v="9"/>
    <n v="1"/>
    <n v="20"/>
    <n v="7.5009259259259942E-3"/>
    <n v="7.5009259259259942E-3"/>
    <n v="7.5009259259259942E-3"/>
    <n v="9"/>
    <n v="1"/>
  </r>
  <r>
    <x v="296"/>
    <x v="2"/>
    <s v="100 pts"/>
    <n v="29"/>
    <n v="1"/>
    <n v="1"/>
    <n v="100"/>
    <n v="1.7587731481481406E-2"/>
    <n v="1.7587731481481406E-2"/>
    <n v="1.7587731481481406E-2"/>
    <n v="1"/>
    <n v="1"/>
  </r>
  <r>
    <x v="296"/>
    <x v="3"/>
    <s v="50 pts"/>
    <n v="16"/>
    <n v="6"/>
    <n v="1"/>
    <n v="50"/>
    <n v="1.9076388888887852E-3"/>
    <n v="1.9076388888887852E-3"/>
    <n v="1.9076388888887852E-3"/>
    <n v="6"/>
    <n v="1"/>
  </r>
  <r>
    <x v="296"/>
    <x v="4"/>
    <s v="70 pts"/>
    <n v="16"/>
    <n v="4"/>
    <n v="1"/>
    <n v="70"/>
    <n v="1.4945833333333436E-2"/>
    <n v="1.4945833333333436E-2"/>
    <n v="1.4945833333333436E-2"/>
    <n v="4"/>
    <n v="1"/>
  </r>
  <r>
    <x v="296"/>
    <x v="5"/>
    <s v="10 pts"/>
    <n v="14"/>
    <n v="10"/>
    <n v="1"/>
    <n v="10"/>
    <s v="205.0 lb"/>
    <n v="205"/>
    <n v="205"/>
    <n v="10"/>
    <n v="1"/>
  </r>
  <r>
    <x v="296"/>
    <x v="6"/>
    <s v="80 pts"/>
    <n v="14"/>
    <n v="3"/>
    <n v="1"/>
    <n v="80"/>
    <n v="3.605324074074101E-3"/>
    <n v="3.605324074074101E-3"/>
    <n v="3.605324074074101E-3"/>
    <n v="3"/>
    <n v="1"/>
  </r>
  <r>
    <x v="296"/>
    <x v="7"/>
    <s v="80 pts"/>
    <n v="14"/>
    <n v="3"/>
    <n v="1"/>
    <n v="80"/>
    <s v="CAP+3"/>
    <s v="CAP+3"/>
    <n v="3"/>
    <n v="3"/>
    <n v="1"/>
  </r>
  <r>
    <x v="297"/>
    <x v="0"/>
    <s v="70 pts"/>
    <n v="14"/>
    <n v="4"/>
    <n v="1"/>
    <n v="70"/>
    <n v="2.0127314814815112E-3"/>
    <n v="2.0127314814815112E-3"/>
    <n v="2.0127314814815112E-3"/>
    <n v="4"/>
    <n v="1"/>
  </r>
  <r>
    <x v="297"/>
    <x v="1"/>
    <s v="50 pts"/>
    <n v="14"/>
    <n v="6"/>
    <n v="1"/>
    <n v="50"/>
    <n v="6.9917824074074986E-3"/>
    <n v="6.9917824074074986E-3"/>
    <n v="6.9917824074074986E-3"/>
    <n v="6"/>
    <n v="1"/>
  </r>
  <r>
    <x v="297"/>
    <x v="2"/>
    <s v="50 pts"/>
    <n v="22"/>
    <n v="6"/>
    <n v="1"/>
    <n v="50"/>
    <n v="2.0668634259259244E-2"/>
    <n v="2.0668634259259244E-2"/>
    <n v="2.0668634259259244E-2"/>
    <n v="6"/>
    <n v="1"/>
  </r>
  <r>
    <x v="297"/>
    <x v="3"/>
    <s v="70 pts"/>
    <n v="18"/>
    <n v="4"/>
    <n v="1"/>
    <n v="70"/>
    <n v="1.6424768518519262E-3"/>
    <n v="1.6424768518519262E-3"/>
    <n v="1.6424768518519262E-3"/>
    <n v="4"/>
    <n v="1"/>
  </r>
  <r>
    <x v="297"/>
    <x v="4"/>
    <s v="30 pts"/>
    <n v="18"/>
    <n v="8"/>
    <n v="1"/>
    <n v="30"/>
    <n v="1.6465740740740697E-2"/>
    <n v="1.6465740740740697E-2"/>
    <n v="1.6465740740740697E-2"/>
    <n v="8"/>
    <n v="1"/>
  </r>
  <r>
    <x v="297"/>
    <x v="5"/>
    <s v="80 pts"/>
    <n v="13"/>
    <n v="3"/>
    <n v="1"/>
    <n v="80"/>
    <s v="275.0 lb"/>
    <n v="275"/>
    <n v="275"/>
    <s v="3T"/>
    <n v="1"/>
  </r>
  <r>
    <x v="297"/>
    <x v="6"/>
    <s v="100 pts"/>
    <n v="13"/>
    <n v="1"/>
    <n v="1"/>
    <n v="100"/>
    <n v="3.3282407407406733E-3"/>
    <n v="3.3282407407406733E-3"/>
    <n v="3.3282407407406733E-3"/>
    <n v="1"/>
    <n v="1"/>
  </r>
  <r>
    <x v="297"/>
    <x v="7"/>
    <s v="60 pts"/>
    <n v="13"/>
    <n v="5"/>
    <n v="1"/>
    <n v="60"/>
    <s v="CAP+9"/>
    <s v="CAP+9"/>
    <n v="9"/>
    <s v="5T"/>
    <n v="1"/>
  </r>
  <r>
    <x v="298"/>
    <x v="0"/>
    <s v="90 pts"/>
    <n v="11"/>
    <n v="2"/>
    <n v="1"/>
    <n v="90"/>
    <n v="1.9762731481480778E-3"/>
    <n v="1.9762731481480778E-3"/>
    <n v="1.9762731481480778E-3"/>
    <n v="2"/>
    <n v="1"/>
  </r>
  <r>
    <x v="298"/>
    <x v="1"/>
    <s v="80 pts"/>
    <n v="11"/>
    <n v="3"/>
    <n v="1"/>
    <n v="80"/>
    <n v="6.7781250000000792E-3"/>
    <n v="6.7781250000000792E-3"/>
    <n v="6.7781250000000792E-3"/>
    <n v="3"/>
    <n v="1"/>
  </r>
  <r>
    <x v="298"/>
    <x v="2"/>
    <s v="80 pts"/>
    <n v="28"/>
    <n v="3"/>
    <n v="1"/>
    <n v="80"/>
    <n v="1.9801620370370365E-2"/>
    <n v="1.9801620370370365E-2"/>
    <n v="1.9801620370370365E-2"/>
    <n v="3"/>
    <n v="1"/>
  </r>
  <r>
    <x v="298"/>
    <x v="3"/>
    <s v="100 pts"/>
    <n v="15"/>
    <n v="1"/>
    <n v="1"/>
    <n v="100"/>
    <n v="1.380555555555496E-3"/>
    <n v="1.380555555555496E-3"/>
    <n v="1.380555555555496E-3"/>
    <n v="1"/>
    <n v="1"/>
  </r>
  <r>
    <x v="298"/>
    <x v="4"/>
    <s v="20 pts"/>
    <n v="15"/>
    <n v="9"/>
    <n v="1"/>
    <n v="20"/>
    <n v="1.6648726851851814E-2"/>
    <n v="1.6648726851851814E-2"/>
    <n v="1.6648726851851814E-2"/>
    <n v="9"/>
    <n v="1"/>
  </r>
  <r>
    <x v="298"/>
    <x v="5"/>
    <s v="30 pts"/>
    <n v="16"/>
    <n v="8"/>
    <n v="1"/>
    <n v="30"/>
    <s v="225.0 lb"/>
    <n v="225"/>
    <n v="225"/>
    <s v="8T"/>
    <n v="1"/>
  </r>
  <r>
    <x v="298"/>
    <x v="6"/>
    <s v="40 pts"/>
    <n v="16"/>
    <n v="7"/>
    <n v="1"/>
    <n v="40"/>
    <n v="3.8971064814814493E-3"/>
    <n v="3.8971064814814493E-3"/>
    <n v="3.8971064814814493E-3"/>
    <n v="7"/>
    <n v="1"/>
  </r>
  <r>
    <x v="298"/>
    <x v="7"/>
    <s v="10 pts"/>
    <n v="16"/>
    <n v="10"/>
    <n v="1"/>
    <n v="10"/>
    <s v="CAP+30"/>
    <s v="CAP+30"/>
    <n v="30"/>
    <n v="10"/>
    <n v="1"/>
  </r>
  <r>
    <x v="299"/>
    <x v="0"/>
    <s v="10 pts"/>
    <n v="13"/>
    <n v="10"/>
    <n v="1"/>
    <n v="10"/>
    <n v="2.1299768518519002E-3"/>
    <n v="2.1299768518519002E-3"/>
    <n v="2.1299768518519002E-3"/>
    <n v="10"/>
    <n v="1"/>
  </r>
  <r>
    <x v="299"/>
    <x v="1"/>
    <s v="100 pts"/>
    <n v="13"/>
    <n v="1"/>
    <n v="1"/>
    <n v="100"/>
    <n v="6.401736111111056E-3"/>
    <n v="6.401736111111056E-3"/>
    <n v="6.401736111111056E-3"/>
    <n v="1"/>
    <n v="1"/>
  </r>
  <r>
    <x v="299"/>
    <x v="2"/>
    <s v="70 pts"/>
    <n v="24"/>
    <n v="4"/>
    <n v="1"/>
    <n v="70"/>
    <n v="2.006284722222218E-2"/>
    <n v="2.006284722222218E-2"/>
    <n v="2.006284722222218E-2"/>
    <n v="4"/>
    <n v="1"/>
  </r>
  <r>
    <x v="299"/>
    <x v="3"/>
    <s v="20 pts"/>
    <n v="17"/>
    <n v="9"/>
    <n v="1"/>
    <n v="20"/>
    <n v="2.5630787037036473E-3"/>
    <n v="2.5630787037036473E-3"/>
    <n v="2.5630787037036473E-3"/>
    <n v="9"/>
    <n v="1"/>
  </r>
  <r>
    <x v="299"/>
    <x v="4"/>
    <s v="90 pts"/>
    <n v="17"/>
    <n v="2"/>
    <n v="1"/>
    <n v="90"/>
    <n v="1.4168518518518525E-2"/>
    <n v="1.4168518518518525E-2"/>
    <n v="1.4168518518518525E-2"/>
    <n v="2"/>
    <n v="1"/>
  </r>
  <r>
    <x v="299"/>
    <x v="5"/>
    <s v="50 pts"/>
    <n v="17"/>
    <n v="6"/>
    <n v="1"/>
    <n v="50"/>
    <s v="245.0 lb"/>
    <n v="245"/>
    <n v="245"/>
    <s v="6T"/>
    <n v="1"/>
  </r>
  <r>
    <x v="299"/>
    <x v="6"/>
    <s v="20 pts"/>
    <n v="17"/>
    <n v="9"/>
    <n v="1"/>
    <n v="20"/>
    <s v="CAP+6"/>
    <s v="CAP+6"/>
    <n v="6"/>
    <n v="9"/>
    <n v="1"/>
  </r>
  <r>
    <x v="299"/>
    <x v="7"/>
    <s v="60 pts"/>
    <n v="17"/>
    <n v="5"/>
    <n v="1"/>
    <n v="60"/>
    <s v="CAP+9"/>
    <s v="CAP+9"/>
    <n v="9"/>
    <s v="5T"/>
    <n v="1"/>
  </r>
  <r>
    <x v="300"/>
    <x v="0"/>
    <s v="50 pts"/>
    <n v="17"/>
    <n v="6"/>
    <n v="1"/>
    <n v="50"/>
    <n v="2.0369212962962902E-3"/>
    <n v="2.0369212962962902E-3"/>
    <n v="2.0369212962962902E-3"/>
    <n v="6"/>
    <n v="1"/>
  </r>
  <r>
    <x v="300"/>
    <x v="1"/>
    <s v="70 pts"/>
    <n v="17"/>
    <n v="4"/>
    <n v="1"/>
    <n v="70"/>
    <n v="6.8722222222221685E-3"/>
    <n v="6.8722222222221685E-3"/>
    <n v="6.8722222222221685E-3"/>
    <n v="4"/>
    <n v="1"/>
  </r>
  <r>
    <x v="300"/>
    <x v="2"/>
    <s v="10 pts"/>
    <n v="23"/>
    <n v="10"/>
    <n v="1"/>
    <n v="10"/>
    <n v="2.556412037037048E-2"/>
    <n v="2.556412037037048E-2"/>
    <n v="2.556412037037048E-2"/>
    <n v="10"/>
    <n v="1"/>
  </r>
  <r>
    <x v="300"/>
    <x v="3"/>
    <s v="60 pts"/>
    <n v="12"/>
    <n v="5"/>
    <n v="1"/>
    <n v="60"/>
    <n v="1.7826388888888545E-3"/>
    <n v="1.7826388888888545E-3"/>
    <n v="1.7826388888888545E-3"/>
    <n v="5"/>
    <n v="1"/>
  </r>
  <r>
    <x v="300"/>
    <x v="4"/>
    <s v="40 pts"/>
    <n v="12"/>
    <n v="7"/>
    <n v="1"/>
    <n v="40"/>
    <n v="1.6358101851851936E-2"/>
    <n v="1.6358101851851936E-2"/>
    <n v="1.6358101851851936E-2"/>
    <n v="7"/>
    <n v="1"/>
  </r>
  <r>
    <x v="300"/>
    <x v="5"/>
    <s v="100 pts"/>
    <n v="19"/>
    <n v="1"/>
    <n v="1"/>
    <n v="100"/>
    <s v="310.0 lb"/>
    <n v="310"/>
    <n v="310"/>
    <n v="1"/>
    <n v="1"/>
  </r>
  <r>
    <x v="300"/>
    <x v="6"/>
    <s v="50 pts"/>
    <n v="19"/>
    <n v="6"/>
    <n v="1"/>
    <n v="50"/>
    <n v="3.8084490740741828E-3"/>
    <n v="3.8084490740741828E-3"/>
    <n v="3.8084490740741828E-3"/>
    <n v="6"/>
    <n v="1"/>
  </r>
  <r>
    <x v="300"/>
    <x v="7"/>
    <s v="40 pts"/>
    <n v="19"/>
    <n v="7"/>
    <n v="1"/>
    <n v="40"/>
    <s v="CAP+18"/>
    <s v="CAP+18"/>
    <n v="18"/>
    <s v="7T"/>
    <n v="1"/>
  </r>
  <r>
    <x v="301"/>
    <x v="0"/>
    <s v="80 pts"/>
    <n v="18"/>
    <n v="3"/>
    <n v="1"/>
    <n v="80"/>
    <n v="2.006597222222295E-3"/>
    <n v="2.006597222222295E-3"/>
    <n v="2.006597222222295E-3"/>
    <n v="3"/>
    <n v="1"/>
  </r>
  <r>
    <x v="301"/>
    <x v="1"/>
    <s v="60 pts"/>
    <n v="18"/>
    <n v="5"/>
    <n v="1"/>
    <n v="60"/>
    <n v="6.9138888888888861E-3"/>
    <n v="6.9138888888888861E-3"/>
    <n v="6.9138888888888861E-3"/>
    <n v="5"/>
    <n v="1"/>
  </r>
  <r>
    <x v="301"/>
    <x v="2"/>
    <s v="30 pts"/>
    <n v="25"/>
    <n v="8"/>
    <n v="1"/>
    <n v="30"/>
    <n v="2.1057060185185161E-2"/>
    <n v="2.1057060185185161E-2"/>
    <n v="2.1057060185185161E-2"/>
    <n v="8"/>
    <n v="1"/>
  </r>
  <r>
    <x v="301"/>
    <x v="3"/>
    <s v="30 pts"/>
    <n v="13"/>
    <n v="8"/>
    <n v="1"/>
    <n v="30"/>
    <n v="2.4060185185186267E-3"/>
    <n v="2.4060185185186267E-3"/>
    <n v="2.4060185185186267E-3"/>
    <n v="8"/>
    <n v="1"/>
  </r>
  <r>
    <x v="301"/>
    <x v="4"/>
    <s v="50 pts"/>
    <n v="13"/>
    <n v="6"/>
    <n v="1"/>
    <n v="50"/>
    <n v="1.5502199074074019E-2"/>
    <n v="1.5502199074074019E-2"/>
    <n v="1.5502199074074019E-2"/>
    <n v="6"/>
    <n v="1"/>
  </r>
  <r>
    <x v="301"/>
    <x v="5"/>
    <s v="50 pts"/>
    <n v="18"/>
    <n v="6"/>
    <n v="1"/>
    <n v="50"/>
    <s v="245.0 lb"/>
    <n v="245"/>
    <n v="245"/>
    <s v="6T"/>
    <n v="1"/>
  </r>
  <r>
    <x v="301"/>
    <x v="6"/>
    <s v="60 pts"/>
    <n v="18"/>
    <n v="5"/>
    <n v="1"/>
    <n v="60"/>
    <n v="3.7506944444445356E-3"/>
    <n v="3.7506944444445356E-3"/>
    <n v="3.7506944444445356E-3"/>
    <n v="5"/>
    <n v="1"/>
  </r>
  <r>
    <x v="301"/>
    <x v="7"/>
    <s v="40 pts"/>
    <n v="18"/>
    <n v="7"/>
    <n v="1"/>
    <n v="40"/>
    <s v="CAP+18"/>
    <s v="CAP+18"/>
    <n v="18"/>
    <s v="7T"/>
    <n v="1"/>
  </r>
  <r>
    <x v="302"/>
    <x v="0"/>
    <s v="20 pts"/>
    <n v="16"/>
    <n v="9"/>
    <n v="1"/>
    <n v="20"/>
    <n v="2.1057870370371212E-3"/>
    <n v="2.1057870370371212E-3"/>
    <n v="2.1057870370371212E-3"/>
    <n v="9"/>
    <n v="1"/>
  </r>
  <r>
    <x v="302"/>
    <x v="1"/>
    <s v="40 pts"/>
    <n v="16"/>
    <n v="7"/>
    <n v="1"/>
    <n v="40"/>
    <n v="7.3582175925925863E-3"/>
    <n v="7.3582175925925863E-3"/>
    <n v="7.3582175925925863E-3"/>
    <n v="7"/>
    <n v="1"/>
  </r>
  <r>
    <x v="302"/>
    <x v="2"/>
    <s v="20 pts"/>
    <n v="21"/>
    <n v="9"/>
    <n v="1"/>
    <n v="20"/>
    <n v="2.1201041666666587E-2"/>
    <n v="2.1201041666666587E-2"/>
    <n v="2.1201041666666587E-2"/>
    <n v="9"/>
    <n v="1"/>
  </r>
  <r>
    <x v="302"/>
    <x v="3"/>
    <s v="80 pts"/>
    <n v="20"/>
    <n v="3"/>
    <n v="1"/>
    <n v="80"/>
    <n v="1.5932870370369834E-3"/>
    <n v="1.5932870370369834E-3"/>
    <n v="1.5932870370369834E-3"/>
    <n v="3"/>
    <n v="1"/>
  </r>
  <r>
    <x v="302"/>
    <x v="4"/>
    <s v="80 pts"/>
    <n v="20"/>
    <n v="3"/>
    <n v="1"/>
    <n v="80"/>
    <n v="1.46511574074073E-2"/>
    <n v="1.46511574074073E-2"/>
    <n v="1.46511574074073E-2"/>
    <n v="3"/>
    <n v="1"/>
  </r>
  <r>
    <x v="302"/>
    <x v="5"/>
    <s v="80 pts"/>
    <n v="12"/>
    <n v="3"/>
    <n v="1"/>
    <n v="80"/>
    <s v="275.0 lb"/>
    <n v="275"/>
    <n v="275"/>
    <s v="3T"/>
    <n v="1"/>
  </r>
  <r>
    <x v="302"/>
    <x v="6"/>
    <s v="30 pts"/>
    <n v="12"/>
    <n v="8"/>
    <n v="1"/>
    <n v="30"/>
    <n v="3.9539351851851645E-3"/>
    <n v="3.9539351851851645E-3"/>
    <n v="3.9539351851851645E-3"/>
    <n v="8"/>
    <n v="1"/>
  </r>
  <r>
    <x v="302"/>
    <x v="7"/>
    <s v="40 pts"/>
    <n v="12"/>
    <n v="7"/>
    <n v="1"/>
    <n v="40"/>
    <s v="CAP+18"/>
    <s v="CAP+18"/>
    <n v="18"/>
    <s v="7T"/>
    <n v="1"/>
  </r>
  <r>
    <x v="303"/>
    <x v="0"/>
    <s v="60 pts"/>
    <n v="15"/>
    <n v="5"/>
    <n v="1"/>
    <n v="60"/>
    <n v="2.0174768518519404E-3"/>
    <n v="2.0174768518519404E-3"/>
    <n v="2.0174768518519404E-3"/>
    <n v="5"/>
    <n v="1"/>
  </r>
  <r>
    <x v="303"/>
    <x v="1"/>
    <s v="10 pts"/>
    <n v="15"/>
    <n v="10"/>
    <n v="1"/>
    <n v="10"/>
    <n v="8.0297453703703781E-3"/>
    <n v="8.0297453703703781E-3"/>
    <n v="8.0297453703703781E-3"/>
    <n v="10"/>
    <n v="1"/>
  </r>
  <r>
    <x v="303"/>
    <x v="2"/>
    <s v="60 pts"/>
    <n v="20"/>
    <n v="5"/>
    <n v="1"/>
    <n v="60"/>
    <n v="2.0268171296296211E-2"/>
    <n v="2.0268171296296211E-2"/>
    <n v="2.0268171296296211E-2"/>
    <n v="5"/>
    <n v="1"/>
  </r>
  <r>
    <x v="303"/>
    <x v="3"/>
    <s v="40 pts"/>
    <n v="19"/>
    <n v="7"/>
    <n v="1"/>
    <n v="40"/>
    <n v="1.9476851851851773E-3"/>
    <n v="1.9476851851851773E-3"/>
    <n v="1.9476851851851773E-3"/>
    <n v="7"/>
    <n v="1"/>
  </r>
  <r>
    <x v="303"/>
    <x v="4"/>
    <s v="10 pts"/>
    <n v="19"/>
    <n v="10"/>
    <n v="1"/>
    <n v="10"/>
    <s v="CAP+1"/>
    <s v="CAP+1"/>
    <n v="1"/>
    <n v="10"/>
    <n v="1"/>
  </r>
  <r>
    <x v="303"/>
    <x v="5"/>
    <s v="90 pts"/>
    <n v="11"/>
    <n v="2"/>
    <n v="1"/>
    <n v="90"/>
    <s v="280.0 lb"/>
    <n v="280"/>
    <n v="280"/>
    <n v="2"/>
    <n v="1"/>
  </r>
  <r>
    <x v="303"/>
    <x v="6"/>
    <s v="10 pts"/>
    <n v="11"/>
    <n v="10"/>
    <n v="1"/>
    <n v="10"/>
    <s v="CAP+14"/>
    <s v="CAP+14"/>
    <n v="14"/>
    <n v="10"/>
    <n v="1"/>
  </r>
  <r>
    <x v="303"/>
    <x v="7"/>
    <s v="100 pts"/>
    <n v="11"/>
    <n v="1"/>
    <n v="1"/>
    <n v="100"/>
    <n v="4.0871527777777139E-3"/>
    <n v="4.0871527777777139E-3"/>
    <n v="4.0871527777777139E-3"/>
    <n v="1"/>
    <n v="1"/>
  </r>
  <r>
    <x v="304"/>
    <x v="0"/>
    <s v="40 pts"/>
    <n v="19"/>
    <n v="7"/>
    <n v="1"/>
    <n v="40"/>
    <n v="2.0505787037037315E-3"/>
    <n v="2.0505787037037315E-3"/>
    <n v="2.0505787037037315E-3"/>
    <n v="7"/>
    <n v="1"/>
  </r>
  <r>
    <x v="304"/>
    <x v="1"/>
    <s v="30 pts"/>
    <n v="19"/>
    <n v="8"/>
    <n v="1"/>
    <n v="30"/>
    <n v="7.4078703703703841E-3"/>
    <n v="7.4078703703703841E-3"/>
    <n v="7.4078703703703841E-3"/>
    <n v="8"/>
    <n v="1"/>
  </r>
  <r>
    <x v="304"/>
    <x v="2"/>
    <s v="40 pts"/>
    <n v="27"/>
    <n v="7"/>
    <n v="1"/>
    <n v="40"/>
    <n v="2.0678703703703727E-2"/>
    <n v="2.0678703703703727E-2"/>
    <n v="2.0678703703703727E-2"/>
    <n v="7"/>
    <n v="1"/>
  </r>
  <r>
    <x v="304"/>
    <x v="3"/>
    <s v="10 pts"/>
    <n v="11"/>
    <n v="10"/>
    <n v="1"/>
    <n v="10"/>
    <n v="2.7255787037037127E-3"/>
    <n v="2.7255787037037127E-3"/>
    <n v="2.7255787037037127E-3"/>
    <n v="10"/>
    <n v="1"/>
  </r>
  <r>
    <x v="304"/>
    <x v="4"/>
    <s v="60 pts"/>
    <n v="11"/>
    <n v="5"/>
    <n v="1"/>
    <n v="60"/>
    <n v="1.529895833333339E-2"/>
    <n v="1.529895833333339E-2"/>
    <n v="1.529895833333339E-2"/>
    <n v="5"/>
    <n v="1"/>
  </r>
  <r>
    <x v="304"/>
    <x v="5"/>
    <s v="30 pts"/>
    <n v="20"/>
    <n v="8"/>
    <n v="1"/>
    <n v="30"/>
    <s v="225.0 lb"/>
    <n v="225"/>
    <n v="225"/>
    <s v="8T"/>
    <n v="1"/>
  </r>
  <r>
    <x v="304"/>
    <x v="6"/>
    <s v="70 pts"/>
    <n v="20"/>
    <n v="4"/>
    <n v="1"/>
    <n v="70"/>
    <n v="3.7236111111111914E-3"/>
    <n v="3.7236111111111914E-3"/>
    <n v="3.7236111111111914E-3"/>
    <n v="4"/>
    <n v="1"/>
  </r>
  <r>
    <x v="304"/>
    <x v="7"/>
    <s v="90 pts"/>
    <n v="20"/>
    <n v="2"/>
    <n v="1"/>
    <n v="90"/>
    <s v="CAP"/>
    <s v="CAP"/>
    <m/>
    <n v="2"/>
    <n v="1"/>
  </r>
  <r>
    <x v="305"/>
    <x v="0"/>
    <s v="100 pts"/>
    <n v="6"/>
    <n v="1"/>
    <n v="1"/>
    <n v="100"/>
    <n v="2.2974537037037113E-3"/>
    <n v="2.2974537037037113E-3"/>
    <n v="2.2974537037037113E-3"/>
    <n v="1"/>
    <n v="1"/>
  </r>
  <r>
    <x v="305"/>
    <x v="1"/>
    <s v="100 pts"/>
    <n v="6"/>
    <n v="1"/>
    <n v="1"/>
    <n v="100"/>
    <n v="6.5891203703702939E-3"/>
    <n v="6.5891203703702939E-3"/>
    <n v="6.5891203703702939E-3"/>
    <n v="1"/>
    <n v="1"/>
  </r>
  <r>
    <x v="305"/>
    <x v="2"/>
    <s v="80 pts"/>
    <n v="22"/>
    <n v="3"/>
    <n v="1"/>
    <n v="80"/>
    <n v="2.3717476851851771E-2"/>
    <n v="2.3717476851851771E-2"/>
    <n v="2.3717476851851771E-2"/>
    <n v="3"/>
    <n v="1"/>
  </r>
  <r>
    <x v="305"/>
    <x v="3"/>
    <s v="60 pts"/>
    <n v="6"/>
    <n v="5"/>
    <n v="1"/>
    <n v="60"/>
    <n v="2.6710648148147165E-3"/>
    <n v="2.6710648148147165E-3"/>
    <n v="2.6710648148147165E-3"/>
    <n v="5"/>
    <n v="1"/>
  </r>
  <r>
    <x v="305"/>
    <x v="4"/>
    <s v="80 pts"/>
    <n v="6"/>
    <n v="3"/>
    <n v="1"/>
    <n v="80"/>
    <n v="1.3698726851851806E-2"/>
    <n v="1.3698726851851806E-2"/>
    <n v="1.3698726851851806E-2"/>
    <n v="3"/>
    <n v="1"/>
  </r>
  <r>
    <x v="305"/>
    <x v="5"/>
    <s v="80 pts"/>
    <n v="6"/>
    <n v="3"/>
    <n v="1"/>
    <n v="80"/>
    <s v="195.0 lb"/>
    <n v="195"/>
    <n v="195"/>
    <s v="3T"/>
    <n v="1"/>
  </r>
  <r>
    <x v="305"/>
    <x v="6"/>
    <s v="100 pts"/>
    <n v="6"/>
    <n v="1"/>
    <n v="1"/>
    <n v="100"/>
    <n v="3.2437499999999897E-3"/>
    <n v="3.2437499999999897E-3"/>
    <n v="3.2437499999999897E-3"/>
    <n v="1"/>
    <n v="1"/>
  </r>
  <r>
    <x v="305"/>
    <x v="7"/>
    <s v="100 pts"/>
    <n v="6"/>
    <n v="1"/>
    <n v="1"/>
    <n v="100"/>
    <n v="3.5023148148147776E-3"/>
    <n v="3.5023148148147776E-3"/>
    <n v="3.5023148148147776E-3"/>
    <n v="1"/>
    <n v="1"/>
  </r>
  <r>
    <x v="306"/>
    <x v="0"/>
    <s v="40 pts"/>
    <n v="2"/>
    <n v="7"/>
    <n v="1"/>
    <n v="40"/>
    <n v="2.4584490740739984E-3"/>
    <n v="2.4584490740739984E-3"/>
    <n v="2.4584490740739984E-3"/>
    <n v="7"/>
    <n v="1"/>
  </r>
  <r>
    <x v="306"/>
    <x v="1"/>
    <s v="80 pts"/>
    <n v="2"/>
    <n v="3"/>
    <n v="1"/>
    <n v="80"/>
    <n v="7.3932870370370107E-3"/>
    <n v="7.3932870370370107E-3"/>
    <n v="7.3932870370370107E-3"/>
    <n v="3"/>
    <n v="1"/>
  </r>
  <r>
    <x v="306"/>
    <x v="2"/>
    <s v="100 pts"/>
    <n v="26"/>
    <n v="1"/>
    <n v="1"/>
    <n v="100"/>
    <n v="2.2745833333333243E-2"/>
    <n v="2.2745833333333243E-2"/>
    <n v="2.2745833333333243E-2"/>
    <n v="1"/>
    <n v="1"/>
  </r>
  <r>
    <x v="306"/>
    <x v="3"/>
    <s v="80 pts"/>
    <n v="7"/>
    <n v="3"/>
    <n v="1"/>
    <n v="80"/>
    <n v="2.3157407407408126E-3"/>
    <n v="2.3157407407408126E-3"/>
    <n v="2.3157407407408126E-3"/>
    <n v="3"/>
    <n v="1"/>
  </r>
  <r>
    <x v="306"/>
    <x v="4"/>
    <s v="100 pts"/>
    <n v="7"/>
    <n v="1"/>
    <n v="1"/>
    <n v="100"/>
    <n v="1.3251620370370309E-2"/>
    <n v="1.3251620370370309E-2"/>
    <n v="1.3251620370370309E-2"/>
    <n v="1"/>
    <n v="1"/>
  </r>
  <r>
    <x v="306"/>
    <x v="5"/>
    <s v="90 pts"/>
    <n v="7"/>
    <n v="2"/>
    <n v="1"/>
    <n v="90"/>
    <s v="210.0 lb"/>
    <n v="210"/>
    <n v="210"/>
    <n v="2"/>
    <n v="1"/>
  </r>
  <r>
    <x v="306"/>
    <x v="6"/>
    <s v="40 pts"/>
    <n v="7"/>
    <n v="7"/>
    <n v="1"/>
    <n v="40"/>
    <s v="CAP"/>
    <s v="CAP"/>
    <m/>
    <n v="7"/>
    <n v="1"/>
  </r>
  <r>
    <x v="306"/>
    <x v="7"/>
    <s v="80 pts"/>
    <n v="7"/>
    <n v="3"/>
    <n v="1"/>
    <n v="80"/>
    <s v="CAP"/>
    <s v="CAP"/>
    <m/>
    <s v="3T"/>
    <n v="1"/>
  </r>
  <r>
    <x v="307"/>
    <x v="0"/>
    <s v="50 pts"/>
    <n v="5"/>
    <n v="6"/>
    <n v="1"/>
    <n v="50"/>
    <n v="2.4271990740740712E-3"/>
    <n v="2.4271990740740712E-3"/>
    <n v="2.4271990740740712E-3"/>
    <n v="6"/>
    <n v="1"/>
  </r>
  <r>
    <x v="307"/>
    <x v="1"/>
    <s v="40 pts"/>
    <n v="5"/>
    <n v="7"/>
    <n v="1"/>
    <n v="40"/>
    <n v="8.3734953703704651E-3"/>
    <n v="8.3734953703704651E-3"/>
    <n v="8.3734953703704651E-3"/>
    <n v="7"/>
    <n v="1"/>
  </r>
  <r>
    <x v="307"/>
    <x v="2"/>
    <s v="90 pts"/>
    <n v="21"/>
    <n v="2"/>
    <n v="1"/>
    <n v="90"/>
    <n v="2.3219907407407314E-2"/>
    <n v="2.3219907407407314E-2"/>
    <n v="2.3219907407407314E-2"/>
    <n v="2"/>
    <n v="1"/>
  </r>
  <r>
    <x v="307"/>
    <x v="3"/>
    <s v="100 pts"/>
    <n v="4"/>
    <n v="1"/>
    <n v="1"/>
    <n v="100"/>
    <n v="2.2045138888888705E-3"/>
    <n v="2.2045138888888705E-3"/>
    <n v="2.2045138888888705E-3"/>
    <n v="1"/>
    <n v="1"/>
  </r>
  <r>
    <x v="307"/>
    <x v="4"/>
    <s v="60 pts"/>
    <n v="4"/>
    <n v="5"/>
    <n v="1"/>
    <n v="60"/>
    <n v="1.4042824074073978E-2"/>
    <n v="1.4042824074073978E-2"/>
    <n v="1.4042824074073978E-2"/>
    <n v="5"/>
    <n v="1"/>
  </r>
  <r>
    <x v="307"/>
    <x v="5"/>
    <s v="40 pts"/>
    <n v="8"/>
    <n v="7"/>
    <n v="1"/>
    <n v="40"/>
    <s v="180.0 lb"/>
    <n v="180"/>
    <n v="180"/>
    <n v="7"/>
    <n v="1"/>
  </r>
  <r>
    <x v="307"/>
    <x v="6"/>
    <s v="90 pts"/>
    <n v="8"/>
    <n v="2"/>
    <n v="1"/>
    <n v="90"/>
    <n v="3.3158564814814717E-3"/>
    <n v="3.3158564814814717E-3"/>
    <n v="3.3158564814814717E-3"/>
    <n v="2"/>
    <n v="1"/>
  </r>
  <r>
    <x v="307"/>
    <x v="7"/>
    <s v="90 pts"/>
    <n v="8"/>
    <n v="2"/>
    <n v="1"/>
    <n v="90"/>
    <n v="3.7966435185186054E-3"/>
    <n v="3.7966435185186054E-3"/>
    <n v="3.7966435185186054E-3"/>
    <n v="2"/>
    <n v="1"/>
  </r>
  <r>
    <x v="308"/>
    <x v="0"/>
    <s v="70 pts"/>
    <n v="4"/>
    <n v="4"/>
    <n v="1"/>
    <n v="70"/>
    <n v="2.402893518518523E-3"/>
    <n v="2.402893518518523E-3"/>
    <n v="2.402893518518523E-3"/>
    <n v="4"/>
    <n v="1"/>
  </r>
  <r>
    <x v="308"/>
    <x v="1"/>
    <s v="60 pts"/>
    <n v="4"/>
    <n v="5"/>
    <n v="1"/>
    <n v="60"/>
    <n v="7.9306712962963211E-3"/>
    <n v="7.9306712962963211E-3"/>
    <n v="7.9306712962963211E-3"/>
    <n v="5"/>
    <n v="1"/>
  </r>
  <r>
    <x v="308"/>
    <x v="2"/>
    <s v="70 pts"/>
    <n v="23"/>
    <n v="4"/>
    <n v="1"/>
    <n v="70"/>
    <n v="2.4491550925926031E-2"/>
    <n v="2.4491550925926031E-2"/>
    <n v="2.4491550925926031E-2"/>
    <n v="4"/>
    <n v="1"/>
  </r>
  <r>
    <x v="308"/>
    <x v="3"/>
    <s v="70 pts"/>
    <n v="8"/>
    <n v="4"/>
    <n v="1"/>
    <n v="70"/>
    <n v="2.6659722222222015E-3"/>
    <n v="2.6659722222222015E-3"/>
    <n v="2.6659722222222015E-3"/>
    <n v="4"/>
    <n v="1"/>
  </r>
  <r>
    <x v="308"/>
    <x v="4"/>
    <s v="90 pts"/>
    <n v="8"/>
    <n v="2"/>
    <n v="1"/>
    <n v="90"/>
    <n v="1.3592939814814908E-2"/>
    <n v="1.3592939814814908E-2"/>
    <n v="1.3592939814814908E-2"/>
    <n v="2"/>
    <n v="1"/>
  </r>
  <r>
    <x v="308"/>
    <x v="5"/>
    <s v="30 pts"/>
    <n v="5"/>
    <n v="8"/>
    <n v="1"/>
    <n v="30"/>
    <s v="175.0 lb"/>
    <n v="175"/>
    <n v="175"/>
    <n v="8"/>
    <n v="1"/>
  </r>
  <r>
    <x v="308"/>
    <x v="6"/>
    <s v="70 pts"/>
    <n v="5"/>
    <n v="4"/>
    <n v="1"/>
    <n v="70"/>
    <n v="3.7730324074074506E-3"/>
    <n v="3.7730324074074506E-3"/>
    <n v="3.7730324074074506E-3"/>
    <n v="4"/>
    <n v="1"/>
  </r>
  <r>
    <x v="308"/>
    <x v="7"/>
    <s v="50 pts"/>
    <n v="5"/>
    <n v="6"/>
    <n v="1"/>
    <n v="50"/>
    <s v="CAP+11"/>
    <s v="CAP+11"/>
    <n v="11"/>
    <n v="6"/>
    <n v="1"/>
  </r>
  <r>
    <x v="309"/>
    <x v="0"/>
    <s v="60 pts"/>
    <n v="10"/>
    <n v="5"/>
    <n v="1"/>
    <n v="60"/>
    <n v="2.4112268518519109E-3"/>
    <n v="2.4112268518519109E-3"/>
    <n v="2.4112268518519109E-3"/>
    <n v="5"/>
    <n v="1"/>
  </r>
  <r>
    <x v="309"/>
    <x v="1"/>
    <s v="90 pts"/>
    <n v="10"/>
    <n v="2"/>
    <n v="1"/>
    <n v="90"/>
    <n v="7.1211805555555507E-3"/>
    <n v="7.1211805555555507E-3"/>
    <n v="7.1211805555555507E-3"/>
    <n v="2"/>
    <n v="1"/>
  </r>
  <r>
    <x v="309"/>
    <x v="2"/>
    <s v="60 pts"/>
    <n v="29"/>
    <n v="5"/>
    <n v="1"/>
    <n v="60"/>
    <n v="2.4537731481481417E-2"/>
    <n v="2.4537731481481417E-2"/>
    <n v="2.4537731481481417E-2"/>
    <n v="5"/>
    <n v="1"/>
  </r>
  <r>
    <x v="309"/>
    <x v="3"/>
    <s v="50 pts"/>
    <n v="5"/>
    <n v="6"/>
    <n v="1"/>
    <n v="50"/>
    <n v="2.7957175925925615E-3"/>
    <n v="2.7957175925925615E-3"/>
    <n v="2.7957175925925615E-3"/>
    <n v="6"/>
    <n v="1"/>
  </r>
  <r>
    <x v="309"/>
    <x v="4"/>
    <s v="70 pts"/>
    <n v="5"/>
    <n v="4"/>
    <n v="1"/>
    <n v="70"/>
    <n v="1.3702662037037072E-2"/>
    <n v="1.3702662037037072E-2"/>
    <n v="1.3702662037037072E-2"/>
    <n v="4"/>
    <n v="1"/>
  </r>
  <r>
    <x v="309"/>
    <x v="5"/>
    <s v="60 pts"/>
    <n v="4"/>
    <n v="5"/>
    <n v="1"/>
    <n v="60"/>
    <s v="185.0 lb"/>
    <n v="185"/>
    <n v="185"/>
    <s v="5T"/>
    <n v="1"/>
  </r>
  <r>
    <x v="309"/>
    <x v="6"/>
    <s v="50 pts"/>
    <n v="4"/>
    <n v="6"/>
    <n v="1"/>
    <n v="50"/>
    <n v="4.0158564814813946E-3"/>
    <n v="4.0158564814813946E-3"/>
    <n v="4.0158564814813946E-3"/>
    <n v="6"/>
    <n v="1"/>
  </r>
  <r>
    <x v="309"/>
    <x v="7"/>
    <s v="60 pts"/>
    <n v="4"/>
    <n v="5"/>
    <n v="1"/>
    <n v="60"/>
    <s v="CAP+10"/>
    <s v="CAP+10"/>
    <n v="10"/>
    <n v="5"/>
    <n v="1"/>
  </r>
  <r>
    <x v="310"/>
    <x v="0"/>
    <s v="80 pts"/>
    <n v="7"/>
    <n v="3"/>
    <n v="1"/>
    <n v="80"/>
    <n v="2.3520833333332547E-3"/>
    <n v="2.3520833333332547E-3"/>
    <n v="2.3520833333332547E-3"/>
    <n v="3"/>
    <n v="1"/>
  </r>
  <r>
    <x v="310"/>
    <x v="1"/>
    <s v="20 pts"/>
    <n v="7"/>
    <n v="9"/>
    <n v="1"/>
    <n v="20"/>
    <n v="1.159583333333325E-2"/>
    <n v="1.159583333333325E-2"/>
    <n v="1.159583333333325E-2"/>
    <n v="9"/>
    <n v="1"/>
  </r>
  <r>
    <x v="310"/>
    <x v="2"/>
    <s v="30 pts"/>
    <n v="24"/>
    <n v="8"/>
    <n v="1"/>
    <n v="30"/>
    <n v="2.9347685185185268E-2"/>
    <n v="2.9347685185185268E-2"/>
    <n v="2.9347685185185268E-2"/>
    <n v="8"/>
    <n v="1"/>
  </r>
  <r>
    <x v="310"/>
    <x v="3"/>
    <s v="90 pts"/>
    <n v="9"/>
    <n v="2"/>
    <n v="1"/>
    <n v="90"/>
    <n v="2.2550925925926002E-3"/>
    <n v="2.2550925925926002E-3"/>
    <n v="2.2550925925926002E-3"/>
    <n v="2"/>
    <n v="1"/>
  </r>
  <r>
    <x v="310"/>
    <x v="4"/>
    <s v="30 pts"/>
    <n v="9"/>
    <n v="8"/>
    <n v="1"/>
    <n v="30"/>
    <s v="CAP+2"/>
    <s v="CAP+2"/>
    <n v="2"/>
    <n v="8"/>
    <n v="1"/>
  </r>
  <r>
    <x v="310"/>
    <x v="5"/>
    <s v="100 pts"/>
    <n v="9"/>
    <n v="1"/>
    <n v="1"/>
    <n v="100"/>
    <s v="215.0 lb"/>
    <n v="215"/>
    <n v="215"/>
    <n v="1"/>
    <n v="1"/>
  </r>
  <r>
    <x v="310"/>
    <x v="6"/>
    <s v="80 pts"/>
    <n v="9"/>
    <n v="3"/>
    <n v="1"/>
    <n v="80"/>
    <n v="3.7674768518518587E-3"/>
    <n v="3.7674768518518587E-3"/>
    <n v="3.7674768518518587E-3"/>
    <n v="3"/>
    <n v="1"/>
  </r>
  <r>
    <x v="310"/>
    <x v="7"/>
    <s v="30 pts"/>
    <n v="9"/>
    <n v="8"/>
    <n v="1"/>
    <n v="30"/>
    <s v="CAP+24"/>
    <s v="CAP+24"/>
    <n v="24"/>
    <n v="8"/>
    <n v="1"/>
  </r>
  <r>
    <x v="311"/>
    <x v="0"/>
    <s v="20 pts"/>
    <n v="3"/>
    <n v="9"/>
    <n v="1"/>
    <n v="20"/>
    <n v="2.4874999999999758E-3"/>
    <n v="2.4874999999999758E-3"/>
    <n v="2.4874999999999758E-3"/>
    <n v="9"/>
    <n v="1"/>
  </r>
  <r>
    <x v="311"/>
    <x v="1"/>
    <s v="70 pts"/>
    <n v="3"/>
    <n v="4"/>
    <n v="1"/>
    <n v="70"/>
    <n v="7.5583333333333336E-3"/>
    <n v="7.5583333333333336E-3"/>
    <n v="7.5583333333333336E-3"/>
    <n v="4"/>
    <n v="1"/>
  </r>
  <r>
    <x v="311"/>
    <x v="2"/>
    <s v="40 pts"/>
    <n v="25"/>
    <n v="7"/>
    <n v="1"/>
    <n v="40"/>
    <n v="2.7246759259259345E-2"/>
    <n v="2.7246759259259345E-2"/>
    <n v="2.7246759259259345E-2"/>
    <n v="7"/>
    <n v="1"/>
  </r>
  <r>
    <x v="311"/>
    <x v="3"/>
    <s v="40 pts"/>
    <n v="3"/>
    <n v="7"/>
    <n v="1"/>
    <n v="40"/>
    <n v="2.9276620370370932E-3"/>
    <n v="2.9276620370370932E-3"/>
    <n v="2.9276620370370932E-3"/>
    <n v="7"/>
    <n v="1"/>
  </r>
  <r>
    <x v="311"/>
    <x v="4"/>
    <s v="50 pts"/>
    <n v="3"/>
    <n v="6"/>
    <n v="1"/>
    <n v="50"/>
    <n v="1.5887962962962909E-2"/>
    <n v="1.5887962962962909E-2"/>
    <n v="1.5887962962962909E-2"/>
    <n v="6"/>
    <n v="1"/>
  </r>
  <r>
    <x v="311"/>
    <x v="5"/>
    <s v="60 pts"/>
    <n v="3"/>
    <n v="5"/>
    <n v="1"/>
    <n v="60"/>
    <s v="185.0 lb"/>
    <n v="185"/>
    <n v="185"/>
    <s v="5T"/>
    <n v="1"/>
  </r>
  <r>
    <x v="311"/>
    <x v="6"/>
    <s v="60 pts"/>
    <n v="3"/>
    <n v="5"/>
    <n v="1"/>
    <n v="60"/>
    <n v="3.8987268518517748E-3"/>
    <n v="3.8987268518517748E-3"/>
    <n v="3.8987268518517748E-3"/>
    <n v="5"/>
    <n v="1"/>
  </r>
  <r>
    <x v="311"/>
    <x v="7"/>
    <s v="80 pts"/>
    <n v="3"/>
    <n v="3"/>
    <n v="1"/>
    <n v="80"/>
    <s v="CAP"/>
    <s v="CAP"/>
    <m/>
    <s v="3T"/>
    <n v="1"/>
  </r>
  <r>
    <x v="312"/>
    <x v="0"/>
    <s v="10 pts"/>
    <n v="1"/>
    <n v="10"/>
    <n v="1"/>
    <n v="10"/>
    <n v="2.547569444444342E-3"/>
    <n v="2.547569444444342E-3"/>
    <n v="2.547569444444342E-3"/>
    <n v="10"/>
    <n v="1"/>
  </r>
  <r>
    <x v="312"/>
    <x v="1"/>
    <s v="30 pts"/>
    <n v="1"/>
    <n v="8"/>
    <n v="1"/>
    <n v="30"/>
    <n v="1.0563310185185193E-2"/>
    <n v="1.0563310185185193E-2"/>
    <n v="1.0563310185185193E-2"/>
    <n v="8"/>
    <n v="1"/>
  </r>
  <r>
    <x v="312"/>
    <x v="2"/>
    <s v="50 pts"/>
    <n v="28"/>
    <n v="6"/>
    <n v="1"/>
    <n v="50"/>
    <n v="2.7134953703703779E-2"/>
    <n v="2.7134953703703779E-2"/>
    <n v="2.7134953703703779E-2"/>
    <n v="6"/>
    <n v="1"/>
  </r>
  <r>
    <x v="312"/>
    <x v="3"/>
    <s v="30 pts"/>
    <n v="10"/>
    <n v="8"/>
    <n v="1"/>
    <n v="30"/>
    <n v="3.1186342592592897E-3"/>
    <n v="3.1186342592592897E-3"/>
    <n v="3.1186342592592897E-3"/>
    <n v="8"/>
    <n v="1"/>
  </r>
  <r>
    <x v="312"/>
    <x v="4"/>
    <s v="40 pts"/>
    <n v="10"/>
    <n v="7"/>
    <n v="1"/>
    <n v="40"/>
    <n v="1.604988425925935E-2"/>
    <n v="1.604988425925935E-2"/>
    <n v="1.604988425925935E-2"/>
    <n v="7"/>
    <n v="1"/>
  </r>
  <r>
    <x v="312"/>
    <x v="5"/>
    <s v="80 pts"/>
    <n v="10"/>
    <n v="3"/>
    <n v="1"/>
    <n v="80"/>
    <s v="195.0 lb"/>
    <n v="195"/>
    <n v="195"/>
    <s v="3T"/>
    <n v="1"/>
  </r>
  <r>
    <x v="312"/>
    <x v="6"/>
    <s v="30 pts"/>
    <n v="10"/>
    <n v="8"/>
    <n v="1"/>
    <n v="30"/>
    <s v="CAP+15"/>
    <s v="CAP+15"/>
    <n v="15"/>
    <n v="8"/>
    <n v="1"/>
  </r>
  <r>
    <x v="312"/>
    <x v="7"/>
    <s v="40 pts"/>
    <n v="10"/>
    <n v="7"/>
    <n v="1"/>
    <n v="40"/>
    <s v="CAP+18"/>
    <s v="CAP+18"/>
    <n v="18"/>
    <n v="7"/>
    <n v="1"/>
  </r>
  <r>
    <x v="313"/>
    <x v="0"/>
    <s v="90 pts"/>
    <n v="9"/>
    <n v="2"/>
    <n v="1"/>
    <n v="90"/>
    <n v="2.3442129629629438E-3"/>
    <n v="2.3442129629629438E-3"/>
    <n v="2.3442129629629438E-3"/>
    <n v="2"/>
    <n v="1"/>
  </r>
  <r>
    <x v="313"/>
    <x v="1"/>
    <s v="50 pts"/>
    <n v="9"/>
    <n v="6"/>
    <n v="1"/>
    <n v="50"/>
    <n v="8.0378472222222275E-3"/>
    <n v="8.0378472222222275E-3"/>
    <n v="8.0378472222222275E-3"/>
    <n v="6"/>
    <n v="1"/>
  </r>
  <r>
    <x v="313"/>
    <x v="2"/>
    <s v="20 pts"/>
    <n v="27"/>
    <n v="9"/>
    <n v="1"/>
    <n v="20"/>
    <n v="3.125E-2"/>
    <n v="3.125E-2"/>
    <n v="3.125E-2"/>
    <n v="9"/>
    <n v="1"/>
  </r>
  <r>
    <x v="313"/>
    <x v="3"/>
    <m/>
    <n v="0"/>
    <m/>
    <n v="0"/>
    <n v="0"/>
    <m/>
    <m/>
    <m/>
    <s v="CUT"/>
    <n v="1"/>
  </r>
  <r>
    <x v="313"/>
    <x v="4"/>
    <m/>
    <n v="0"/>
    <m/>
    <n v="0"/>
    <n v="0"/>
    <m/>
    <m/>
    <m/>
    <s v="CUT"/>
    <n v="1"/>
  </r>
  <r>
    <x v="313"/>
    <x v="5"/>
    <m/>
    <n v="0"/>
    <m/>
    <n v="0"/>
    <n v="0"/>
    <m/>
    <m/>
    <m/>
    <s v="CUT"/>
    <n v="1"/>
  </r>
  <r>
    <x v="313"/>
    <x v="6"/>
    <m/>
    <n v="0"/>
    <m/>
    <n v="0"/>
    <n v="0"/>
    <m/>
    <m/>
    <m/>
    <s v="CUT"/>
    <n v="1"/>
  </r>
  <r>
    <x v="313"/>
    <x v="7"/>
    <m/>
    <n v="0"/>
    <m/>
    <n v="0"/>
    <n v="0"/>
    <m/>
    <m/>
    <m/>
    <s v="CUT"/>
    <n v="1"/>
  </r>
  <r>
    <x v="314"/>
    <x v="0"/>
    <s v="30 pts"/>
    <n v="8"/>
    <n v="8"/>
    <n v="1"/>
    <n v="30"/>
    <n v="2.4825231481482302E-3"/>
    <n v="2.4825231481482302E-3"/>
    <n v="2.4825231481482302E-3"/>
    <n v="8"/>
    <n v="1"/>
  </r>
  <r>
    <x v="314"/>
    <x v="1"/>
    <s v="10 pts"/>
    <n v="8"/>
    <n v="10"/>
    <n v="1"/>
    <n v="10"/>
    <s v="CAP+306"/>
    <s v="CAP+306"/>
    <n v="306"/>
    <n v="10"/>
    <n v="1"/>
  </r>
  <r>
    <x v="314"/>
    <x v="2"/>
    <m/>
    <n v="47"/>
    <s v="WD"/>
    <n v="1"/>
    <n v="0"/>
    <m/>
    <m/>
    <m/>
    <s v="WD"/>
    <n v="1"/>
  </r>
  <r>
    <x v="314"/>
    <x v="3"/>
    <m/>
    <n v="0"/>
    <s v="WD"/>
    <n v="0"/>
    <n v="0"/>
    <m/>
    <m/>
    <m/>
    <s v="WD"/>
    <n v="1"/>
  </r>
  <r>
    <x v="314"/>
    <x v="4"/>
    <m/>
    <n v="0"/>
    <s v="WD"/>
    <n v="0"/>
    <n v="0"/>
    <m/>
    <m/>
    <m/>
    <s v="WD"/>
    <n v="1"/>
  </r>
  <r>
    <x v="314"/>
    <x v="5"/>
    <m/>
    <n v="0"/>
    <s v="WD"/>
    <n v="0"/>
    <n v="0"/>
    <m/>
    <m/>
    <m/>
    <s v="WD"/>
    <n v="1"/>
  </r>
  <r>
    <x v="314"/>
    <x v="6"/>
    <m/>
    <n v="0"/>
    <s v="WD"/>
    <n v="0"/>
    <n v="0"/>
    <m/>
    <m/>
    <m/>
    <s v="WD"/>
    <n v="1"/>
  </r>
  <r>
    <x v="314"/>
    <x v="7"/>
    <m/>
    <n v="0"/>
    <s v="WD"/>
    <n v="0"/>
    <n v="0"/>
    <m/>
    <m/>
    <m/>
    <s v="WD"/>
    <n v="1"/>
  </r>
  <r>
    <x v="315"/>
    <x v="0"/>
    <s v="100 pts"/>
    <n v="19"/>
    <n v="1"/>
    <n v="1"/>
    <n v="100"/>
    <n v="2.0100694444444844E-3"/>
    <n v="2.0100694444444844E-3"/>
    <n v="2.0100694444444844E-3"/>
    <n v="1"/>
    <n v="1"/>
  </r>
  <r>
    <x v="315"/>
    <x v="1"/>
    <s v="90 pts"/>
    <n v="19"/>
    <n v="2"/>
    <n v="1"/>
    <n v="90"/>
    <n v="7.5797453703703166E-3"/>
    <n v="7.5797453703703166E-3"/>
    <n v="7.5797453703703166E-3"/>
    <n v="2"/>
    <n v="1"/>
  </r>
  <r>
    <x v="315"/>
    <x v="2"/>
    <s v="100 pts"/>
    <n v="37"/>
    <n v="1"/>
    <n v="1"/>
    <n v="100"/>
    <n v="2.1032407407407305E-2"/>
    <n v="2.1032407407407305E-2"/>
    <n v="2.1032407407407305E-2"/>
    <n v="1"/>
    <n v="1"/>
  </r>
  <r>
    <x v="315"/>
    <x v="3"/>
    <s v="90 pts"/>
    <n v="15"/>
    <n v="2"/>
    <n v="1"/>
    <n v="90"/>
    <n v="2.2681712962961953E-3"/>
    <n v="2.2681712962961953E-3"/>
    <n v="2.2681712962961953E-3"/>
    <n v="2"/>
    <n v="1"/>
  </r>
  <r>
    <x v="315"/>
    <x v="4"/>
    <s v="100 pts"/>
    <n v="15"/>
    <n v="1"/>
    <n v="1"/>
    <n v="100"/>
    <n v="1.396122685185186E-2"/>
    <n v="1.396122685185186E-2"/>
    <n v="1.396122685185186E-2"/>
    <n v="1"/>
    <n v="1"/>
  </r>
  <r>
    <x v="315"/>
    <x v="5"/>
    <s v="80 pts"/>
    <n v="15"/>
    <n v="3"/>
    <n v="1"/>
    <n v="80"/>
    <s v="250.0 lb"/>
    <n v="250"/>
    <n v="250"/>
    <n v="3"/>
    <n v="1"/>
  </r>
  <r>
    <x v="315"/>
    <x v="6"/>
    <s v="90 pts"/>
    <n v="15"/>
    <n v="2"/>
    <n v="1"/>
    <n v="90"/>
    <n v="3.8109953703704402E-3"/>
    <n v="3.8109953703704402E-3"/>
    <n v="3.8109953703704402E-3"/>
    <n v="2"/>
    <n v="1"/>
  </r>
  <r>
    <x v="315"/>
    <x v="7"/>
    <s v="90 pts"/>
    <n v="0"/>
    <n v="2"/>
    <n v="1"/>
    <n v="90"/>
    <s v="CAP+9"/>
    <s v="CAP+9"/>
    <n v="9"/>
    <n v="2"/>
    <n v="1"/>
  </r>
  <r>
    <x v="316"/>
    <x v="0"/>
    <s v="60 pts"/>
    <n v="15"/>
    <n v="5"/>
    <n v="1"/>
    <n v="60"/>
    <n v="2.1534722222222857E-3"/>
    <n v="2.1534722222222857E-3"/>
    <n v="2.1534722222222857E-3"/>
    <n v="5"/>
    <n v="1"/>
  </r>
  <r>
    <x v="316"/>
    <x v="1"/>
    <s v="100 pts"/>
    <n v="15"/>
    <n v="1"/>
    <n v="1"/>
    <n v="100"/>
    <n v="7.0776620370369692E-3"/>
    <n v="7.0776620370369692E-3"/>
    <n v="7.0776620370369692E-3"/>
    <n v="1"/>
    <n v="1"/>
  </r>
  <r>
    <x v="316"/>
    <x v="2"/>
    <s v="90 pts"/>
    <n v="30"/>
    <n v="2"/>
    <n v="1"/>
    <n v="90"/>
    <n v="2.1633912037037017E-2"/>
    <n v="2.1633912037037017E-2"/>
    <n v="2.1633912037037017E-2"/>
    <n v="2"/>
    <n v="1"/>
  </r>
  <r>
    <x v="316"/>
    <x v="3"/>
    <s v="100 pts"/>
    <n v="16"/>
    <n v="1"/>
    <n v="1"/>
    <n v="100"/>
    <n v="2.1467592592592233E-3"/>
    <n v="2.1467592592592233E-3"/>
    <n v="2.1467592592592233E-3"/>
    <n v="1"/>
    <n v="1"/>
  </r>
  <r>
    <x v="316"/>
    <x v="4"/>
    <s v="70 pts"/>
    <n v="16"/>
    <n v="4"/>
    <n v="1"/>
    <n v="70"/>
    <n v="1.6212384259259194E-2"/>
    <n v="1.6212384259259194E-2"/>
    <n v="1.6212384259259194E-2"/>
    <n v="4"/>
    <n v="1"/>
  </r>
  <r>
    <x v="316"/>
    <x v="5"/>
    <s v="100 pts"/>
    <n v="16"/>
    <n v="1"/>
    <n v="1"/>
    <n v="100"/>
    <s v="280.0 lb"/>
    <n v="280"/>
    <n v="280"/>
    <s v="1T"/>
    <n v="1"/>
  </r>
  <r>
    <x v="316"/>
    <x v="6"/>
    <s v="40 pts"/>
    <n v="16"/>
    <n v="7"/>
    <n v="1"/>
    <n v="40"/>
    <s v="CAP+6"/>
    <s v="CAP+6"/>
    <n v="6"/>
    <n v="7"/>
    <n v="1"/>
  </r>
  <r>
    <x v="316"/>
    <x v="7"/>
    <s v="80 pts"/>
    <n v="0"/>
    <n v="3"/>
    <n v="1"/>
    <n v="80"/>
    <s v="CAP+12"/>
    <s v="CAP+12"/>
    <n v="12"/>
    <n v="3"/>
    <n v="1"/>
  </r>
  <r>
    <x v="317"/>
    <x v="0"/>
    <s v="90 pts"/>
    <n v="17"/>
    <n v="2"/>
    <n v="1"/>
    <n v="90"/>
    <n v="2.0788194444445462E-3"/>
    <n v="2.0788194444445462E-3"/>
    <n v="2.0788194444445462E-3"/>
    <n v="2"/>
    <n v="1"/>
  </r>
  <r>
    <x v="317"/>
    <x v="1"/>
    <s v="80 pts"/>
    <n v="17"/>
    <n v="3"/>
    <n v="1"/>
    <n v="80"/>
    <n v="7.8657407407407565E-3"/>
    <n v="7.8657407407407565E-3"/>
    <n v="7.8657407407407565E-3"/>
    <n v="3"/>
    <n v="1"/>
  </r>
  <r>
    <x v="317"/>
    <x v="2"/>
    <s v="60 pts"/>
    <n v="33"/>
    <n v="5"/>
    <n v="1"/>
    <n v="60"/>
    <n v="2.3014930555555591E-2"/>
    <n v="2.3014930555555591E-2"/>
    <n v="2.3014930555555591E-2"/>
    <n v="5"/>
    <n v="1"/>
  </r>
  <r>
    <x v="317"/>
    <x v="3"/>
    <s v="30 pts"/>
    <n v="14"/>
    <n v="8"/>
    <n v="1"/>
    <n v="30"/>
    <n v="2.9855324074075096E-3"/>
    <n v="2.9855324074075096E-3"/>
    <n v="2.9855324074075096E-3"/>
    <n v="8"/>
    <n v="1"/>
  </r>
  <r>
    <x v="317"/>
    <x v="4"/>
    <s v="50 pts"/>
    <n v="14"/>
    <n v="6"/>
    <n v="1"/>
    <n v="50"/>
    <n v="1.6634143518518441E-2"/>
    <n v="1.6634143518518441E-2"/>
    <n v="1.6634143518518441E-2"/>
    <n v="6"/>
    <n v="1"/>
  </r>
  <r>
    <x v="317"/>
    <x v="5"/>
    <s v="10 pts"/>
    <n v="14"/>
    <n v="10"/>
    <n v="1"/>
    <n v="10"/>
    <s v="170.0 lb"/>
    <n v="170"/>
    <n v="170"/>
    <n v="10"/>
    <n v="1"/>
  </r>
  <r>
    <x v="317"/>
    <x v="6"/>
    <s v="100 pts"/>
    <n v="14"/>
    <n v="1"/>
    <n v="1"/>
    <n v="100"/>
    <n v="3.2584490740741323E-3"/>
    <n v="3.2584490740741323E-3"/>
    <n v="3.2584490740741323E-3"/>
    <n v="1"/>
    <n v="1"/>
  </r>
  <r>
    <x v="317"/>
    <x v="7"/>
    <s v="100 pts"/>
    <n v="0"/>
    <n v="1"/>
    <n v="1"/>
    <n v="100"/>
    <s v="CAP"/>
    <s v="CAP"/>
    <m/>
    <n v="1"/>
    <n v="1"/>
  </r>
  <r>
    <x v="318"/>
    <x v="0"/>
    <s v="20 pts"/>
    <n v="18"/>
    <n v="9"/>
    <n v="1"/>
    <n v="20"/>
    <n v="2.2523148148148042E-3"/>
    <n v="2.2523148148148042E-3"/>
    <n v="2.2523148148148042E-3"/>
    <n v="9"/>
    <n v="1"/>
  </r>
  <r>
    <x v="318"/>
    <x v="1"/>
    <s v="70 pts"/>
    <n v="18"/>
    <n v="4"/>
    <n v="1"/>
    <n v="70"/>
    <n v="8.1877314814815527E-3"/>
    <n v="8.1877314814815527E-3"/>
    <n v="8.1877314814815527E-3"/>
    <n v="4"/>
    <n v="1"/>
  </r>
  <r>
    <x v="318"/>
    <x v="2"/>
    <s v="70 pts"/>
    <n v="35"/>
    <n v="4"/>
    <n v="1"/>
    <n v="70"/>
    <n v="2.2625462962962972E-2"/>
    <n v="2.2625462962962972E-2"/>
    <n v="2.2625462962962972E-2"/>
    <n v="4"/>
    <n v="1"/>
  </r>
  <r>
    <x v="318"/>
    <x v="3"/>
    <s v="50 pts"/>
    <n v="13"/>
    <n v="6"/>
    <n v="1"/>
    <n v="50"/>
    <n v="2.8504629629628742E-3"/>
    <n v="2.8504629629628742E-3"/>
    <n v="2.8504629629628742E-3"/>
    <n v="6"/>
    <n v="1"/>
  </r>
  <r>
    <x v="318"/>
    <x v="4"/>
    <s v="90 pts"/>
    <n v="13"/>
    <n v="2"/>
    <n v="1"/>
    <n v="90"/>
    <n v="1.4597800925925997E-2"/>
    <n v="1.4597800925925997E-2"/>
    <n v="1.4597800925925997E-2"/>
    <n v="2"/>
    <n v="1"/>
  </r>
  <r>
    <x v="318"/>
    <x v="5"/>
    <s v="70 pts"/>
    <n v="17"/>
    <n v="4"/>
    <n v="1"/>
    <n v="70"/>
    <s v="245.0 lb"/>
    <n v="245"/>
    <n v="245"/>
    <n v="4"/>
    <n v="1"/>
  </r>
  <r>
    <x v="318"/>
    <x v="6"/>
    <s v="80 pts"/>
    <n v="17"/>
    <n v="3"/>
    <n v="1"/>
    <n v="80"/>
    <n v="4.1280092592592688E-3"/>
    <n v="4.1280092592592688E-3"/>
    <n v="4.1280092592592688E-3"/>
    <n v="3"/>
    <n v="1"/>
  </r>
  <r>
    <x v="318"/>
    <x v="7"/>
    <s v="60 pts"/>
    <n v="0"/>
    <n v="5"/>
    <n v="1"/>
    <n v="60"/>
    <s v="CAP+16"/>
    <s v="CAP+16"/>
    <n v="16"/>
    <n v="5"/>
    <n v="1"/>
  </r>
  <r>
    <x v="319"/>
    <x v="0"/>
    <s v="30 pts"/>
    <n v="12"/>
    <n v="8"/>
    <n v="1"/>
    <n v="30"/>
    <n v="2.2353009259259426E-3"/>
    <n v="2.2353009259259426E-3"/>
    <n v="2.2353009259259426E-3"/>
    <n v="8"/>
    <n v="1"/>
  </r>
  <r>
    <x v="319"/>
    <x v="1"/>
    <s v="60 pts"/>
    <n v="12"/>
    <n v="5"/>
    <n v="1"/>
    <n v="60"/>
    <n v="8.7200231481481261E-3"/>
    <n v="8.7200231481481261E-3"/>
    <n v="8.7200231481481261E-3"/>
    <n v="5"/>
    <n v="1"/>
  </r>
  <r>
    <x v="319"/>
    <x v="2"/>
    <s v="30 pts"/>
    <n v="36"/>
    <n v="8"/>
    <n v="1"/>
    <n v="30"/>
    <n v="2.60851851851851E-2"/>
    <n v="2.60851851851851E-2"/>
    <n v="2.60851851851851E-2"/>
    <n v="8"/>
    <n v="1"/>
  </r>
  <r>
    <x v="319"/>
    <x v="3"/>
    <s v="80 pts"/>
    <n v="19"/>
    <n v="3"/>
    <n v="1"/>
    <n v="80"/>
    <n v="2.3634259259259771E-3"/>
    <n v="2.3634259259259771E-3"/>
    <n v="2.3634259259259771E-3"/>
    <n v="3"/>
    <n v="1"/>
  </r>
  <r>
    <x v="319"/>
    <x v="4"/>
    <s v="30 pts"/>
    <n v="19"/>
    <n v="8"/>
    <n v="1"/>
    <n v="30"/>
    <s v="CAP"/>
    <s v="CAP"/>
    <m/>
    <n v="8"/>
    <n v="1"/>
  </r>
  <r>
    <x v="319"/>
    <x v="5"/>
    <s v="60 pts"/>
    <n v="12"/>
    <n v="5"/>
    <n v="1"/>
    <n v="60"/>
    <s v="235.0 lb"/>
    <n v="235"/>
    <n v="235"/>
    <n v="5"/>
    <n v="1"/>
  </r>
  <r>
    <x v="319"/>
    <x v="6"/>
    <s v="70 pts"/>
    <n v="12"/>
    <n v="4"/>
    <n v="1"/>
    <n v="70"/>
    <n v="4.1557870370370065E-3"/>
    <n v="4.1557870370370065E-3"/>
    <n v="4.1557870370370065E-3"/>
    <n v="4"/>
    <n v="1"/>
  </r>
  <r>
    <x v="319"/>
    <x v="7"/>
    <s v="50 pts"/>
    <n v="0"/>
    <n v="6"/>
    <n v="1"/>
    <n v="50"/>
    <s v="CAP+17"/>
    <s v="CAP+17"/>
    <n v="17"/>
    <s v="6T"/>
    <n v="1"/>
  </r>
  <r>
    <x v="320"/>
    <x v="0"/>
    <s v="40 pts"/>
    <n v="16"/>
    <n v="7"/>
    <n v="1"/>
    <n v="40"/>
    <n v="2.1836805555555117E-3"/>
    <n v="2.1836805555555117E-3"/>
    <n v="2.1836805555555117E-3"/>
    <n v="7"/>
    <n v="1"/>
  </r>
  <r>
    <x v="320"/>
    <x v="1"/>
    <s v="50 pts"/>
    <n v="16"/>
    <n v="6"/>
    <n v="1"/>
    <n v="50"/>
    <n v="8.799074074073987E-3"/>
    <n v="8.799074074073987E-3"/>
    <n v="8.799074074073987E-3"/>
    <n v="6"/>
    <n v="1"/>
  </r>
  <r>
    <x v="320"/>
    <x v="2"/>
    <s v="80 pts"/>
    <n v="31"/>
    <n v="3"/>
    <n v="1"/>
    <n v="80"/>
    <n v="2.1816782407407365E-2"/>
    <n v="2.1816782407407365E-2"/>
    <n v="2.1816782407407365E-2"/>
    <n v="3"/>
    <n v="1"/>
  </r>
  <r>
    <x v="320"/>
    <x v="3"/>
    <s v="20 pts"/>
    <n v="17"/>
    <n v="9"/>
    <n v="1"/>
    <n v="20"/>
    <s v="CAP+1"/>
    <s v="CAP+1"/>
    <n v="1"/>
    <n v="9"/>
    <n v="1"/>
  </r>
  <r>
    <x v="320"/>
    <x v="4"/>
    <s v="60 pts"/>
    <n v="17"/>
    <n v="5"/>
    <n v="1"/>
    <n v="60"/>
    <n v="1.6405324074074024E-2"/>
    <n v="1.6405324074074024E-2"/>
    <n v="1.6405324074074024E-2"/>
    <n v="5"/>
    <n v="1"/>
  </r>
  <r>
    <x v="320"/>
    <x v="5"/>
    <s v="20 pts"/>
    <n v="18"/>
    <n v="9"/>
    <n v="1"/>
    <n v="20"/>
    <s v="210.0 lb"/>
    <n v="210"/>
    <n v="210"/>
    <n v="9"/>
    <n v="1"/>
  </r>
  <r>
    <x v="320"/>
    <x v="6"/>
    <s v="60 pts"/>
    <n v="18"/>
    <n v="5"/>
    <n v="1"/>
    <n v="60"/>
    <s v="CAP"/>
    <s v="CAP"/>
    <m/>
    <s v="5T"/>
    <n v="1"/>
  </r>
  <r>
    <x v="320"/>
    <x v="7"/>
    <s v="70 pts"/>
    <n v="0"/>
    <n v="4"/>
    <n v="1"/>
    <n v="70"/>
    <s v="CAP+14"/>
    <s v="CAP+14"/>
    <n v="14"/>
    <n v="4"/>
    <n v="1"/>
  </r>
  <r>
    <x v="321"/>
    <x v="0"/>
    <s v="70 pts"/>
    <n v="14"/>
    <n v="4"/>
    <n v="1"/>
    <n v="70"/>
    <n v="2.1331018518517819E-3"/>
    <n v="2.1331018518517819E-3"/>
    <n v="2.1331018518517819E-3"/>
    <n v="4"/>
    <n v="1"/>
  </r>
  <r>
    <x v="321"/>
    <x v="1"/>
    <s v="40 pts"/>
    <n v="14"/>
    <n v="7"/>
    <n v="1"/>
    <n v="40"/>
    <n v="9.736342592592484E-3"/>
    <n v="9.736342592592484E-3"/>
    <n v="9.736342592592484E-3"/>
    <n v="7"/>
    <n v="1"/>
  </r>
  <r>
    <x v="321"/>
    <x v="2"/>
    <s v="40 pts"/>
    <n v="32"/>
    <n v="7"/>
    <n v="1"/>
    <n v="40"/>
    <n v="2.5304745370370307E-2"/>
    <n v="2.5304745370370307E-2"/>
    <n v="2.5304745370370307E-2"/>
    <n v="7"/>
    <n v="1"/>
  </r>
  <r>
    <x v="321"/>
    <x v="3"/>
    <s v="40 pts"/>
    <n v="12"/>
    <n v="7"/>
    <n v="1"/>
    <n v="40"/>
    <n v="2.9428240740740907E-3"/>
    <n v="2.9428240740740907E-3"/>
    <n v="2.9428240740740907E-3"/>
    <n v="7"/>
    <n v="1"/>
  </r>
  <r>
    <x v="321"/>
    <x v="4"/>
    <s v="40 pts"/>
    <n v="12"/>
    <n v="7"/>
    <n v="1"/>
    <n v="40"/>
    <n v="1.6816203703703625E-2"/>
    <n v="1.6816203703703625E-2"/>
    <n v="1.6816203703703625E-2"/>
    <n v="7"/>
    <n v="1"/>
  </r>
  <r>
    <x v="321"/>
    <x v="5"/>
    <s v="50 pts"/>
    <n v="19"/>
    <n v="6"/>
    <n v="1"/>
    <n v="50"/>
    <s v="225.0 lb"/>
    <n v="225"/>
    <n v="225"/>
    <s v="6T"/>
    <n v="1"/>
  </r>
  <r>
    <x v="321"/>
    <x v="6"/>
    <s v="60 pts"/>
    <n v="19"/>
    <n v="5"/>
    <n v="1"/>
    <n v="60"/>
    <s v="CAP"/>
    <s v="CAP"/>
    <m/>
    <s v="5T"/>
    <n v="1"/>
  </r>
  <r>
    <x v="321"/>
    <x v="7"/>
    <s v="50 pts"/>
    <n v="0"/>
    <n v="6"/>
    <n v="1"/>
    <n v="50"/>
    <s v="CAP+17"/>
    <s v="CAP+17"/>
    <n v="17"/>
    <s v="6T"/>
    <n v="1"/>
  </r>
  <r>
    <x v="322"/>
    <x v="0"/>
    <s v="50 pts"/>
    <n v="20"/>
    <n v="6"/>
    <n v="1"/>
    <n v="50"/>
    <n v="2.1682870370369756E-3"/>
    <n v="2.1682870370369756E-3"/>
    <n v="2.1682870370369756E-3"/>
    <n v="6"/>
    <n v="1"/>
  </r>
  <r>
    <x v="322"/>
    <x v="1"/>
    <s v="30 pts"/>
    <n v="20"/>
    <n v="8"/>
    <n v="1"/>
    <n v="30"/>
    <n v="1.0009259259259329E-2"/>
    <n v="1.0009259259259329E-2"/>
    <n v="1.0009259259259329E-2"/>
    <n v="8"/>
    <n v="1"/>
  </r>
  <r>
    <x v="322"/>
    <x v="2"/>
    <s v="10 pts"/>
    <n v="39"/>
    <n v="10"/>
    <n v="1"/>
    <n v="10"/>
    <n v="2.8980092592592488E-2"/>
    <n v="2.8980092592592488E-2"/>
    <n v="2.8980092592592488E-2"/>
    <n v="10"/>
    <n v="1"/>
  </r>
  <r>
    <x v="322"/>
    <x v="3"/>
    <s v="10 pts"/>
    <n v="11"/>
    <n v="10"/>
    <n v="1"/>
    <n v="10"/>
    <s v="CAP+24"/>
    <s v="CAP+24"/>
    <n v="24"/>
    <n v="10"/>
    <n v="1"/>
  </r>
  <r>
    <x v="322"/>
    <x v="4"/>
    <s v="10 pts"/>
    <n v="11"/>
    <n v="10"/>
    <n v="1"/>
    <n v="10"/>
    <s v="CAP+7"/>
    <s v="CAP+7"/>
    <n v="7"/>
    <n v="10"/>
    <n v="1"/>
  </r>
  <r>
    <x v="322"/>
    <x v="5"/>
    <s v="100 pts"/>
    <n v="20"/>
    <n v="1"/>
    <n v="1"/>
    <n v="100"/>
    <s v="280.0 lb"/>
    <n v="280"/>
    <n v="280"/>
    <s v="1T"/>
    <n v="1"/>
  </r>
  <r>
    <x v="322"/>
    <x v="6"/>
    <s v="30 pts"/>
    <n v="20"/>
    <n v="8"/>
    <n v="1"/>
    <n v="30"/>
    <s v="CAP+8"/>
    <s v="CAP+8"/>
    <n v="8"/>
    <n v="8"/>
    <n v="1"/>
  </r>
  <r>
    <x v="322"/>
    <x v="7"/>
    <s v="30 pts"/>
    <n v="0"/>
    <n v="8"/>
    <n v="1"/>
    <n v="30"/>
    <s v="CAP+19"/>
    <s v="CAP+19"/>
    <n v="19"/>
    <n v="8"/>
    <n v="1"/>
  </r>
  <r>
    <x v="323"/>
    <x v="0"/>
    <s v="10 pts"/>
    <n v="13"/>
    <n v="10"/>
    <n v="1"/>
    <n v="10"/>
    <n v="2.2800925925925419E-3"/>
    <n v="2.2800925925925419E-3"/>
    <n v="2.2800925925925419E-3"/>
    <n v="10"/>
    <n v="1"/>
  </r>
  <r>
    <x v="323"/>
    <x v="1"/>
    <s v="10 pts"/>
    <n v="13"/>
    <n v="10"/>
    <n v="1"/>
    <n v="10"/>
    <n v="1.1121759259259179E-2"/>
    <n v="1.1121759259259179E-2"/>
    <n v="1.1121759259259179E-2"/>
    <n v="10"/>
    <n v="1"/>
  </r>
  <r>
    <x v="323"/>
    <x v="2"/>
    <s v="20 pts"/>
    <n v="34"/>
    <n v="9"/>
    <n v="1"/>
    <n v="20"/>
    <n v="2.7214930555555572E-2"/>
    <n v="2.7214930555555572E-2"/>
    <n v="2.7214930555555572E-2"/>
    <n v="9"/>
    <n v="1"/>
  </r>
  <r>
    <x v="323"/>
    <x v="3"/>
    <s v="60 pts"/>
    <n v="20"/>
    <n v="5"/>
    <n v="1"/>
    <n v="60"/>
    <n v="2.7439814814815833E-3"/>
    <n v="2.7439814814815833E-3"/>
    <n v="2.7439814814815833E-3"/>
    <n v="5"/>
    <n v="1"/>
  </r>
  <r>
    <x v="323"/>
    <x v="4"/>
    <s v="20 pts"/>
    <n v="20"/>
    <n v="9"/>
    <n v="1"/>
    <n v="20"/>
    <s v="CAP+2"/>
    <s v="CAP+2"/>
    <n v="2"/>
    <n v="9"/>
    <n v="1"/>
  </r>
  <r>
    <x v="323"/>
    <x v="5"/>
    <s v="50 pts"/>
    <n v="11"/>
    <n v="6"/>
    <n v="1"/>
    <n v="50"/>
    <s v="225.0 lb"/>
    <n v="225"/>
    <n v="225"/>
    <s v="6T"/>
    <n v="1"/>
  </r>
  <r>
    <x v="323"/>
    <x v="6"/>
    <s v="20 pts"/>
    <n v="11"/>
    <n v="9"/>
    <n v="1"/>
    <n v="20"/>
    <s v="CAP+9"/>
    <s v="CAP+9"/>
    <n v="9"/>
    <n v="9"/>
    <n v="1"/>
  </r>
  <r>
    <x v="323"/>
    <x v="7"/>
    <s v="20 pts"/>
    <n v="0"/>
    <n v="9"/>
    <n v="1"/>
    <n v="20"/>
    <s v="CAP+22"/>
    <s v="CAP+22"/>
    <n v="22"/>
    <n v="9"/>
    <n v="1"/>
  </r>
  <r>
    <x v="324"/>
    <x v="0"/>
    <s v="80 pts"/>
    <n v="11"/>
    <n v="3"/>
    <n v="1"/>
    <n v="80"/>
    <n v="2.0942129629628603E-3"/>
    <n v="2.0942129629628603E-3"/>
    <n v="2.0942129629628603E-3"/>
    <n v="3"/>
    <n v="1"/>
  </r>
  <r>
    <x v="324"/>
    <x v="1"/>
    <s v="20 pts"/>
    <n v="11"/>
    <n v="9"/>
    <n v="1"/>
    <n v="20"/>
    <n v="1.1037152777777726E-2"/>
    <n v="1.1037152777777726E-2"/>
    <n v="1.1037152777777726E-2"/>
    <n v="9"/>
    <n v="1"/>
  </r>
  <r>
    <x v="324"/>
    <x v="2"/>
    <s v="50 pts"/>
    <n v="38"/>
    <n v="6"/>
    <n v="1"/>
    <n v="50"/>
    <n v="2.3449768518518432E-2"/>
    <n v="2.3449768518518432E-2"/>
    <n v="2.3449768518518432E-2"/>
    <n v="6"/>
    <n v="1"/>
  </r>
  <r>
    <x v="324"/>
    <x v="3"/>
    <s v="70 pts"/>
    <n v="18"/>
    <n v="4"/>
    <n v="1"/>
    <n v="70"/>
    <n v="2.7077546296296884E-3"/>
    <n v="2.7077546296296884E-3"/>
    <n v="2.7077546296296884E-3"/>
    <n v="4"/>
    <n v="1"/>
  </r>
  <r>
    <x v="324"/>
    <x v="4"/>
    <s v="80 pts"/>
    <n v="18"/>
    <n v="3"/>
    <n v="1"/>
    <n v="80"/>
    <n v="1.5954166666666714E-2"/>
    <n v="1.5954166666666714E-2"/>
    <n v="1.5954166666666714E-2"/>
    <n v="3"/>
    <n v="1"/>
  </r>
  <r>
    <x v="324"/>
    <x v="5"/>
    <s v="50 pts"/>
    <n v="13"/>
    <n v="6"/>
    <n v="1"/>
    <n v="50"/>
    <s v="225.0 lb"/>
    <n v="225"/>
    <n v="225"/>
    <s v="6T"/>
    <n v="1"/>
  </r>
  <r>
    <x v="324"/>
    <x v="6"/>
    <m/>
    <n v="13"/>
    <s v="WD"/>
    <n v="1"/>
    <n v="0"/>
    <m/>
    <m/>
    <m/>
    <s v="WD"/>
    <n v="1"/>
  </r>
  <r>
    <x v="324"/>
    <x v="7"/>
    <m/>
    <n v="0"/>
    <s v="WD"/>
    <n v="1"/>
    <n v="0"/>
    <m/>
    <m/>
    <m/>
    <s v="WD"/>
    <n v="1"/>
  </r>
  <r>
    <x v="325"/>
    <x v="0"/>
    <s v="100 pts"/>
    <n v="6"/>
    <n v="1"/>
    <n v="1"/>
    <n v="100"/>
    <n v="2.3660879629630038E-3"/>
    <n v="2.3660879629630038E-3"/>
    <n v="2.3660879629630038E-3"/>
    <n v="1"/>
    <n v="1"/>
  </r>
  <r>
    <x v="325"/>
    <x v="1"/>
    <s v="50 pts"/>
    <n v="6"/>
    <n v="6"/>
    <n v="1"/>
    <n v="50"/>
    <n v="8.8124999999998899E-3"/>
    <n v="8.8124999999998899E-3"/>
    <n v="8.8124999999998899E-3"/>
    <n v="6"/>
    <n v="1"/>
  </r>
  <r>
    <x v="325"/>
    <x v="2"/>
    <s v="70 pts"/>
    <n v="31"/>
    <n v="4"/>
    <n v="1"/>
    <n v="70"/>
    <n v="2.5453587962962931E-2"/>
    <n v="2.5453587962962931E-2"/>
    <n v="2.5453587962962931E-2"/>
    <n v="4"/>
    <n v="1"/>
  </r>
  <r>
    <x v="325"/>
    <x v="3"/>
    <s v="50 pts"/>
    <n v="5"/>
    <n v="6"/>
    <n v="1"/>
    <n v="50"/>
    <n v="2.7093750000000139E-3"/>
    <n v="2.7093750000000139E-3"/>
    <n v="2.7093750000000139E-3"/>
    <n v="6"/>
    <n v="1"/>
  </r>
  <r>
    <x v="325"/>
    <x v="4"/>
    <s v="100 pts"/>
    <n v="5"/>
    <n v="1"/>
    <n v="1"/>
    <n v="100"/>
    <n v="1.3709259259259365E-2"/>
    <n v="1.3709259259259365E-2"/>
    <n v="1.3709259259259365E-2"/>
    <n v="1"/>
    <n v="1"/>
  </r>
  <r>
    <x v="325"/>
    <x v="5"/>
    <s v="80 pts"/>
    <n v="7"/>
    <n v="3"/>
    <n v="1"/>
    <n v="80"/>
    <s v="190.0 lb"/>
    <n v="190"/>
    <n v="190"/>
    <n v="3"/>
    <n v="1"/>
  </r>
  <r>
    <x v="325"/>
    <x v="6"/>
    <s v="90 pts"/>
    <n v="7"/>
    <n v="2"/>
    <n v="1"/>
    <n v="90"/>
    <n v="3.606712962962888E-3"/>
    <n v="3.606712962962888E-3"/>
    <n v="3.606712962962888E-3"/>
    <n v="2"/>
    <n v="1"/>
  </r>
  <r>
    <x v="325"/>
    <x v="7"/>
    <s v="100 pts"/>
    <n v="7"/>
    <n v="1"/>
    <n v="1"/>
    <n v="100"/>
    <n v="3.7435185185186182E-3"/>
    <n v="3.7435185185186182E-3"/>
    <n v="3.7435185185186182E-3"/>
    <n v="1"/>
    <n v="1"/>
  </r>
  <r>
    <x v="326"/>
    <x v="0"/>
    <s v="90 pts"/>
    <n v="10"/>
    <n v="2"/>
    <n v="1"/>
    <n v="90"/>
    <n v="2.3760416666667172E-3"/>
    <n v="2.3760416666667172E-3"/>
    <n v="2.3760416666667172E-3"/>
    <n v="2"/>
    <n v="1"/>
  </r>
  <r>
    <x v="326"/>
    <x v="1"/>
    <s v="100 pts"/>
    <n v="10"/>
    <n v="1"/>
    <n v="1"/>
    <n v="100"/>
    <n v="8.3440972222221799E-3"/>
    <n v="8.3440972222221799E-3"/>
    <n v="8.3440972222221799E-3"/>
    <n v="1"/>
    <n v="1"/>
  </r>
  <r>
    <x v="326"/>
    <x v="2"/>
    <s v="50 pts"/>
    <n v="38"/>
    <n v="6"/>
    <n v="1"/>
    <n v="50"/>
    <n v="2.6429282407407495E-2"/>
    <n v="2.6429282407407495E-2"/>
    <n v="2.6429282407407495E-2"/>
    <n v="6"/>
    <n v="1"/>
  </r>
  <r>
    <x v="326"/>
    <x v="3"/>
    <s v="100 pts"/>
    <n v="7"/>
    <n v="1"/>
    <n v="1"/>
    <n v="100"/>
    <n v="2.4126157407406978E-3"/>
    <n v="2.4126157407406978E-3"/>
    <n v="2.4126157407406978E-3"/>
    <n v="1"/>
    <n v="1"/>
  </r>
  <r>
    <x v="326"/>
    <x v="4"/>
    <s v="80 pts"/>
    <n v="7"/>
    <n v="3"/>
    <n v="1"/>
    <n v="80"/>
    <n v="1.4657291666666739E-2"/>
    <n v="1.4657291666666739E-2"/>
    <n v="1.4657291666666739E-2"/>
    <n v="3"/>
    <n v="1"/>
  </r>
  <r>
    <x v="326"/>
    <x v="5"/>
    <s v="60 pts"/>
    <n v="6"/>
    <n v="5"/>
    <n v="1"/>
    <n v="60"/>
    <s v="175.0 lb"/>
    <n v="175"/>
    <n v="175"/>
    <s v="5T"/>
    <n v="1"/>
  </r>
  <r>
    <x v="326"/>
    <x v="6"/>
    <s v="100 pts"/>
    <n v="6"/>
    <n v="1"/>
    <n v="1"/>
    <n v="100"/>
    <n v="3.4466435185185329E-3"/>
    <n v="3.4466435185185329E-3"/>
    <n v="3.4466435185185329E-3"/>
    <n v="1"/>
    <n v="1"/>
  </r>
  <r>
    <x v="326"/>
    <x v="7"/>
    <s v="20 pts"/>
    <n v="6"/>
    <n v="9"/>
    <n v="1"/>
    <n v="20"/>
    <s v="CAP+22"/>
    <s v="CAP+22"/>
    <n v="22"/>
    <n v="9"/>
    <n v="1"/>
  </r>
  <r>
    <x v="327"/>
    <x v="0"/>
    <s v="70 pts"/>
    <n v="5"/>
    <n v="4"/>
    <n v="1"/>
    <n v="70"/>
    <n v="2.3901620370370136E-3"/>
    <n v="2.3901620370370136E-3"/>
    <n v="2.3901620370370136E-3"/>
    <n v="4"/>
    <n v="1"/>
  </r>
  <r>
    <x v="327"/>
    <x v="1"/>
    <s v="60 pts"/>
    <n v="5"/>
    <n v="5"/>
    <n v="1"/>
    <n v="60"/>
    <n v="8.7832175925925959E-3"/>
    <n v="8.7832175925925959E-3"/>
    <n v="8.7832175925925959E-3"/>
    <n v="5"/>
    <n v="1"/>
  </r>
  <r>
    <x v="327"/>
    <x v="2"/>
    <s v="40 pts"/>
    <n v="30"/>
    <n v="7"/>
    <n v="1"/>
    <n v="40"/>
    <n v="2.7575115740740674E-2"/>
    <n v="2.7575115740740674E-2"/>
    <n v="2.7575115740740674E-2"/>
    <n v="7"/>
    <n v="1"/>
  </r>
  <r>
    <x v="327"/>
    <x v="3"/>
    <s v="90 pts"/>
    <n v="9"/>
    <n v="2"/>
    <n v="1"/>
    <n v="90"/>
    <n v="2.5656249999999048E-3"/>
    <n v="2.5656249999999048E-3"/>
    <n v="2.5656249999999048E-3"/>
    <n v="2"/>
    <n v="1"/>
  </r>
  <r>
    <x v="327"/>
    <x v="4"/>
    <s v="90 pts"/>
    <n v="9"/>
    <n v="2"/>
    <n v="1"/>
    <n v="90"/>
    <n v="1.3803124999999916E-2"/>
    <n v="1.3803124999999916E-2"/>
    <n v="1.3803124999999916E-2"/>
    <n v="2"/>
    <n v="1"/>
  </r>
  <r>
    <x v="327"/>
    <x v="5"/>
    <s v="100 pts"/>
    <n v="8"/>
    <n v="1"/>
    <n v="1"/>
    <n v="100"/>
    <s v="195.0 lb"/>
    <n v="195"/>
    <n v="195"/>
    <s v="1T"/>
    <n v="1"/>
  </r>
  <r>
    <x v="327"/>
    <x v="6"/>
    <s v="60 pts"/>
    <n v="8"/>
    <n v="5"/>
    <n v="1"/>
    <n v="60"/>
    <n v="4.0307870370370757E-3"/>
    <n v="4.0307870370370757E-3"/>
    <n v="4.0307870370370757E-3"/>
    <n v="5"/>
    <n v="1"/>
  </r>
  <r>
    <x v="327"/>
    <x v="7"/>
    <s v="70 pts"/>
    <n v="8"/>
    <n v="4"/>
    <n v="1"/>
    <n v="70"/>
    <s v="CAP+4"/>
    <s v="CAP+4"/>
    <n v="4"/>
    <n v="4"/>
    <n v="1"/>
  </r>
  <r>
    <x v="328"/>
    <x v="0"/>
    <s v="60 pts"/>
    <n v="7"/>
    <n v="5"/>
    <n v="1"/>
    <n v="60"/>
    <n v="2.4396990740740421E-3"/>
    <n v="2.4396990740740421E-3"/>
    <n v="2.4396990740740421E-3"/>
    <n v="5"/>
    <n v="1"/>
  </r>
  <r>
    <x v="328"/>
    <x v="1"/>
    <s v="70 pts"/>
    <n v="7"/>
    <n v="4"/>
    <n v="1"/>
    <n v="70"/>
    <n v="8.7581018518518849E-3"/>
    <n v="8.7581018518518849E-3"/>
    <n v="8.7581018518518849E-3"/>
    <n v="4"/>
    <n v="1"/>
  </r>
  <r>
    <x v="328"/>
    <x v="2"/>
    <s v="80 pts"/>
    <n v="33"/>
    <n v="3"/>
    <n v="1"/>
    <n v="80"/>
    <n v="2.4744328703703689E-2"/>
    <n v="2.4744328703703689E-2"/>
    <n v="2.4744328703703689E-2"/>
    <n v="3"/>
    <n v="1"/>
  </r>
  <r>
    <x v="328"/>
    <x v="3"/>
    <s v="80 pts"/>
    <n v="4"/>
    <n v="3"/>
    <n v="1"/>
    <n v="80"/>
    <n v="2.6061342592591519E-3"/>
    <n v="2.6061342592591519E-3"/>
    <n v="2.6061342592591519E-3"/>
    <n v="3"/>
    <n v="1"/>
  </r>
  <r>
    <x v="328"/>
    <x v="4"/>
    <s v="60 pts"/>
    <n v="4"/>
    <n v="5"/>
    <n v="1"/>
    <n v="60"/>
    <n v="1.467893518518526E-2"/>
    <n v="1.467893518518526E-2"/>
    <n v="1.467893518518526E-2"/>
    <n v="5"/>
    <n v="1"/>
  </r>
  <r>
    <x v="328"/>
    <x v="5"/>
    <s v="30 pts"/>
    <n v="4"/>
    <n v="8"/>
    <n v="1"/>
    <n v="30"/>
    <s v="160.0 lb"/>
    <n v="160"/>
    <n v="160"/>
    <n v="8"/>
    <n v="1"/>
  </r>
  <r>
    <x v="328"/>
    <x v="6"/>
    <s v="80 pts"/>
    <n v="4"/>
    <n v="3"/>
    <n v="1"/>
    <n v="80"/>
    <n v="3.7607638888887962E-3"/>
    <n v="3.7607638888887962E-3"/>
    <n v="3.7607638888887962E-3"/>
    <n v="3"/>
    <n v="1"/>
  </r>
  <r>
    <x v="328"/>
    <x v="7"/>
    <s v="90 pts"/>
    <n v="4"/>
    <n v="2"/>
    <n v="1"/>
    <n v="90"/>
    <s v="CAP+1"/>
    <s v="CAP+1"/>
    <n v="1"/>
    <n v="2"/>
    <n v="1"/>
  </r>
  <r>
    <x v="329"/>
    <x v="0"/>
    <s v="40 pts"/>
    <n v="2"/>
    <n v="7"/>
    <n v="1"/>
    <n v="40"/>
    <n v="2.517824074073971E-3"/>
    <n v="2.517824074073971E-3"/>
    <n v="2.517824074073971E-3"/>
    <n v="7"/>
    <n v="1"/>
  </r>
  <r>
    <x v="329"/>
    <x v="1"/>
    <s v="90 pts"/>
    <n v="2"/>
    <n v="2"/>
    <n v="1"/>
    <n v="90"/>
    <n v="8.6042824074075153E-3"/>
    <n v="8.6042824074075153E-3"/>
    <n v="8.6042824074075153E-3"/>
    <n v="2"/>
    <n v="1"/>
  </r>
  <r>
    <x v="329"/>
    <x v="2"/>
    <s v="90 pts"/>
    <n v="36"/>
    <n v="2"/>
    <n v="1"/>
    <n v="90"/>
    <n v="2.4042592592592671E-2"/>
    <n v="2.4042592592592671E-2"/>
    <n v="2.4042592592592671E-2"/>
    <n v="2"/>
    <n v="1"/>
  </r>
  <r>
    <x v="329"/>
    <x v="3"/>
    <s v="70 pts"/>
    <n v="8"/>
    <n v="4"/>
    <n v="1"/>
    <n v="70"/>
    <n v="2.6194444444445075E-3"/>
    <n v="2.6194444444445075E-3"/>
    <n v="2.6194444444445075E-3"/>
    <n v="4"/>
    <n v="1"/>
  </r>
  <r>
    <x v="329"/>
    <x v="4"/>
    <s v="70 pts"/>
    <n v="8"/>
    <n v="4"/>
    <n v="1"/>
    <n v="70"/>
    <n v="1.4667129629629683E-2"/>
    <n v="1.4667129629629683E-2"/>
    <n v="1.4667129629629683E-2"/>
    <n v="4"/>
    <n v="1"/>
  </r>
  <r>
    <x v="329"/>
    <x v="5"/>
    <s v="60 pts"/>
    <n v="5"/>
    <n v="5"/>
    <n v="1"/>
    <n v="60"/>
    <s v="175.0 lb"/>
    <n v="175"/>
    <n v="175"/>
    <s v="5T"/>
    <n v="1"/>
  </r>
  <r>
    <x v="329"/>
    <x v="6"/>
    <s v="40 pts"/>
    <n v="5"/>
    <n v="7"/>
    <n v="1"/>
    <n v="40"/>
    <s v="CAP"/>
    <s v="CAP"/>
    <m/>
    <s v="7T"/>
    <n v="1"/>
  </r>
  <r>
    <x v="329"/>
    <x v="7"/>
    <s v="60 pts"/>
    <n v="5"/>
    <n v="5"/>
    <n v="1"/>
    <n v="60"/>
    <s v="CAP+9"/>
    <s v="CAP+9"/>
    <n v="9"/>
    <s v="5T"/>
    <n v="1"/>
  </r>
  <r>
    <x v="330"/>
    <x v="0"/>
    <s v="80 pts"/>
    <n v="8"/>
    <n v="3"/>
    <n v="1"/>
    <n v="80"/>
    <n v="2.3832175925926347E-3"/>
    <n v="2.3832175925926347E-3"/>
    <n v="2.3832175925926347E-3"/>
    <n v="3"/>
    <n v="1"/>
  </r>
  <r>
    <x v="330"/>
    <x v="1"/>
    <s v="80 pts"/>
    <n v="8"/>
    <n v="3"/>
    <n v="1"/>
    <n v="80"/>
    <n v="8.6877314814814977E-3"/>
    <n v="8.6877314814814977E-3"/>
    <n v="8.6877314814814977E-3"/>
    <n v="3"/>
    <n v="1"/>
  </r>
  <r>
    <x v="330"/>
    <x v="2"/>
    <s v="100 pts"/>
    <n v="35"/>
    <n v="1"/>
    <n v="1"/>
    <n v="100"/>
    <n v="2.3304050925925912E-2"/>
    <n v="2.3304050925925912E-2"/>
    <n v="2.3304050925925912E-2"/>
    <n v="1"/>
    <n v="1"/>
  </r>
  <r>
    <x v="330"/>
    <x v="3"/>
    <s v="30 pts"/>
    <n v="6"/>
    <n v="8"/>
    <n v="1"/>
    <n v="30"/>
    <n v="2.9532407407406591E-3"/>
    <n v="2.9532407407406591E-3"/>
    <n v="2.9532407407406591E-3"/>
    <n v="8"/>
    <n v="1"/>
  </r>
  <r>
    <x v="330"/>
    <x v="4"/>
    <s v="50 pts"/>
    <n v="6"/>
    <n v="6"/>
    <n v="1"/>
    <n v="50"/>
    <n v="1.4807638888888919E-2"/>
    <n v="1.4807638888888919E-2"/>
    <n v="1.4807638888888919E-2"/>
    <n v="6"/>
    <n v="1"/>
  </r>
  <r>
    <x v="330"/>
    <x v="5"/>
    <s v="20 pts"/>
    <n v="9"/>
    <n v="9"/>
    <n v="1"/>
    <n v="20"/>
    <s v="105.0 lb"/>
    <n v="105"/>
    <n v="105"/>
    <n v="9"/>
    <n v="1"/>
  </r>
  <r>
    <x v="330"/>
    <x v="6"/>
    <s v="20 pts"/>
    <n v="9"/>
    <n v="9"/>
    <n v="1"/>
    <n v="20"/>
    <s v="CAP+7"/>
    <s v="CAP+7"/>
    <n v="7"/>
    <n v="9"/>
    <n v="1"/>
  </r>
  <r>
    <x v="330"/>
    <x v="7"/>
    <s v="30 pts"/>
    <n v="9"/>
    <n v="8"/>
    <n v="1"/>
    <n v="30"/>
    <s v="CAP+18"/>
    <s v="CAP+18"/>
    <n v="18"/>
    <n v="8"/>
    <n v="1"/>
  </r>
  <r>
    <x v="331"/>
    <x v="0"/>
    <s v="50 pts"/>
    <n v="3"/>
    <n v="6"/>
    <n v="1"/>
    <n v="50"/>
    <n v="2.4567129629629036E-3"/>
    <n v="2.4567129629629036E-3"/>
    <n v="2.4567129629629036E-3"/>
    <n v="6"/>
    <n v="1"/>
  </r>
  <r>
    <x v="331"/>
    <x v="1"/>
    <s v="40 pts"/>
    <n v="3"/>
    <n v="7"/>
    <n v="1"/>
    <n v="40"/>
    <n v="8.8312500000000682E-3"/>
    <n v="8.8312500000000682E-3"/>
    <n v="8.8312500000000682E-3"/>
    <n v="7"/>
    <n v="1"/>
  </r>
  <r>
    <x v="331"/>
    <x v="2"/>
    <s v="60 pts"/>
    <n v="34"/>
    <n v="5"/>
    <n v="1"/>
    <n v="60"/>
    <n v="2.5842129629629618E-2"/>
    <n v="2.5842129629629618E-2"/>
    <n v="2.5842129629629618E-2"/>
    <n v="5"/>
    <n v="1"/>
  </r>
  <r>
    <x v="331"/>
    <x v="3"/>
    <s v="60 pts"/>
    <n v="3"/>
    <n v="5"/>
    <n v="1"/>
    <n v="60"/>
    <n v="2.7038194444444219E-3"/>
    <n v="2.7038194444444219E-3"/>
    <n v="2.7038194444444219E-3"/>
    <n v="5"/>
    <n v="1"/>
  </r>
  <r>
    <x v="331"/>
    <x v="4"/>
    <s v="20 pts"/>
    <n v="3"/>
    <n v="9"/>
    <n v="1"/>
    <n v="20"/>
    <n v="1.5931018518518414E-2"/>
    <n v="1.5931018518518414E-2"/>
    <n v="1.5931018518518414E-2"/>
    <n v="9"/>
    <n v="1"/>
  </r>
  <r>
    <x v="331"/>
    <x v="5"/>
    <s v="60 pts"/>
    <n v="3"/>
    <n v="5"/>
    <n v="1"/>
    <n v="60"/>
    <s v="175.0 lb"/>
    <n v="175"/>
    <n v="175"/>
    <s v="5T"/>
    <n v="1"/>
  </r>
  <r>
    <x v="331"/>
    <x v="6"/>
    <s v="40 pts"/>
    <n v="3"/>
    <n v="7"/>
    <n v="1"/>
    <n v="40"/>
    <s v="CAP"/>
    <s v="CAP"/>
    <m/>
    <s v="7T"/>
    <n v="1"/>
  </r>
  <r>
    <x v="331"/>
    <x v="7"/>
    <s v="60 pts"/>
    <n v="3"/>
    <n v="5"/>
    <n v="1"/>
    <n v="60"/>
    <s v="CAP+9"/>
    <s v="CAP+9"/>
    <n v="9"/>
    <s v="5T"/>
    <n v="1"/>
  </r>
  <r>
    <x v="332"/>
    <x v="0"/>
    <s v="20 pts"/>
    <n v="9"/>
    <n v="9"/>
    <n v="1"/>
    <n v="20"/>
    <n v="2.571759259259343E-3"/>
    <n v="2.571759259259343E-3"/>
    <n v="2.571759259259343E-3"/>
    <n v="9"/>
    <n v="1"/>
  </r>
  <r>
    <x v="332"/>
    <x v="1"/>
    <s v="30 pts"/>
    <n v="9"/>
    <n v="8"/>
    <n v="1"/>
    <n v="30"/>
    <n v="8.849768518518486E-3"/>
    <n v="8.849768518518486E-3"/>
    <n v="8.849768518518486E-3"/>
    <n v="8"/>
    <n v="1"/>
  </r>
  <r>
    <x v="332"/>
    <x v="2"/>
    <s v="30 pts"/>
    <n v="37"/>
    <n v="8"/>
    <n v="1"/>
    <n v="30"/>
    <n v="2.7915740740740658E-2"/>
    <n v="2.7915740740740658E-2"/>
    <n v="2.7915740740740658E-2"/>
    <n v="8"/>
    <n v="1"/>
  </r>
  <r>
    <x v="332"/>
    <x v="3"/>
    <s v="20 pts"/>
    <n v="10"/>
    <n v="9"/>
    <n v="1"/>
    <n v="20"/>
    <s v="CAP+6"/>
    <s v="CAP+6"/>
    <n v="6"/>
    <n v="9"/>
    <n v="1"/>
  </r>
  <r>
    <x v="332"/>
    <x v="4"/>
    <s v="30 pts"/>
    <n v="10"/>
    <n v="8"/>
    <n v="1"/>
    <n v="30"/>
    <n v="1.587187499999998E-2"/>
    <n v="1.587187499999998E-2"/>
    <n v="1.587187499999998E-2"/>
    <n v="8"/>
    <n v="1"/>
  </r>
  <r>
    <x v="332"/>
    <x v="5"/>
    <s v="70 pts"/>
    <n v="2"/>
    <n v="4"/>
    <n v="1"/>
    <n v="70"/>
    <s v="185.0 lb"/>
    <n v="185"/>
    <n v="185"/>
    <n v="4"/>
    <n v="1"/>
  </r>
  <r>
    <x v="332"/>
    <x v="6"/>
    <s v="70 pts"/>
    <n v="2"/>
    <n v="4"/>
    <n v="1"/>
    <n v="70"/>
    <n v="3.7704861111111931E-3"/>
    <n v="3.7704861111111931E-3"/>
    <n v="3.7704861111111931E-3"/>
    <n v="4"/>
    <n v="1"/>
  </r>
  <r>
    <x v="332"/>
    <x v="7"/>
    <s v="80 pts"/>
    <n v="2"/>
    <n v="3"/>
    <n v="1"/>
    <n v="80"/>
    <s v="CAP+2"/>
    <s v="CAP+2"/>
    <n v="2"/>
    <n v="3"/>
    <n v="1"/>
  </r>
  <r>
    <x v="333"/>
    <x v="0"/>
    <s v="30 pts"/>
    <n v="4"/>
    <n v="8"/>
    <n v="1"/>
    <n v="30"/>
    <n v="2.520138888888912E-3"/>
    <n v="2.520138888888912E-3"/>
    <n v="2.520138888888912E-3"/>
    <n v="8"/>
    <n v="1"/>
  </r>
  <r>
    <x v="333"/>
    <x v="1"/>
    <s v="20 pts"/>
    <n v="4"/>
    <n v="9"/>
    <n v="1"/>
    <n v="20"/>
    <n v="9.0091435185184476E-3"/>
    <n v="9.0091435185184476E-3"/>
    <n v="9.0091435185184476E-3"/>
    <n v="9"/>
    <n v="1"/>
  </r>
  <r>
    <x v="333"/>
    <x v="2"/>
    <s v="20 pts"/>
    <n v="32"/>
    <n v="9"/>
    <n v="1"/>
    <n v="20"/>
    <n v="3.0277199074074002E-2"/>
    <n v="3.0277199074074002E-2"/>
    <n v="3.0277199074074002E-2"/>
    <n v="9"/>
    <n v="1"/>
  </r>
  <r>
    <x v="333"/>
    <x v="3"/>
    <s v="40 pts"/>
    <n v="2"/>
    <n v="7"/>
    <n v="1"/>
    <n v="40"/>
    <n v="2.8296296296297374E-3"/>
    <n v="2.8296296296297374E-3"/>
    <n v="2.8296296296297374E-3"/>
    <n v="7"/>
    <n v="1"/>
  </r>
  <r>
    <x v="333"/>
    <x v="4"/>
    <s v="40 pts"/>
    <n v="2"/>
    <n v="7"/>
    <n v="1"/>
    <n v="40"/>
    <n v="1.4878009259259306E-2"/>
    <n v="1.4878009259259306E-2"/>
    <n v="1.4878009259259306E-2"/>
    <n v="7"/>
    <n v="1"/>
  </r>
  <r>
    <x v="333"/>
    <x v="5"/>
    <s v="100 pts"/>
    <n v="10"/>
    <n v="1"/>
    <n v="1"/>
    <n v="100"/>
    <s v="195.0 lb"/>
    <n v="195"/>
    <n v="195"/>
    <s v="1T"/>
    <n v="1"/>
  </r>
  <r>
    <x v="333"/>
    <x v="6"/>
    <s v="50 pts"/>
    <n v="10"/>
    <n v="6"/>
    <n v="1"/>
    <n v="50"/>
    <n v="4.1615740740741369E-3"/>
    <n v="4.1615740740741369E-3"/>
    <n v="4.1615740740741369E-3"/>
    <n v="6"/>
    <n v="1"/>
  </r>
  <r>
    <x v="333"/>
    <x v="7"/>
    <s v="40 pts"/>
    <n v="10"/>
    <n v="7"/>
    <n v="1"/>
    <n v="40"/>
    <s v="CAP+17"/>
    <s v="CAP+17"/>
    <n v="17"/>
    <n v="7"/>
    <n v="1"/>
  </r>
  <r>
    <x v="334"/>
    <x v="0"/>
    <s v="10 pts"/>
    <n v="1"/>
    <n v="10"/>
    <n v="1"/>
    <n v="10"/>
    <n v="2.9146990740740453E-3"/>
    <n v="2.9146990740740453E-3"/>
    <n v="2.9146990740740453E-3"/>
    <n v="10"/>
    <n v="1"/>
  </r>
  <r>
    <x v="334"/>
    <x v="1"/>
    <s v="10 pts"/>
    <n v="1"/>
    <n v="10"/>
    <n v="1"/>
    <n v="10"/>
    <n v="9.8662037037036132E-3"/>
    <n v="9.8662037037036132E-3"/>
    <n v="9.8662037037036132E-3"/>
    <n v="10"/>
    <n v="1"/>
  </r>
  <r>
    <x v="334"/>
    <x v="2"/>
    <m/>
    <n v="68"/>
    <s v="WD"/>
    <n v="1"/>
    <n v="0"/>
    <m/>
    <m/>
    <m/>
    <s v="WD"/>
    <n v="1"/>
  </r>
  <r>
    <x v="334"/>
    <x v="3"/>
    <m/>
    <n v="0"/>
    <s v="WD"/>
    <n v="0"/>
    <n v="0"/>
    <m/>
    <m/>
    <m/>
    <s v="WD"/>
    <n v="1"/>
  </r>
  <r>
    <x v="334"/>
    <x v="4"/>
    <m/>
    <n v="0"/>
    <s v="WD"/>
    <n v="0"/>
    <n v="0"/>
    <m/>
    <m/>
    <m/>
    <s v="WD"/>
    <n v="1"/>
  </r>
  <r>
    <x v="334"/>
    <x v="5"/>
    <m/>
    <n v="0"/>
    <s v="WD"/>
    <n v="0"/>
    <n v="0"/>
    <m/>
    <m/>
    <m/>
    <s v="WD"/>
    <n v="1"/>
  </r>
  <r>
    <x v="334"/>
    <x v="6"/>
    <m/>
    <n v="0"/>
    <s v="WD"/>
    <n v="0"/>
    <n v="0"/>
    <m/>
    <m/>
    <m/>
    <s v="WD"/>
    <n v="1"/>
  </r>
  <r>
    <x v="334"/>
    <x v="7"/>
    <m/>
    <n v="0"/>
    <s v="WD"/>
    <n v="0"/>
    <n v="0"/>
    <m/>
    <m/>
    <m/>
    <s v="WD"/>
    <n v="1"/>
  </r>
  <r>
    <x v="335"/>
    <x v="0"/>
    <s v="100 pts"/>
    <n v="16"/>
    <n v="1"/>
    <n v="1"/>
    <n v="100"/>
    <n v="2.0251157407407128E-3"/>
    <n v="2.0251157407407128E-3"/>
    <n v="2.0251157407407128E-3"/>
    <n v="1"/>
    <n v="1"/>
  </r>
  <r>
    <x v="335"/>
    <x v="1"/>
    <s v="70 pts"/>
    <n v="16"/>
    <n v="4"/>
    <n v="1"/>
    <n v="70"/>
    <n v="8.955787037037144E-3"/>
    <n v="8.955787037037144E-3"/>
    <n v="8.955787037037144E-3"/>
    <n v="4"/>
    <n v="1"/>
  </r>
  <r>
    <x v="335"/>
    <x v="2"/>
    <s v="90 pts"/>
    <n v="41"/>
    <n v="2"/>
    <n v="1"/>
    <n v="90"/>
    <n v="2.1759490740740794E-2"/>
    <n v="2.1759490740740794E-2"/>
    <n v="2.1759490740740794E-2"/>
    <n v="2"/>
    <n v="1"/>
  </r>
  <r>
    <x v="335"/>
    <x v="3"/>
    <s v="90 pts"/>
    <n v="15"/>
    <n v="2"/>
    <n v="1"/>
    <n v="90"/>
    <n v="2.3155092592592741E-3"/>
    <n v="2.3155092592592741E-3"/>
    <n v="2.3155092592592741E-3"/>
    <n v="2"/>
    <n v="1"/>
  </r>
  <r>
    <x v="335"/>
    <x v="4"/>
    <s v="100 pts"/>
    <n v="15"/>
    <n v="1"/>
    <n v="1"/>
    <n v="100"/>
    <n v="1.3578703703703621E-2"/>
    <n v="1.3578703703703621E-2"/>
    <n v="1.3578703703703621E-2"/>
    <n v="1"/>
    <n v="1"/>
  </r>
  <r>
    <x v="335"/>
    <x v="5"/>
    <s v="30 pts"/>
    <n v="15"/>
    <n v="8"/>
    <n v="1"/>
    <n v="30"/>
    <s v="205.0 lb"/>
    <n v="205"/>
    <n v="205"/>
    <s v="8T"/>
    <n v="1"/>
  </r>
  <r>
    <x v="335"/>
    <x v="6"/>
    <s v="80 pts"/>
    <n v="15"/>
    <n v="3"/>
    <n v="1"/>
    <n v="80"/>
    <n v="4.1668981481481904E-3"/>
    <n v="4.1668981481481904E-3"/>
    <n v="4.1668981481481904E-3"/>
    <n v="3"/>
    <n v="1"/>
  </r>
  <r>
    <x v="335"/>
    <x v="7"/>
    <s v="70 pts"/>
    <n v="15"/>
    <n v="4"/>
    <n v="1"/>
    <n v="70"/>
    <n v="3.782523148148087E-3"/>
    <n v="3.782523148148087E-3"/>
    <n v="3.782523148148087E-3"/>
    <n v="4"/>
    <n v="1"/>
  </r>
  <r>
    <x v="336"/>
    <x v="0"/>
    <s v="20 pts"/>
    <n v="15"/>
    <n v="9"/>
    <n v="1"/>
    <n v="20"/>
    <n v="2.3390046296296596E-3"/>
    <n v="2.3390046296296596E-3"/>
    <n v="2.3390046296296596E-3"/>
    <n v="9"/>
    <n v="1"/>
  </r>
  <r>
    <x v="336"/>
    <x v="1"/>
    <s v="100 pts"/>
    <n v="15"/>
    <n v="1"/>
    <n v="1"/>
    <n v="100"/>
    <n v="7.4085648148147776E-3"/>
    <n v="7.4085648148147776E-3"/>
    <n v="7.4085648148147776E-3"/>
    <n v="1"/>
    <n v="1"/>
  </r>
  <r>
    <x v="336"/>
    <x v="2"/>
    <s v="100 pts"/>
    <n v="40"/>
    <n v="1"/>
    <n v="1"/>
    <n v="100"/>
    <n v="2.1745486111111045E-2"/>
    <n v="2.1745486111111045E-2"/>
    <n v="2.1745486111111045E-2"/>
    <n v="1"/>
    <n v="1"/>
  </r>
  <r>
    <x v="336"/>
    <x v="3"/>
    <s v="100 pts"/>
    <n v="16"/>
    <n v="1"/>
    <n v="1"/>
    <n v="100"/>
    <n v="2.0821759259259665E-3"/>
    <n v="2.0821759259259665E-3"/>
    <n v="2.0821759259259665E-3"/>
    <n v="1"/>
    <n v="1"/>
  </r>
  <r>
    <x v="336"/>
    <x v="4"/>
    <s v="90 pts"/>
    <n v="16"/>
    <n v="2"/>
    <n v="1"/>
    <n v="90"/>
    <n v="1.4275347222222123E-2"/>
    <n v="1.4275347222222123E-2"/>
    <n v="1.4275347222222123E-2"/>
    <n v="2"/>
    <n v="1"/>
  </r>
  <r>
    <x v="336"/>
    <x v="5"/>
    <s v="80 pts"/>
    <n v="16"/>
    <n v="3"/>
    <n v="1"/>
    <n v="80"/>
    <s v="225.0 lb"/>
    <n v="225"/>
    <n v="225"/>
    <s v="3T"/>
    <n v="1"/>
  </r>
  <r>
    <x v="336"/>
    <x v="6"/>
    <s v="50 pts"/>
    <n v="16"/>
    <n v="6"/>
    <n v="1"/>
    <n v="50"/>
    <n v="4.5224537037036328E-3"/>
    <n v="4.5224537037036328E-3"/>
    <n v="4.5224537037036328E-3"/>
    <n v="6"/>
    <n v="1"/>
  </r>
  <r>
    <x v="336"/>
    <x v="7"/>
    <s v="80 pts"/>
    <n v="16"/>
    <n v="3"/>
    <n v="1"/>
    <n v="80"/>
    <n v="3.7097222222222115E-3"/>
    <n v="3.7097222222222115E-3"/>
    <n v="3.7097222222222115E-3"/>
    <n v="3"/>
    <n v="1"/>
  </r>
  <r>
    <x v="337"/>
    <x v="0"/>
    <s v="80 pts"/>
    <n v="14"/>
    <n v="3"/>
    <n v="1"/>
    <n v="80"/>
    <n v="2.2293981481480429E-3"/>
    <n v="2.2293981481480429E-3"/>
    <n v="2.2293981481480429E-3"/>
    <n v="3"/>
    <n v="1"/>
  </r>
  <r>
    <x v="337"/>
    <x v="1"/>
    <s v="80 pts"/>
    <n v="14"/>
    <n v="3"/>
    <n v="1"/>
    <n v="80"/>
    <n v="8.4243055555555113E-3"/>
    <n v="8.4243055555555113E-3"/>
    <n v="8.4243055555555113E-3"/>
    <n v="3"/>
    <n v="1"/>
  </r>
  <r>
    <x v="337"/>
    <x v="2"/>
    <s v="30 pts"/>
    <n v="42"/>
    <n v="8"/>
    <n v="1"/>
    <n v="30"/>
    <n v="2.6486574074074065E-2"/>
    <n v="2.6486574074074065E-2"/>
    <n v="2.6486574074074065E-2"/>
    <n v="8"/>
    <n v="1"/>
  </r>
  <r>
    <x v="337"/>
    <x v="3"/>
    <s v="80 pts"/>
    <n v="13"/>
    <n v="3"/>
    <n v="1"/>
    <n v="80"/>
    <n v="2.4785879629629637E-3"/>
    <n v="2.4785879629629637E-3"/>
    <n v="2.4785879629629637E-3"/>
    <n v="3"/>
    <n v="1"/>
  </r>
  <r>
    <x v="337"/>
    <x v="4"/>
    <s v="80 pts"/>
    <n v="13"/>
    <n v="3"/>
    <n v="1"/>
    <n v="80"/>
    <n v="1.4425115740740679E-2"/>
    <n v="1.4425115740740679E-2"/>
    <n v="1.4425115740740679E-2"/>
    <n v="3"/>
    <n v="1"/>
  </r>
  <r>
    <x v="337"/>
    <x v="5"/>
    <s v="80 pts"/>
    <n v="14"/>
    <n v="3"/>
    <n v="1"/>
    <n v="80"/>
    <s v="225.0 lb"/>
    <n v="225"/>
    <n v="225"/>
    <s v="3T"/>
    <n v="1"/>
  </r>
  <r>
    <x v="337"/>
    <x v="6"/>
    <s v="60 pts"/>
    <n v="14"/>
    <n v="5"/>
    <n v="1"/>
    <n v="60"/>
    <n v="4.4570601851852132E-3"/>
    <n v="4.4570601851852132E-3"/>
    <n v="4.4570601851852132E-3"/>
    <n v="5"/>
    <n v="1"/>
  </r>
  <r>
    <x v="337"/>
    <x v="7"/>
    <s v="100 pts"/>
    <n v="14"/>
    <n v="1"/>
    <n v="1"/>
    <n v="100"/>
    <n v="3.3457175925926119E-3"/>
    <n v="3.3457175925926119E-3"/>
    <n v="3.3457175925926119E-3"/>
    <n v="1"/>
    <n v="1"/>
  </r>
  <r>
    <x v="338"/>
    <x v="0"/>
    <s v="60 pts"/>
    <n v="18"/>
    <n v="5"/>
    <n v="1"/>
    <n v="60"/>
    <n v="2.2306712962962827E-3"/>
    <n v="2.2306712962962827E-3"/>
    <n v="2.2306712962962827E-3"/>
    <n v="5"/>
    <n v="1"/>
  </r>
  <r>
    <x v="338"/>
    <x v="1"/>
    <s v="30 pts"/>
    <n v="18"/>
    <n v="8"/>
    <n v="1"/>
    <n v="30"/>
    <n v="1.176932870370373E-2"/>
    <n v="1.176932870370373E-2"/>
    <n v="1.176932870370373E-2"/>
    <n v="8"/>
    <n v="1"/>
  </r>
  <r>
    <x v="338"/>
    <x v="2"/>
    <s v="80 pts"/>
    <n v="45"/>
    <n v="3"/>
    <n v="1"/>
    <n v="80"/>
    <n v="2.3209490740740746E-2"/>
    <n v="2.3209490740740746E-2"/>
    <n v="2.3209490740740746E-2"/>
    <n v="3"/>
    <n v="1"/>
  </r>
  <r>
    <x v="338"/>
    <x v="3"/>
    <s v="50 pts"/>
    <n v="18"/>
    <n v="6"/>
    <n v="1"/>
    <n v="50"/>
    <n v="3.0759259259258709E-3"/>
    <n v="3.0759259259258709E-3"/>
    <n v="3.0759259259258709E-3"/>
    <n v="6"/>
    <n v="1"/>
  </r>
  <r>
    <x v="338"/>
    <x v="4"/>
    <s v="70 pts"/>
    <n v="18"/>
    <n v="4"/>
    <n v="1"/>
    <n v="70"/>
    <n v="1.5463078703703781E-2"/>
    <n v="1.5463078703703781E-2"/>
    <n v="1.5463078703703781E-2"/>
    <n v="4"/>
    <n v="1"/>
  </r>
  <r>
    <x v="338"/>
    <x v="5"/>
    <s v="50 pts"/>
    <n v="17"/>
    <n v="6"/>
    <n v="1"/>
    <n v="50"/>
    <s v="215.0 lb"/>
    <n v="215"/>
    <n v="215"/>
    <s v="6T"/>
    <n v="1"/>
  </r>
  <r>
    <x v="338"/>
    <x v="6"/>
    <s v="90 pts"/>
    <n v="17"/>
    <n v="2"/>
    <n v="1"/>
    <n v="90"/>
    <n v="3.9387731481481669E-3"/>
    <n v="3.9387731481481669E-3"/>
    <n v="3.9387731481481669E-3"/>
    <n v="2"/>
    <n v="1"/>
  </r>
  <r>
    <x v="338"/>
    <x v="7"/>
    <s v="90 pts"/>
    <n v="17"/>
    <n v="2"/>
    <n v="1"/>
    <n v="90"/>
    <n v="3.6765046296296511E-3"/>
    <n v="3.6765046296296511E-3"/>
    <n v="3.6765046296296511E-3"/>
    <n v="2"/>
    <n v="1"/>
  </r>
  <r>
    <x v="339"/>
    <x v="0"/>
    <s v="90 pts"/>
    <n v="17"/>
    <n v="2"/>
    <n v="1"/>
    <n v="90"/>
    <n v="2.148958333333395E-3"/>
    <n v="2.148958333333395E-3"/>
    <n v="2.148958333333395E-3"/>
    <n v="2"/>
    <n v="1"/>
  </r>
  <r>
    <x v="339"/>
    <x v="1"/>
    <s v="40 pts"/>
    <n v="17"/>
    <n v="7"/>
    <n v="1"/>
    <n v="40"/>
    <n v="1.0219328703703789E-2"/>
    <n v="1.0219328703703789E-2"/>
    <n v="1.0219328703703789E-2"/>
    <n v="7"/>
    <n v="1"/>
  </r>
  <r>
    <x v="339"/>
    <x v="2"/>
    <s v="60 pts"/>
    <n v="43"/>
    <n v="5"/>
    <n v="1"/>
    <n v="60"/>
    <n v="2.5278819444444434E-2"/>
    <n v="2.5278819444444434E-2"/>
    <n v="2.5278819444444434E-2"/>
    <n v="5"/>
    <n v="1"/>
  </r>
  <r>
    <x v="339"/>
    <x v="3"/>
    <s v="20 pts"/>
    <n v="17"/>
    <n v="9"/>
    <n v="1"/>
    <n v="20"/>
    <n v="3.2006944444444851E-3"/>
    <n v="3.2006944444444851E-3"/>
    <n v="3.2006944444444851E-3"/>
    <n v="9"/>
    <n v="1"/>
  </r>
  <r>
    <x v="339"/>
    <x v="4"/>
    <s v="50 pts"/>
    <n v="17"/>
    <n v="6"/>
    <n v="1"/>
    <n v="50"/>
    <n v="1.6849884259259262E-2"/>
    <n v="1.6849884259259262E-2"/>
    <n v="1.6849884259259262E-2"/>
    <n v="6"/>
    <n v="1"/>
  </r>
  <r>
    <x v="339"/>
    <x v="5"/>
    <s v="90 pts"/>
    <n v="12"/>
    <n v="2"/>
    <n v="1"/>
    <n v="90"/>
    <s v="245.0 lb"/>
    <n v="245"/>
    <n v="245"/>
    <n v="2"/>
    <n v="1"/>
  </r>
  <r>
    <x v="339"/>
    <x v="6"/>
    <s v="100 pts"/>
    <n v="12"/>
    <n v="1"/>
    <n v="1"/>
    <n v="100"/>
    <n v="3.7114583333333062E-3"/>
    <n v="3.7114583333333062E-3"/>
    <n v="3.7114583333333062E-3"/>
    <n v="1"/>
    <n v="1"/>
  </r>
  <r>
    <x v="339"/>
    <x v="7"/>
    <s v="50 pts"/>
    <n v="12"/>
    <n v="6"/>
    <n v="1"/>
    <n v="50"/>
    <n v="4.4848379629629509E-3"/>
    <n v="4.4848379629629509E-3"/>
    <n v="4.4848379629629509E-3"/>
    <n v="6"/>
    <n v="1"/>
  </r>
  <r>
    <x v="340"/>
    <x v="0"/>
    <s v="40 pts"/>
    <n v="19"/>
    <n v="7"/>
    <n v="1"/>
    <n v="40"/>
    <n v="2.3254629629629875E-3"/>
    <n v="2.3254629629629875E-3"/>
    <n v="2.3254629629629875E-3"/>
    <n v="7"/>
    <n v="1"/>
  </r>
  <r>
    <x v="340"/>
    <x v="1"/>
    <s v="60 pts"/>
    <n v="19"/>
    <n v="5"/>
    <n v="1"/>
    <n v="60"/>
    <n v="8.9800925925926922E-3"/>
    <n v="8.9800925925926922E-3"/>
    <n v="8.9800925925926922E-3"/>
    <n v="5"/>
    <n v="1"/>
  </r>
  <r>
    <x v="340"/>
    <x v="2"/>
    <s v="50 pts"/>
    <n v="47"/>
    <n v="6"/>
    <n v="1"/>
    <n v="50"/>
    <n v="2.5614351851851902E-2"/>
    <n v="2.5614351851851902E-2"/>
    <n v="2.5614351851851902E-2"/>
    <n v="6"/>
    <n v="1"/>
  </r>
  <r>
    <x v="340"/>
    <x v="3"/>
    <s v="70 pts"/>
    <n v="12"/>
    <n v="4"/>
    <n v="1"/>
    <n v="70"/>
    <n v="2.6292824074074517E-3"/>
    <n v="2.6292824074074517E-3"/>
    <n v="2.6292824074074517E-3"/>
    <n v="4"/>
    <n v="1"/>
  </r>
  <r>
    <x v="340"/>
    <x v="4"/>
    <s v="60 pts"/>
    <n v="12"/>
    <n v="5"/>
    <n v="1"/>
    <n v="60"/>
    <n v="1.6161921296296233E-2"/>
    <n v="1.6161921296296233E-2"/>
    <n v="1.6161921296296233E-2"/>
    <n v="5"/>
    <n v="1"/>
  </r>
  <r>
    <x v="340"/>
    <x v="5"/>
    <s v="80 pts"/>
    <n v="13"/>
    <n v="3"/>
    <n v="1"/>
    <n v="80"/>
    <s v="225.0 lb"/>
    <n v="225"/>
    <n v="225"/>
    <s v="3T"/>
    <n v="1"/>
  </r>
  <r>
    <x v="340"/>
    <x v="6"/>
    <s v="70 pts"/>
    <n v="13"/>
    <n v="4"/>
    <n v="1"/>
    <n v="70"/>
    <n v="4.3703703703703578E-3"/>
    <n v="4.3703703703703578E-3"/>
    <n v="4.3703703703703578E-3"/>
    <n v="4"/>
    <n v="1"/>
  </r>
  <r>
    <x v="340"/>
    <x v="7"/>
    <s v="60 pts"/>
    <n v="13"/>
    <n v="5"/>
    <n v="1"/>
    <n v="60"/>
    <n v="3.859722222222306E-3"/>
    <n v="3.859722222222306E-3"/>
    <n v="3.859722222222306E-3"/>
    <n v="5"/>
    <n v="1"/>
  </r>
  <r>
    <x v="341"/>
    <x v="0"/>
    <s v="30 pts"/>
    <n v="13"/>
    <n v="8"/>
    <n v="1"/>
    <n v="30"/>
    <n v="2.3344907407407689E-3"/>
    <n v="2.3344907407407689E-3"/>
    <n v="2.3344907407407689E-3"/>
    <n v="8"/>
    <n v="1"/>
  </r>
  <r>
    <x v="341"/>
    <x v="1"/>
    <s v="90 pts"/>
    <n v="13"/>
    <n v="2"/>
    <n v="1"/>
    <n v="90"/>
    <n v="8.3651620370370772E-3"/>
    <n v="8.3651620370370772E-3"/>
    <n v="8.3651620370370772E-3"/>
    <n v="2"/>
    <n v="1"/>
  </r>
  <r>
    <x v="341"/>
    <x v="2"/>
    <s v="70 pts"/>
    <n v="44"/>
    <n v="4"/>
    <n v="1"/>
    <n v="70"/>
    <n v="2.4457175925926E-2"/>
    <n v="2.4457175925926E-2"/>
    <n v="2.4457175925926E-2"/>
    <n v="4"/>
    <n v="1"/>
  </r>
  <r>
    <x v="341"/>
    <x v="3"/>
    <s v="60 pts"/>
    <n v="14"/>
    <n v="5"/>
    <n v="1"/>
    <n v="60"/>
    <n v="2.8541666666666021E-3"/>
    <n v="2.8541666666666021E-3"/>
    <n v="2.8541666666666021E-3"/>
    <n v="5"/>
    <n v="1"/>
  </r>
  <r>
    <x v="341"/>
    <x v="4"/>
    <s v="10 pts"/>
    <n v="14"/>
    <n v="10"/>
    <n v="1"/>
    <n v="10"/>
    <s v="CAP+14"/>
    <s v="CAP+14"/>
    <n v="14"/>
    <n v="10"/>
    <n v="1"/>
  </r>
  <r>
    <x v="341"/>
    <x v="5"/>
    <s v="30 pts"/>
    <n v="18"/>
    <n v="8"/>
    <n v="1"/>
    <n v="30"/>
    <s v="205.0 lb"/>
    <n v="205"/>
    <n v="205"/>
    <s v="8T"/>
    <n v="1"/>
  </r>
  <r>
    <x v="341"/>
    <x v="6"/>
    <s v="20 pts"/>
    <n v="18"/>
    <n v="9"/>
    <n v="1"/>
    <n v="20"/>
    <s v="CAP+6"/>
    <s v="CAP+6"/>
    <n v="6"/>
    <n v="9"/>
    <n v="1"/>
  </r>
  <r>
    <x v="341"/>
    <x v="7"/>
    <s v="40 pts"/>
    <n v="18"/>
    <n v="7"/>
    <n v="1"/>
    <n v="40"/>
    <n v="4.6644675925926471E-3"/>
    <n v="4.6644675925926471E-3"/>
    <n v="4.6644675925926471E-3"/>
    <n v="7"/>
    <n v="1"/>
  </r>
  <r>
    <x v="342"/>
    <x v="0"/>
    <s v="70 pts"/>
    <n v="12"/>
    <n v="4"/>
    <n v="1"/>
    <n v="70"/>
    <n v="2.2296296296295814E-3"/>
    <n v="2.2296296296295814E-3"/>
    <n v="2.2296296296295814E-3"/>
    <n v="4"/>
    <n v="1"/>
  </r>
  <r>
    <x v="342"/>
    <x v="1"/>
    <s v="50 pts"/>
    <n v="12"/>
    <n v="6"/>
    <n v="1"/>
    <n v="50"/>
    <n v="9.7151620370370395E-3"/>
    <n v="9.7151620370370395E-3"/>
    <n v="9.7151620370370395E-3"/>
    <n v="6"/>
    <n v="1"/>
  </r>
  <r>
    <x v="342"/>
    <x v="2"/>
    <s v="10 pts"/>
    <n v="46"/>
    <n v="10"/>
    <n v="1"/>
    <n v="10"/>
    <n v="3.0717824074073974E-2"/>
    <n v="3.0717824074073974E-2"/>
    <n v="3.0717824074073974E-2"/>
    <n v="10"/>
    <n v="1"/>
  </r>
  <r>
    <x v="342"/>
    <x v="3"/>
    <s v="40 pts"/>
    <n v="19"/>
    <n v="7"/>
    <n v="1"/>
    <n v="40"/>
    <n v="3.1523148148147051E-3"/>
    <n v="3.1523148148147051E-3"/>
    <n v="3.1523148148147051E-3"/>
    <n v="7"/>
    <n v="1"/>
  </r>
  <r>
    <x v="342"/>
    <x v="4"/>
    <s v="30 pts"/>
    <n v="19"/>
    <n v="8"/>
    <n v="1"/>
    <n v="30"/>
    <s v="CAP+1"/>
    <s v="CAP+1"/>
    <n v="1"/>
    <s v="8T"/>
    <n v="1"/>
  </r>
  <r>
    <x v="342"/>
    <x v="5"/>
    <s v="50 pts"/>
    <n v="19"/>
    <n v="6"/>
    <n v="1"/>
    <n v="50"/>
    <s v="215.0 lb"/>
    <n v="215"/>
    <n v="215"/>
    <s v="6T"/>
    <n v="1"/>
  </r>
  <r>
    <x v="342"/>
    <x v="6"/>
    <s v="40 pts"/>
    <n v="19"/>
    <n v="7"/>
    <n v="1"/>
    <n v="40"/>
    <n v="4.8354166666666476E-3"/>
    <n v="4.8354166666666476E-3"/>
    <n v="4.8354166666666476E-3"/>
    <n v="7"/>
    <n v="1"/>
  </r>
  <r>
    <x v="342"/>
    <x v="7"/>
    <s v="30 pts"/>
    <n v="19"/>
    <n v="8"/>
    <n v="1"/>
    <n v="30"/>
    <n v="4.7995370370370605E-3"/>
    <n v="4.7995370370370605E-3"/>
    <n v="4.7995370370370605E-3"/>
    <n v="8"/>
    <n v="1"/>
  </r>
  <r>
    <x v="343"/>
    <x v="0"/>
    <s v="50 pts"/>
    <n v="11"/>
    <n v="6"/>
    <n v="1"/>
    <n v="50"/>
    <n v="2.2811342592592432E-3"/>
    <n v="2.2811342592592432E-3"/>
    <n v="2.2811342592592432E-3"/>
    <n v="6"/>
    <n v="1"/>
  </r>
  <r>
    <x v="343"/>
    <x v="1"/>
    <s v="20 pts"/>
    <n v="11"/>
    <n v="9"/>
    <n v="1"/>
    <n v="20"/>
    <s v="CAP+25"/>
    <s v="CAP+25"/>
    <n v="25"/>
    <s v="9T"/>
    <n v="1"/>
  </r>
  <r>
    <x v="343"/>
    <x v="2"/>
    <s v="40 pts"/>
    <n v="48"/>
    <n v="7"/>
    <n v="1"/>
    <n v="40"/>
    <n v="2.5871296296296364E-2"/>
    <n v="2.5871296296296364E-2"/>
    <n v="2.5871296296296364E-2"/>
    <n v="7"/>
    <n v="1"/>
  </r>
  <r>
    <x v="343"/>
    <x v="3"/>
    <s v="10 pts"/>
    <n v="11"/>
    <n v="10"/>
    <n v="1"/>
    <n v="10"/>
    <s v="CAP+10"/>
    <s v="CAP+10"/>
    <n v="10"/>
    <n v="10"/>
    <n v="1"/>
  </r>
  <r>
    <x v="343"/>
    <x v="4"/>
    <s v="40 pts"/>
    <n v="11"/>
    <n v="7"/>
    <n v="1"/>
    <n v="40"/>
    <n v="1.7317939814814887E-2"/>
    <n v="1.7317939814814887E-2"/>
    <n v="1.7317939814814887E-2"/>
    <n v="7"/>
    <n v="1"/>
  </r>
  <r>
    <x v="343"/>
    <x v="5"/>
    <s v="100 pts"/>
    <n v="11"/>
    <n v="1"/>
    <n v="1"/>
    <n v="100"/>
    <s v="255.0 lb"/>
    <n v="255"/>
    <n v="255"/>
    <n v="1"/>
    <n v="1"/>
  </r>
  <r>
    <x v="343"/>
    <x v="6"/>
    <s v="30 pts"/>
    <n v="11"/>
    <n v="8"/>
    <n v="1"/>
    <n v="30"/>
    <n v="5.3697916666666234E-3"/>
    <n v="5.3697916666666234E-3"/>
    <n v="5.3697916666666234E-3"/>
    <n v="8"/>
    <n v="1"/>
  </r>
  <r>
    <x v="343"/>
    <x v="7"/>
    <s v="20 pts"/>
    <n v="11"/>
    <n v="9"/>
    <n v="1"/>
    <n v="20"/>
    <n v="5.3390046296295512E-3"/>
    <n v="5.3390046296295512E-3"/>
    <n v="5.3390046296295512E-3"/>
    <n v="9"/>
    <n v="1"/>
  </r>
  <r>
    <x v="344"/>
    <x v="0"/>
    <s v="10 pts"/>
    <n v="20"/>
    <n v="10"/>
    <n v="1"/>
    <n v="10"/>
    <n v="2.3687500000000306E-3"/>
    <n v="2.3687500000000306E-3"/>
    <n v="2.3687500000000306E-3"/>
    <n v="10"/>
    <n v="1"/>
  </r>
  <r>
    <x v="344"/>
    <x v="1"/>
    <s v="20 pts"/>
    <n v="20"/>
    <n v="9"/>
    <n v="1"/>
    <n v="20"/>
    <s v="CAP+25"/>
    <s v="CAP+25"/>
    <n v="25"/>
    <s v="9T"/>
    <n v="1"/>
  </r>
  <r>
    <x v="344"/>
    <x v="2"/>
    <s v="20 pts"/>
    <n v="49"/>
    <n v="9"/>
    <n v="1"/>
    <n v="20"/>
    <n v="2.9047800925925849E-2"/>
    <n v="2.9047800925925849E-2"/>
    <n v="2.9047800925925849E-2"/>
    <n v="9"/>
    <n v="1"/>
  </r>
  <r>
    <x v="344"/>
    <x v="3"/>
    <s v="30 pts"/>
    <n v="20"/>
    <n v="8"/>
    <n v="1"/>
    <n v="30"/>
    <n v="3.1530092592593206E-3"/>
    <n v="3.1530092592593206E-3"/>
    <n v="3.1530092592593206E-3"/>
    <n v="8"/>
    <n v="1"/>
  </r>
  <r>
    <x v="344"/>
    <x v="4"/>
    <s v="30 pts"/>
    <n v="20"/>
    <n v="8"/>
    <n v="1"/>
    <n v="30"/>
    <s v="CAP+1"/>
    <s v="CAP+1"/>
    <n v="1"/>
    <s v="8T"/>
    <n v="1"/>
  </r>
  <r>
    <x v="344"/>
    <x v="5"/>
    <s v="30 pts"/>
    <n v="20"/>
    <n v="8"/>
    <n v="1"/>
    <n v="30"/>
    <s v="205.0 lb"/>
    <n v="205"/>
    <n v="205"/>
    <s v="8T"/>
    <n v="1"/>
  </r>
  <r>
    <x v="344"/>
    <x v="6"/>
    <m/>
    <n v="20"/>
    <s v="WD"/>
    <n v="1"/>
    <n v="0"/>
    <m/>
    <m/>
    <m/>
    <s v="WD"/>
    <n v="1"/>
  </r>
  <r>
    <x v="344"/>
    <x v="7"/>
    <m/>
    <n v="20"/>
    <s v="WD"/>
    <n v="1"/>
    <n v="0"/>
    <m/>
    <m/>
    <m/>
    <s v="WD"/>
    <n v="1"/>
  </r>
  <r>
    <x v="345"/>
    <x v="0"/>
    <s v="60 pts"/>
    <n v="8"/>
    <n v="5"/>
    <n v="1"/>
    <n v="60"/>
    <n v="2.5383101851852441E-3"/>
    <n v="2.5383101851852441E-3"/>
    <n v="2.5383101851852441E-3"/>
    <n v="5"/>
    <n v="1"/>
  </r>
  <r>
    <x v="345"/>
    <x v="1"/>
    <s v="80 pts"/>
    <n v="8"/>
    <n v="3"/>
    <n v="1"/>
    <n v="80"/>
    <n v="8.9472222222222175E-3"/>
    <n v="8.9472222222222175E-3"/>
    <n v="8.9472222222222175E-3"/>
    <n v="3"/>
    <n v="1"/>
  </r>
  <r>
    <x v="345"/>
    <x v="2"/>
    <s v="100 pts"/>
    <n v="44"/>
    <n v="1"/>
    <n v="1"/>
    <n v="100"/>
    <n v="2.4735532407407446E-2"/>
    <n v="2.4735532407407446E-2"/>
    <n v="2.4735532407407446E-2"/>
    <n v="1"/>
    <n v="1"/>
  </r>
  <r>
    <x v="345"/>
    <x v="3"/>
    <s v="100 pts"/>
    <n v="5"/>
    <n v="1"/>
    <n v="1"/>
    <n v="100"/>
    <n v="2.9813657407407046E-3"/>
    <n v="2.9813657407407046E-3"/>
    <n v="2.9813657407407046E-3"/>
    <n v="1"/>
    <n v="1"/>
  </r>
  <r>
    <x v="345"/>
    <x v="4"/>
    <s v="80 pts"/>
    <n v="5"/>
    <n v="3"/>
    <n v="1"/>
    <n v="80"/>
    <n v="1.3632175925925916E-2"/>
    <n v="1.3632175925925916E-2"/>
    <n v="1.3632175925925916E-2"/>
    <n v="3"/>
    <n v="1"/>
  </r>
  <r>
    <x v="345"/>
    <x v="5"/>
    <s v="100 pts"/>
    <n v="5"/>
    <n v="1"/>
    <n v="1"/>
    <n v="100"/>
    <s v="160.0 lb"/>
    <n v="160"/>
    <n v="160"/>
    <s v="1T"/>
    <n v="1"/>
  </r>
  <r>
    <x v="345"/>
    <x v="6"/>
    <s v="60 pts"/>
    <n v="5"/>
    <n v="5"/>
    <n v="1"/>
    <n v="60"/>
    <n v="4.5871527777778809E-3"/>
    <n v="4.5871527777778809E-3"/>
    <n v="4.5871527777778809E-3"/>
    <n v="5"/>
    <n v="1"/>
  </r>
  <r>
    <x v="345"/>
    <x v="7"/>
    <s v="70 pts"/>
    <n v="5"/>
    <n v="4"/>
    <n v="1"/>
    <n v="70"/>
    <n v="3.5134259259259615E-3"/>
    <n v="3.5134259259259615E-3"/>
    <n v="3.5134259259259615E-3"/>
    <n v="4"/>
    <n v="1"/>
  </r>
  <r>
    <x v="346"/>
    <x v="0"/>
    <s v="40 pts"/>
    <n v="6"/>
    <n v="7"/>
    <n v="1"/>
    <n v="40"/>
    <n v="2.6312500000000849E-3"/>
    <n v="2.6312500000000849E-3"/>
    <n v="2.6312500000000849E-3"/>
    <n v="7"/>
    <n v="1"/>
  </r>
  <r>
    <x v="346"/>
    <x v="1"/>
    <s v="90 pts"/>
    <n v="6"/>
    <n v="2"/>
    <n v="1"/>
    <n v="90"/>
    <n v="8.8638888888887823E-3"/>
    <n v="8.8638888888887823E-3"/>
    <n v="8.8638888888887823E-3"/>
    <n v="2"/>
    <n v="1"/>
  </r>
  <r>
    <x v="346"/>
    <x v="2"/>
    <s v="60 pts"/>
    <n v="40"/>
    <n v="5"/>
    <n v="1"/>
    <n v="60"/>
    <n v="2.7432754629629574E-2"/>
    <n v="2.7432754629629574E-2"/>
    <n v="2.7432754629629574E-2"/>
    <n v="5"/>
    <n v="1"/>
  </r>
  <r>
    <x v="346"/>
    <x v="3"/>
    <s v="90 pts"/>
    <n v="8"/>
    <n v="2"/>
    <n v="1"/>
    <n v="90"/>
    <n v="3.2855324074074765E-3"/>
    <n v="3.2855324074074765E-3"/>
    <n v="3.2855324074074765E-3"/>
    <n v="2"/>
    <n v="1"/>
  </r>
  <r>
    <x v="346"/>
    <x v="4"/>
    <s v="100 pts"/>
    <n v="8"/>
    <n v="1"/>
    <n v="1"/>
    <n v="100"/>
    <n v="1.2747569444444551E-2"/>
    <n v="1.2747569444444551E-2"/>
    <n v="1.2747569444444551E-2"/>
    <n v="1"/>
    <n v="1"/>
  </r>
  <r>
    <x v="346"/>
    <x v="5"/>
    <s v="70 pts"/>
    <n v="6"/>
    <n v="4"/>
    <n v="1"/>
    <n v="70"/>
    <s v="135.0 lb"/>
    <n v="135"/>
    <n v="135"/>
    <s v="4T"/>
    <n v="1"/>
  </r>
  <r>
    <x v="346"/>
    <x v="6"/>
    <s v="100 pts"/>
    <n v="6"/>
    <n v="1"/>
    <n v="1"/>
    <n v="100"/>
    <n v="3.8410879629628969E-3"/>
    <n v="3.8410879629628969E-3"/>
    <n v="3.8410879629628969E-3"/>
    <n v="1"/>
    <n v="1"/>
  </r>
  <r>
    <x v="346"/>
    <x v="7"/>
    <s v="80 pts"/>
    <n v="6"/>
    <n v="3"/>
    <n v="1"/>
    <n v="80"/>
    <n v="3.3925925925926137E-3"/>
    <n v="3.3925925925926137E-3"/>
    <n v="3.3925925925926137E-3"/>
    <n v="3"/>
    <n v="1"/>
  </r>
  <r>
    <x v="347"/>
    <x v="0"/>
    <s v="100 pts"/>
    <n v="4"/>
    <n v="1"/>
    <n v="1"/>
    <n v="100"/>
    <n v="2.3922453703704161E-3"/>
    <n v="2.3922453703704161E-3"/>
    <n v="2.3922453703704161E-3"/>
    <n v="1"/>
    <n v="1"/>
  </r>
  <r>
    <x v="347"/>
    <x v="1"/>
    <s v="40 pts"/>
    <n v="4"/>
    <n v="7"/>
    <n v="1"/>
    <n v="40"/>
    <n v="9.4192129629628862E-3"/>
    <n v="9.4192129629628862E-3"/>
    <n v="9.4192129629628862E-3"/>
    <n v="7"/>
    <n v="1"/>
  </r>
  <r>
    <x v="347"/>
    <x v="2"/>
    <s v="80 pts"/>
    <n v="41"/>
    <n v="3"/>
    <n v="1"/>
    <n v="80"/>
    <n v="2.6361805555555451E-2"/>
    <n v="2.6361805555555451E-2"/>
    <n v="2.6361805555555451E-2"/>
    <n v="3"/>
    <n v="1"/>
  </r>
  <r>
    <x v="347"/>
    <x v="3"/>
    <s v="70 pts"/>
    <n v="6"/>
    <n v="4"/>
    <n v="1"/>
    <n v="70"/>
    <s v="CAP+13"/>
    <s v="CAP+13"/>
    <n v="13"/>
    <n v="4"/>
    <n v="1"/>
  </r>
  <r>
    <x v="347"/>
    <x v="4"/>
    <s v="10 pts"/>
    <n v="6"/>
    <n v="10"/>
    <n v="1"/>
    <n v="10"/>
    <n v="1.6633564814814816E-2"/>
    <n v="1.6633564814814816E-2"/>
    <n v="1.6633564814814816E-2"/>
    <n v="10"/>
    <n v="1"/>
  </r>
  <r>
    <x v="347"/>
    <x v="5"/>
    <s v="70 pts"/>
    <n v="3"/>
    <n v="4"/>
    <n v="1"/>
    <n v="70"/>
    <s v="135.0 lb"/>
    <n v="135"/>
    <n v="135"/>
    <s v="4T"/>
    <n v="1"/>
  </r>
  <r>
    <x v="347"/>
    <x v="6"/>
    <s v="80 pts"/>
    <n v="3"/>
    <n v="3"/>
    <n v="1"/>
    <n v="80"/>
    <n v="4.0084490740741607E-3"/>
    <n v="4.0084490740741607E-3"/>
    <n v="4.0084490740741607E-3"/>
    <n v="3"/>
    <n v="1"/>
  </r>
  <r>
    <x v="347"/>
    <x v="7"/>
    <s v="90 pts"/>
    <n v="3"/>
    <n v="2"/>
    <n v="1"/>
    <n v="90"/>
    <n v="3.3462962962962362E-3"/>
    <n v="3.3462962962962362E-3"/>
    <n v="3.3462962962962362E-3"/>
    <n v="2"/>
    <n v="1"/>
  </r>
  <r>
    <x v="348"/>
    <x v="0"/>
    <s v="30 pts"/>
    <n v="3"/>
    <n v="8"/>
    <n v="1"/>
    <n v="30"/>
    <n v="2.7505787037036544E-3"/>
    <n v="2.7505787037036544E-3"/>
    <n v="2.7505787037036544E-3"/>
    <n v="8"/>
    <n v="1"/>
  </r>
  <r>
    <x v="348"/>
    <x v="1"/>
    <s v="70 pts"/>
    <n v="3"/>
    <n v="4"/>
    <n v="1"/>
    <n v="70"/>
    <n v="8.9817129629630177E-3"/>
    <n v="8.9817129629630177E-3"/>
    <n v="8.9817129629630177E-3"/>
    <n v="4"/>
    <n v="1"/>
  </r>
  <r>
    <x v="348"/>
    <x v="2"/>
    <s v="90 pts"/>
    <n v="43"/>
    <n v="2"/>
    <n v="1"/>
    <n v="90"/>
    <n v="2.5293749999999893E-2"/>
    <n v="2.5293749999999893E-2"/>
    <n v="2.5293749999999893E-2"/>
    <n v="2"/>
    <n v="1"/>
  </r>
  <r>
    <x v="348"/>
    <x v="3"/>
    <s v="60 pts"/>
    <n v="3"/>
    <n v="5"/>
    <n v="1"/>
    <n v="60"/>
    <s v="CAP+18"/>
    <s v="CAP+18"/>
    <n v="18"/>
    <s v="5T"/>
    <n v="1"/>
  </r>
  <r>
    <x v="348"/>
    <x v="4"/>
    <s v="90 pts"/>
    <n v="3"/>
    <n v="2"/>
    <n v="1"/>
    <n v="90"/>
    <n v="1.2908912037037146E-2"/>
    <n v="1.2908912037037146E-2"/>
    <n v="1.2908912037037146E-2"/>
    <n v="2"/>
    <n v="1"/>
  </r>
  <r>
    <x v="348"/>
    <x v="5"/>
    <s v="20 pts"/>
    <n v="4"/>
    <n v="9"/>
    <n v="1"/>
    <n v="20"/>
    <s v="115.0 lb"/>
    <n v="115"/>
    <n v="115"/>
    <n v="9"/>
    <n v="1"/>
  </r>
  <r>
    <x v="348"/>
    <x v="6"/>
    <s v="70 pts"/>
    <n v="4"/>
    <n v="4"/>
    <n v="1"/>
    <n v="70"/>
    <n v="4.1731481481481758E-3"/>
    <n v="4.1731481481481758E-3"/>
    <n v="4.1731481481481758E-3"/>
    <n v="4"/>
    <n v="1"/>
  </r>
  <r>
    <x v="348"/>
    <x v="7"/>
    <s v="100 pts"/>
    <n v="4"/>
    <n v="1"/>
    <n v="1"/>
    <n v="100"/>
    <n v="3.1944444444444997E-3"/>
    <n v="3.1944444444444997E-3"/>
    <n v="3.1944444444444997E-3"/>
    <n v="1"/>
    <n v="1"/>
  </r>
  <r>
    <x v="349"/>
    <x v="0"/>
    <s v="80 pts"/>
    <n v="2"/>
    <n v="3"/>
    <n v="1"/>
    <n v="80"/>
    <n v="2.4930555555555678E-3"/>
    <n v="2.4930555555555678E-3"/>
    <n v="2.4930555555555678E-3"/>
    <n v="3"/>
    <n v="1"/>
  </r>
  <r>
    <x v="349"/>
    <x v="1"/>
    <s v="50 pts"/>
    <n v="2"/>
    <n v="6"/>
    <n v="1"/>
    <n v="50"/>
    <n v="9.3053240740741394E-3"/>
    <n v="9.3053240740741394E-3"/>
    <n v="9.3053240740741394E-3"/>
    <n v="6"/>
    <n v="1"/>
  </r>
  <r>
    <x v="349"/>
    <x v="2"/>
    <s v="70 pts"/>
    <n v="45"/>
    <n v="4"/>
    <n v="1"/>
    <n v="70"/>
    <n v="2.6588541666666687E-2"/>
    <n v="2.6588541666666687E-2"/>
    <n v="2.6588541666666687E-2"/>
    <n v="4"/>
    <n v="1"/>
  </r>
  <r>
    <x v="349"/>
    <x v="3"/>
    <s v="40 pts"/>
    <n v="7"/>
    <n v="7"/>
    <n v="1"/>
    <n v="40"/>
    <s v="CAP+19"/>
    <s v="CAP+19"/>
    <n v="19"/>
    <s v="7T"/>
    <n v="1"/>
  </r>
  <r>
    <x v="349"/>
    <x v="4"/>
    <s v="40 pts"/>
    <n v="7"/>
    <n v="7"/>
    <n v="1"/>
    <n v="40"/>
    <n v="1.5089583333333323E-2"/>
    <n v="1.5089583333333323E-2"/>
    <n v="1.5089583333333323E-2"/>
    <n v="7"/>
    <n v="1"/>
  </r>
  <r>
    <x v="349"/>
    <x v="5"/>
    <s v="70 pts"/>
    <n v="2"/>
    <n v="4"/>
    <n v="1"/>
    <n v="70"/>
    <s v="135.0 lb"/>
    <n v="135"/>
    <n v="135"/>
    <s v="4T"/>
    <n v="1"/>
  </r>
  <r>
    <x v="349"/>
    <x v="6"/>
    <s v="90 pts"/>
    <n v="2"/>
    <n v="2"/>
    <n v="1"/>
    <n v="90"/>
    <n v="3.8702546296296436E-3"/>
    <n v="3.8702546296296436E-3"/>
    <n v="3.8702546296296436E-3"/>
    <n v="2"/>
    <n v="1"/>
  </r>
  <r>
    <x v="349"/>
    <x v="7"/>
    <s v="50 pts"/>
    <n v="2"/>
    <n v="6"/>
    <n v="1"/>
    <n v="50"/>
    <n v="4.0171296296296344E-3"/>
    <n v="4.0171296296296344E-3"/>
    <n v="4.0171296296296344E-3"/>
    <n v="6"/>
    <n v="1"/>
  </r>
  <r>
    <x v="350"/>
    <x v="0"/>
    <s v="90 pts"/>
    <n v="5"/>
    <n v="2"/>
    <n v="1"/>
    <n v="90"/>
    <n v="2.4850694444444876E-3"/>
    <n v="2.4850694444444876E-3"/>
    <n v="2.4850694444444876E-3"/>
    <n v="2"/>
    <n v="1"/>
  </r>
  <r>
    <x v="350"/>
    <x v="1"/>
    <s v="100 pts"/>
    <n v="5"/>
    <n v="1"/>
    <n v="1"/>
    <n v="100"/>
    <n v="8.8056712962962802E-3"/>
    <n v="8.8056712962962802E-3"/>
    <n v="8.8056712962962802E-3"/>
    <n v="1"/>
    <n v="1"/>
  </r>
  <r>
    <x v="350"/>
    <x v="2"/>
    <s v="20 pts"/>
    <n v="39"/>
    <n v="9"/>
    <n v="1"/>
    <n v="20"/>
    <n v="2.9760763888888819E-2"/>
    <n v="2.9760763888888819E-2"/>
    <n v="2.9760763888888819E-2"/>
    <n v="9"/>
    <n v="1"/>
  </r>
  <r>
    <x v="350"/>
    <x v="3"/>
    <s v="60 pts"/>
    <n v="4"/>
    <n v="5"/>
    <n v="1"/>
    <n v="60"/>
    <s v="CAP+18"/>
    <s v="CAP+18"/>
    <n v="18"/>
    <s v="5T"/>
    <n v="1"/>
  </r>
  <r>
    <x v="350"/>
    <x v="4"/>
    <s v="60 pts"/>
    <n v="4"/>
    <n v="5"/>
    <n v="1"/>
    <n v="60"/>
    <n v="1.4331828703703753E-2"/>
    <n v="1.4331828703703753E-2"/>
    <n v="1.4331828703703753E-2"/>
    <n v="5"/>
    <n v="1"/>
  </r>
  <r>
    <x v="350"/>
    <x v="5"/>
    <s v="80 pts"/>
    <n v="7"/>
    <n v="3"/>
    <n v="1"/>
    <n v="80"/>
    <s v="145.0 lb"/>
    <n v="145"/>
    <n v="145"/>
    <n v="3"/>
    <n v="1"/>
  </r>
  <r>
    <x v="350"/>
    <x v="6"/>
    <s v="30 pts"/>
    <n v="7"/>
    <n v="8"/>
    <n v="1"/>
    <n v="30"/>
    <s v="CAP+2"/>
    <s v="CAP+2"/>
    <n v="2"/>
    <n v="8"/>
    <n v="1"/>
  </r>
  <r>
    <x v="350"/>
    <x v="7"/>
    <s v="40 pts"/>
    <n v="7"/>
    <n v="7"/>
    <n v="1"/>
    <n v="40"/>
    <n v="4.2001157407407508E-3"/>
    <n v="4.2001157407407508E-3"/>
    <n v="4.2001157407407508E-3"/>
    <n v="7"/>
    <n v="1"/>
  </r>
  <r>
    <x v="351"/>
    <x v="0"/>
    <s v="70 pts"/>
    <n v="7"/>
    <n v="4"/>
    <n v="1"/>
    <n v="70"/>
    <n v="2.4952546296297395E-3"/>
    <n v="2.4952546296297395E-3"/>
    <n v="2.4952546296297395E-3"/>
    <n v="4"/>
    <n v="1"/>
  </r>
  <r>
    <x v="351"/>
    <x v="1"/>
    <s v="20 pts"/>
    <n v="7"/>
    <n v="9"/>
    <n v="1"/>
    <n v="20"/>
    <n v="1.0050694444444508E-2"/>
    <n v="1.0050694444444508E-2"/>
    <n v="1.0050694444444508E-2"/>
    <n v="9"/>
    <n v="1"/>
  </r>
  <r>
    <x v="351"/>
    <x v="2"/>
    <s v="40 pts"/>
    <n v="42"/>
    <n v="7"/>
    <n v="1"/>
    <n v="40"/>
    <n v="2.9370138888888953E-2"/>
    <n v="2.9370138888888953E-2"/>
    <n v="2.9370138888888953E-2"/>
    <n v="7"/>
    <n v="1"/>
  </r>
  <r>
    <x v="351"/>
    <x v="3"/>
    <s v="80 pts"/>
    <n v="2"/>
    <n v="3"/>
    <n v="1"/>
    <n v="80"/>
    <s v="CAP+11"/>
    <s v="CAP+11"/>
    <n v="11"/>
    <n v="3"/>
    <n v="1"/>
  </r>
  <r>
    <x v="351"/>
    <x v="4"/>
    <s v="70 pts"/>
    <n v="2"/>
    <n v="4"/>
    <n v="1"/>
    <n v="70"/>
    <n v="1.3975925925926003E-2"/>
    <n v="1.3975925925926003E-2"/>
    <n v="1.3975925925926003E-2"/>
    <n v="4"/>
    <n v="1"/>
  </r>
  <r>
    <x v="351"/>
    <x v="5"/>
    <s v="100 pts"/>
    <n v="8"/>
    <n v="1"/>
    <n v="1"/>
    <n v="100"/>
    <s v="160.0 lb"/>
    <n v="160"/>
    <n v="160"/>
    <s v="1T"/>
    <n v="1"/>
  </r>
  <r>
    <x v="351"/>
    <x v="6"/>
    <s v="20 pts"/>
    <n v="8"/>
    <n v="9"/>
    <n v="1"/>
    <n v="20"/>
    <s v="CAP+5"/>
    <s v="CAP+5"/>
    <n v="5"/>
    <n v="9"/>
    <n v="1"/>
  </r>
  <r>
    <x v="351"/>
    <x v="7"/>
    <s v="20 pts"/>
    <n v="8"/>
    <n v="9"/>
    <n v="1"/>
    <n v="20"/>
    <n v="4.7082175925925451E-3"/>
    <n v="4.7082175925925451E-3"/>
    <n v="4.7082175925925451E-3"/>
    <n v="9"/>
    <n v="1"/>
  </r>
  <r>
    <x v="352"/>
    <x v="0"/>
    <s v="50 pts"/>
    <n v="9"/>
    <n v="6"/>
    <n v="1"/>
    <n v="50"/>
    <n v="2.6087962962964006E-3"/>
    <n v="2.6087962962964006E-3"/>
    <n v="2.6087962962964006E-3"/>
    <n v="6"/>
    <n v="1"/>
  </r>
  <r>
    <x v="352"/>
    <x v="1"/>
    <s v="10 pts"/>
    <n v="9"/>
    <n v="10"/>
    <n v="1"/>
    <n v="10"/>
    <n v="1.0575694444444395E-2"/>
    <n v="1.0575694444444395E-2"/>
    <n v="1.0575694444444395E-2"/>
    <n v="10"/>
    <n v="1"/>
  </r>
  <r>
    <x v="352"/>
    <x v="2"/>
    <s v="30 pts"/>
    <n v="46"/>
    <n v="8"/>
    <n v="1"/>
    <n v="30"/>
    <n v="2.9570486111111016E-2"/>
    <n v="2.9570486111111016E-2"/>
    <n v="2.9570486111111016E-2"/>
    <n v="8"/>
    <n v="1"/>
  </r>
  <r>
    <x v="352"/>
    <x v="3"/>
    <s v="20 pts"/>
    <n v="1"/>
    <n v="9"/>
    <n v="1"/>
    <n v="20"/>
    <s v="CAP+31"/>
    <s v="CAP+31"/>
    <n v="31"/>
    <n v="9"/>
    <n v="1"/>
  </r>
  <r>
    <x v="352"/>
    <x v="4"/>
    <s v="30 pts"/>
    <n v="1"/>
    <n v="8"/>
    <n v="1"/>
    <n v="30"/>
    <n v="1.5572685185185176E-2"/>
    <n v="1.5572685185185176E-2"/>
    <n v="1.5572685185185176E-2"/>
    <n v="8"/>
    <n v="1"/>
  </r>
  <r>
    <x v="352"/>
    <x v="5"/>
    <s v="70 pts"/>
    <n v="1"/>
    <n v="4"/>
    <n v="1"/>
    <n v="70"/>
    <s v="135.0 lb"/>
    <n v="135"/>
    <n v="135"/>
    <s v="4T"/>
    <n v="1"/>
  </r>
  <r>
    <x v="352"/>
    <x v="6"/>
    <s v="50 pts"/>
    <n v="1"/>
    <n v="6"/>
    <n v="1"/>
    <n v="50"/>
    <n v="5.02118055555556E-3"/>
    <n v="5.02118055555556E-3"/>
    <n v="5.02118055555556E-3"/>
    <n v="6"/>
    <n v="1"/>
  </r>
  <r>
    <x v="352"/>
    <x v="7"/>
    <s v="60 pts"/>
    <n v="1"/>
    <n v="5"/>
    <n v="1"/>
    <n v="60"/>
    <n v="3.781597222222155E-3"/>
    <n v="3.781597222222155E-3"/>
    <n v="3.781597222222155E-3"/>
    <n v="5"/>
    <n v="1"/>
  </r>
  <r>
    <x v="353"/>
    <x v="0"/>
    <s v="10 pts"/>
    <n v="1"/>
    <n v="10"/>
    <n v="1"/>
    <n v="10"/>
    <n v="2.8777777777777569E-3"/>
    <n v="2.8777777777777569E-3"/>
    <n v="2.8777777777777569E-3"/>
    <n v="10"/>
    <n v="1"/>
  </r>
  <r>
    <x v="353"/>
    <x v="1"/>
    <s v="60 pts"/>
    <n v="1"/>
    <n v="5"/>
    <n v="1"/>
    <n v="60"/>
    <n v="9.0759259259258762E-3"/>
    <n v="9.0759259259258762E-3"/>
    <n v="9.0759259259258762E-3"/>
    <n v="5"/>
    <n v="1"/>
  </r>
  <r>
    <x v="353"/>
    <x v="2"/>
    <s v="50 pts"/>
    <n v="47"/>
    <n v="6"/>
    <n v="1"/>
    <n v="50"/>
    <n v="2.7658796296296195E-2"/>
    <n v="2.7658796296296195E-2"/>
    <n v="2.7658796296296195E-2"/>
    <n v="6"/>
    <n v="1"/>
  </r>
  <r>
    <x v="353"/>
    <x v="3"/>
    <s v="10 pts"/>
    <n v="9"/>
    <n v="10"/>
    <n v="1"/>
    <n v="10"/>
    <s v="CAP+58"/>
    <s v="CAP+58"/>
    <n v="58"/>
    <n v="10"/>
    <n v="1"/>
  </r>
  <r>
    <x v="353"/>
    <x v="4"/>
    <s v="50 pts"/>
    <n v="9"/>
    <n v="6"/>
    <n v="1"/>
    <n v="50"/>
    <n v="1.4952314814814738E-2"/>
    <n v="1.4952314814814738E-2"/>
    <n v="1.4952314814814738E-2"/>
    <n v="6"/>
    <n v="1"/>
  </r>
  <r>
    <x v="353"/>
    <x v="5"/>
    <s v="30 pts"/>
    <n v="9"/>
    <n v="8"/>
    <n v="1"/>
    <n v="30"/>
    <s v="125.0 lb"/>
    <n v="125"/>
    <n v="125"/>
    <n v="8"/>
    <n v="1"/>
  </r>
  <r>
    <x v="353"/>
    <x v="6"/>
    <s v="40 pts"/>
    <n v="9"/>
    <n v="7"/>
    <n v="1"/>
    <n v="40"/>
    <n v="5.5166666666666142E-3"/>
    <n v="5.5166666666666142E-3"/>
    <n v="5.5166666666666142E-3"/>
    <n v="7"/>
    <n v="1"/>
  </r>
  <r>
    <x v="353"/>
    <x v="7"/>
    <s v="30 pts"/>
    <n v="9"/>
    <n v="8"/>
    <n v="1"/>
    <n v="30"/>
    <n v="4.4104166666667499E-3"/>
    <n v="4.4104166666667499E-3"/>
    <n v="4.4104166666667499E-3"/>
    <n v="8"/>
    <n v="1"/>
  </r>
  <r>
    <x v="354"/>
    <x v="0"/>
    <s v="20 pts"/>
    <n v="10"/>
    <n v="9"/>
    <n v="1"/>
    <n v="20"/>
    <n v="2.8123842592593373E-3"/>
    <n v="2.8123842592593373E-3"/>
    <n v="2.8123842592593373E-3"/>
    <n v="9"/>
    <n v="1"/>
  </r>
  <r>
    <x v="354"/>
    <x v="1"/>
    <s v="30 pts"/>
    <n v="10"/>
    <n v="8"/>
    <n v="1"/>
    <n v="30"/>
    <n v="9.5121527777777271E-3"/>
    <n v="9.5121527777777271E-3"/>
    <n v="9.5121527777777271E-3"/>
    <n v="8"/>
    <n v="1"/>
  </r>
  <r>
    <x v="354"/>
    <x v="2"/>
    <s v="10 pts"/>
    <n v="48"/>
    <n v="10"/>
    <n v="1"/>
    <n v="10"/>
    <n v="3.0968287037037134E-2"/>
    <n v="3.0968287037037134E-2"/>
    <n v="3.0968287037037134E-2"/>
    <n v="10"/>
    <n v="1"/>
  </r>
  <r>
    <x v="354"/>
    <x v="3"/>
    <s v="40 pts"/>
    <n v="10"/>
    <n v="7"/>
    <n v="1"/>
    <n v="40"/>
    <s v="CAP+19"/>
    <s v="CAP+19"/>
    <n v="19"/>
    <s v="7T"/>
    <n v="1"/>
  </r>
  <r>
    <x v="354"/>
    <x v="4"/>
    <s v="20 pts"/>
    <n v="10"/>
    <n v="9"/>
    <n v="1"/>
    <n v="20"/>
    <n v="1.6422800925925962E-2"/>
    <n v="1.6422800925925962E-2"/>
    <n v="1.6422800925925962E-2"/>
    <n v="9"/>
    <n v="1"/>
  </r>
  <r>
    <x v="354"/>
    <x v="5"/>
    <m/>
    <n v="10"/>
    <s v="WD"/>
    <n v="1"/>
    <n v="0"/>
    <m/>
    <m/>
    <m/>
    <s v="WD"/>
    <n v="1"/>
  </r>
  <r>
    <x v="354"/>
    <x v="6"/>
    <m/>
    <n v="10"/>
    <s v="WD"/>
    <n v="1"/>
    <n v="0"/>
    <m/>
    <m/>
    <m/>
    <s v="WD"/>
    <n v="1"/>
  </r>
  <r>
    <x v="354"/>
    <x v="7"/>
    <m/>
    <n v="10"/>
    <s v="WD"/>
    <n v="1"/>
    <n v="0"/>
    <m/>
    <m/>
    <m/>
    <s v="WD"/>
    <n v="1"/>
  </r>
  <r>
    <x v="355"/>
    <x v="0"/>
    <s v="40 pts"/>
    <n v="14"/>
    <n v="7"/>
    <n v="1"/>
    <n v="40"/>
    <n v="6.0890046296295797E-3"/>
    <n v="6.0890046296295797E-3"/>
    <n v="6.0890046296295797E-3"/>
    <n v="7"/>
    <n v="1"/>
  </r>
  <r>
    <x v="355"/>
    <x v="1"/>
    <s v="100 pts"/>
    <n v="34"/>
    <n v="1"/>
    <n v="1"/>
    <n v="100"/>
    <n v="1.4029398148148076E-2"/>
    <n v="1.4029398148148076E-2"/>
    <n v="1.4029398148148076E-2"/>
    <n v="1"/>
    <n v="1"/>
  </r>
  <r>
    <x v="355"/>
    <x v="2"/>
    <s v="90 pts"/>
    <n v="14"/>
    <n v="2"/>
    <n v="1"/>
    <n v="90"/>
    <n v="1.9322916666666412E-3"/>
    <n v="1.9322916666666412E-3"/>
    <n v="1.9322916666666412E-3"/>
    <n v="2"/>
    <n v="1"/>
  </r>
  <r>
    <x v="355"/>
    <x v="3"/>
    <s v="80 pts"/>
    <n v="14"/>
    <n v="3"/>
    <n v="1"/>
    <n v="80"/>
    <n v="8.7715277777777878E-3"/>
    <n v="8.7715277777777878E-3"/>
    <n v="8.7715277777777878E-3"/>
    <n v="3"/>
    <n v="1"/>
  </r>
  <r>
    <x v="355"/>
    <x v="4"/>
    <s v="90 pts"/>
    <n v="15"/>
    <n v="2"/>
    <n v="1"/>
    <n v="90"/>
    <s v="210.0 lb"/>
    <n v="210"/>
    <n v="210"/>
    <n v="2"/>
    <n v="1"/>
  </r>
  <r>
    <x v="355"/>
    <x v="5"/>
    <s v="60 pts"/>
    <n v="15"/>
    <n v="5"/>
    <n v="1"/>
    <n v="60"/>
    <n v="3.4773148148148358E-3"/>
    <n v="3.4773148148148358E-3"/>
    <n v="3.4773148148148358E-3"/>
    <n v="5"/>
    <n v="1"/>
  </r>
  <r>
    <x v="355"/>
    <x v="6"/>
    <s v="70 pts"/>
    <n v="15"/>
    <n v="4"/>
    <n v="1"/>
    <n v="70"/>
    <n v="4.0261574074074158E-3"/>
    <n v="4.0261574074074158E-3"/>
    <n v="4.0261574074074158E-3"/>
    <n v="4"/>
    <n v="1"/>
  </r>
  <r>
    <x v="356"/>
    <x v="0"/>
    <s v="80 pts"/>
    <n v="12"/>
    <n v="3"/>
    <n v="1"/>
    <n v="80"/>
    <n v="5.5217592592593512E-3"/>
    <n v="5.5217592592593512E-3"/>
    <n v="5.5217592592593512E-3"/>
    <n v="3"/>
    <n v="1"/>
  </r>
  <r>
    <x v="356"/>
    <x v="1"/>
    <s v="60 pts"/>
    <n v="32"/>
    <n v="5"/>
    <n v="1"/>
    <n v="60"/>
    <n v="1.4520254629629692E-2"/>
    <n v="1.4520254629629692E-2"/>
    <n v="1.4520254629629692E-2"/>
    <n v="5"/>
    <n v="1"/>
  </r>
  <r>
    <x v="356"/>
    <x v="2"/>
    <s v="100 pts"/>
    <n v="17"/>
    <n v="1"/>
    <n v="1"/>
    <n v="100"/>
    <n v="1.7732638888889873E-3"/>
    <n v="1.7732638888889873E-3"/>
    <n v="1.7732638888889873E-3"/>
    <n v="1"/>
    <n v="1"/>
  </r>
  <r>
    <x v="356"/>
    <x v="3"/>
    <s v="50 pts"/>
    <n v="17"/>
    <n v="6"/>
    <n v="1"/>
    <n v="50"/>
    <n v="9.54745370370369E-3"/>
    <n v="9.54745370370369E-3"/>
    <n v="9.54745370370369E-3"/>
    <n v="6"/>
    <n v="1"/>
  </r>
  <r>
    <x v="356"/>
    <x v="4"/>
    <s v="70 pts"/>
    <n v="17"/>
    <n v="4"/>
    <n v="1"/>
    <n v="70"/>
    <s v="195.0 lb"/>
    <n v="195"/>
    <n v="195"/>
    <n v="4"/>
    <n v="1"/>
  </r>
  <r>
    <x v="356"/>
    <x v="5"/>
    <s v="90 pts"/>
    <n v="17"/>
    <n v="2"/>
    <n v="1"/>
    <n v="90"/>
    <n v="3.3523148148149051E-3"/>
    <n v="3.3523148148149051E-3"/>
    <n v="3.3523148148149051E-3"/>
    <n v="2"/>
    <n v="1"/>
  </r>
  <r>
    <x v="356"/>
    <x v="6"/>
    <s v="80 pts"/>
    <n v="17"/>
    <n v="3"/>
    <n v="1"/>
    <n v="80"/>
    <n v="3.8734953703702946E-3"/>
    <n v="3.8734953703702946E-3"/>
    <n v="3.8734953703702946E-3"/>
    <n v="3"/>
    <n v="1"/>
  </r>
  <r>
    <x v="357"/>
    <x v="0"/>
    <s v="90 pts"/>
    <n v="16"/>
    <n v="2"/>
    <n v="1"/>
    <n v="90"/>
    <n v="5.4793981481482401E-3"/>
    <n v="5.4793981481482401E-3"/>
    <n v="5.4793981481482401E-3"/>
    <n v="2"/>
    <n v="1"/>
  </r>
  <r>
    <x v="357"/>
    <x v="1"/>
    <s v="20 pts"/>
    <n v="36"/>
    <n v="9"/>
    <n v="1"/>
    <n v="20"/>
    <n v="2.1472685185185192E-2"/>
    <n v="2.1472685185185192E-2"/>
    <n v="2.1472685185185192E-2"/>
    <n v="9"/>
    <n v="1"/>
  </r>
  <r>
    <x v="357"/>
    <x v="2"/>
    <s v="70 pts"/>
    <n v="18"/>
    <n v="4"/>
    <n v="1"/>
    <n v="70"/>
    <n v="2.326620370370458E-3"/>
    <n v="2.326620370370458E-3"/>
    <n v="2.326620370370458E-3"/>
    <n v="4"/>
    <n v="1"/>
  </r>
  <r>
    <x v="357"/>
    <x v="3"/>
    <s v="60 pts"/>
    <n v="18"/>
    <n v="5"/>
    <n v="1"/>
    <n v="60"/>
    <n v="9.4424768518519553E-3"/>
    <n v="9.4424768518519553E-3"/>
    <n v="9.4424768518519553E-3"/>
    <n v="5"/>
    <n v="1"/>
  </r>
  <r>
    <x v="357"/>
    <x v="4"/>
    <s v="80 pts"/>
    <n v="13"/>
    <n v="3"/>
    <n v="1"/>
    <n v="80"/>
    <s v="200.0 lb"/>
    <n v="200"/>
    <n v="200"/>
    <n v="3"/>
    <n v="1"/>
  </r>
  <r>
    <x v="357"/>
    <x v="5"/>
    <s v="100 pts"/>
    <n v="13"/>
    <n v="1"/>
    <n v="1"/>
    <n v="100"/>
    <n v="3.0972222222223067E-3"/>
    <n v="3.0972222222223067E-3"/>
    <n v="3.0972222222223067E-3"/>
    <n v="1"/>
    <n v="1"/>
  </r>
  <r>
    <x v="357"/>
    <x v="6"/>
    <s v="100 pts"/>
    <n v="13"/>
    <n v="1"/>
    <n v="1"/>
    <n v="100"/>
    <n v="3.3499999999999641E-3"/>
    <n v="3.3499999999999641E-3"/>
    <n v="3.3499999999999641E-3"/>
    <n v="1"/>
    <n v="1"/>
  </r>
  <r>
    <x v="358"/>
    <x v="0"/>
    <s v="100 pts"/>
    <n v="15"/>
    <n v="1"/>
    <n v="1"/>
    <n v="100"/>
    <n v="5.2274305555555234E-3"/>
    <n v="5.2274305555555234E-3"/>
    <n v="5.2274305555555234E-3"/>
    <n v="1"/>
    <n v="1"/>
  </r>
  <r>
    <x v="358"/>
    <x v="1"/>
    <s v="80 pts"/>
    <n v="35"/>
    <n v="3"/>
    <n v="1"/>
    <n v="80"/>
    <n v="1.4048842592592647E-2"/>
    <n v="1.4048842592592647E-2"/>
    <n v="1.4048842592592647E-2"/>
    <n v="3"/>
    <n v="1"/>
  </r>
  <r>
    <x v="358"/>
    <x v="2"/>
    <s v="20 pts"/>
    <n v="15"/>
    <n v="9"/>
    <n v="1"/>
    <n v="20"/>
    <n v="3.2372685185184658E-3"/>
    <n v="3.2372685185184658E-3"/>
    <n v="3.2372685185184658E-3"/>
    <n v="9"/>
    <n v="1"/>
  </r>
  <r>
    <x v="358"/>
    <x v="3"/>
    <s v="100 pts"/>
    <n v="15"/>
    <n v="1"/>
    <n v="1"/>
    <n v="100"/>
    <n v="8.3605324074074172E-3"/>
    <n v="8.3605324074074172E-3"/>
    <n v="8.3605324074074172E-3"/>
    <n v="1"/>
    <n v="1"/>
  </r>
  <r>
    <x v="358"/>
    <x v="4"/>
    <s v="50 pts"/>
    <n v="16"/>
    <n v="6"/>
    <n v="1"/>
    <n v="50"/>
    <s v="170.0 lb"/>
    <n v="170"/>
    <n v="170"/>
    <s v="6T"/>
    <n v="1"/>
  </r>
  <r>
    <x v="358"/>
    <x v="5"/>
    <s v="50 pts"/>
    <n v="16"/>
    <n v="6"/>
    <n v="1"/>
    <n v="50"/>
    <n v="3.5289351851852668E-3"/>
    <n v="3.5289351851852668E-3"/>
    <n v="3.5289351851852668E-3"/>
    <n v="6"/>
    <n v="1"/>
  </r>
  <r>
    <x v="358"/>
    <x v="6"/>
    <s v="90 pts"/>
    <n v="16"/>
    <n v="2"/>
    <n v="1"/>
    <n v="90"/>
    <n v="3.5559027777778418E-3"/>
    <n v="3.5559027777778418E-3"/>
    <n v="3.5559027777778418E-3"/>
    <n v="2"/>
    <n v="1"/>
  </r>
  <r>
    <x v="359"/>
    <x v="0"/>
    <s v="70 pts"/>
    <n v="17"/>
    <n v="4"/>
    <n v="1"/>
    <n v="70"/>
    <n v="5.6880787037036917E-3"/>
    <n v="5.6880787037036917E-3"/>
    <n v="5.6880787037036917E-3"/>
    <n v="4"/>
    <n v="1"/>
  </r>
  <r>
    <x v="359"/>
    <x v="1"/>
    <s v="90 pts"/>
    <n v="37"/>
    <n v="2"/>
    <n v="1"/>
    <n v="90"/>
    <n v="1.4036458333333224E-2"/>
    <n v="1.4036458333333224E-2"/>
    <n v="1.4036458333333224E-2"/>
    <n v="2"/>
    <n v="1"/>
  </r>
  <r>
    <x v="359"/>
    <x v="2"/>
    <s v="50 pts"/>
    <n v="16"/>
    <n v="6"/>
    <n v="1"/>
    <n v="50"/>
    <n v="2.4784722222221944E-3"/>
    <n v="2.4784722222221944E-3"/>
    <n v="2.4784722222221944E-3"/>
    <n v="6"/>
    <n v="1"/>
  </r>
  <r>
    <x v="359"/>
    <x v="3"/>
    <s v="90 pts"/>
    <n v="16"/>
    <n v="2"/>
    <n v="1"/>
    <n v="90"/>
    <n v="8.3872685185184537E-3"/>
    <n v="8.3872685185184537E-3"/>
    <n v="8.3872685185184537E-3"/>
    <n v="2"/>
    <n v="1"/>
  </r>
  <r>
    <x v="359"/>
    <x v="4"/>
    <s v="50 pts"/>
    <n v="14"/>
    <n v="6"/>
    <n v="1"/>
    <n v="50"/>
    <s v="170.0 lb"/>
    <n v="170"/>
    <n v="170"/>
    <s v="6T"/>
    <n v="1"/>
  </r>
  <r>
    <x v="359"/>
    <x v="5"/>
    <s v="70 pts"/>
    <n v="14"/>
    <n v="4"/>
    <n v="1"/>
    <n v="70"/>
    <n v="3.3850694444443885E-3"/>
    <n v="3.3850694444443885E-3"/>
    <n v="3.3850694444443885E-3"/>
    <n v="4"/>
    <n v="1"/>
  </r>
  <r>
    <x v="359"/>
    <x v="6"/>
    <s v="40 pts"/>
    <n v="14"/>
    <n v="7"/>
    <n v="1"/>
    <n v="40"/>
    <n v="4.3863425925925181E-3"/>
    <n v="4.3863425925925181E-3"/>
    <n v="4.3863425925925181E-3"/>
    <n v="7"/>
    <n v="1"/>
  </r>
  <r>
    <x v="360"/>
    <x v="0"/>
    <s v="20 pts"/>
    <n v="19"/>
    <n v="9"/>
    <n v="1"/>
    <n v="20"/>
    <n v="7.7314814814815058E-3"/>
    <n v="7.7314814814815058E-3"/>
    <n v="7.7314814814815058E-3"/>
    <n v="9"/>
    <n v="1"/>
  </r>
  <r>
    <x v="360"/>
    <x v="1"/>
    <s v="40 pts"/>
    <n v="39"/>
    <n v="7"/>
    <n v="1"/>
    <n v="40"/>
    <n v="1.585914351851847E-2"/>
    <n v="1.585914351851847E-2"/>
    <n v="1.585914351851847E-2"/>
    <n v="7"/>
    <n v="1"/>
  </r>
  <r>
    <x v="360"/>
    <x v="2"/>
    <s v="60 pts"/>
    <n v="19"/>
    <n v="5"/>
    <n v="1"/>
    <n v="60"/>
    <n v="2.392708333333271E-3"/>
    <n v="2.392708333333271E-3"/>
    <n v="2.392708333333271E-3"/>
    <n v="5"/>
    <n v="1"/>
  </r>
  <r>
    <x v="360"/>
    <x v="3"/>
    <s v="30 pts"/>
    <n v="19"/>
    <n v="8"/>
    <n v="1"/>
    <n v="30"/>
    <n v="1.1027662037037089E-2"/>
    <n v="1.1027662037037089E-2"/>
    <n v="1.1027662037037089E-2"/>
    <n v="8"/>
    <n v="1"/>
  </r>
  <r>
    <x v="360"/>
    <x v="4"/>
    <s v="100 pts"/>
    <n v="11"/>
    <n v="1"/>
    <n v="1"/>
    <n v="100"/>
    <s v="220.0 lb"/>
    <n v="220"/>
    <n v="220"/>
    <n v="1"/>
    <n v="1"/>
  </r>
  <r>
    <x v="360"/>
    <x v="5"/>
    <s v="80 pts"/>
    <n v="11"/>
    <n v="3"/>
    <n v="1"/>
    <n v="80"/>
    <n v="3.3545138888888548E-3"/>
    <n v="3.3545138888888548E-3"/>
    <n v="3.3545138888888548E-3"/>
    <n v="3"/>
    <n v="1"/>
  </r>
  <r>
    <x v="360"/>
    <x v="6"/>
    <s v="60 pts"/>
    <n v="11"/>
    <n v="5"/>
    <n v="1"/>
    <n v="60"/>
    <n v="4.2173611111111509E-3"/>
    <n v="4.2173611111111509E-3"/>
    <n v="4.2173611111111509E-3"/>
    <n v="5"/>
    <n v="1"/>
  </r>
  <r>
    <x v="361"/>
    <x v="0"/>
    <s v="30 pts"/>
    <n v="18"/>
    <n v="8"/>
    <n v="1"/>
    <n v="30"/>
    <n v="6.3096064814813779E-3"/>
    <n v="6.3096064814813779E-3"/>
    <n v="6.3096064814813779E-3"/>
    <n v="8"/>
    <n v="1"/>
  </r>
  <r>
    <x v="361"/>
    <x v="1"/>
    <s v="30 pts"/>
    <n v="38"/>
    <n v="8"/>
    <n v="1"/>
    <n v="30"/>
    <n v="1.6250694444444491E-2"/>
    <n v="1.6250694444444491E-2"/>
    <n v="1.6250694444444491E-2"/>
    <n v="8"/>
    <n v="1"/>
  </r>
  <r>
    <x v="361"/>
    <x v="2"/>
    <s v="80 pts"/>
    <n v="11"/>
    <n v="3"/>
    <n v="1"/>
    <n v="80"/>
    <n v="2.1376157407406726E-3"/>
    <n v="2.1376157407406726E-3"/>
    <n v="2.1376157407406726E-3"/>
    <n v="3"/>
    <n v="1"/>
  </r>
  <r>
    <x v="361"/>
    <x v="3"/>
    <s v="70 pts"/>
    <n v="11"/>
    <n v="4"/>
    <n v="1"/>
    <n v="70"/>
    <n v="8.9940972222222193E-3"/>
    <n v="8.9940972222222193E-3"/>
    <n v="8.9940972222222193E-3"/>
    <n v="4"/>
    <n v="1"/>
  </r>
  <r>
    <x v="361"/>
    <x v="4"/>
    <s v="60 pts"/>
    <n v="18"/>
    <n v="5"/>
    <n v="1"/>
    <n v="60"/>
    <s v="185.0 lb"/>
    <n v="185"/>
    <n v="185"/>
    <n v="5"/>
    <n v="1"/>
  </r>
  <r>
    <x v="361"/>
    <x v="5"/>
    <s v="30 pts"/>
    <n v="18"/>
    <n v="8"/>
    <n v="1"/>
    <n v="30"/>
    <n v="3.8452546296297019E-3"/>
    <n v="3.8452546296297019E-3"/>
    <n v="3.8452546296297019E-3"/>
    <n v="8"/>
    <n v="1"/>
  </r>
  <r>
    <x v="361"/>
    <x v="6"/>
    <s v="50 pts"/>
    <n v="18"/>
    <n v="6"/>
    <n v="1"/>
    <n v="50"/>
    <n v="4.3714120370370591E-3"/>
    <n v="4.3714120370370591E-3"/>
    <n v="4.3714120370370591E-3"/>
    <n v="6"/>
    <n v="1"/>
  </r>
  <r>
    <x v="362"/>
    <x v="0"/>
    <s v="60 pts"/>
    <n v="11"/>
    <n v="5"/>
    <n v="1"/>
    <n v="60"/>
    <n v="5.9118055555555937E-3"/>
    <n v="5.9118055555555937E-3"/>
    <n v="5.9118055555555937E-3"/>
    <n v="5"/>
    <n v="1"/>
  </r>
  <r>
    <x v="362"/>
    <x v="1"/>
    <s v="50 pts"/>
    <n v="31"/>
    <n v="6"/>
    <n v="1"/>
    <n v="50"/>
    <n v="1.4741898148148191E-2"/>
    <n v="1.4741898148148191E-2"/>
    <n v="1.4741898148148191E-2"/>
    <n v="6"/>
    <n v="1"/>
  </r>
  <r>
    <x v="362"/>
    <x v="2"/>
    <s v="30 pts"/>
    <n v="12"/>
    <n v="8"/>
    <n v="1"/>
    <n v="30"/>
    <n v="2.695023148148179E-3"/>
    <n v="2.695023148148179E-3"/>
    <n v="2.695023148148179E-3"/>
    <n v="8"/>
    <n v="1"/>
  </r>
  <r>
    <x v="362"/>
    <x v="3"/>
    <s v="20 pts"/>
    <n v="12"/>
    <n v="9"/>
    <n v="1"/>
    <n v="20"/>
    <n v="1.1067361111111174E-2"/>
    <n v="1.1067361111111174E-2"/>
    <n v="1.1067361111111174E-2"/>
    <n v="9"/>
    <n v="1"/>
  </r>
  <r>
    <x v="362"/>
    <x v="4"/>
    <s v="50 pts"/>
    <n v="19"/>
    <n v="6"/>
    <n v="1"/>
    <n v="50"/>
    <s v="170.0 lb"/>
    <n v="170"/>
    <n v="170"/>
    <s v="6T"/>
    <n v="1"/>
  </r>
  <r>
    <x v="362"/>
    <x v="5"/>
    <s v="40 pts"/>
    <n v="19"/>
    <n v="7"/>
    <n v="1"/>
    <n v="40"/>
    <n v="3.7534722222223316E-3"/>
    <n v="3.7534722222223316E-3"/>
    <n v="3.7534722222223316E-3"/>
    <n v="7"/>
    <n v="1"/>
  </r>
  <r>
    <x v="362"/>
    <x v="6"/>
    <s v="30 pts"/>
    <n v="19"/>
    <n v="8"/>
    <n v="1"/>
    <n v="30"/>
    <n v="4.8315972222221504E-3"/>
    <n v="4.8315972222221504E-3"/>
    <n v="4.8315972222221504E-3"/>
    <n v="8"/>
    <n v="1"/>
  </r>
  <r>
    <x v="363"/>
    <x v="0"/>
    <s v="50 pts"/>
    <n v="13"/>
    <n v="6"/>
    <n v="1"/>
    <n v="50"/>
    <n v="5.9809027777777413E-3"/>
    <n v="5.9809027777777413E-3"/>
    <n v="5.9809027777777413E-3"/>
    <n v="6"/>
    <n v="1"/>
  </r>
  <r>
    <x v="363"/>
    <x v="1"/>
    <s v="70 pts"/>
    <n v="33"/>
    <n v="4"/>
    <n v="1"/>
    <n v="70"/>
    <n v="1.4191550925925833E-2"/>
    <n v="1.4191550925925833E-2"/>
    <n v="1.4191550925925833E-2"/>
    <n v="4"/>
    <n v="1"/>
  </r>
  <r>
    <x v="363"/>
    <x v="2"/>
    <s v="40 pts"/>
    <n v="13"/>
    <n v="7"/>
    <n v="1"/>
    <n v="40"/>
    <n v="2.5640046296295793E-3"/>
    <n v="2.5640046296295793E-3"/>
    <n v="2.5640046296295793E-3"/>
    <n v="7"/>
    <n v="1"/>
  </r>
  <r>
    <x v="363"/>
    <x v="3"/>
    <s v="40 pts"/>
    <n v="13"/>
    <n v="7"/>
    <n v="1"/>
    <n v="40"/>
    <n v="1.0535185185185147E-2"/>
    <n v="1.0535185185185147E-2"/>
    <n v="1.0535185185185147E-2"/>
    <n v="7"/>
    <n v="1"/>
  </r>
  <r>
    <x v="363"/>
    <x v="4"/>
    <s v="20 pts"/>
    <n v="12"/>
    <n v="9"/>
    <n v="1"/>
    <n v="20"/>
    <s v="155.0 lb"/>
    <n v="155"/>
    <n v="155"/>
    <n v="9"/>
    <n v="1"/>
  </r>
  <r>
    <x v="363"/>
    <x v="5"/>
    <s v="20 pts"/>
    <n v="12"/>
    <n v="9"/>
    <n v="1"/>
    <n v="20"/>
    <n v="4.478819444444504E-3"/>
    <n v="4.478819444444504E-3"/>
    <n v="4.478819444444504E-3"/>
    <n v="9"/>
    <n v="1"/>
  </r>
  <r>
    <x v="363"/>
    <x v="6"/>
    <s v="20 pts"/>
    <n v="12"/>
    <n v="9"/>
    <n v="1"/>
    <n v="20"/>
    <n v="5.1802083333334359E-3"/>
    <n v="5.1802083333334359E-3"/>
    <n v="5.1802083333334359E-3"/>
    <n v="9"/>
    <n v="1"/>
  </r>
  <r>
    <x v="364"/>
    <x v="0"/>
    <s v="100 pts"/>
    <n v="5"/>
    <n v="1"/>
    <n v="1"/>
    <n v="100"/>
    <n v="5.5462962962962159E-3"/>
    <n v="5.5462962962962159E-3"/>
    <n v="5.5462962962962159E-3"/>
    <n v="1"/>
    <n v="1"/>
  </r>
  <r>
    <x v="364"/>
    <x v="1"/>
    <s v="100 pts"/>
    <n v="25"/>
    <n v="1"/>
    <n v="1"/>
    <n v="100"/>
    <n v="1.6526504629629679E-2"/>
    <n v="1.6526504629629679E-2"/>
    <n v="1.6526504629629679E-2"/>
    <n v="1"/>
    <n v="1"/>
  </r>
  <r>
    <x v="364"/>
    <x v="2"/>
    <s v="90 pts"/>
    <n v="5"/>
    <n v="2"/>
    <n v="1"/>
    <n v="90"/>
    <n v="2.3692129629628855E-3"/>
    <n v="2.3692129629628855E-3"/>
    <n v="2.3692129629628855E-3"/>
    <n v="2"/>
    <n v="1"/>
  </r>
  <r>
    <x v="364"/>
    <x v="3"/>
    <s v="100 pts"/>
    <n v="5"/>
    <n v="1"/>
    <n v="1"/>
    <n v="100"/>
    <n v="7.6383101851851265E-3"/>
    <n v="7.6383101851851265E-3"/>
    <n v="7.6383101851851265E-3"/>
    <n v="1"/>
    <n v="1"/>
  </r>
  <r>
    <x v="364"/>
    <x v="4"/>
    <s v="70 pts"/>
    <n v="5"/>
    <n v="4"/>
    <n v="1"/>
    <n v="70"/>
    <s v="135.0 lb"/>
    <n v="135"/>
    <n v="135"/>
    <s v="4T"/>
    <n v="1"/>
  </r>
  <r>
    <x v="364"/>
    <x v="5"/>
    <s v="90 pts"/>
    <n v="5"/>
    <n v="2"/>
    <n v="1"/>
    <n v="90"/>
    <n v="2.1163194444444589E-3"/>
    <n v="2.1163194444444589E-3"/>
    <n v="2.1163194444444589E-3"/>
    <n v="2"/>
    <n v="1"/>
  </r>
  <r>
    <x v="364"/>
    <x v="6"/>
    <s v="90 pts"/>
    <n v="5"/>
    <n v="2"/>
    <n v="1"/>
    <n v="90"/>
    <n v="2.3619212962961988E-3"/>
    <n v="2.3619212962961988E-3"/>
    <n v="2.3619212962961988E-3"/>
    <n v="2"/>
    <n v="1"/>
  </r>
  <r>
    <x v="365"/>
    <x v="0"/>
    <s v="40 pts"/>
    <n v="7"/>
    <n v="7"/>
    <n v="1"/>
    <n v="40"/>
    <n v="6.9677083333332668E-3"/>
    <n v="6.9677083333332668E-3"/>
    <n v="6.9677083333332668E-3"/>
    <n v="7"/>
    <n v="1"/>
  </r>
  <r>
    <x v="365"/>
    <x v="1"/>
    <s v="80 pts"/>
    <n v="27"/>
    <n v="3"/>
    <n v="1"/>
    <n v="80"/>
    <n v="1.7265046296296216E-2"/>
    <n v="1.7265046296296216E-2"/>
    <n v="1.7265046296296216E-2"/>
    <n v="3"/>
    <n v="1"/>
  </r>
  <r>
    <x v="365"/>
    <x v="2"/>
    <s v="100 pts"/>
    <n v="7"/>
    <n v="1"/>
    <n v="1"/>
    <n v="100"/>
    <n v="2.2957175925926165E-3"/>
    <n v="2.2957175925926165E-3"/>
    <n v="2.2957175925926165E-3"/>
    <n v="1"/>
    <n v="1"/>
  </r>
  <r>
    <x v="365"/>
    <x v="3"/>
    <s v="90 pts"/>
    <n v="7"/>
    <n v="2"/>
    <n v="1"/>
    <n v="90"/>
    <n v="8.925115740740841E-3"/>
    <n v="8.925115740740841E-3"/>
    <n v="8.925115740740841E-3"/>
    <n v="2"/>
    <n v="1"/>
  </r>
  <r>
    <x v="365"/>
    <x v="4"/>
    <s v="90 pts"/>
    <n v="6"/>
    <n v="2"/>
    <n v="1"/>
    <n v="90"/>
    <s v="145.0 lb"/>
    <n v="145"/>
    <n v="145"/>
    <s v="2T"/>
    <n v="1"/>
  </r>
  <r>
    <x v="365"/>
    <x v="5"/>
    <s v="80 pts"/>
    <n v="6"/>
    <n v="3"/>
    <n v="1"/>
    <n v="80"/>
    <n v="2.2228009259259718E-3"/>
    <n v="2.2228009259259718E-3"/>
    <n v="2.2228009259259718E-3"/>
    <n v="3"/>
    <n v="1"/>
  </r>
  <r>
    <x v="365"/>
    <x v="6"/>
    <s v="70 pts"/>
    <n v="6"/>
    <n v="4"/>
    <n v="1"/>
    <n v="70"/>
    <n v="2.4719907407406705E-3"/>
    <n v="2.4719907407406705E-3"/>
    <n v="2.4719907407406705E-3"/>
    <n v="4"/>
    <n v="1"/>
  </r>
  <r>
    <x v="366"/>
    <x v="0"/>
    <s v="30 pts"/>
    <n v="6"/>
    <n v="8"/>
    <n v="1"/>
    <n v="30"/>
    <n v="7.1015046296296624E-3"/>
    <n v="7.1015046296296624E-3"/>
    <n v="7.1015046296296624E-3"/>
    <n v="8"/>
    <n v="1"/>
  </r>
  <r>
    <x v="366"/>
    <x v="1"/>
    <s v="30 pts"/>
    <n v="26"/>
    <n v="8"/>
    <n v="1"/>
    <n v="30"/>
    <n v="1.8835763888888968E-2"/>
    <n v="1.8835763888888968E-2"/>
    <n v="1.8835763888888968E-2"/>
    <n v="8"/>
    <n v="1"/>
  </r>
  <r>
    <x v="366"/>
    <x v="2"/>
    <s v="40 pts"/>
    <n v="9"/>
    <n v="7"/>
    <n v="1"/>
    <n v="40"/>
    <n v="3.3310185185184693E-3"/>
    <n v="3.3310185185184693E-3"/>
    <n v="3.3310185185184693E-3"/>
    <n v="7"/>
    <n v="1"/>
  </r>
  <r>
    <x v="366"/>
    <x v="3"/>
    <s v="70 pts"/>
    <n v="9"/>
    <n v="4"/>
    <n v="1"/>
    <n v="70"/>
    <n v="9.0321759259259782E-3"/>
    <n v="9.0321759259259782E-3"/>
    <n v="9.0321759259259782E-3"/>
    <n v="4"/>
    <n v="1"/>
  </r>
  <r>
    <x v="366"/>
    <x v="4"/>
    <s v="90 pts"/>
    <n v="2"/>
    <n v="2"/>
    <n v="1"/>
    <n v="90"/>
    <s v="145.0 lb"/>
    <n v="145"/>
    <n v="145"/>
    <s v="2T"/>
    <n v="1"/>
  </r>
  <r>
    <x v="366"/>
    <x v="5"/>
    <s v="100 pts"/>
    <n v="2"/>
    <n v="1"/>
    <n v="1"/>
    <n v="100"/>
    <n v="1.7185185185184526E-3"/>
    <n v="1.7185185185184526E-3"/>
    <n v="1.7185185185184526E-3"/>
    <n v="1"/>
    <n v="1"/>
  </r>
  <r>
    <x v="366"/>
    <x v="6"/>
    <s v="100 pts"/>
    <n v="2"/>
    <n v="1"/>
    <n v="1"/>
    <n v="100"/>
    <n v="2.1312499999999179E-3"/>
    <n v="2.1312499999999179E-3"/>
    <n v="2.1312499999999179E-3"/>
    <n v="1"/>
    <n v="1"/>
  </r>
  <r>
    <x v="367"/>
    <x v="0"/>
    <s v="60 pts"/>
    <n v="4"/>
    <n v="5"/>
    <n v="1"/>
    <n v="60"/>
    <n v="6.4868055555555859E-3"/>
    <n v="6.4868055555555859E-3"/>
    <n v="6.4868055555555859E-3"/>
    <n v="5"/>
    <n v="1"/>
  </r>
  <r>
    <x v="367"/>
    <x v="1"/>
    <s v="90 pts"/>
    <n v="24"/>
    <n v="2"/>
    <n v="1"/>
    <n v="90"/>
    <n v="1.6892476851851912E-2"/>
    <n v="1.6892476851851912E-2"/>
    <n v="1.6892476851851912E-2"/>
    <n v="2"/>
    <n v="1"/>
  </r>
  <r>
    <x v="367"/>
    <x v="2"/>
    <s v="70 pts"/>
    <n v="4"/>
    <n v="4"/>
    <n v="1"/>
    <n v="70"/>
    <n v="2.9640046296295353E-3"/>
    <n v="2.9640046296295353E-3"/>
    <n v="2.9640046296295353E-3"/>
    <n v="4"/>
    <n v="1"/>
  </r>
  <r>
    <x v="367"/>
    <x v="3"/>
    <s v="40 pts"/>
    <n v="4"/>
    <n v="7"/>
    <n v="1"/>
    <n v="40"/>
    <n v="9.7804398148149119E-3"/>
    <n v="9.7804398148149119E-3"/>
    <n v="9.7804398148149119E-3"/>
    <n v="7"/>
    <n v="1"/>
  </r>
  <r>
    <x v="367"/>
    <x v="4"/>
    <s v="70 pts"/>
    <n v="4"/>
    <n v="4"/>
    <n v="1"/>
    <n v="70"/>
    <s v="135.0 lb"/>
    <n v="135"/>
    <n v="135"/>
    <s v="4T"/>
    <n v="1"/>
  </r>
  <r>
    <x v="367"/>
    <x v="5"/>
    <s v="50 pts"/>
    <n v="4"/>
    <n v="6"/>
    <n v="1"/>
    <n v="50"/>
    <n v="2.3520833333332547E-3"/>
    <n v="2.3520833333332547E-3"/>
    <n v="2.3520833333332547E-3"/>
    <n v="6"/>
    <n v="1"/>
  </r>
  <r>
    <x v="367"/>
    <x v="6"/>
    <s v="50 pts"/>
    <n v="4"/>
    <n v="6"/>
    <n v="1"/>
    <n v="50"/>
    <n v="2.9627314814815175E-3"/>
    <n v="2.9627314814815175E-3"/>
    <n v="2.9627314814815175E-3"/>
    <n v="6"/>
    <n v="1"/>
  </r>
  <r>
    <x v="368"/>
    <x v="0"/>
    <s v="70 pts"/>
    <n v="8"/>
    <n v="4"/>
    <n v="1"/>
    <n v="70"/>
    <n v="6.3754629629628745E-3"/>
    <n v="6.3754629629628745E-3"/>
    <n v="6.3754629629628745E-3"/>
    <n v="4"/>
    <n v="1"/>
  </r>
  <r>
    <x v="368"/>
    <x v="1"/>
    <s v="50 pts"/>
    <n v="28"/>
    <n v="6"/>
    <n v="1"/>
    <n v="50"/>
    <n v="1.8207870370370305E-2"/>
    <n v="1.8207870370370305E-2"/>
    <n v="1.8207870370370305E-2"/>
    <n v="6"/>
    <n v="1"/>
  </r>
  <r>
    <x v="368"/>
    <x v="2"/>
    <s v="50 pts"/>
    <n v="2"/>
    <n v="6"/>
    <n v="1"/>
    <n v="50"/>
    <n v="3.1733796296296024E-3"/>
    <n v="3.1733796296296024E-3"/>
    <n v="3.1733796296296024E-3"/>
    <n v="6"/>
    <n v="1"/>
  </r>
  <r>
    <x v="368"/>
    <x v="3"/>
    <s v="60 pts"/>
    <n v="2"/>
    <n v="5"/>
    <n v="1"/>
    <n v="60"/>
    <n v="9.0583333333333904E-3"/>
    <n v="9.0583333333333904E-3"/>
    <n v="9.0583333333333904E-3"/>
    <n v="5"/>
    <n v="1"/>
  </r>
  <r>
    <x v="368"/>
    <x v="4"/>
    <s v="30 pts"/>
    <n v="3"/>
    <n v="8"/>
    <n v="1"/>
    <n v="30"/>
    <s v="115.0 lb"/>
    <n v="115"/>
    <n v="115"/>
    <s v="8T"/>
    <n v="1"/>
  </r>
  <r>
    <x v="368"/>
    <x v="5"/>
    <s v="70 pts"/>
    <n v="3"/>
    <n v="4"/>
    <n v="1"/>
    <n v="70"/>
    <n v="2.2502314814814017E-3"/>
    <n v="2.2502314814814017E-3"/>
    <n v="2.2502314814814017E-3"/>
    <n v="4"/>
    <n v="1"/>
  </r>
  <r>
    <x v="368"/>
    <x v="6"/>
    <s v="60 pts"/>
    <n v="3"/>
    <n v="5"/>
    <n v="1"/>
    <n v="60"/>
    <n v="2.6048611111111342E-3"/>
    <n v="2.6048611111111342E-3"/>
    <n v="2.6048611111111342E-3"/>
    <n v="5"/>
    <n v="1"/>
  </r>
  <r>
    <x v="369"/>
    <x v="0"/>
    <s v="90 pts"/>
    <n v="10"/>
    <n v="2"/>
    <n v="1"/>
    <n v="90"/>
    <n v="5.8259259259259011E-3"/>
    <n v="5.8259259259259011E-3"/>
    <n v="5.8259259259259011E-3"/>
    <n v="2"/>
    <n v="1"/>
  </r>
  <r>
    <x v="369"/>
    <x v="1"/>
    <s v="60 pts"/>
    <n v="30"/>
    <n v="5"/>
    <n v="1"/>
    <n v="60"/>
    <n v="1.8192361111111222E-2"/>
    <n v="1.8192361111111222E-2"/>
    <n v="1.8192361111111222E-2"/>
    <n v="5"/>
    <n v="1"/>
  </r>
  <r>
    <x v="369"/>
    <x v="2"/>
    <s v="10 pts"/>
    <n v="6"/>
    <n v="10"/>
    <n v="1"/>
    <n v="10"/>
    <s v="CAP+57"/>
    <s v="CAP+57"/>
    <n v="57"/>
    <n v="10"/>
    <n v="1"/>
  </r>
  <r>
    <x v="369"/>
    <x v="3"/>
    <s v="80 pts"/>
    <n v="6"/>
    <n v="3"/>
    <n v="1"/>
    <n v="80"/>
    <n v="8.9890046296297044E-3"/>
    <n v="8.9890046296297044E-3"/>
    <n v="8.9890046296297044E-3"/>
    <n v="3"/>
    <n v="1"/>
  </r>
  <r>
    <x v="369"/>
    <x v="4"/>
    <s v="30 pts"/>
    <n v="7"/>
    <n v="8"/>
    <n v="1"/>
    <n v="30"/>
    <s v="115.0 lb"/>
    <n v="115"/>
    <n v="115"/>
    <s v="8T"/>
    <n v="1"/>
  </r>
  <r>
    <x v="369"/>
    <x v="5"/>
    <s v="30 pts"/>
    <n v="7"/>
    <n v="8"/>
    <n v="1"/>
    <n v="30"/>
    <n v="2.4384259259260244E-3"/>
    <n v="2.4384259259260244E-3"/>
    <n v="2.4384259259260244E-3"/>
    <n v="8"/>
    <n v="1"/>
  </r>
  <r>
    <x v="369"/>
    <x v="6"/>
    <s v="80 pts"/>
    <n v="7"/>
    <n v="3"/>
    <n v="1"/>
    <n v="80"/>
    <n v="2.4158564814815708E-3"/>
    <n v="2.4158564814815708E-3"/>
    <n v="2.4158564814815708E-3"/>
    <n v="3"/>
    <n v="1"/>
  </r>
  <r>
    <x v="370"/>
    <x v="0"/>
    <s v="80 pts"/>
    <n v="3"/>
    <n v="3"/>
    <n v="1"/>
    <n v="80"/>
    <n v="6.2192129629630166E-3"/>
    <n v="6.2192129629630166E-3"/>
    <n v="6.2192129629630166E-3"/>
    <n v="3"/>
    <n v="1"/>
  </r>
  <r>
    <x v="370"/>
    <x v="1"/>
    <s v="40 pts"/>
    <n v="23"/>
    <n v="7"/>
    <n v="1"/>
    <n v="40"/>
    <n v="1.8539583333333276E-2"/>
    <n v="1.8539583333333276E-2"/>
    <n v="1.8539583333333276E-2"/>
    <n v="7"/>
    <n v="1"/>
  </r>
  <r>
    <x v="370"/>
    <x v="2"/>
    <s v="30 pts"/>
    <n v="3"/>
    <n v="8"/>
    <n v="1"/>
    <n v="30"/>
    <s v="CAP+18"/>
    <s v="CAP+18"/>
    <n v="18"/>
    <n v="8"/>
    <n v="1"/>
  </r>
  <r>
    <x v="370"/>
    <x v="3"/>
    <s v="30 pts"/>
    <n v="3"/>
    <n v="8"/>
    <n v="1"/>
    <n v="30"/>
    <n v="1.0089583333333429E-2"/>
    <n v="1.0089583333333429E-2"/>
    <n v="1.0089583333333429E-2"/>
    <n v="8"/>
    <n v="1"/>
  </r>
  <r>
    <x v="370"/>
    <x v="4"/>
    <s v="40 pts"/>
    <n v="8"/>
    <n v="7"/>
    <n v="1"/>
    <n v="40"/>
    <s v="125.0 lb"/>
    <n v="125"/>
    <n v="125"/>
    <n v="7"/>
    <n v="1"/>
  </r>
  <r>
    <x v="370"/>
    <x v="5"/>
    <s v="60 pts"/>
    <n v="8"/>
    <n v="5"/>
    <n v="1"/>
    <n v="60"/>
    <n v="2.252199074074035E-3"/>
    <n v="2.252199074074035E-3"/>
    <n v="2.252199074074035E-3"/>
    <n v="5"/>
    <n v="1"/>
  </r>
  <r>
    <x v="370"/>
    <x v="6"/>
    <s v="40 pts"/>
    <n v="8"/>
    <n v="7"/>
    <n v="1"/>
    <n v="40"/>
    <n v="2.9943287037037525E-3"/>
    <n v="2.9943287037037525E-3"/>
    <n v="2.9943287037037525E-3"/>
    <n v="7"/>
    <n v="1"/>
  </r>
  <r>
    <x v="371"/>
    <x v="0"/>
    <s v="10 pts"/>
    <n v="1"/>
    <n v="10"/>
    <n v="1"/>
    <n v="10"/>
    <n v="9.02048611111117E-3"/>
    <n v="9.02048611111117E-3"/>
    <n v="9.02048611111117E-3"/>
    <n v="10"/>
    <n v="1"/>
  </r>
  <r>
    <x v="371"/>
    <x v="1"/>
    <s v="20 pts"/>
    <n v="21"/>
    <n v="9"/>
    <n v="1"/>
    <n v="20"/>
    <n v="2.1129861111111037E-2"/>
    <n v="2.1129861111111037E-2"/>
    <n v="2.1129861111111037E-2"/>
    <n v="9"/>
    <n v="1"/>
  </r>
  <r>
    <x v="371"/>
    <x v="2"/>
    <s v="80 pts"/>
    <n v="10"/>
    <n v="3"/>
    <n v="1"/>
    <n v="80"/>
    <n v="2.5297453703703177E-3"/>
    <n v="2.5297453703703177E-3"/>
    <n v="2.5297453703703177E-3"/>
    <n v="3"/>
    <n v="1"/>
  </r>
  <r>
    <x v="371"/>
    <x v="3"/>
    <s v="20 pts"/>
    <n v="10"/>
    <n v="9"/>
    <n v="1"/>
    <n v="20"/>
    <n v="1.038692129629637E-2"/>
    <n v="1.038692129629637E-2"/>
    <n v="1.038692129629637E-2"/>
    <n v="9"/>
    <n v="1"/>
  </r>
  <r>
    <x v="371"/>
    <x v="4"/>
    <s v="50 pts"/>
    <n v="10"/>
    <n v="6"/>
    <n v="1"/>
    <n v="50"/>
    <s v="130.0 lb"/>
    <n v="130"/>
    <n v="130"/>
    <n v="6"/>
    <n v="1"/>
  </r>
  <r>
    <x v="371"/>
    <x v="5"/>
    <s v="40 pts"/>
    <n v="10"/>
    <n v="7"/>
    <n v="1"/>
    <n v="40"/>
    <n v="2.4008101851851205E-3"/>
    <n v="2.4008101851851205E-3"/>
    <n v="2.4008101851851205E-3"/>
    <n v="7"/>
    <n v="1"/>
  </r>
  <r>
    <x v="371"/>
    <x v="6"/>
    <s v="30 pts"/>
    <n v="10"/>
    <n v="8"/>
    <n v="1"/>
    <n v="30"/>
    <n v="3.0989583333334014E-3"/>
    <n v="3.0989583333334014E-3"/>
    <n v="3.0989583333334014E-3"/>
    <n v="8"/>
    <n v="1"/>
  </r>
  <r>
    <x v="372"/>
    <x v="0"/>
    <s v="50 pts"/>
    <n v="9"/>
    <n v="6"/>
    <n v="1"/>
    <n v="50"/>
    <n v="6.8373842592592826E-3"/>
    <n v="6.8373842592592826E-3"/>
    <n v="6.8373842592592826E-3"/>
    <n v="6"/>
    <n v="1"/>
  </r>
  <r>
    <x v="372"/>
    <x v="1"/>
    <s v="70 pts"/>
    <n v="29"/>
    <n v="4"/>
    <n v="1"/>
    <n v="70"/>
    <n v="1.7883101851851935E-2"/>
    <n v="1.7883101851851935E-2"/>
    <n v="1.7883101851851935E-2"/>
    <n v="4"/>
    <n v="1"/>
  </r>
  <r>
    <x v="372"/>
    <x v="2"/>
    <s v="20 pts"/>
    <n v="8"/>
    <n v="9"/>
    <n v="1"/>
    <n v="20"/>
    <s v="CAP+47"/>
    <s v="CAP+47"/>
    <n v="47"/>
    <n v="9"/>
    <n v="1"/>
  </r>
  <r>
    <x v="372"/>
    <x v="3"/>
    <s v="10 pts"/>
    <n v="8"/>
    <n v="10"/>
    <n v="1"/>
    <n v="10"/>
    <n v="1.2842013888888948E-2"/>
    <n v="1.2842013888888948E-2"/>
    <n v="1.2842013888888948E-2"/>
    <n v="10"/>
    <n v="1"/>
  </r>
  <r>
    <x v="372"/>
    <x v="4"/>
    <s v="30 pts"/>
    <n v="9"/>
    <n v="8"/>
    <n v="1"/>
    <n v="30"/>
    <s v="115.0 lb"/>
    <n v="115"/>
    <n v="115"/>
    <s v="8T"/>
    <n v="1"/>
  </r>
  <r>
    <x v="372"/>
    <x v="5"/>
    <s v="20 pts"/>
    <n v="9"/>
    <n v="9"/>
    <n v="1"/>
    <n v="20"/>
    <n v="2.5270833333332909E-3"/>
    <n v="2.5270833333332909E-3"/>
    <n v="2.5270833333332909E-3"/>
    <n v="9"/>
    <n v="1"/>
  </r>
  <r>
    <x v="372"/>
    <x v="6"/>
    <s v="20 pts"/>
    <n v="9"/>
    <n v="9"/>
    <n v="1"/>
    <n v="20"/>
    <n v="3.5439814814814952E-3"/>
    <n v="3.5439814814814952E-3"/>
    <n v="3.5439814814814952E-3"/>
    <n v="9"/>
    <n v="1"/>
  </r>
  <r>
    <x v="373"/>
    <x v="0"/>
    <s v="20 pts"/>
    <n v="2"/>
    <n v="9"/>
    <n v="1"/>
    <n v="20"/>
    <n v="7.7309027777778816E-3"/>
    <n v="7.7309027777778816E-3"/>
    <n v="7.7309027777778816E-3"/>
    <n v="9"/>
    <n v="1"/>
  </r>
  <r>
    <x v="373"/>
    <x v="1"/>
    <s v="10 pts"/>
    <n v="22"/>
    <n v="10"/>
    <n v="1"/>
    <n v="10"/>
    <n v="2.2684490740740637E-2"/>
    <n v="2.2684490740740637E-2"/>
    <n v="2.2684490740740637E-2"/>
    <n v="10"/>
    <n v="1"/>
  </r>
  <r>
    <x v="373"/>
    <x v="2"/>
    <s v="60 pts"/>
    <n v="1"/>
    <n v="5"/>
    <n v="1"/>
    <n v="60"/>
    <n v="3.0711805555556637E-3"/>
    <n v="3.0711805555556637E-3"/>
    <n v="3.0711805555556637E-3"/>
    <n v="5"/>
    <n v="1"/>
  </r>
  <r>
    <x v="373"/>
    <x v="3"/>
    <s v="50 pts"/>
    <n v="1"/>
    <n v="6"/>
    <n v="1"/>
    <n v="50"/>
    <n v="9.1123842592593096E-3"/>
    <n v="9.1123842592593096E-3"/>
    <n v="9.1123842592593096E-3"/>
    <n v="6"/>
    <n v="1"/>
  </r>
  <r>
    <x v="373"/>
    <x v="4"/>
    <s v="100 pts"/>
    <n v="1"/>
    <n v="1"/>
    <n v="1"/>
    <n v="100"/>
    <s v="160.0 lb"/>
    <n v="160"/>
    <n v="160"/>
    <n v="1"/>
    <n v="1"/>
  </r>
  <r>
    <x v="373"/>
    <x v="5"/>
    <m/>
    <n v="1"/>
    <s v="WD"/>
    <n v="1"/>
    <n v="0"/>
    <m/>
    <m/>
    <m/>
    <s v="WD"/>
    <n v="1"/>
  </r>
  <r>
    <x v="373"/>
    <x v="6"/>
    <m/>
    <n v="1"/>
    <s v="WD"/>
    <n v="1"/>
    <n v="0"/>
    <m/>
    <m/>
    <m/>
    <s v="WD"/>
    <n v="1"/>
  </r>
  <r>
    <x v="374"/>
    <x v="0"/>
    <s v="90 pts"/>
    <n v="15"/>
    <n v="2"/>
    <n v="1"/>
    <n v="90"/>
    <n v="6.5996527777778535E-3"/>
    <n v="6.5996527777778535E-3"/>
    <n v="6.5996527777778535E-3"/>
    <n v="2"/>
    <n v="1"/>
  </r>
  <r>
    <x v="374"/>
    <x v="1"/>
    <s v="90 pts"/>
    <n v="54"/>
    <n v="2"/>
    <n v="1"/>
    <n v="90"/>
    <n v="1.5565046296296403E-2"/>
    <n v="1.5565046296296403E-2"/>
    <n v="1.5565046296296403E-2"/>
    <n v="2"/>
    <n v="1"/>
  </r>
  <r>
    <x v="374"/>
    <x v="2"/>
    <s v="20 pts"/>
    <n v="15"/>
    <n v="9"/>
    <n v="1"/>
    <n v="20"/>
    <s v="CAP+3"/>
    <s v="CAP+3"/>
    <n v="3"/>
    <n v="9"/>
    <n v="1"/>
  </r>
  <r>
    <x v="374"/>
    <x v="3"/>
    <s v="80 pts"/>
    <n v="15"/>
    <n v="3"/>
    <n v="1"/>
    <n v="80"/>
    <n v="1.0788078703703796E-2"/>
    <n v="1.0788078703703796E-2"/>
    <n v="1.0788078703703796E-2"/>
    <n v="3"/>
    <n v="1"/>
  </r>
  <r>
    <x v="374"/>
    <x v="4"/>
    <s v="60 pts"/>
    <n v="14"/>
    <n v="5"/>
    <n v="1"/>
    <n v="60"/>
    <s v="165.0 lb"/>
    <n v="165"/>
    <n v="165"/>
    <s v="5T"/>
    <n v="1"/>
  </r>
  <r>
    <x v="374"/>
    <x v="5"/>
    <s v="100 pts"/>
    <n v="14"/>
    <n v="1"/>
    <n v="1"/>
    <n v="100"/>
    <n v="3.7151620370370342E-3"/>
    <n v="3.7151620370370342E-3"/>
    <n v="3.7151620370370342E-3"/>
    <n v="1"/>
    <n v="1"/>
  </r>
  <r>
    <x v="374"/>
    <x v="6"/>
    <s v="80 pts"/>
    <n v="14"/>
    <n v="3"/>
    <n v="1"/>
    <n v="80"/>
    <n v="4.3614583333333456E-3"/>
    <n v="4.3614583333333456E-3"/>
    <n v="4.3614583333333456E-3"/>
    <n v="3"/>
    <n v="1"/>
  </r>
  <r>
    <x v="375"/>
    <x v="0"/>
    <s v="30 pts"/>
    <n v="18"/>
    <n v="8"/>
    <n v="1"/>
    <n v="30"/>
    <n v="7.7548611111111221E-3"/>
    <n v="7.7548611111111221E-3"/>
    <n v="7.7548611111111221E-3"/>
    <n v="8"/>
    <n v="1"/>
  </r>
  <r>
    <x v="375"/>
    <x v="1"/>
    <s v="80 pts"/>
    <n v="57"/>
    <n v="3"/>
    <n v="1"/>
    <n v="80"/>
    <n v="1.6001388888888801E-2"/>
    <n v="1.6001388888888801E-2"/>
    <n v="1.6001388888888801E-2"/>
    <n v="3"/>
    <n v="1"/>
  </r>
  <r>
    <x v="375"/>
    <x v="2"/>
    <s v="100 pts"/>
    <n v="13"/>
    <n v="1"/>
    <n v="1"/>
    <n v="100"/>
    <n v="1.5616898148147484E-3"/>
    <n v="1.5616898148147484E-3"/>
    <n v="1.5616898148147484E-3"/>
    <n v="1"/>
    <n v="1"/>
  </r>
  <r>
    <x v="375"/>
    <x v="3"/>
    <s v="30 pts"/>
    <n v="13"/>
    <n v="8"/>
    <n v="1"/>
    <n v="30"/>
    <s v="CAP+1"/>
    <s v="CAP+1"/>
    <n v="1"/>
    <n v="8"/>
    <n v="1"/>
  </r>
  <r>
    <x v="375"/>
    <x v="4"/>
    <s v="60 pts"/>
    <n v="17"/>
    <n v="5"/>
    <n v="1"/>
    <n v="60"/>
    <s v="165.0 lb"/>
    <n v="165"/>
    <n v="165"/>
    <s v="5T"/>
    <n v="1"/>
  </r>
  <r>
    <x v="375"/>
    <x v="5"/>
    <s v="90 pts"/>
    <n v="17"/>
    <n v="2"/>
    <n v="1"/>
    <n v="90"/>
    <n v="3.8269675925926006E-3"/>
    <n v="3.8269675925926006E-3"/>
    <n v="3.8269675925926006E-3"/>
    <n v="2"/>
    <n v="1"/>
  </r>
  <r>
    <x v="375"/>
    <x v="6"/>
    <s v="100 pts"/>
    <n v="17"/>
    <n v="1"/>
    <n v="1"/>
    <n v="100"/>
    <n v="3.7060185185184835E-3"/>
    <n v="3.7060185185184835E-3"/>
    <n v="3.7060185185184835E-3"/>
    <n v="1"/>
    <n v="1"/>
  </r>
  <r>
    <x v="376"/>
    <x v="0"/>
    <s v="50 pts"/>
    <n v="16"/>
    <n v="6"/>
    <n v="1"/>
    <n v="50"/>
    <n v="6.9697916666666693E-3"/>
    <n v="6.9697916666666693E-3"/>
    <n v="6.9697916666666693E-3"/>
    <n v="6"/>
    <n v="1"/>
  </r>
  <r>
    <x v="376"/>
    <x v="1"/>
    <s v="40 pts"/>
    <n v="55"/>
    <n v="7"/>
    <n v="1"/>
    <n v="40"/>
    <n v="1.6682986111111076E-2"/>
    <n v="1.6682986111111076E-2"/>
    <n v="1.6682986111111076E-2"/>
    <n v="7"/>
    <n v="1"/>
  </r>
  <r>
    <x v="376"/>
    <x v="2"/>
    <s v="90 pts"/>
    <n v="18"/>
    <n v="2"/>
    <n v="1"/>
    <n v="90"/>
    <n v="1.9085648148147172E-3"/>
    <n v="1.9085648148147172E-3"/>
    <n v="1.9085648148147172E-3"/>
    <n v="2"/>
    <n v="1"/>
  </r>
  <r>
    <x v="376"/>
    <x v="3"/>
    <s v="100 pts"/>
    <n v="18"/>
    <n v="1"/>
    <n v="1"/>
    <n v="100"/>
    <n v="1.0318287037037077E-2"/>
    <n v="1.0318287037037077E-2"/>
    <n v="1.0318287037037077E-2"/>
    <n v="1"/>
    <n v="1"/>
  </r>
  <r>
    <x v="376"/>
    <x v="4"/>
    <s v="100 pts"/>
    <n v="16"/>
    <n v="1"/>
    <n v="1"/>
    <n v="100"/>
    <s v="185.0 lb"/>
    <n v="185"/>
    <n v="185"/>
    <s v="1T"/>
    <n v="1"/>
  </r>
  <r>
    <x v="376"/>
    <x v="5"/>
    <s v="60 pts"/>
    <n v="16"/>
    <n v="5"/>
    <n v="1"/>
    <n v="60"/>
    <n v="4.6731481481481207E-3"/>
    <n v="4.6731481481481207E-3"/>
    <n v="4.6731481481481207E-3"/>
    <n v="5"/>
    <n v="1"/>
  </r>
  <r>
    <x v="376"/>
    <x v="6"/>
    <s v="40 pts"/>
    <n v="16"/>
    <n v="7"/>
    <n v="1"/>
    <n v="40"/>
    <n v="5.4819444444444976E-3"/>
    <n v="5.4819444444444976E-3"/>
    <n v="5.4819444444444976E-3"/>
    <n v="7"/>
    <n v="1"/>
  </r>
  <r>
    <x v="377"/>
    <x v="0"/>
    <s v="60 pts"/>
    <n v="14"/>
    <n v="5"/>
    <n v="1"/>
    <n v="60"/>
    <n v="6.8608796296296681E-3"/>
    <n v="6.8608796296296681E-3"/>
    <n v="6.8608796296296681E-3"/>
    <n v="5"/>
    <n v="1"/>
  </r>
  <r>
    <x v="377"/>
    <x v="1"/>
    <s v="10 pts"/>
    <n v="53"/>
    <n v="10"/>
    <n v="1"/>
    <n v="10"/>
    <n v="1.8211458333333264E-2"/>
    <n v="1.8211458333333264E-2"/>
    <n v="1.8211458333333264E-2"/>
    <n v="10"/>
    <n v="1"/>
  </r>
  <r>
    <x v="377"/>
    <x v="2"/>
    <s v="80 pts"/>
    <n v="12"/>
    <n v="3"/>
    <n v="1"/>
    <n v="80"/>
    <n v="2.1438657407406581E-3"/>
    <n v="2.1438657407406581E-3"/>
    <n v="2.1438657407406581E-3"/>
    <n v="3"/>
    <n v="1"/>
  </r>
  <r>
    <x v="377"/>
    <x v="3"/>
    <s v="70 pts"/>
    <n v="12"/>
    <n v="4"/>
    <n v="1"/>
    <n v="70"/>
    <n v="1.0865277777777793E-2"/>
    <n v="1.0865277777777793E-2"/>
    <n v="1.0865277777777793E-2"/>
    <n v="4"/>
    <n v="1"/>
  </r>
  <r>
    <x v="377"/>
    <x v="4"/>
    <s v="100 pts"/>
    <n v="12"/>
    <n v="1"/>
    <n v="1"/>
    <n v="100"/>
    <s v="185.0 lb"/>
    <n v="185"/>
    <n v="185"/>
    <s v="1T"/>
    <n v="1"/>
  </r>
  <r>
    <x v="377"/>
    <x v="5"/>
    <s v="80 pts"/>
    <n v="12"/>
    <n v="3"/>
    <n v="1"/>
    <n v="80"/>
    <n v="4.2917824074073518E-3"/>
    <n v="4.2917824074073518E-3"/>
    <n v="4.2917824074073518E-3"/>
    <n v="3"/>
    <n v="1"/>
  </r>
  <r>
    <x v="377"/>
    <x v="6"/>
    <s v="70 pts"/>
    <n v="12"/>
    <n v="4"/>
    <n v="1"/>
    <n v="70"/>
    <n v="4.4511574074073135E-3"/>
    <n v="4.4511574074073135E-3"/>
    <n v="4.4511574074073135E-3"/>
    <n v="4"/>
    <n v="1"/>
  </r>
  <r>
    <x v="378"/>
    <x v="0"/>
    <s v="80 pts"/>
    <n v="13"/>
    <n v="3"/>
    <n v="1"/>
    <n v="80"/>
    <n v="6.6057870370370697E-3"/>
    <n v="6.6057870370370697E-3"/>
    <n v="6.6057870370370697E-3"/>
    <n v="3"/>
    <n v="1"/>
  </r>
  <r>
    <x v="378"/>
    <x v="1"/>
    <s v="70 pts"/>
    <n v="52"/>
    <n v="4"/>
    <n v="1"/>
    <n v="70"/>
    <n v="1.6410532407407308E-2"/>
    <n v="1.6410532407407308E-2"/>
    <n v="1.6410532407407308E-2"/>
    <n v="4"/>
    <n v="1"/>
  </r>
  <r>
    <x v="378"/>
    <x v="2"/>
    <s v="70 pts"/>
    <n v="14"/>
    <n v="4"/>
    <n v="1"/>
    <n v="70"/>
    <n v="2.3155092592592741E-3"/>
    <n v="2.3155092592592741E-3"/>
    <n v="2.3155092592592741E-3"/>
    <n v="4"/>
    <n v="1"/>
  </r>
  <r>
    <x v="378"/>
    <x v="3"/>
    <s v="90 pts"/>
    <n v="14"/>
    <n v="2"/>
    <n v="1"/>
    <n v="90"/>
    <n v="1.0588773148148212E-2"/>
    <n v="1.0588773148148212E-2"/>
    <n v="1.0588773148148212E-2"/>
    <n v="2"/>
    <n v="1"/>
  </r>
  <r>
    <x v="378"/>
    <x v="4"/>
    <s v="40 pts"/>
    <n v="15"/>
    <n v="7"/>
    <n v="1"/>
    <n v="40"/>
    <s v="155.0 lb"/>
    <n v="155"/>
    <n v="155"/>
    <s v="7T"/>
    <n v="1"/>
  </r>
  <r>
    <x v="378"/>
    <x v="5"/>
    <s v="20 pts"/>
    <n v="15"/>
    <n v="9"/>
    <n v="1"/>
    <n v="20"/>
    <s v="CAP+32"/>
    <s v="CAP+32"/>
    <n v="32"/>
    <n v="9"/>
    <n v="1"/>
  </r>
  <r>
    <x v="378"/>
    <x v="6"/>
    <s v="90 pts"/>
    <n v="15"/>
    <n v="2"/>
    <n v="1"/>
    <n v="90"/>
    <n v="3.9702546296296326E-3"/>
    <n v="3.9702546296296326E-3"/>
    <n v="3.9702546296296326E-3"/>
    <n v="2"/>
    <n v="1"/>
  </r>
  <r>
    <x v="379"/>
    <x v="0"/>
    <s v="100 pts"/>
    <n v="12"/>
    <n v="1"/>
    <n v="1"/>
    <n v="100"/>
    <n v="6.251041666666568E-3"/>
    <n v="6.251041666666568E-3"/>
    <n v="6.251041666666568E-3"/>
    <n v="1"/>
    <n v="1"/>
  </r>
  <r>
    <x v="379"/>
    <x v="1"/>
    <s v="20 pts"/>
    <n v="51"/>
    <n v="9"/>
    <n v="1"/>
    <n v="20"/>
    <n v="1.7790972222222257E-2"/>
    <n v="1.7790972222222257E-2"/>
    <n v="1.7790972222222257E-2"/>
    <n v="9"/>
    <n v="1"/>
  </r>
  <r>
    <x v="379"/>
    <x v="2"/>
    <s v="50 pts"/>
    <n v="17"/>
    <n v="6"/>
    <n v="1"/>
    <n v="50"/>
    <n v="2.5074074074074026E-3"/>
    <n v="2.5074074074074026E-3"/>
    <n v="2.5074074074074026E-3"/>
    <n v="6"/>
    <n v="1"/>
  </r>
  <r>
    <x v="379"/>
    <x v="3"/>
    <s v="60 pts"/>
    <n v="17"/>
    <n v="5"/>
    <n v="1"/>
    <n v="60"/>
    <n v="1.2145370370370445E-2"/>
    <n v="1.2145370370370445E-2"/>
    <n v="1.2145370370370445E-2"/>
    <n v="5"/>
    <n v="1"/>
  </r>
  <r>
    <x v="379"/>
    <x v="4"/>
    <s v="40 pts"/>
    <n v="13"/>
    <n v="7"/>
    <n v="1"/>
    <n v="40"/>
    <s v="155.0 lb"/>
    <n v="155"/>
    <n v="155"/>
    <s v="7T"/>
    <n v="1"/>
  </r>
  <r>
    <x v="379"/>
    <x v="5"/>
    <s v="70 pts"/>
    <n v="13"/>
    <n v="4"/>
    <n v="1"/>
    <n v="70"/>
    <n v="4.480671296296368E-3"/>
    <n v="4.480671296296368E-3"/>
    <n v="4.480671296296368E-3"/>
    <n v="4"/>
    <n v="1"/>
  </r>
  <r>
    <x v="379"/>
    <x v="6"/>
    <s v="60 pts"/>
    <n v="13"/>
    <n v="5"/>
    <n v="1"/>
    <n v="60"/>
    <n v="5.091435185185178E-3"/>
    <n v="5.091435185185178E-3"/>
    <n v="5.091435185185178E-3"/>
    <n v="5"/>
    <n v="1"/>
  </r>
  <r>
    <x v="380"/>
    <x v="0"/>
    <s v="40 pts"/>
    <n v="19"/>
    <n v="7"/>
    <n v="1"/>
    <n v="40"/>
    <n v="7.0611111111111846E-3"/>
    <n v="7.0611111111111846E-3"/>
    <n v="7.0611111111111846E-3"/>
    <n v="7"/>
    <n v="1"/>
  </r>
  <r>
    <x v="380"/>
    <x v="1"/>
    <s v="30 pts"/>
    <n v="58"/>
    <n v="8"/>
    <n v="1"/>
    <n v="30"/>
    <n v="1.7605555555555652E-2"/>
    <n v="1.7605555555555652E-2"/>
    <n v="1.7605555555555652E-2"/>
    <n v="8"/>
    <n v="1"/>
  </r>
  <r>
    <x v="380"/>
    <x v="2"/>
    <s v="40 pts"/>
    <n v="20"/>
    <n v="7"/>
    <n v="1"/>
    <n v="40"/>
    <n v="2.5878472222222726E-3"/>
    <n v="2.5878472222222726E-3"/>
    <n v="2.5878472222222726E-3"/>
    <n v="7"/>
    <n v="1"/>
  </r>
  <r>
    <x v="380"/>
    <x v="3"/>
    <s v="50 pts"/>
    <n v="20"/>
    <n v="6"/>
    <n v="1"/>
    <n v="50"/>
    <n v="1.2206134259259205E-2"/>
    <n v="1.2206134259259205E-2"/>
    <n v="1.2206134259259205E-2"/>
    <n v="6"/>
    <n v="1"/>
  </r>
  <r>
    <x v="380"/>
    <x v="4"/>
    <s v="100 pts"/>
    <n v="19"/>
    <n v="1"/>
    <n v="1"/>
    <n v="100"/>
    <s v="185.0 lb"/>
    <n v="185"/>
    <n v="185"/>
    <s v="1T"/>
    <n v="1"/>
  </r>
  <r>
    <x v="380"/>
    <x v="5"/>
    <s v="50 pts"/>
    <n v="19"/>
    <n v="6"/>
    <n v="1"/>
    <n v="50"/>
    <n v="5.262615740740717E-3"/>
    <n v="5.262615740740717E-3"/>
    <n v="5.262615740740717E-3"/>
    <n v="6"/>
    <n v="1"/>
  </r>
  <r>
    <x v="380"/>
    <x v="6"/>
    <s v="30 pts"/>
    <n v="19"/>
    <n v="8"/>
    <n v="1"/>
    <n v="30"/>
    <s v="CAP+1"/>
    <s v="CAP+1"/>
    <n v="1"/>
    <n v="8"/>
    <n v="1"/>
  </r>
  <r>
    <x v="381"/>
    <x v="0"/>
    <s v="10 pts"/>
    <n v="17"/>
    <n v="10"/>
    <n v="1"/>
    <n v="10"/>
    <n v="1.0158680555555577E-2"/>
    <n v="1.0158680555555577E-2"/>
    <n v="1.0158680555555577E-2"/>
    <n v="10"/>
    <n v="1"/>
  </r>
  <r>
    <x v="381"/>
    <x v="1"/>
    <s v="60 pts"/>
    <n v="56"/>
    <n v="5"/>
    <n v="1"/>
    <n v="60"/>
    <n v="1.652858796296286E-2"/>
    <n v="1.652858796296286E-2"/>
    <n v="1.652858796296286E-2"/>
    <n v="5"/>
    <n v="1"/>
  </r>
  <r>
    <x v="381"/>
    <x v="2"/>
    <s v="60 pts"/>
    <n v="19"/>
    <n v="5"/>
    <n v="1"/>
    <n v="60"/>
    <n v="2.4376157407406396E-3"/>
    <n v="2.4376157407406396E-3"/>
    <n v="2.4376157407406396E-3"/>
    <n v="5"/>
    <n v="1"/>
  </r>
  <r>
    <x v="381"/>
    <x v="3"/>
    <s v="20 pts"/>
    <n v="19"/>
    <n v="9"/>
    <n v="1"/>
    <n v="20"/>
    <s v="CAP+11"/>
    <s v="CAP+11"/>
    <n v="11"/>
    <n v="9"/>
    <n v="1"/>
  </r>
  <r>
    <x v="381"/>
    <x v="4"/>
    <s v="70 pts"/>
    <n v="11"/>
    <n v="4"/>
    <n v="1"/>
    <n v="70"/>
    <s v="170.0 lb"/>
    <n v="170"/>
    <n v="170"/>
    <n v="4"/>
    <n v="1"/>
  </r>
  <r>
    <x v="381"/>
    <x v="5"/>
    <s v="40 pts"/>
    <n v="11"/>
    <n v="7"/>
    <n v="1"/>
    <n v="40"/>
    <s v="CAP+5"/>
    <s v="CAP+5"/>
    <n v="5"/>
    <n v="7"/>
    <n v="1"/>
  </r>
  <r>
    <x v="381"/>
    <x v="6"/>
    <s v="50 pts"/>
    <n v="11"/>
    <n v="6"/>
    <n v="1"/>
    <n v="50"/>
    <n v="5.3253472222223319E-3"/>
    <n v="5.3253472222223319E-3"/>
    <n v="5.3253472222223319E-3"/>
    <n v="6"/>
    <n v="1"/>
  </r>
  <r>
    <x v="382"/>
    <x v="0"/>
    <s v="70 pts"/>
    <n v="20"/>
    <n v="4"/>
    <n v="1"/>
    <n v="70"/>
    <n v="6.7185185185185681E-3"/>
    <n v="6.7185185185185681E-3"/>
    <n v="6.7185185185185681E-3"/>
    <n v="4"/>
    <n v="1"/>
  </r>
  <r>
    <x v="382"/>
    <x v="1"/>
    <s v="100 pts"/>
    <n v="59"/>
    <n v="1"/>
    <n v="1"/>
    <n v="100"/>
    <n v="1.4275694444444431E-2"/>
    <n v="1.4275694444444431E-2"/>
    <n v="1.4275694444444431E-2"/>
    <n v="1"/>
    <n v="1"/>
  </r>
  <r>
    <x v="382"/>
    <x v="2"/>
    <s v="10 pts"/>
    <n v="16"/>
    <n v="10"/>
    <n v="1"/>
    <n v="10"/>
    <s v="CAP+3"/>
    <s v="CAP+3"/>
    <n v="3"/>
    <n v="10"/>
    <n v="1"/>
  </r>
  <r>
    <x v="382"/>
    <x v="3"/>
    <s v="40 pts"/>
    <n v="16"/>
    <n v="7"/>
    <n v="1"/>
    <n v="40"/>
    <s v="CAP"/>
    <s v="CAP"/>
    <m/>
    <n v="7"/>
    <n v="1"/>
  </r>
  <r>
    <x v="382"/>
    <x v="4"/>
    <s v="20 pts"/>
    <n v="18"/>
    <n v="9"/>
    <n v="1"/>
    <n v="20"/>
    <s v="150.0 lb"/>
    <n v="150"/>
    <n v="150"/>
    <n v="9"/>
    <n v="1"/>
  </r>
  <r>
    <x v="382"/>
    <x v="5"/>
    <s v="30 pts"/>
    <n v="18"/>
    <n v="8"/>
    <n v="1"/>
    <n v="30"/>
    <s v="CAP+7"/>
    <s v="CAP+7"/>
    <n v="7"/>
    <n v="8"/>
    <n v="1"/>
  </r>
  <r>
    <x v="382"/>
    <x v="6"/>
    <s v="20 pts"/>
    <n v="18"/>
    <n v="9"/>
    <n v="1"/>
    <n v="20"/>
    <s v="CAP+7"/>
    <s v="CAP+7"/>
    <n v="7"/>
    <n v="9"/>
    <n v="1"/>
  </r>
  <r>
    <x v="383"/>
    <x v="0"/>
    <s v="20 pts"/>
    <n v="11"/>
    <n v="9"/>
    <n v="1"/>
    <n v="20"/>
    <n v="8.1883101851851769E-3"/>
    <n v="8.1883101851851769E-3"/>
    <n v="8.1883101851851769E-3"/>
    <n v="9"/>
    <n v="1"/>
  </r>
  <r>
    <x v="383"/>
    <x v="1"/>
    <s v="50 pts"/>
    <n v="50"/>
    <n v="6"/>
    <n v="1"/>
    <n v="50"/>
    <n v="1.6559490740740701E-2"/>
    <n v="1.6559490740740701E-2"/>
    <n v="1.6559490740740701E-2"/>
    <n v="6"/>
    <n v="1"/>
  </r>
  <r>
    <x v="383"/>
    <x v="2"/>
    <s v="30 pts"/>
    <n v="11"/>
    <n v="8"/>
    <n v="1"/>
    <n v="30"/>
    <n v="3.4171296296297005E-3"/>
    <n v="3.4171296296297005E-3"/>
    <n v="3.4171296296297005E-3"/>
    <n v="8"/>
    <n v="1"/>
  </r>
  <r>
    <x v="383"/>
    <x v="3"/>
    <s v="10 pts"/>
    <n v="11"/>
    <n v="10"/>
    <n v="1"/>
    <n v="10"/>
    <s v="CAP+31"/>
    <s v="CAP+31"/>
    <n v="31"/>
    <n v="10"/>
    <n v="1"/>
  </r>
  <r>
    <x v="383"/>
    <x v="4"/>
    <s v="10 pts"/>
    <n v="20"/>
    <n v="10"/>
    <n v="1"/>
    <n v="10"/>
    <s v="140.0 lb"/>
    <n v="140"/>
    <n v="140"/>
    <n v="10"/>
    <n v="1"/>
  </r>
  <r>
    <x v="383"/>
    <x v="5"/>
    <s v="10 pts"/>
    <n v="20"/>
    <n v="10"/>
    <n v="1"/>
    <n v="10"/>
    <s v="CAP+36"/>
    <s v="CAP+36"/>
    <n v="36"/>
    <n v="10"/>
    <n v="1"/>
  </r>
  <r>
    <x v="383"/>
    <x v="6"/>
    <s v="10 pts"/>
    <n v="20"/>
    <n v="10"/>
    <n v="1"/>
    <n v="10"/>
    <s v="CAP+11"/>
    <s v="CAP+11"/>
    <n v="11"/>
    <n v="10"/>
    <n v="1"/>
  </r>
  <r>
    <x v="384"/>
    <x v="0"/>
    <s v="100 pts"/>
    <n v="5"/>
    <n v="1"/>
    <n v="1"/>
    <n v="100"/>
    <n v="5.9001157407407856E-3"/>
    <n v="5.9001157407407856E-3"/>
    <n v="5.9001157407407856E-3"/>
    <n v="1"/>
    <n v="1"/>
  </r>
  <r>
    <x v="384"/>
    <x v="1"/>
    <s v="100 pts"/>
    <n v="44"/>
    <n v="1"/>
    <n v="1"/>
    <n v="100"/>
    <n v="1.6594560185185125E-2"/>
    <n v="1.6594560185185125E-2"/>
    <n v="1.6594560185185125E-2"/>
    <n v="1"/>
    <n v="1"/>
  </r>
  <r>
    <x v="384"/>
    <x v="2"/>
    <s v="100 pts"/>
    <n v="5"/>
    <n v="1"/>
    <n v="1"/>
    <n v="100"/>
    <n v="1.9440972222222186E-3"/>
    <n v="1.9440972222222186E-3"/>
    <n v="1.9440972222222186E-3"/>
    <n v="1"/>
    <n v="1"/>
  </r>
  <r>
    <x v="384"/>
    <x v="3"/>
    <s v="100 pts"/>
    <n v="5"/>
    <n v="1"/>
    <n v="1"/>
    <n v="100"/>
    <n v="8.3004629629630511E-3"/>
    <n v="8.3004629629630511E-3"/>
    <n v="8.3004629629630511E-3"/>
    <n v="1"/>
    <n v="1"/>
  </r>
  <r>
    <x v="384"/>
    <x v="4"/>
    <s v="100 pts"/>
    <n v="5"/>
    <n v="1"/>
    <n v="1"/>
    <n v="100"/>
    <s v="120.0 lb"/>
    <n v="120"/>
    <n v="120"/>
    <s v="1T"/>
    <n v="1"/>
  </r>
  <r>
    <x v="384"/>
    <x v="5"/>
    <s v="100 pts"/>
    <n v="5"/>
    <n v="1"/>
    <n v="1"/>
    <n v="100"/>
    <n v="1.9957175925926496E-3"/>
    <n v="1.9957175925926496E-3"/>
    <n v="1.9957175925926496E-3"/>
    <n v="1"/>
    <n v="1"/>
  </r>
  <r>
    <x v="384"/>
    <x v="6"/>
    <s v="100 pts"/>
    <n v="5"/>
    <n v="1"/>
    <n v="1"/>
    <n v="100"/>
    <n v="2.247569444444375E-3"/>
    <n v="2.247569444444375E-3"/>
    <n v="2.247569444444375E-3"/>
    <n v="1"/>
    <n v="1"/>
  </r>
  <r>
    <x v="385"/>
    <x v="0"/>
    <s v="70 pts"/>
    <n v="4"/>
    <n v="4"/>
    <n v="1"/>
    <n v="70"/>
    <n v="7.7965277777778397E-3"/>
    <n v="7.7965277777778397E-3"/>
    <n v="7.7965277777778397E-3"/>
    <n v="4"/>
    <n v="1"/>
  </r>
  <r>
    <x v="385"/>
    <x v="1"/>
    <s v="90 pts"/>
    <n v="43"/>
    <n v="2"/>
    <n v="1"/>
    <n v="90"/>
    <n v="1.7181828703703772E-2"/>
    <n v="1.7181828703703772E-2"/>
    <n v="1.7181828703703772E-2"/>
    <n v="2"/>
    <n v="1"/>
  </r>
  <r>
    <x v="385"/>
    <x v="2"/>
    <s v="40 pts"/>
    <n v="4"/>
    <n v="7"/>
    <n v="1"/>
    <n v="40"/>
    <s v="CAP+6"/>
    <s v="CAP+6"/>
    <n v="6"/>
    <n v="7"/>
    <n v="1"/>
  </r>
  <r>
    <x v="385"/>
    <x v="3"/>
    <s v="90 pts"/>
    <n v="4"/>
    <n v="2"/>
    <n v="1"/>
    <n v="90"/>
    <n v="9.9555555555554953E-3"/>
    <n v="9.9555555555554953E-3"/>
    <n v="9.9555555555554953E-3"/>
    <n v="2"/>
    <n v="1"/>
  </r>
  <r>
    <x v="385"/>
    <x v="4"/>
    <s v="100 pts"/>
    <n v="6"/>
    <n v="1"/>
    <n v="1"/>
    <n v="100"/>
    <s v="120.0 lb"/>
    <n v="120"/>
    <n v="120"/>
    <s v="1T"/>
    <n v="1"/>
  </r>
  <r>
    <x v="385"/>
    <x v="5"/>
    <s v="70 pts"/>
    <n v="6"/>
    <n v="4"/>
    <n v="1"/>
    <n v="70"/>
    <n v="2.6706018518518615E-3"/>
    <n v="2.6706018518518615E-3"/>
    <n v="2.6706018518518615E-3"/>
    <n v="4"/>
    <n v="1"/>
  </r>
  <r>
    <x v="385"/>
    <x v="6"/>
    <s v="80 pts"/>
    <n v="6"/>
    <n v="3"/>
    <n v="1"/>
    <n v="80"/>
    <n v="3.4253472222223191E-3"/>
    <n v="3.4253472222223191E-3"/>
    <n v="3.4253472222223191E-3"/>
    <n v="3"/>
    <n v="1"/>
  </r>
  <r>
    <x v="386"/>
    <x v="0"/>
    <s v="50 pts"/>
    <n v="6"/>
    <n v="6"/>
    <n v="1"/>
    <n v="50"/>
    <n v="8.3927083333332764E-3"/>
    <n v="8.3927083333332764E-3"/>
    <n v="8.3927083333332764E-3"/>
    <n v="6"/>
    <n v="1"/>
  </r>
  <r>
    <x v="386"/>
    <x v="1"/>
    <s v="30 pts"/>
    <n v="45"/>
    <n v="8"/>
    <n v="1"/>
    <n v="30"/>
    <n v="2.1058333333333401E-2"/>
    <n v="2.1058333333333401E-2"/>
    <n v="2.1058333333333401E-2"/>
    <n v="8"/>
    <n v="1"/>
  </r>
  <r>
    <x v="386"/>
    <x v="2"/>
    <s v="80 pts"/>
    <n v="2"/>
    <n v="3"/>
    <n v="1"/>
    <n v="80"/>
    <s v="CAP+2"/>
    <s v="CAP+2"/>
    <n v="2"/>
    <n v="3"/>
    <n v="1"/>
  </r>
  <r>
    <x v="386"/>
    <x v="3"/>
    <s v="30 pts"/>
    <n v="2"/>
    <n v="8"/>
    <n v="1"/>
    <n v="30"/>
    <s v="CAP+15"/>
    <s v="CAP+15"/>
    <n v="15"/>
    <n v="8"/>
    <n v="1"/>
  </r>
  <r>
    <x v="386"/>
    <x v="4"/>
    <s v="40 pts"/>
    <n v="8"/>
    <n v="7"/>
    <n v="1"/>
    <n v="40"/>
    <s v="100.0 lb"/>
    <n v="100"/>
    <n v="100"/>
    <s v="7T"/>
    <n v="1"/>
  </r>
  <r>
    <x v="386"/>
    <x v="5"/>
    <s v="90 pts"/>
    <n v="8"/>
    <n v="2"/>
    <n v="1"/>
    <n v="90"/>
    <n v="2.4644675925926673E-3"/>
    <n v="2.4644675925926673E-3"/>
    <n v="2.4644675925926673E-3"/>
    <n v="2"/>
    <n v="1"/>
  </r>
  <r>
    <x v="386"/>
    <x v="6"/>
    <s v="90 pts"/>
    <n v="8"/>
    <n v="2"/>
    <n v="1"/>
    <n v="90"/>
    <n v="3.2790509259259526E-3"/>
    <n v="3.2790509259259526E-3"/>
    <n v="3.2790509259259526E-3"/>
    <n v="2"/>
    <n v="1"/>
  </r>
  <r>
    <x v="387"/>
    <x v="0"/>
    <s v="80 pts"/>
    <n v="9"/>
    <n v="3"/>
    <n v="1"/>
    <n v="80"/>
    <n v="7.4259259259259469E-3"/>
    <n v="7.4259259259259469E-3"/>
    <n v="7.4259259259259469E-3"/>
    <n v="3"/>
    <n v="1"/>
  </r>
  <r>
    <x v="387"/>
    <x v="1"/>
    <s v="80 pts"/>
    <n v="48"/>
    <n v="3"/>
    <n v="1"/>
    <n v="80"/>
    <n v="1.7327777777777831E-2"/>
    <n v="1.7327777777777831E-2"/>
    <n v="1.7327777777777831E-2"/>
    <n v="3"/>
    <n v="1"/>
  </r>
  <r>
    <x v="387"/>
    <x v="2"/>
    <s v="30 pts"/>
    <n v="7"/>
    <n v="8"/>
    <n v="1"/>
    <n v="30"/>
    <s v="CAP+6"/>
    <s v="CAP+6"/>
    <n v="6"/>
    <n v="8"/>
    <n v="1"/>
  </r>
  <r>
    <x v="387"/>
    <x v="3"/>
    <s v="60 pts"/>
    <n v="7"/>
    <n v="5"/>
    <n v="1"/>
    <n v="60"/>
    <n v="1.2137731481481451E-2"/>
    <n v="1.2137731481481451E-2"/>
    <n v="1.2137731481481451E-2"/>
    <n v="5"/>
    <n v="1"/>
  </r>
  <r>
    <x v="387"/>
    <x v="4"/>
    <s v="20 pts"/>
    <n v="4"/>
    <n v="9"/>
    <n v="1"/>
    <n v="20"/>
    <s v="90.0 lb"/>
    <n v="90"/>
    <n v="90"/>
    <n v="9"/>
    <n v="1"/>
  </r>
  <r>
    <x v="387"/>
    <x v="5"/>
    <s v="60 pts"/>
    <n v="4"/>
    <n v="5"/>
    <n v="1"/>
    <n v="60"/>
    <n v="2.72013888888889E-3"/>
    <n v="2.72013888888889E-3"/>
    <n v="2.72013888888889E-3"/>
    <n v="5"/>
    <n v="1"/>
  </r>
  <r>
    <x v="387"/>
    <x v="6"/>
    <s v="70 pts"/>
    <n v="4"/>
    <n v="4"/>
    <n v="1"/>
    <n v="70"/>
    <n v="3.4381944444443757E-3"/>
    <n v="3.4381944444443757E-3"/>
    <n v="3.4381944444443757E-3"/>
    <n v="4"/>
    <n v="1"/>
  </r>
  <r>
    <x v="388"/>
    <x v="0"/>
    <s v="10 pts"/>
    <n v="7"/>
    <n v="10"/>
    <n v="1"/>
    <n v="10"/>
    <s v="CAP+103"/>
    <s v="CAP+103"/>
    <n v="103"/>
    <n v="10"/>
    <n v="1"/>
  </r>
  <r>
    <x v="388"/>
    <x v="1"/>
    <s v="40 pts"/>
    <n v="46"/>
    <n v="7"/>
    <n v="1"/>
    <n v="40"/>
    <n v="1.9288541666666603E-2"/>
    <n v="1.9288541666666603E-2"/>
    <n v="1.9288541666666603E-2"/>
    <n v="7"/>
    <n v="1"/>
  </r>
  <r>
    <x v="388"/>
    <x v="2"/>
    <s v="70 pts"/>
    <n v="1"/>
    <n v="4"/>
    <n v="1"/>
    <n v="70"/>
    <s v="CAP+5"/>
    <s v="CAP+5"/>
    <n v="5"/>
    <n v="4"/>
    <n v="1"/>
  </r>
  <r>
    <x v="388"/>
    <x v="3"/>
    <s v="70 pts"/>
    <n v="1"/>
    <n v="4"/>
    <n v="1"/>
    <n v="70"/>
    <n v="1.141805555555564E-2"/>
    <n v="1.141805555555564E-2"/>
    <n v="1.141805555555564E-2"/>
    <n v="4"/>
    <n v="1"/>
  </r>
  <r>
    <x v="388"/>
    <x v="4"/>
    <s v="70 pts"/>
    <n v="2"/>
    <n v="4"/>
    <n v="1"/>
    <n v="70"/>
    <s v="115.0 lb"/>
    <n v="115"/>
    <n v="115"/>
    <n v="4"/>
    <n v="1"/>
  </r>
  <r>
    <x v="388"/>
    <x v="5"/>
    <s v="80 pts"/>
    <n v="2"/>
    <n v="3"/>
    <n v="1"/>
    <n v="80"/>
    <n v="2.6122685185185901E-3"/>
    <n v="2.6122685185185901E-3"/>
    <n v="2.6122685185185901E-3"/>
    <n v="3"/>
    <n v="1"/>
  </r>
  <r>
    <x v="388"/>
    <x v="6"/>
    <s v="60 pts"/>
    <n v="2"/>
    <n v="5"/>
    <n v="1"/>
    <n v="60"/>
    <n v="3.6103009259258467E-3"/>
    <n v="3.6103009259258467E-3"/>
    <n v="3.6103009259258467E-3"/>
    <n v="5"/>
    <n v="1"/>
  </r>
  <r>
    <x v="389"/>
    <x v="0"/>
    <s v="30 pts"/>
    <n v="10"/>
    <n v="8"/>
    <n v="1"/>
    <n v="30"/>
    <n v="9.0293981481481822E-3"/>
    <n v="9.0293981481481822E-3"/>
    <n v="9.0293981481481822E-3"/>
    <n v="8"/>
    <n v="1"/>
  </r>
  <r>
    <x v="389"/>
    <x v="1"/>
    <s v="60 pts"/>
    <n v="49"/>
    <n v="5"/>
    <n v="1"/>
    <n v="60"/>
    <n v="1.8647685185185114E-2"/>
    <n v="1.8647685185185114E-2"/>
    <n v="1.8647685185185114E-2"/>
    <n v="5"/>
    <n v="1"/>
  </r>
  <r>
    <x v="389"/>
    <x v="2"/>
    <s v="90 pts"/>
    <n v="8"/>
    <n v="2"/>
    <n v="1"/>
    <n v="90"/>
    <s v="CAP+1"/>
    <s v="CAP+1"/>
    <n v="1"/>
    <n v="2"/>
    <n v="1"/>
  </r>
  <r>
    <x v="389"/>
    <x v="3"/>
    <s v="20 pts"/>
    <n v="8"/>
    <n v="9"/>
    <n v="1"/>
    <n v="20"/>
    <s v="CAP+130"/>
    <s v="CAP+130"/>
    <n v="130"/>
    <n v="9"/>
    <n v="1"/>
  </r>
  <r>
    <x v="389"/>
    <x v="4"/>
    <s v="100 pts"/>
    <n v="7"/>
    <n v="1"/>
    <n v="1"/>
    <n v="100"/>
    <s v="120.0 lb"/>
    <n v="120"/>
    <n v="120"/>
    <s v="1T"/>
    <n v="1"/>
  </r>
  <r>
    <x v="389"/>
    <x v="5"/>
    <s v="40 pts"/>
    <n v="7"/>
    <n v="7"/>
    <n v="1"/>
    <n v="40"/>
    <n v="3.3813657407406605E-3"/>
    <n v="3.3813657407406605E-3"/>
    <n v="3.3813657407406605E-3"/>
    <n v="7"/>
    <n v="1"/>
  </r>
  <r>
    <x v="389"/>
    <x v="6"/>
    <s v="40 pts"/>
    <n v="7"/>
    <n v="7"/>
    <n v="1"/>
    <n v="40"/>
    <n v="3.9252314814814948E-3"/>
    <n v="3.9252314814814948E-3"/>
    <n v="3.9252314814814948E-3"/>
    <n v="7"/>
    <n v="1"/>
  </r>
  <r>
    <x v="390"/>
    <x v="0"/>
    <s v="60 pts"/>
    <n v="3"/>
    <n v="5"/>
    <n v="1"/>
    <n v="60"/>
    <n v="8.2550925925926055E-3"/>
    <n v="8.2550925925926055E-3"/>
    <n v="8.2550925925926055E-3"/>
    <n v="5"/>
    <n v="1"/>
  </r>
  <r>
    <x v="390"/>
    <x v="1"/>
    <s v="50 pts"/>
    <n v="42"/>
    <n v="6"/>
    <n v="1"/>
    <n v="50"/>
    <n v="1.8924537037037004E-2"/>
    <n v="1.8924537037037004E-2"/>
    <n v="1.8924537037037004E-2"/>
    <n v="6"/>
    <n v="1"/>
  </r>
  <r>
    <x v="390"/>
    <x v="2"/>
    <s v="10 pts"/>
    <n v="3"/>
    <n v="10"/>
    <n v="1"/>
    <n v="10"/>
    <s v="CAP+6"/>
    <s v="CAP+6"/>
    <n v="6"/>
    <n v="10"/>
    <n v="1"/>
  </r>
  <r>
    <x v="390"/>
    <x v="3"/>
    <s v="50 pts"/>
    <n v="3"/>
    <n v="6"/>
    <n v="1"/>
    <n v="50"/>
    <s v="CAP"/>
    <s v="CAP"/>
    <m/>
    <n v="6"/>
    <n v="1"/>
  </r>
  <r>
    <x v="390"/>
    <x v="4"/>
    <s v="40 pts"/>
    <n v="1"/>
    <n v="7"/>
    <n v="1"/>
    <n v="40"/>
    <s v="100.0 lb"/>
    <n v="100"/>
    <n v="100"/>
    <s v="7T"/>
    <n v="1"/>
  </r>
  <r>
    <x v="390"/>
    <x v="5"/>
    <s v="50 pts"/>
    <n v="1"/>
    <n v="6"/>
    <n v="1"/>
    <n v="50"/>
    <n v="3.0605324074073348E-3"/>
    <n v="3.0605324074073348E-3"/>
    <n v="3.0605324074073348E-3"/>
    <n v="6"/>
    <n v="1"/>
  </r>
  <r>
    <x v="390"/>
    <x v="6"/>
    <s v="50 pts"/>
    <n v="1"/>
    <n v="6"/>
    <n v="1"/>
    <n v="50"/>
    <n v="3.8160879629629552E-3"/>
    <n v="3.8160879629629552E-3"/>
    <n v="3.8160879629629552E-3"/>
    <n v="6"/>
    <n v="1"/>
  </r>
  <r>
    <x v="391"/>
    <x v="0"/>
    <s v="40 pts"/>
    <n v="2"/>
    <n v="7"/>
    <n v="1"/>
    <n v="40"/>
    <n v="8.4974537037036946E-3"/>
    <n v="8.4974537037036946E-3"/>
    <n v="8.4974537037036946E-3"/>
    <n v="7"/>
    <n v="1"/>
  </r>
  <r>
    <x v="391"/>
    <x v="1"/>
    <s v="10 pts"/>
    <n v="41"/>
    <n v="10"/>
    <n v="1"/>
    <n v="10"/>
    <n v="3.125E-2"/>
    <n v="3.125E-2"/>
    <n v="3.125E-2"/>
    <n v="10"/>
    <n v="1"/>
  </r>
  <r>
    <x v="391"/>
    <x v="2"/>
    <s v="50 pts"/>
    <n v="9"/>
    <n v="6"/>
    <n v="1"/>
    <n v="50"/>
    <s v="CAP+5"/>
    <s v="CAP+5"/>
    <n v="5"/>
    <n v="6"/>
    <n v="1"/>
  </r>
  <r>
    <x v="391"/>
    <x v="3"/>
    <s v="80 pts"/>
    <n v="9"/>
    <n v="3"/>
    <n v="1"/>
    <n v="80"/>
    <n v="1.1410532407407414E-2"/>
    <n v="1.1410532407407414E-2"/>
    <n v="1.1410532407407414E-2"/>
    <n v="3"/>
    <n v="1"/>
  </r>
  <r>
    <x v="391"/>
    <x v="4"/>
    <s v="60 pts"/>
    <n v="9"/>
    <n v="5"/>
    <n v="1"/>
    <n v="60"/>
    <s v="105.0 lb"/>
    <n v="105"/>
    <n v="105"/>
    <s v="5T"/>
    <n v="1"/>
  </r>
  <r>
    <x v="391"/>
    <x v="5"/>
    <s v="20 pts"/>
    <n v="9"/>
    <n v="9"/>
    <n v="1"/>
    <n v="20"/>
    <n v="4.0642361111111747E-3"/>
    <n v="4.0642361111111747E-3"/>
    <n v="4.0642361111111747E-3"/>
    <n v="9"/>
    <n v="1"/>
  </r>
  <r>
    <x v="391"/>
    <x v="6"/>
    <s v="30 pts"/>
    <n v="9"/>
    <n v="8"/>
    <n v="1"/>
    <n v="30"/>
    <n v="4.2197916666666391E-3"/>
    <n v="4.2197916666666391E-3"/>
    <n v="4.2197916666666391E-3"/>
    <n v="8"/>
    <n v="1"/>
  </r>
  <r>
    <x v="392"/>
    <x v="0"/>
    <s v="20 pts"/>
    <n v="8"/>
    <n v="9"/>
    <n v="1"/>
    <n v="20"/>
    <n v="1.1370023148148167E-2"/>
    <n v="1.1370023148148167E-2"/>
    <n v="1.1370023148148167E-2"/>
    <n v="9"/>
    <n v="1"/>
  </r>
  <r>
    <x v="392"/>
    <x v="1"/>
    <s v="20 pts"/>
    <n v="47"/>
    <n v="9"/>
    <n v="1"/>
    <n v="20"/>
    <n v="2.1252430555555479E-2"/>
    <n v="2.1252430555555479E-2"/>
    <n v="2.1252430555555479E-2"/>
    <n v="9"/>
    <n v="1"/>
  </r>
  <r>
    <x v="392"/>
    <x v="2"/>
    <s v="60 pts"/>
    <n v="10"/>
    <n v="5"/>
    <n v="1"/>
    <n v="60"/>
    <s v="CAP+5"/>
    <s v="CAP+5"/>
    <n v="5"/>
    <n v="5"/>
    <n v="1"/>
  </r>
  <r>
    <x v="392"/>
    <x v="3"/>
    <s v="40 pts"/>
    <n v="10"/>
    <n v="7"/>
    <n v="1"/>
    <n v="40"/>
    <s v="CAP+1"/>
    <s v="CAP+1"/>
    <n v="1"/>
    <n v="7"/>
    <n v="1"/>
  </r>
  <r>
    <x v="392"/>
    <x v="4"/>
    <s v="60 pts"/>
    <n v="10"/>
    <n v="5"/>
    <n v="1"/>
    <n v="60"/>
    <s v="105.0 lb"/>
    <n v="105"/>
    <n v="105"/>
    <s v="5T"/>
    <n v="1"/>
  </r>
  <r>
    <x v="392"/>
    <x v="5"/>
    <s v="30 pts"/>
    <n v="10"/>
    <n v="8"/>
    <n v="1"/>
    <n v="30"/>
    <n v="3.4023148148147886E-3"/>
    <n v="3.4023148148147886E-3"/>
    <n v="3.4023148148147886E-3"/>
    <n v="8"/>
    <n v="1"/>
  </r>
  <r>
    <x v="392"/>
    <x v="6"/>
    <s v="20 pts"/>
    <n v="10"/>
    <n v="9"/>
    <n v="1"/>
    <n v="20"/>
    <n v="4.6219907407407668E-3"/>
    <n v="4.6219907407407668E-3"/>
    <n v="4.6219907407407668E-3"/>
    <n v="9"/>
    <n v="1"/>
  </r>
  <r>
    <x v="393"/>
    <x v="0"/>
    <s v="90 pts"/>
    <n v="1"/>
    <n v="2"/>
    <n v="1"/>
    <n v="90"/>
    <n v="7.1921296296295623E-3"/>
    <n v="7.1921296296295623E-3"/>
    <n v="7.1921296296295623E-3"/>
    <n v="2"/>
    <n v="1"/>
  </r>
  <r>
    <x v="393"/>
    <x v="1"/>
    <s v="70 pts"/>
    <n v="40"/>
    <n v="4"/>
    <n v="1"/>
    <n v="70"/>
    <n v="1.8002546296296273E-2"/>
    <n v="1.8002546296296273E-2"/>
    <n v="1.8002546296296273E-2"/>
    <n v="4"/>
    <n v="1"/>
  </r>
  <r>
    <x v="393"/>
    <x v="2"/>
    <s v="20 pts"/>
    <n v="6"/>
    <n v="9"/>
    <n v="1"/>
    <n v="20"/>
    <s v="CAP+6"/>
    <s v="CAP+6"/>
    <n v="6"/>
    <n v="9"/>
    <n v="1"/>
  </r>
  <r>
    <x v="393"/>
    <x v="3"/>
    <s v="10 pts"/>
    <n v="6"/>
    <n v="10"/>
    <n v="1"/>
    <n v="10"/>
    <s v="CAP+142"/>
    <s v="CAP+142"/>
    <n v="142"/>
    <n v="10"/>
    <n v="1"/>
  </r>
  <r>
    <x v="393"/>
    <x v="4"/>
    <m/>
    <n v="3"/>
    <s v="WD"/>
    <n v="1"/>
    <n v="0"/>
    <m/>
    <m/>
    <m/>
    <s v="WD"/>
    <n v="1"/>
  </r>
  <r>
    <x v="393"/>
    <x v="5"/>
    <m/>
    <n v="3"/>
    <s v="WD"/>
    <n v="1"/>
    <n v="0"/>
    <m/>
    <m/>
    <m/>
    <s v="WD"/>
    <n v="1"/>
  </r>
  <r>
    <x v="393"/>
    <x v="6"/>
    <m/>
    <n v="3"/>
    <s v="WD"/>
    <n v="1"/>
    <n v="0"/>
    <m/>
    <m/>
    <m/>
    <s v="WD"/>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3A9CC21-8D24-4D1E-A249-052264365921}" name="PivotTable1" cacheId="186"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Event">
  <location ref="D32:G44" firstHeaderRow="0" firstDataRow="1" firstDataCol="1"/>
  <pivotFields count="6">
    <pivotField allDrilled="1" subtotalTop="0" showAll="0" sortType="descending" defaultSubtotal="0" defaultAttributeDrillState="1">
      <items count="1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s>
  <rowFields count="1">
    <field x="3"/>
  </rowFields>
  <rowItems count="12">
    <i>
      <x/>
    </i>
    <i>
      <x v="1"/>
    </i>
    <i>
      <x v="2"/>
    </i>
    <i>
      <x v="3"/>
    </i>
    <i>
      <x v="4"/>
    </i>
    <i>
      <x v="5"/>
    </i>
    <i>
      <x v="6"/>
    </i>
    <i>
      <x v="7"/>
    </i>
    <i>
      <x v="8"/>
    </i>
    <i>
      <x v="9"/>
    </i>
    <i>
      <x v="10"/>
    </i>
    <i>
      <x v="11"/>
    </i>
  </rowItems>
  <colFields count="1">
    <field x="-2"/>
  </colFields>
  <colItems count="3">
    <i>
      <x/>
    </i>
    <i i="1">
      <x v="1"/>
    </i>
    <i i="2">
      <x v="2"/>
    </i>
  </colItems>
  <dataFields count="3">
    <dataField name="Average Score" fld="2" subtotal="average" baseField="0" baseItem="68"/>
    <dataField name="Max Score" fld="4" subtotal="max" baseField="3" baseItem="0"/>
    <dataField name="Min Score" fld="5" subtotal="min" baseField="3" baseItem="0"/>
  </dataFields>
  <formats count="20">
    <format dxfId="70">
      <pivotArea outline="0" collapsedLevelsAreSubtotals="1" fieldPosition="0"/>
    </format>
    <format dxfId="69">
      <pivotArea type="all" dataOnly="0" outline="0" fieldPosition="0"/>
    </format>
    <format dxfId="68">
      <pivotArea outline="0" collapsedLevelsAreSubtotals="1" fieldPosition="0"/>
    </format>
    <format dxfId="67">
      <pivotArea field="3" type="button" dataOnly="0" labelOnly="1" outline="0" axis="axisRow" fieldPosition="0"/>
    </format>
    <format dxfId="66">
      <pivotArea dataOnly="0" labelOnly="1" fieldPosition="0">
        <references count="1">
          <reference field="3" count="0"/>
        </references>
      </pivotArea>
    </format>
    <format dxfId="65">
      <pivotArea dataOnly="0" labelOnly="1" outline="0" fieldPosition="0">
        <references count="1">
          <reference field="4294967294" count="3">
            <x v="0"/>
            <x v="1"/>
            <x v="2"/>
          </reference>
        </references>
      </pivotArea>
    </format>
    <format dxfId="64">
      <pivotArea type="all" dataOnly="0" outline="0" fieldPosition="0"/>
    </format>
    <format dxfId="63">
      <pivotArea field="3" type="button" dataOnly="0" labelOnly="1" outline="0" axis="axisRow" fieldPosition="0"/>
    </format>
    <format dxfId="62">
      <pivotArea dataOnly="0" labelOnly="1" outline="0" fieldPosition="0">
        <references count="1">
          <reference field="4294967294" count="3">
            <x v="0"/>
            <x v="1"/>
            <x v="2"/>
          </reference>
        </references>
      </pivotArea>
    </format>
    <format dxfId="61">
      <pivotArea field="3" type="button" dataOnly="0" labelOnly="1" outline="0" axis="axisRow" fieldPosition="0"/>
    </format>
    <format dxfId="60">
      <pivotArea dataOnly="0" labelOnly="1" outline="0" fieldPosition="0">
        <references count="1">
          <reference field="4294967294" count="3">
            <x v="0"/>
            <x v="1"/>
            <x v="2"/>
          </reference>
        </references>
      </pivotArea>
    </format>
    <format dxfId="59">
      <pivotArea field="3" type="button" dataOnly="0" labelOnly="1" outline="0" axis="axisRow" fieldPosition="0"/>
    </format>
    <format dxfId="58">
      <pivotArea dataOnly="0" labelOnly="1" outline="0" fieldPosition="0">
        <references count="1">
          <reference field="4294967294" count="3">
            <x v="0"/>
            <x v="1"/>
            <x v="2"/>
          </reference>
        </references>
      </pivotArea>
    </format>
    <format dxfId="57">
      <pivotArea field="3" type="button" dataOnly="0" labelOnly="1" outline="0" axis="axisRow" fieldPosition="0"/>
    </format>
    <format dxfId="56">
      <pivotArea dataOnly="0" labelOnly="1" outline="0" fieldPosition="0">
        <references count="1">
          <reference field="4294967294" count="3">
            <x v="0"/>
            <x v="1"/>
            <x v="2"/>
          </reference>
        </references>
      </pivotArea>
    </format>
    <format dxfId="55">
      <pivotArea type="all" dataOnly="0" outline="0" fieldPosition="0"/>
    </format>
    <format dxfId="54">
      <pivotArea outline="0" collapsedLevelsAreSubtotals="1" fieldPosition="0"/>
    </format>
    <format dxfId="53">
      <pivotArea field="3" type="button" dataOnly="0" labelOnly="1" outline="0" axis="axisRow" fieldPosition="0"/>
    </format>
    <format dxfId="52">
      <pivotArea dataOnly="0" labelOnly="1" fieldPosition="0">
        <references count="1">
          <reference field="3" count="0"/>
        </references>
      </pivotArea>
    </format>
    <format dxfId="51">
      <pivotArea dataOnly="0" labelOnly="1" outline="0" fieldPosition="0">
        <references count="1">
          <reference field="4294967294" count="3">
            <x v="0"/>
            <x v="1"/>
            <x v="2"/>
          </reference>
        </references>
      </pivotArea>
    </format>
  </format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Athletes_Combined].[division].&amp;[Wome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Score"/>
    <pivotHierarchy dragToData="1" caption="Max Score"/>
    <pivotHierarchy dragToData="1" caption="Min Score"/>
    <pivotHierarchy dragToData="1"/>
    <pivotHierarchy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cores]"/>
        <x15:activeTabTopLevelEntity name="[Athletes_Combine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6933E85-E8D4-4CD2-A06B-3B620B2DF471}" name="PivotTable5" cacheId="2" applyNumberFormats="0" applyBorderFormats="0" applyFontFormats="0" applyPatternFormats="0" applyAlignmentFormats="0" applyWidthHeightFormats="1" dataCaption="Values" tag="b45827d5-9d47-43cf-82df-2b14657b2bd0" updatedVersion="8" minRefreshableVersion="3" useAutoFormatting="1" itemPrintTitles="1" createdVersion="8" indent="0" outline="1" outlineData="1" multipleFieldFilters="0">
  <location ref="A44:F59" firstHeaderRow="0" firstDataRow="1" firstDataCol="1"/>
  <pivotFields count="6">
    <pivotField axis="axisRow" allDrilled="1" subtotalTop="0" showAll="0" dataSourceSort="1" defaultSubtotal="0" defaultAttributeDrillState="1">
      <items count="14">
        <item x="0"/>
        <item x="1"/>
        <item x="2"/>
        <item x="3"/>
        <item x="4"/>
        <item x="5"/>
        <item x="6"/>
        <item x="7"/>
        <item x="8"/>
        <item x="9"/>
        <item x="10"/>
        <item x="11"/>
        <item x="12"/>
        <item x="13"/>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15">
    <i>
      <x/>
    </i>
    <i>
      <x v="1"/>
    </i>
    <i>
      <x v="2"/>
    </i>
    <i>
      <x v="3"/>
    </i>
    <i>
      <x v="4"/>
    </i>
    <i>
      <x v="5"/>
    </i>
    <i>
      <x v="6"/>
    </i>
    <i>
      <x v="7"/>
    </i>
    <i>
      <x v="8"/>
    </i>
    <i>
      <x v="9"/>
    </i>
    <i>
      <x v="10"/>
    </i>
    <i>
      <x v="11"/>
    </i>
    <i>
      <x v="12"/>
    </i>
    <i>
      <x v="13"/>
    </i>
    <i t="grand">
      <x/>
    </i>
  </rowItems>
  <colFields count="1">
    <field x="-2"/>
  </colFields>
  <colItems count="5">
    <i>
      <x/>
    </i>
    <i i="1">
      <x v="1"/>
    </i>
    <i i="2">
      <x v="2"/>
    </i>
    <i i="3">
      <x v="3"/>
    </i>
    <i i="4">
      <x v="4"/>
    </i>
  </colItems>
  <dataFields count="5">
    <dataField name="Average of weight" fld="1" subtotal="average" baseField="0" baseItem="0"/>
    <dataField name="Max of weight" fld="2" subtotal="max" baseField="0" baseItem="0"/>
    <dataField name="Min of weight" fld="3" subtotal="min" baseField="0" baseItem="0"/>
    <dataField fld="5" subtotal="count" baseField="0" baseItem="0"/>
    <dataField name="StdDev of weight" fld="4" subtotal="stdDev" baseField="0" baseItem="0"/>
  </dataFields>
  <formats count="6">
    <format dxfId="245">
      <pivotArea type="all" dataOnly="0" outline="0" fieldPosition="0"/>
    </format>
    <format dxfId="244">
      <pivotArea outline="0" collapsedLevelsAreSubtotals="1" fieldPosition="0"/>
    </format>
    <format dxfId="243">
      <pivotArea field="0" type="button" dataOnly="0" labelOnly="1" outline="0" axis="axisRow" fieldPosition="0"/>
    </format>
    <format dxfId="242">
      <pivotArea dataOnly="0" labelOnly="1" fieldPosition="0">
        <references count="1">
          <reference field="0" count="0"/>
        </references>
      </pivotArea>
    </format>
    <format dxfId="241">
      <pivotArea dataOnly="0" labelOnly="1" grandRow="1" outline="0" fieldPosition="0"/>
    </format>
    <format dxfId="240">
      <pivotArea dataOnly="0" labelOnly="1" outline="0" fieldPosition="0">
        <references count="1">
          <reference field="4294967294" count="5">
            <x v="0"/>
            <x v="1"/>
            <x v="2"/>
            <x v="3"/>
            <x v="4"/>
          </reference>
        </references>
      </pivotArea>
    </format>
  </format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weight"/>
    <pivotHierarchy dragToData="1" caption="Max of weight"/>
    <pivotHierarchy dragToData="1" caption="Min of weight"/>
    <pivotHierarchy dragToData="1" caption="StdDev of weigh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1" showColStripes="0" showLastColumn="1"/>
  <rowHierarchiesUsage count="1">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thletes_Combined]"/>
        <x15:activeTabTopLevelEntity name="[sco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A86B30B-E459-4445-823B-40B44864AC0F}" name="PivotTable3" cacheId="3" applyNumberFormats="0" applyBorderFormats="0" applyFontFormats="0" applyPatternFormats="0" applyAlignmentFormats="0" applyWidthHeightFormats="1" dataCaption="Values" tag="02e3083f-d658-4cbc-a2ec-4af5fdeeee2f" updatedVersion="8" minRefreshableVersion="3" useAutoFormatting="1" itemPrintTitles="1" createdVersion="8" indent="0" outline="1" outlineData="1" multipleFieldFilters="0">
  <location ref="A24:F39" firstHeaderRow="0" firstDataRow="1" firstDataCol="1"/>
  <pivotFields count="6">
    <pivotField axis="axisRow" allDrilled="1" subtotalTop="0" showAll="0" dataSourceSort="1" defaultSubtotal="0" defaultAttributeDrillState="1">
      <items count="14">
        <item x="0"/>
        <item x="1"/>
        <item x="2"/>
        <item x="3"/>
        <item x="4"/>
        <item x="5"/>
        <item x="6"/>
        <item x="7"/>
        <item x="8"/>
        <item x="9"/>
        <item x="10"/>
        <item x="11"/>
        <item x="12"/>
        <item x="13"/>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15">
    <i>
      <x/>
    </i>
    <i>
      <x v="1"/>
    </i>
    <i>
      <x v="2"/>
    </i>
    <i>
      <x v="3"/>
    </i>
    <i>
      <x v="4"/>
    </i>
    <i>
      <x v="5"/>
    </i>
    <i>
      <x v="6"/>
    </i>
    <i>
      <x v="7"/>
    </i>
    <i>
      <x v="8"/>
    </i>
    <i>
      <x v="9"/>
    </i>
    <i>
      <x v="10"/>
    </i>
    <i>
      <x v="11"/>
    </i>
    <i>
      <x v="12"/>
    </i>
    <i>
      <x v="13"/>
    </i>
    <i t="grand">
      <x/>
    </i>
  </rowItems>
  <colFields count="1">
    <field x="-2"/>
  </colFields>
  <colItems count="5">
    <i>
      <x/>
    </i>
    <i i="1">
      <x v="1"/>
    </i>
    <i i="2">
      <x v="2"/>
    </i>
    <i i="3">
      <x v="3"/>
    </i>
    <i i="4">
      <x v="4"/>
    </i>
  </colItems>
  <dataFields count="5">
    <dataField name="Average of age" fld="1" subtotal="average" baseField="0" baseItem="0"/>
    <dataField name="Max of age" fld="2" subtotal="max" baseField="0" baseItem="0"/>
    <dataField name="Min of age" fld="3" subtotal="min" baseField="0" baseItem="0"/>
    <dataField name="Median of age" fld="4" subtotal="count" baseField="0" baseItem="0"/>
    <dataField name="StdDev of age" fld="5" subtotal="stdDev" baseField="0" baseItem="0"/>
  </dataFields>
  <formats count="6">
    <format dxfId="251">
      <pivotArea type="all" dataOnly="0" outline="0" fieldPosition="0"/>
    </format>
    <format dxfId="250">
      <pivotArea outline="0" collapsedLevelsAreSubtotals="1" fieldPosition="0"/>
    </format>
    <format dxfId="249">
      <pivotArea field="0" type="button" dataOnly="0" labelOnly="1" outline="0" axis="axisRow" fieldPosition="0"/>
    </format>
    <format dxfId="248">
      <pivotArea dataOnly="0" labelOnly="1" fieldPosition="0">
        <references count="1">
          <reference field="0" count="0"/>
        </references>
      </pivotArea>
    </format>
    <format dxfId="247">
      <pivotArea dataOnly="0" labelOnly="1" grandRow="1" outline="0" fieldPosition="0"/>
    </format>
    <format dxfId="246">
      <pivotArea dataOnly="0" labelOnly="1" outline="0" fieldPosition="0">
        <references count="1">
          <reference field="4294967294" count="5">
            <x v="0"/>
            <x v="1"/>
            <x v="2"/>
            <x v="3"/>
            <x v="4"/>
          </reference>
        </references>
      </pivotArea>
    </format>
  </format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Median of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of age"/>
    <pivotHierarchy dragToData="1"/>
    <pivotHierarchy dragToData="1"/>
    <pivotHierarchy dragToData="1"/>
    <pivotHierarchy dragToData="1"/>
    <pivotHierarchy dragToData="1"/>
    <pivotHierarchy dragToData="1"/>
    <pivotHierarchy dragToData="1" caption="Max of age"/>
    <pivotHierarchy dragToData="1" caption="Min of age"/>
    <pivotHierarchy dragToData="1" caption="StdDev of ag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1" showColStripes="0" showLastColumn="1"/>
  <rowHierarchiesUsage count="1">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thletes_Combined]"/>
        <x15:activeTabTopLevelEntity name="[sco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188F35F-77B8-46E8-9A96-5FED0AF4F540}" name="Overall Score by Division" cacheId="4" applyNumberFormats="0" applyBorderFormats="0" applyFontFormats="0" applyPatternFormats="0" applyAlignmentFormats="0" applyWidthHeightFormats="1" dataCaption="Values" tag="e9100720-50d4-4858-8640-a8249fedd63a" updatedVersion="8" minRefreshableVersion="3" useAutoFormatting="1" subtotalHiddenItems="1" itemPrintTitles="1" createdVersion="8" indent="0" outline="1" outlineData="1" multipleFieldFilters="0" chartFormat="19">
  <location ref="A4:F19" firstHeaderRow="0" firstDataRow="1" firstDataCol="1"/>
  <pivotFields count="7">
    <pivotField axis="axisRow" allDrilled="1" subtotalTop="0" showAll="0" dataSourceSort="1" defaultSubtotal="0" defaultAttributeDrillState="1">
      <items count="14">
        <item x="0"/>
        <item x="1"/>
        <item x="2"/>
        <item x="3"/>
        <item x="4"/>
        <item x="5"/>
        <item x="6"/>
        <item x="7"/>
        <item x="8"/>
        <item x="9"/>
        <item x="10"/>
        <item x="11"/>
        <item x="12"/>
        <item x="13"/>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5">
    <i>
      <x/>
    </i>
    <i>
      <x v="1"/>
    </i>
    <i>
      <x v="2"/>
    </i>
    <i>
      <x v="3"/>
    </i>
    <i>
      <x v="4"/>
    </i>
    <i>
      <x v="5"/>
    </i>
    <i>
      <x v="6"/>
    </i>
    <i>
      <x v="7"/>
    </i>
    <i>
      <x v="8"/>
    </i>
    <i>
      <x v="9"/>
    </i>
    <i>
      <x v="10"/>
    </i>
    <i>
      <x v="11"/>
    </i>
    <i>
      <x v="12"/>
    </i>
    <i>
      <x v="13"/>
    </i>
    <i t="grand">
      <x/>
    </i>
  </rowItems>
  <colFields count="1">
    <field x="-2"/>
  </colFields>
  <colItems count="5">
    <i>
      <x/>
    </i>
    <i i="1">
      <x v="1"/>
    </i>
    <i i="2">
      <x v="2"/>
    </i>
    <i i="3">
      <x v="3"/>
    </i>
    <i i="4">
      <x v="4"/>
    </i>
  </colItems>
  <dataFields count="5">
    <dataField name="Average of overallscore" fld="2" subtotal="average" baseField="0" baseItem="0"/>
    <dataField name="Max of overallscore" fld="3" subtotal="max" baseField="0" baseItem="0"/>
    <dataField name="Min of overallscore" fld="1" subtotal="min" baseField="0" baseItem="0"/>
    <dataField name="Median of overallscore" fld="5" subtotal="count" baseField="0" baseItem="0"/>
    <dataField name="StdDev of overallscore" fld="4" subtotal="stdDev" baseField="0" baseItem="0"/>
  </dataFields>
  <formats count="6">
    <format dxfId="257">
      <pivotArea type="all" dataOnly="0" outline="0" fieldPosition="0"/>
    </format>
    <format dxfId="256">
      <pivotArea outline="0" collapsedLevelsAreSubtotals="1" fieldPosition="0"/>
    </format>
    <format dxfId="255">
      <pivotArea field="0" type="button" dataOnly="0" labelOnly="1" outline="0" axis="axisRow" fieldPosition="0"/>
    </format>
    <format dxfId="254">
      <pivotArea dataOnly="0" labelOnly="1" fieldPosition="0">
        <references count="1">
          <reference field="0" count="0"/>
        </references>
      </pivotArea>
    </format>
    <format dxfId="253">
      <pivotArea dataOnly="0" labelOnly="1" grandRow="1" outline="0" fieldPosition="0"/>
    </format>
    <format dxfId="252">
      <pivotArea dataOnly="0" labelOnly="1" outline="0" fieldPosition="0">
        <references count="1">
          <reference field="4294967294" count="5">
            <x v="0"/>
            <x v="1"/>
            <x v="2"/>
            <x v="3"/>
            <x v="4"/>
          </reference>
        </references>
      </pivotArea>
    </format>
  </format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Athletes_Combined].[overallscore].&amp;[-58]"/>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Median of overallscor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verage of height"/>
    <pivotHierarchy dragToData="1"/>
    <pivotHierarchy dragToData="1" caption="Average of age"/>
    <pivotHierarchy dragToData="1"/>
    <pivotHierarchy dragToData="1"/>
    <pivotHierarchy dragToData="1" caption="Min of overallscore"/>
    <pivotHierarchy dragToData="1" caption="Average of overallscore"/>
    <pivotHierarchy dragToData="1" caption="Max of overallscore"/>
    <pivotHierarchy dragToData="1" caption="StdDev of overallscor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0" showColHeaders="1" showRowStripes="1" showColStripes="0" showLastColumn="1"/>
  <rowHierarchiesUsage count="1">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thletes_Combined]"/>
        <x15:activeTabTopLevelEntity name="[sco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46A3D58-6281-4235-AB30-021551ADD252}" name="PivotTable6" cacheId="1" applyNumberFormats="0" applyBorderFormats="0" applyFontFormats="0" applyPatternFormats="0" applyAlignmentFormats="0" applyWidthHeightFormats="1" dataCaption="Values" tag="0952e98f-8c6b-484b-ab23-376a2b1b138c" updatedVersion="8" minRefreshableVersion="3" useAutoFormatting="1" itemPrintTitles="1" createdVersion="8" indent="0" outline="1" outlineData="1" multipleFieldFilters="0">
  <location ref="A64:F79" firstHeaderRow="0" firstDataRow="1" firstDataCol="1"/>
  <pivotFields count="6">
    <pivotField axis="axisRow" allDrilled="1" subtotalTop="0" showAll="0" dataSourceSort="1" defaultSubtotal="0" defaultAttributeDrillState="1">
      <items count="14">
        <item x="0"/>
        <item x="1"/>
        <item x="2"/>
        <item x="3"/>
        <item x="4"/>
        <item x="5"/>
        <item x="6"/>
        <item x="7"/>
        <item x="8"/>
        <item x="9"/>
        <item x="10"/>
        <item x="11"/>
        <item x="12"/>
        <item x="13"/>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15">
    <i>
      <x/>
    </i>
    <i>
      <x v="1"/>
    </i>
    <i>
      <x v="2"/>
    </i>
    <i>
      <x v="3"/>
    </i>
    <i>
      <x v="4"/>
    </i>
    <i>
      <x v="5"/>
    </i>
    <i>
      <x v="6"/>
    </i>
    <i>
      <x v="7"/>
    </i>
    <i>
      <x v="8"/>
    </i>
    <i>
      <x v="9"/>
    </i>
    <i>
      <x v="10"/>
    </i>
    <i>
      <x v="11"/>
    </i>
    <i>
      <x v="12"/>
    </i>
    <i>
      <x v="13"/>
    </i>
    <i t="grand">
      <x/>
    </i>
  </rowItems>
  <colFields count="1">
    <field x="-2"/>
  </colFields>
  <colItems count="5">
    <i>
      <x/>
    </i>
    <i i="1">
      <x v="1"/>
    </i>
    <i i="2">
      <x v="2"/>
    </i>
    <i i="3">
      <x v="3"/>
    </i>
    <i i="4">
      <x v="4"/>
    </i>
  </colItems>
  <dataFields count="5">
    <dataField name="Average of height" fld="1" subtotal="average" baseField="0" baseItem="0"/>
    <dataField name="Max of height" fld="2" subtotal="max" baseField="0" baseItem="0"/>
    <dataField name="Min of height" fld="3" subtotal="min" baseField="0" baseItem="0"/>
    <dataField fld="4" subtotal="count" baseField="0" baseItem="0"/>
    <dataField name="StdDev of height" fld="5" subtotal="stdDev" baseField="0" baseItem="0"/>
  </dataFields>
  <formats count="6">
    <format dxfId="263">
      <pivotArea type="all" dataOnly="0" outline="0" fieldPosition="0"/>
    </format>
    <format dxfId="262">
      <pivotArea outline="0" collapsedLevelsAreSubtotals="1" fieldPosition="0"/>
    </format>
    <format dxfId="261">
      <pivotArea field="0" type="button" dataOnly="0" labelOnly="1" outline="0" axis="axisRow" fieldPosition="0"/>
    </format>
    <format dxfId="260">
      <pivotArea dataOnly="0" labelOnly="1" fieldPosition="0">
        <references count="1">
          <reference field="0" count="0"/>
        </references>
      </pivotArea>
    </format>
    <format dxfId="259">
      <pivotArea dataOnly="0" labelOnly="1" grandRow="1" outline="0" fieldPosition="0"/>
    </format>
    <format dxfId="258">
      <pivotArea dataOnly="0" labelOnly="1" outline="0" fieldPosition="0">
        <references count="1">
          <reference field="4294967294" count="5">
            <x v="0"/>
            <x v="1"/>
            <x v="2"/>
            <x v="3"/>
            <x v="4"/>
          </reference>
        </references>
      </pivotArea>
    </format>
  </format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verage of heigh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Max of height"/>
    <pivotHierarchy dragToData="1" caption="Min of height"/>
    <pivotHierarchy dragToData="1" caption="StdDev of heigh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1" showColStripes="0" showLastColumn="1"/>
  <rowHierarchiesUsage count="1">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thletes_Combined]"/>
        <x15:activeTabTopLevelEntity name="[sco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5EB7BB6-9048-4080-887C-16AD0D98DF2E}" name="PivotTable7" cacheId="6" applyNumberFormats="0" applyBorderFormats="0" applyFontFormats="0" applyPatternFormats="0" applyAlignmentFormats="0" applyWidthHeightFormats="1" dataCaption="Values" tag="5506286c-adfa-4954-b56f-27a58f3d931c" updatedVersion="8" minRefreshableVersion="3" useAutoFormatting="1" itemPrintTitles="1" createdVersion="8" indent="0" outline="1" outlineData="1" multipleFieldFilters="0">
  <location ref="H19:H414" firstHeaderRow="1" firstDataRow="1" firstDataCol="1" rowPageCount="1" colPageCount="1"/>
  <pivotFields count="2">
    <pivotField axis="axisRow" allDrilled="1" subtotalTop="0" showAll="0" dataSourceSort="1" defaultSubtotal="0" defaultAttributeDrillState="1">
      <items count="3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s>
    </pivotField>
    <pivotField axis="axisPage" allDrilled="1" subtotalTop="0" showAll="0" dataSourceSort="1" defaultSubtotal="0" defaultAttributeDrillState="1"/>
  </pivotFields>
  <rowFields count="1">
    <field x="0"/>
  </rowFields>
  <rowItems count="39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t="grand">
      <x/>
    </i>
  </rowItems>
  <pageFields count="1">
    <pageField fld="1" hier="20" name="[Athletes_Combined].[division].[All]" cap="All"/>
  </pageField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thletes_Combine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DCC2570-ED10-47DE-8678-389E5D44CA4E}" name="PivotTable4" cacheId="177" applyNumberFormats="0" applyBorderFormats="0" applyFontFormats="0" applyPatternFormats="0" applyAlignmentFormats="0" applyWidthHeightFormats="1" dataCaption="Values" tag="97571f4d-da70-4e3d-a49f-38628efbc003" updatedVersion="8" minRefreshableVersion="3" useAutoFormatting="1" itemPrintTitles="1" createdVersion="8" indent="0" outline="1" outlineData="1" multipleFieldFilters="0" chartFormat="5">
  <location ref="H8:I12" firstHeaderRow="1" firstDataRow="1" firstDataCol="1" rowPageCount="1" colPageCount="1"/>
  <pivotFields count="3">
    <pivotField axis="axisRow" allDrilled="1" subtotalTop="0" showAll="0" defaultSubtotal="0" defaultAttributeDrillState="1">
      <items count="3">
        <item x="0"/>
        <item x="2"/>
        <item x="1"/>
      </items>
    </pivotField>
    <pivotField dataField="1" subtotalTop="0" showAll="0" defaultSubtotal="0"/>
    <pivotField axis="axisPage" allDrilled="1" subtotalTop="0" showAll="0" dataSourceSort="1" defaultSubtotal="0" defaultAttributeDrillState="1"/>
  </pivotFields>
  <rowFields count="1">
    <field x="0"/>
  </rowFields>
  <rowItems count="4">
    <i>
      <x/>
    </i>
    <i>
      <x v="1"/>
    </i>
    <i>
      <x v="2"/>
    </i>
    <i t="grand">
      <x/>
    </i>
  </rowItems>
  <colItems count="1">
    <i/>
  </colItems>
  <pageFields count="1">
    <pageField fld="2" hier="20" name="[Athletes_Combined].[division].&amp;[Women]" cap="Women"/>
  </pageFields>
  <dataFields count="1">
    <dataField name="Count of status" fld="1" subtotal="count" baseField="0" baseItem="0"/>
  </dataFields>
  <formats count="6">
    <format dxfId="188">
      <pivotArea type="all" dataOnly="0" outline="0" fieldPosition="0"/>
    </format>
    <format dxfId="187">
      <pivotArea outline="0" collapsedLevelsAreSubtotals="1" fieldPosition="0"/>
    </format>
    <format dxfId="186">
      <pivotArea field="0" type="button" dataOnly="0" labelOnly="1" outline="0" axis="axisRow" fieldPosition="0"/>
    </format>
    <format dxfId="185">
      <pivotArea dataOnly="0" labelOnly="1" fieldPosition="0">
        <references count="1">
          <reference field="0" count="0"/>
        </references>
      </pivotArea>
    </format>
    <format dxfId="184">
      <pivotArea dataOnly="0" labelOnly="1" grandRow="1" outline="0" fieldPosition="0"/>
    </format>
    <format dxfId="183">
      <pivotArea dataOnly="0" labelOnly="1" outline="0" axis="axisValues" fieldPosition="0"/>
    </format>
  </formats>
  <chartFormats count="4">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0" count="1" selected="0">
            <x v="0"/>
          </reference>
        </references>
      </pivotArea>
    </chartFormat>
    <chartFormat chart="3" format="4">
      <pivotArea type="data" outline="0" fieldPosition="0">
        <references count="2">
          <reference field="4294967294" count="1" selected="0">
            <x v="0"/>
          </reference>
          <reference field="0" count="1" selected="0">
            <x v="1"/>
          </reference>
        </references>
      </pivotArea>
    </chartFormat>
    <chartFormat chart="3" format="5">
      <pivotArea type="data" outline="0" fieldPosition="0">
        <references count="2">
          <reference field="4294967294" count="1" selected="0">
            <x v="0"/>
          </reference>
          <reference field="0" count="1" selected="0">
            <x v="2"/>
          </reference>
        </references>
      </pivotArea>
    </chartFormat>
  </chartFormat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Athletes_Combined].[division].&amp;[Wome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tatus"/>
    <pivotHierarchy dragToData="1" caption="Distinct Count of status"/>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thletes_Combine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7552EAD-7054-4E75-A60B-45BAF1A0366A}" name="PivotTable2" cacheId="5" applyNumberFormats="0" applyBorderFormats="0" applyFontFormats="0" applyPatternFormats="0" applyAlignmentFormats="0" applyWidthHeightFormats="1" dataCaption="Values" tag="84e630ac-9b35-435c-983c-7a0e93ab9ce2" updatedVersion="8" minRefreshableVersion="3" useAutoFormatting="1" subtotalHiddenItems="1" itemPrintTitles="1" createdVersion="8" indent="0" outline="1" outlineData="1" multipleFieldFilters="0" chartFormat="2">
  <location ref="D6:F70" firstHeaderRow="0" firstDataRow="1" firstDataCol="1"/>
  <pivotFields count="5">
    <pivotField axis="axisRow" allDrilled="1" subtotalTop="0" showAll="0" sortType="descending" defaultSubtotal="0" defaultAttributeDrillState="1">
      <items count="11">
        <item x="0"/>
        <item x="1"/>
        <item x="2"/>
        <item x="3"/>
        <item x="4"/>
        <item x="5"/>
        <item x="6"/>
        <item x="7"/>
        <item x="8"/>
        <item x="9"/>
        <item x="10"/>
      </items>
      <autoSortScope>
        <pivotArea dataOnly="0" outline="0" fieldPosition="0">
          <references count="1">
            <reference field="4294967294" count="1" selected="0">
              <x v="1"/>
            </reference>
          </references>
        </pivotArea>
      </autoSortScope>
    </pivotField>
    <pivotField axis="axisRow" allDrilled="1" subtotalTop="0" showAll="0" dataSourceSort="1" defaultSubtotal="0" defaultAttributeDrillState="1">
      <items count="3">
        <item x="0"/>
        <item x="1"/>
        <item x="2"/>
      </items>
    </pivotField>
    <pivotField axis="axisRow" allDrilled="1" subtotalTop="0" showAll="0" measureFilter="1" sortType="a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s>
  <rowFields count="3">
    <field x="1"/>
    <field x="2"/>
    <field x="0"/>
  </rowFields>
  <rowItems count="64">
    <i>
      <x/>
    </i>
    <i r="1">
      <x v="9"/>
    </i>
    <i r="2">
      <x/>
    </i>
    <i r="1">
      <x v="7"/>
    </i>
    <i r="2">
      <x/>
    </i>
    <i r="1">
      <x v="4"/>
    </i>
    <i r="2">
      <x/>
    </i>
    <i r="1">
      <x v="6"/>
    </i>
    <i r="2">
      <x/>
    </i>
    <i r="1">
      <x v="5"/>
    </i>
    <i r="2">
      <x/>
    </i>
    <i r="1">
      <x v="3"/>
    </i>
    <i r="2">
      <x/>
    </i>
    <i r="1">
      <x/>
    </i>
    <i r="2">
      <x/>
    </i>
    <i r="1">
      <x v="2"/>
    </i>
    <i r="2">
      <x/>
    </i>
    <i r="1">
      <x v="1"/>
    </i>
    <i r="2">
      <x/>
    </i>
    <i r="1">
      <x v="8"/>
    </i>
    <i r="2">
      <x/>
    </i>
    <i>
      <x v="1"/>
    </i>
    <i r="1">
      <x v="14"/>
    </i>
    <i r="2">
      <x v="1"/>
    </i>
    <i r="1">
      <x v="16"/>
    </i>
    <i r="2">
      <x v="1"/>
    </i>
    <i r="1">
      <x v="11"/>
    </i>
    <i r="2">
      <x v="1"/>
    </i>
    <i r="1">
      <x v="18"/>
    </i>
    <i r="2">
      <x v="1"/>
    </i>
    <i r="1">
      <x v="13"/>
    </i>
    <i r="2">
      <x v="1"/>
    </i>
    <i r="1">
      <x v="12"/>
    </i>
    <i r="2">
      <x v="1"/>
    </i>
    <i r="1">
      <x v="15"/>
    </i>
    <i r="2">
      <x v="1"/>
    </i>
    <i r="1">
      <x v="10"/>
    </i>
    <i r="2">
      <x v="1"/>
    </i>
    <i r="1">
      <x v="17"/>
    </i>
    <i r="2">
      <x v="1"/>
    </i>
    <i r="1">
      <x v="19"/>
    </i>
    <i r="2">
      <x v="1"/>
    </i>
    <i>
      <x v="2"/>
    </i>
    <i r="1">
      <x v="24"/>
    </i>
    <i r="2">
      <x v="6"/>
    </i>
    <i r="1">
      <x v="25"/>
    </i>
    <i r="2">
      <x v="7"/>
    </i>
    <i r="1">
      <x v="21"/>
    </i>
    <i r="2">
      <x v="3"/>
    </i>
    <i r="1">
      <x v="22"/>
    </i>
    <i r="2">
      <x v="4"/>
    </i>
    <i r="1">
      <x v="23"/>
    </i>
    <i r="2">
      <x v="5"/>
    </i>
    <i r="1">
      <x v="20"/>
    </i>
    <i r="2">
      <x v="2"/>
    </i>
    <i r="1">
      <x v="27"/>
    </i>
    <i r="2">
      <x v="8"/>
    </i>
    <i r="1">
      <x v="29"/>
    </i>
    <i r="2">
      <x v="10"/>
    </i>
    <i r="1">
      <x v="28"/>
    </i>
    <i r="2">
      <x v="9"/>
    </i>
    <i r="1">
      <x v="26"/>
    </i>
    <i r="2">
      <x v="6"/>
    </i>
    <i t="grand">
      <x/>
    </i>
  </rowItems>
  <colFields count="1">
    <field x="-2"/>
  </colFields>
  <colItems count="2">
    <i>
      <x/>
    </i>
    <i i="1">
      <x v="1"/>
    </i>
  </colItems>
  <dataFields count="2">
    <dataField name="Overall Rank" fld="3" subtotal="average" baseField="0" baseItem="0"/>
    <dataField name="Overall Score" fld="4" subtotal="average" baseField="0" baseItem="0"/>
  </dataFields>
  <formats count="39">
    <format dxfId="227">
      <pivotArea type="all" dataOnly="0" outline="0" fieldPosition="0"/>
    </format>
    <format dxfId="226">
      <pivotArea outline="0" collapsedLevelsAreSubtotals="1" fieldPosition="0"/>
    </format>
    <format dxfId="225">
      <pivotArea field="1" type="button" dataOnly="0" labelOnly="1" outline="0" axis="axisRow" fieldPosition="0"/>
    </format>
    <format dxfId="224">
      <pivotArea dataOnly="0" labelOnly="1" fieldPosition="0">
        <references count="1">
          <reference field="1" count="0"/>
        </references>
      </pivotArea>
    </format>
    <format dxfId="223">
      <pivotArea dataOnly="0" labelOnly="1" grandRow="1" outline="0" fieldPosition="0"/>
    </format>
    <format dxfId="222">
      <pivotArea dataOnly="0" labelOnly="1" fieldPosition="0">
        <references count="2">
          <reference field="1" count="1" selected="0">
            <x v="0"/>
          </reference>
          <reference field="2" count="10">
            <x v="0"/>
            <x v="1"/>
            <x v="2"/>
            <x v="3"/>
            <x v="4"/>
            <x v="5"/>
            <x v="6"/>
            <x v="7"/>
            <x v="8"/>
            <x v="9"/>
          </reference>
        </references>
      </pivotArea>
    </format>
    <format dxfId="221">
      <pivotArea dataOnly="0" labelOnly="1" fieldPosition="0">
        <references count="2">
          <reference field="1" count="1" selected="0">
            <x v="1"/>
          </reference>
          <reference field="2" count="10">
            <x v="10"/>
            <x v="11"/>
            <x v="12"/>
            <x v="13"/>
            <x v="14"/>
            <x v="15"/>
            <x v="16"/>
            <x v="17"/>
            <x v="18"/>
            <x v="19"/>
          </reference>
        </references>
      </pivotArea>
    </format>
    <format dxfId="220">
      <pivotArea dataOnly="0" labelOnly="1" fieldPosition="0">
        <references count="2">
          <reference field="1" count="1" selected="0">
            <x v="2"/>
          </reference>
          <reference field="2" count="10">
            <x v="20"/>
            <x v="21"/>
            <x v="22"/>
            <x v="23"/>
            <x v="24"/>
            <x v="25"/>
            <x v="26"/>
            <x v="27"/>
            <x v="28"/>
            <x v="29"/>
          </reference>
        </references>
      </pivotArea>
    </format>
    <format dxfId="219">
      <pivotArea dataOnly="0" labelOnly="1" fieldPosition="0">
        <references count="3">
          <reference field="0" count="1">
            <x v="0"/>
          </reference>
          <reference field="1" count="1" selected="0">
            <x v="0"/>
          </reference>
          <reference field="2" count="1" selected="0">
            <x v="9"/>
          </reference>
        </references>
      </pivotArea>
    </format>
    <format dxfId="218">
      <pivotArea dataOnly="0" labelOnly="1" fieldPosition="0">
        <references count="3">
          <reference field="0" count="1">
            <x v="0"/>
          </reference>
          <reference field="1" count="1" selected="0">
            <x v="0"/>
          </reference>
          <reference field="2" count="1" selected="0">
            <x v="7"/>
          </reference>
        </references>
      </pivotArea>
    </format>
    <format dxfId="217">
      <pivotArea dataOnly="0" labelOnly="1" fieldPosition="0">
        <references count="3">
          <reference field="0" count="1">
            <x v="0"/>
          </reference>
          <reference field="1" count="1" selected="0">
            <x v="0"/>
          </reference>
          <reference field="2" count="1" selected="0">
            <x v="4"/>
          </reference>
        </references>
      </pivotArea>
    </format>
    <format dxfId="216">
      <pivotArea dataOnly="0" labelOnly="1" fieldPosition="0">
        <references count="3">
          <reference field="0" count="1">
            <x v="0"/>
          </reference>
          <reference field="1" count="1" selected="0">
            <x v="0"/>
          </reference>
          <reference field="2" count="1" selected="0">
            <x v="6"/>
          </reference>
        </references>
      </pivotArea>
    </format>
    <format dxfId="215">
      <pivotArea dataOnly="0" labelOnly="1" fieldPosition="0">
        <references count="3">
          <reference field="0" count="1">
            <x v="0"/>
          </reference>
          <reference field="1" count="1" selected="0">
            <x v="0"/>
          </reference>
          <reference field="2" count="1" selected="0">
            <x v="5"/>
          </reference>
        </references>
      </pivotArea>
    </format>
    <format dxfId="214">
      <pivotArea dataOnly="0" labelOnly="1" fieldPosition="0">
        <references count="3">
          <reference field="0" count="1">
            <x v="0"/>
          </reference>
          <reference field="1" count="1" selected="0">
            <x v="0"/>
          </reference>
          <reference field="2" count="1" selected="0">
            <x v="3"/>
          </reference>
        </references>
      </pivotArea>
    </format>
    <format dxfId="213">
      <pivotArea dataOnly="0" labelOnly="1" fieldPosition="0">
        <references count="3">
          <reference field="0" count="1">
            <x v="0"/>
          </reference>
          <reference field="1" count="1" selected="0">
            <x v="0"/>
          </reference>
          <reference field="2" count="1" selected="0">
            <x v="0"/>
          </reference>
        </references>
      </pivotArea>
    </format>
    <format dxfId="212">
      <pivotArea dataOnly="0" labelOnly="1" fieldPosition="0">
        <references count="3">
          <reference field="0" count="1">
            <x v="0"/>
          </reference>
          <reference field="1" count="1" selected="0">
            <x v="0"/>
          </reference>
          <reference field="2" count="1" selected="0">
            <x v="2"/>
          </reference>
        </references>
      </pivotArea>
    </format>
    <format dxfId="211">
      <pivotArea dataOnly="0" labelOnly="1" fieldPosition="0">
        <references count="3">
          <reference field="0" count="1">
            <x v="0"/>
          </reference>
          <reference field="1" count="1" selected="0">
            <x v="0"/>
          </reference>
          <reference field="2" count="1" selected="0">
            <x v="1"/>
          </reference>
        </references>
      </pivotArea>
    </format>
    <format dxfId="210">
      <pivotArea dataOnly="0" labelOnly="1" fieldPosition="0">
        <references count="3">
          <reference field="0" count="1">
            <x v="0"/>
          </reference>
          <reference field="1" count="1" selected="0">
            <x v="0"/>
          </reference>
          <reference field="2" count="1" selected="0">
            <x v="8"/>
          </reference>
        </references>
      </pivotArea>
    </format>
    <format dxfId="209">
      <pivotArea dataOnly="0" labelOnly="1" fieldPosition="0">
        <references count="3">
          <reference field="0" count="1">
            <x v="1"/>
          </reference>
          <reference field="1" count="1" selected="0">
            <x v="1"/>
          </reference>
          <reference field="2" count="1" selected="0">
            <x v="14"/>
          </reference>
        </references>
      </pivotArea>
    </format>
    <format dxfId="208">
      <pivotArea dataOnly="0" labelOnly="1" fieldPosition="0">
        <references count="3">
          <reference field="0" count="1">
            <x v="1"/>
          </reference>
          <reference field="1" count="1" selected="0">
            <x v="1"/>
          </reference>
          <reference field="2" count="1" selected="0">
            <x v="16"/>
          </reference>
        </references>
      </pivotArea>
    </format>
    <format dxfId="207">
      <pivotArea dataOnly="0" labelOnly="1" fieldPosition="0">
        <references count="3">
          <reference field="0" count="1">
            <x v="1"/>
          </reference>
          <reference field="1" count="1" selected="0">
            <x v="1"/>
          </reference>
          <reference field="2" count="1" selected="0">
            <x v="11"/>
          </reference>
        </references>
      </pivotArea>
    </format>
    <format dxfId="206">
      <pivotArea dataOnly="0" labelOnly="1" fieldPosition="0">
        <references count="3">
          <reference field="0" count="1">
            <x v="1"/>
          </reference>
          <reference field="1" count="1" selected="0">
            <x v="1"/>
          </reference>
          <reference field="2" count="1" selected="0">
            <x v="18"/>
          </reference>
        </references>
      </pivotArea>
    </format>
    <format dxfId="205">
      <pivotArea dataOnly="0" labelOnly="1" fieldPosition="0">
        <references count="3">
          <reference field="0" count="1">
            <x v="1"/>
          </reference>
          <reference field="1" count="1" selected="0">
            <x v="1"/>
          </reference>
          <reference field="2" count="1" selected="0">
            <x v="13"/>
          </reference>
        </references>
      </pivotArea>
    </format>
    <format dxfId="204">
      <pivotArea dataOnly="0" labelOnly="1" fieldPosition="0">
        <references count="3">
          <reference field="0" count="1">
            <x v="1"/>
          </reference>
          <reference field="1" count="1" selected="0">
            <x v="1"/>
          </reference>
          <reference field="2" count="1" selected="0">
            <x v="12"/>
          </reference>
        </references>
      </pivotArea>
    </format>
    <format dxfId="203">
      <pivotArea dataOnly="0" labelOnly="1" fieldPosition="0">
        <references count="3">
          <reference field="0" count="1">
            <x v="1"/>
          </reference>
          <reference field="1" count="1" selected="0">
            <x v="1"/>
          </reference>
          <reference field="2" count="1" selected="0">
            <x v="15"/>
          </reference>
        </references>
      </pivotArea>
    </format>
    <format dxfId="202">
      <pivotArea dataOnly="0" labelOnly="1" fieldPosition="0">
        <references count="3">
          <reference field="0" count="1">
            <x v="1"/>
          </reference>
          <reference field="1" count="1" selected="0">
            <x v="1"/>
          </reference>
          <reference field="2" count="1" selected="0">
            <x v="10"/>
          </reference>
        </references>
      </pivotArea>
    </format>
    <format dxfId="201">
      <pivotArea dataOnly="0" labelOnly="1" fieldPosition="0">
        <references count="3">
          <reference field="0" count="1">
            <x v="1"/>
          </reference>
          <reference field="1" count="1" selected="0">
            <x v="1"/>
          </reference>
          <reference field="2" count="1" selected="0">
            <x v="17"/>
          </reference>
        </references>
      </pivotArea>
    </format>
    <format dxfId="200">
      <pivotArea dataOnly="0" labelOnly="1" fieldPosition="0">
        <references count="3">
          <reference field="0" count="1">
            <x v="1"/>
          </reference>
          <reference field="1" count="1" selected="0">
            <x v="1"/>
          </reference>
          <reference field="2" count="1" selected="0">
            <x v="19"/>
          </reference>
        </references>
      </pivotArea>
    </format>
    <format dxfId="199">
      <pivotArea dataOnly="0" labelOnly="1" fieldPosition="0">
        <references count="3">
          <reference field="0" count="1">
            <x v="6"/>
          </reference>
          <reference field="1" count="1" selected="0">
            <x v="2"/>
          </reference>
          <reference field="2" count="1" selected="0">
            <x v="24"/>
          </reference>
        </references>
      </pivotArea>
    </format>
    <format dxfId="198">
      <pivotArea dataOnly="0" labelOnly="1" fieldPosition="0">
        <references count="3">
          <reference field="0" count="1">
            <x v="7"/>
          </reference>
          <reference field="1" count="1" selected="0">
            <x v="2"/>
          </reference>
          <reference field="2" count="1" selected="0">
            <x v="25"/>
          </reference>
        </references>
      </pivotArea>
    </format>
    <format dxfId="197">
      <pivotArea dataOnly="0" labelOnly="1" fieldPosition="0">
        <references count="3">
          <reference field="0" count="1">
            <x v="3"/>
          </reference>
          <reference field="1" count="1" selected="0">
            <x v="2"/>
          </reference>
          <reference field="2" count="1" selected="0">
            <x v="21"/>
          </reference>
        </references>
      </pivotArea>
    </format>
    <format dxfId="196">
      <pivotArea dataOnly="0" labelOnly="1" fieldPosition="0">
        <references count="3">
          <reference field="0" count="1">
            <x v="4"/>
          </reference>
          <reference field="1" count="1" selected="0">
            <x v="2"/>
          </reference>
          <reference field="2" count="1" selected="0">
            <x v="22"/>
          </reference>
        </references>
      </pivotArea>
    </format>
    <format dxfId="195">
      <pivotArea dataOnly="0" labelOnly="1" fieldPosition="0">
        <references count="3">
          <reference field="0" count="1">
            <x v="5"/>
          </reference>
          <reference field="1" count="1" selected="0">
            <x v="2"/>
          </reference>
          <reference field="2" count="1" selected="0">
            <x v="23"/>
          </reference>
        </references>
      </pivotArea>
    </format>
    <format dxfId="194">
      <pivotArea dataOnly="0" labelOnly="1" fieldPosition="0">
        <references count="3">
          <reference field="0" count="1">
            <x v="2"/>
          </reference>
          <reference field="1" count="1" selected="0">
            <x v="2"/>
          </reference>
          <reference field="2" count="1" selected="0">
            <x v="20"/>
          </reference>
        </references>
      </pivotArea>
    </format>
    <format dxfId="193">
      <pivotArea dataOnly="0" labelOnly="1" fieldPosition="0">
        <references count="3">
          <reference field="0" count="1">
            <x v="8"/>
          </reference>
          <reference field="1" count="1" selected="0">
            <x v="2"/>
          </reference>
          <reference field="2" count="1" selected="0">
            <x v="27"/>
          </reference>
        </references>
      </pivotArea>
    </format>
    <format dxfId="192">
      <pivotArea dataOnly="0" labelOnly="1" fieldPosition="0">
        <references count="3">
          <reference field="0" count="1">
            <x v="10"/>
          </reference>
          <reference field="1" count="1" selected="0">
            <x v="2"/>
          </reference>
          <reference field="2" count="1" selected="0">
            <x v="29"/>
          </reference>
        </references>
      </pivotArea>
    </format>
    <format dxfId="191">
      <pivotArea dataOnly="0" labelOnly="1" fieldPosition="0">
        <references count="3">
          <reference field="0" count="1">
            <x v="9"/>
          </reference>
          <reference field="1" count="1" selected="0">
            <x v="2"/>
          </reference>
          <reference field="2" count="1" selected="0">
            <x v="28"/>
          </reference>
        </references>
      </pivotArea>
    </format>
    <format dxfId="190">
      <pivotArea dataOnly="0" labelOnly="1" fieldPosition="0">
        <references count="3">
          <reference field="0" count="1">
            <x v="6"/>
          </reference>
          <reference field="1" count="1" selected="0">
            <x v="2"/>
          </reference>
          <reference field="2" count="1" selected="0">
            <x v="26"/>
          </reference>
        </references>
      </pivotArea>
    </format>
    <format dxfId="189">
      <pivotArea dataOnly="0" labelOnly="1" outline="0" fieldPosition="0">
        <references count="1">
          <reference field="4294967294" count="2">
            <x v="0"/>
            <x v="1"/>
          </reference>
        </references>
      </pivotArea>
    </format>
  </format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overallscore"/>
    <pivotHierarchy dragToData="1" caption="Max of overallscor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Max of overallrank"/>
    <pivotHierarchy dragToData="1" caption="Average of overallrank"/>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50">
      <autoFilter ref="A1">
        <filterColumn colId="0">
          <top10 val="10" filterVal="10"/>
        </filterColumn>
      </autoFilter>
    </filter>
  </filters>
  <rowHierarchiesUsage count="3">
    <rowHierarchyUsage hierarchyUsage="12"/>
    <rowHierarchyUsage hierarchyUsage="16"/>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thletes_Combine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40E7002-E27F-4C79-9EA8-4F9A4CBC874B}" name="PivotTable11" cacheId="171" applyNumberFormats="0" applyBorderFormats="0" applyFontFormats="0" applyPatternFormats="0" applyAlignmentFormats="0" applyWidthHeightFormats="1" dataCaption="Values" tag="10ea4d05-f4bc-42ed-8955-deffc1011d33" updatedVersion="8" minRefreshableVersion="3" useAutoFormatting="1" subtotalHiddenItems="1" itemPrintTitles="1" createdVersion="8" indent="0" outline="1" outlineData="1" multipleFieldFilters="0" chartFormat="10">
  <location ref="A8:B19" firstHeaderRow="1" firstDataRow="1" firstDataCol="1" rowPageCount="1" colPageCount="1"/>
  <pivotFields count="3">
    <pivotField axis="axisPage" allDrilled="1" subtotalTop="0" showAll="0" dataSourceSort="1" defaultSubtotal="0" defaultAttributeDrillState="1"/>
    <pivotField axis="axisRow" allDrilled="1" subtotalTop="0" showAll="0" measureFilter="1"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1"/>
  </rowFields>
  <rowItems count="11">
    <i>
      <x v="9"/>
    </i>
    <i>
      <x v="7"/>
    </i>
    <i>
      <x v="4"/>
    </i>
    <i>
      <x v="6"/>
    </i>
    <i>
      <x v="5"/>
    </i>
    <i>
      <x v="3"/>
    </i>
    <i>
      <x/>
    </i>
    <i>
      <x v="2"/>
    </i>
    <i>
      <x v="1"/>
    </i>
    <i>
      <x v="8"/>
    </i>
    <i t="grand">
      <x/>
    </i>
  </rowItems>
  <colItems count="1">
    <i/>
  </colItems>
  <pageFields count="1">
    <pageField fld="0" hier="20" name="[Athletes_Combined].[division].&amp;[Women]" cap="Women"/>
  </pageFields>
  <dataFields count="1">
    <dataField name="Max of overallscore" fld="2" subtotal="max" baseField="1" baseItem="0"/>
  </dataFields>
  <formats count="6">
    <format dxfId="233">
      <pivotArea type="all" dataOnly="0" outline="0" fieldPosition="0"/>
    </format>
    <format dxfId="232">
      <pivotArea outline="0" collapsedLevelsAreSubtotals="1" fieldPosition="0"/>
    </format>
    <format dxfId="231">
      <pivotArea field="1" type="button" dataOnly="0" labelOnly="1" outline="0" axis="axisRow" fieldPosition="0"/>
    </format>
    <format dxfId="230">
      <pivotArea dataOnly="0" labelOnly="1" fieldPosition="0">
        <references count="1">
          <reference field="1" count="0"/>
        </references>
      </pivotArea>
    </format>
    <format dxfId="229">
      <pivotArea dataOnly="0" labelOnly="1" grandRow="1" outline="0" fieldPosition="0"/>
    </format>
    <format dxfId="228">
      <pivotArea dataOnly="0" labelOnly="1" outline="0" axis="axisValues" fieldPosition="0"/>
    </format>
  </formats>
  <chartFormats count="11">
    <chartFormat chart="3" format="3" series="1">
      <pivotArea type="data" outline="0" fieldPosition="0">
        <references count="1">
          <reference field="4294967294" count="1" selected="0">
            <x v="0"/>
          </reference>
        </references>
      </pivotArea>
    </chartFormat>
    <chartFormat chart="3" format="4">
      <pivotArea type="data" outline="0" fieldPosition="0">
        <references count="2">
          <reference field="4294967294" count="1" selected="0">
            <x v="0"/>
          </reference>
          <reference field="1" count="1" selected="0">
            <x v="9"/>
          </reference>
        </references>
      </pivotArea>
    </chartFormat>
    <chartFormat chart="3" format="5">
      <pivotArea type="data" outline="0" fieldPosition="0">
        <references count="2">
          <reference field="4294967294" count="1" selected="0">
            <x v="0"/>
          </reference>
          <reference field="1" count="1" selected="0">
            <x v="12"/>
          </reference>
        </references>
      </pivotArea>
    </chartFormat>
    <chartFormat chart="3" format="6">
      <pivotArea type="data" outline="0" fieldPosition="0">
        <references count="2">
          <reference field="4294967294" count="1" selected="0">
            <x v="0"/>
          </reference>
          <reference field="1" count="1" selected="0">
            <x v="13"/>
          </reference>
        </references>
      </pivotArea>
    </chartFormat>
    <chartFormat chart="3" format="7">
      <pivotArea type="data" outline="0" fieldPosition="0">
        <references count="2">
          <reference field="4294967294" count="1" selected="0">
            <x v="0"/>
          </reference>
          <reference field="1" count="1" selected="0">
            <x v="10"/>
          </reference>
        </references>
      </pivotArea>
    </chartFormat>
    <chartFormat chart="3" format="8">
      <pivotArea type="data" outline="0" fieldPosition="0">
        <references count="2">
          <reference field="4294967294" count="1" selected="0">
            <x v="0"/>
          </reference>
          <reference field="1" count="1" selected="0">
            <x v="7"/>
          </reference>
        </references>
      </pivotArea>
    </chartFormat>
    <chartFormat chart="3" format="9">
      <pivotArea type="data" outline="0" fieldPosition="0">
        <references count="2">
          <reference field="4294967294" count="1" selected="0">
            <x v="0"/>
          </reference>
          <reference field="1" count="1" selected="0">
            <x v="4"/>
          </reference>
        </references>
      </pivotArea>
    </chartFormat>
    <chartFormat chart="3" format="10">
      <pivotArea type="data" outline="0" fieldPosition="0">
        <references count="2">
          <reference field="4294967294" count="1" selected="0">
            <x v="0"/>
          </reference>
          <reference field="1" count="1" selected="0">
            <x v="14"/>
          </reference>
        </references>
      </pivotArea>
    </chartFormat>
    <chartFormat chart="3" format="11">
      <pivotArea type="data" outline="0" fieldPosition="0">
        <references count="2">
          <reference field="4294967294" count="1" selected="0">
            <x v="0"/>
          </reference>
          <reference field="1" count="1" selected="0">
            <x v="6"/>
          </reference>
        </references>
      </pivotArea>
    </chartFormat>
    <chartFormat chart="3" format="12">
      <pivotArea type="data" outline="0" fieldPosition="0">
        <references count="2">
          <reference field="4294967294" count="1" selected="0">
            <x v="0"/>
          </reference>
          <reference field="1" count="1" selected="0">
            <x v="15"/>
          </reference>
        </references>
      </pivotArea>
    </chartFormat>
    <chartFormat chart="3" format="13">
      <pivotArea type="data" outline="0" fieldPosition="0">
        <references count="2">
          <reference field="4294967294" count="1" selected="0">
            <x v="0"/>
          </reference>
          <reference field="1" count="1" selected="0">
            <x v="11"/>
          </reference>
        </references>
      </pivotArea>
    </chartFormat>
  </chartFormat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Athletes_Combined].[division].&amp;[Wome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Max of overallscor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51">
      <autoFilter ref="A1">
        <filterColumn colId="0">
          <top10 val="10" filterVal="10"/>
        </filterColumn>
      </autoFilter>
    </filter>
  </filters>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thletes_Combine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FECFDEF-5906-4304-9106-AC2FCE42C50B}" name="PivotTable10" cacheId="11" applyNumberFormats="0" applyBorderFormats="0" applyFontFormats="0" applyPatternFormats="0" applyAlignmentFormats="0" applyWidthHeightFormats="1" dataCaption="Values" tag="568a7c42-354d-4184-9660-d55f6ae02086" updatedVersion="8" minRefreshableVersion="3" useAutoFormatting="1" itemPrintTitles="1" createdVersion="8" indent="0" outline="1" outlineData="1" multipleFieldFilters="0">
  <location ref="K8:N21" firstHeaderRow="0" firstDataRow="1" firstDataCol="1" rowPageCount="1" colPageCount="1"/>
  <pivotFields count="5">
    <pivotField axis="axisRow" allDrilled="1" subtotalTop="0" showAll="0" dataSourceSort="1" defaultSubtotal="0" defaultAttributeDrillState="1">
      <items count="12">
        <item x="0"/>
        <item x="1"/>
        <item x="2"/>
        <item x="3"/>
        <item x="4"/>
        <item x="5"/>
        <item x="6"/>
        <item x="7"/>
        <item x="8"/>
        <item x="9"/>
        <item x="10"/>
        <item x="11"/>
      </items>
    </pivotField>
    <pivotField axis="axisPage"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1">
    <pageField fld="1" hier="20" name="[Athletes_Combined].[division].[All]" cap="All"/>
  </pageFields>
  <dataFields count="3">
    <dataField name="Average of displaytime" fld="2" subtotal="average" baseField="0" baseItem="0"/>
    <dataField name="Max of displaytime" fld="3" subtotal="max" baseField="0" baseItem="0"/>
    <dataField name="Min of displaytime2" fld="4" subtotal="min" baseField="0" baseItem="0"/>
  </dataFields>
  <formats count="6">
    <format dxfId="239">
      <pivotArea type="all" dataOnly="0" outline="0" fieldPosition="0"/>
    </format>
    <format dxfId="238">
      <pivotArea outline="0" collapsedLevelsAreSubtotals="1" fieldPosition="0"/>
    </format>
    <format dxfId="237">
      <pivotArea field="0" type="button" dataOnly="0" labelOnly="1" outline="0" axis="axisRow" fieldPosition="0"/>
    </format>
    <format dxfId="236">
      <pivotArea dataOnly="0" labelOnly="1" fieldPosition="0">
        <references count="1">
          <reference field="0" count="0"/>
        </references>
      </pivotArea>
    </format>
    <format dxfId="235">
      <pivotArea dataOnly="0" labelOnly="1" grandRow="1" outline="0" fieldPosition="0"/>
    </format>
    <format dxfId="234">
      <pivotArea dataOnly="0" labelOnly="1" outline="0" fieldPosition="0">
        <references count="1">
          <reference field="4294967294" count="3">
            <x v="0"/>
            <x v="1"/>
            <x v="2"/>
          </reference>
        </references>
      </pivotArea>
    </format>
  </format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displaytime"/>
    <pivotHierarchy dragToData="1" caption="Max of displaytime"/>
    <pivotHierarchy dragToData="1" caption="Min of displaytime2"/>
    <pivotHierarchy dragToData="1"/>
    <pivotHierarchy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cores]"/>
        <x15:activeTabTopLevelEntity name="[Athletes_Combine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7F42AFD-65AA-4BD0-8D49-BEA7C330D3F7}" name="PivotTable5" cacheId="8" applyNumberFormats="0" applyBorderFormats="0" applyFontFormats="0" applyPatternFormats="0" applyAlignmentFormats="0" applyWidthHeightFormats="1" dataCaption="Values" tag="adc159e6-bcac-47fd-8ef6-ba53c5800113" updatedVersion="8" minRefreshableVersion="3" useAutoFormatting="1" itemPrintTitles="1" createdVersion="8" indent="0" outline="1" outlineData="1" multipleFieldFilters="0">
  <location ref="A5:A6" firstHeaderRow="1" firstDataRow="1" firstDataCol="0"/>
  <pivotFields count="1">
    <pivotField dataField="1" subtotalTop="0" showAll="0" defaultSubtotal="0"/>
  </pivotFields>
  <rowItems count="1">
    <i/>
  </rowItems>
  <colItems count="1">
    <i/>
  </colItems>
  <dataFields count="1">
    <dataField name="Distinct Count of countryoforiginname" fld="0" subtotal="count" baseField="0" baseItem="0">
      <extLst>
        <ext xmlns:x15="http://schemas.microsoft.com/office/spreadsheetml/2010/11/main" uri="{FABC7310-3BB5-11E1-824E-6D434824019B}">
          <x15:dataField isCountDistinct="1"/>
        </ext>
      </extLst>
    </dataField>
  </dataFields>
  <formats count="3">
    <format dxfId="146">
      <pivotArea type="all" dataOnly="0" outline="0" fieldPosition="0"/>
    </format>
    <format dxfId="145">
      <pivotArea outline="0" collapsedLevelsAreSubtotals="1" fieldPosition="0"/>
    </format>
    <format dxfId="144">
      <pivotArea dataOnly="0" labelOnly="1" outline="0" axis="axisValues" fieldPosition="0"/>
    </format>
  </format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countryoforiginnam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thletes_Combine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24ED60B-704D-4B51-B819-7DCA2593359F}" name="PivotTable10" cacheId="180" applyNumberFormats="0" applyBorderFormats="0" applyFontFormats="0" applyPatternFormats="0" applyAlignmentFormats="0" applyWidthHeightFormats="1" dataCaption="Values" tag="2d624b93-77d6-424f-8f17-20cbdeb3f862" updatedVersion="8" minRefreshableVersion="3" useAutoFormatting="1" itemPrintTitles="1" createdVersion="8" indent="0" outline="1" outlineData="1" multipleFieldFilters="0" chartFormat="6">
  <location ref="N8:O19" firstHeaderRow="1" firstDataRow="1" firstDataCol="1" rowPageCount="1" colPageCount="1"/>
  <pivotFields count="3">
    <pivotField axis="axisRow" allDrilled="1" subtotalTop="0" showAll="0" measureFilter="1" sortType="descending" defaultSubtotal="0" defaultAttributeDrillState="1">
      <items count="15">
        <item x="0"/>
        <item x="1"/>
        <item x="2"/>
        <item x="3"/>
        <item x="4"/>
        <item x="5"/>
        <item x="6"/>
        <item x="7"/>
        <item x="8"/>
        <item x="9"/>
        <item x="10"/>
        <item x="11"/>
        <item x="12"/>
        <item x="13"/>
        <item x="14"/>
      </items>
      <autoSortScope>
        <pivotArea dataOnly="0" outline="0" fieldPosition="0">
          <references count="1">
            <reference field="4294967294" count="1" selected="0">
              <x v="0"/>
            </reference>
          </references>
        </pivotArea>
      </autoSortScope>
    </pivotField>
    <pivotField axis="axisPage" allDrilled="1" subtotalTop="0" showAll="0" dataSourceSort="1" defaultSubtotal="0" defaultAttributeDrillState="1"/>
    <pivotField dataField="1" subtotalTop="0" showAll="0" defaultSubtotal="0"/>
  </pivotFields>
  <rowFields count="1">
    <field x="0"/>
  </rowFields>
  <rowItems count="11">
    <i>
      <x v="3"/>
    </i>
    <i>
      <x v="5"/>
    </i>
    <i>
      <x v="7"/>
    </i>
    <i>
      <x v="4"/>
    </i>
    <i>
      <x v="6"/>
    </i>
    <i>
      <x/>
    </i>
    <i>
      <x v="9"/>
    </i>
    <i>
      <x v="2"/>
    </i>
    <i>
      <x v="8"/>
    </i>
    <i>
      <x v="1"/>
    </i>
    <i t="grand">
      <x/>
    </i>
  </rowItems>
  <colItems count="1">
    <i/>
  </colItems>
  <pageFields count="1">
    <pageField fld="1" hier="20" name="[Athletes_Combined].[division].&amp;[Women]" cap="Women"/>
  </pageFields>
  <dataFields count="1">
    <dataField name="Average of overallscore" fld="2" subtotal="average" baseField="0" baseItem="1"/>
  </dataFields>
  <formats count="6">
    <format dxfId="152">
      <pivotArea type="all" dataOnly="0" outline="0" fieldPosition="0"/>
    </format>
    <format dxfId="151">
      <pivotArea outline="0" collapsedLevelsAreSubtotals="1" fieldPosition="0"/>
    </format>
    <format dxfId="150">
      <pivotArea field="0" type="button" dataOnly="0" labelOnly="1" outline="0" axis="axisRow" fieldPosition="0"/>
    </format>
    <format dxfId="149">
      <pivotArea dataOnly="0" labelOnly="1" fieldPosition="0">
        <references count="1">
          <reference field="0" count="0"/>
        </references>
      </pivotArea>
    </format>
    <format dxfId="148">
      <pivotArea dataOnly="0" labelOnly="1" grandRow="1" outline="0" fieldPosition="0"/>
    </format>
    <format dxfId="147">
      <pivotArea dataOnly="0" labelOnly="1" outline="0" axis="axisValues" fieldPosition="0"/>
    </format>
  </formats>
  <chartFormats count="11">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0" count="1" selected="0">
            <x v="12"/>
          </reference>
        </references>
      </pivotArea>
    </chartFormat>
    <chartFormat chart="3" format="4">
      <pivotArea type="data" outline="0" fieldPosition="0">
        <references count="2">
          <reference field="4294967294" count="1" selected="0">
            <x v="0"/>
          </reference>
          <reference field="0" count="1" selected="0">
            <x v="10"/>
          </reference>
        </references>
      </pivotArea>
    </chartFormat>
    <chartFormat chart="3" format="5">
      <pivotArea type="data" outline="0" fieldPosition="0">
        <references count="2">
          <reference field="4294967294" count="1" selected="0">
            <x v="0"/>
          </reference>
          <reference field="0" count="1" selected="0">
            <x v="5"/>
          </reference>
        </references>
      </pivotArea>
    </chartFormat>
    <chartFormat chart="3" format="6">
      <pivotArea type="data" outline="0" fieldPosition="0">
        <references count="2">
          <reference field="4294967294" count="1" selected="0">
            <x v="0"/>
          </reference>
          <reference field="0" count="1" selected="0">
            <x v="4"/>
          </reference>
        </references>
      </pivotArea>
    </chartFormat>
    <chartFormat chart="3" format="7">
      <pivotArea type="data" outline="0" fieldPosition="0">
        <references count="2">
          <reference field="4294967294" count="1" selected="0">
            <x v="0"/>
          </reference>
          <reference field="0" count="1" selected="0">
            <x v="3"/>
          </reference>
        </references>
      </pivotArea>
    </chartFormat>
    <chartFormat chart="3" format="8">
      <pivotArea type="data" outline="0" fieldPosition="0">
        <references count="2">
          <reference field="4294967294" count="1" selected="0">
            <x v="0"/>
          </reference>
          <reference field="0" count="1" selected="0">
            <x v="14"/>
          </reference>
        </references>
      </pivotArea>
    </chartFormat>
    <chartFormat chart="3" format="9">
      <pivotArea type="data" outline="0" fieldPosition="0">
        <references count="2">
          <reference field="4294967294" count="1" selected="0">
            <x v="0"/>
          </reference>
          <reference field="0" count="1" selected="0">
            <x v="11"/>
          </reference>
        </references>
      </pivotArea>
    </chartFormat>
    <chartFormat chart="3" format="10">
      <pivotArea type="data" outline="0" fieldPosition="0">
        <references count="2">
          <reference field="4294967294" count="1" selected="0">
            <x v="0"/>
          </reference>
          <reference field="0" count="1" selected="0">
            <x v="6"/>
          </reference>
        </references>
      </pivotArea>
    </chartFormat>
    <chartFormat chart="3" format="11">
      <pivotArea type="data" outline="0" fieldPosition="0">
        <references count="2">
          <reference field="4294967294" count="1" selected="0">
            <x v="0"/>
          </reference>
          <reference field="0" count="1" selected="0">
            <x v="0"/>
          </reference>
        </references>
      </pivotArea>
    </chartFormat>
    <chartFormat chart="3" format="12">
      <pivotArea type="data" outline="0" fieldPosition="0">
        <references count="2">
          <reference field="4294967294" count="1" selected="0">
            <x v="0"/>
          </reference>
          <reference field="0" count="1" selected="0">
            <x v="13"/>
          </reference>
        </references>
      </pivotArea>
    </chartFormat>
  </chartFormat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Athletes_Combined].[division].&amp;[Wome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overallscor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1" showColStripes="0" showLastColumn="1"/>
  <filters count="1">
    <filter fld="0" type="count" id="1" iMeasureHier="50">
      <autoFilter ref="A1">
        <filterColumn colId="0">
          <top10 val="10" filterVal="10"/>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thletes_Combine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3BCB8DA-C1BA-4027-993F-7BE2FD61FE89}" name="PivotTable9" cacheId="9" applyNumberFormats="0" applyBorderFormats="0" applyFontFormats="0" applyPatternFormats="0" applyAlignmentFormats="0" applyWidthHeightFormats="1" dataCaption="Values" missingCaption="No Gym" tag="7e5e9fe2-55fc-46bc-98c6-2f3d53ac528a" updatedVersion="8" minRefreshableVersion="3" useAutoFormatting="1" itemPrintTitles="1" createdVersion="8" indent="0" outline="1" outlineData="1" multipleFieldFilters="0">
  <location ref="K8:L324" firstHeaderRow="1" firstDataRow="1" firstDataCol="1" rowPageCount="1" colPageCount="1"/>
  <pivotFields count="3">
    <pivotField axis="axisRow" allDrilled="1" subtotalTop="0" showAll="0" sortType="descending" defaultSubtotal="0" defaultAttributeDrillState="1">
      <items count="3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s>
      <autoSortScope>
        <pivotArea dataOnly="0" outline="0" fieldPosition="0">
          <references count="1">
            <reference field="4294967294" count="1" selected="0">
              <x v="0"/>
            </reference>
          </references>
        </pivotArea>
      </autoSortScope>
    </pivotField>
    <pivotField axis="axisPage" allDrilled="1" subtotalTop="0" showAll="0" dataSourceSort="1" defaultSubtotal="0" defaultAttributeDrillState="1"/>
    <pivotField dataField="1" subtotalTop="0" showAll="0" defaultSubtotal="0"/>
  </pivotFields>
  <rowFields count="1">
    <field x="0"/>
  </rowFields>
  <rowItems count="316">
    <i>
      <x v="274"/>
    </i>
    <i>
      <x v="110"/>
    </i>
    <i>
      <x v="133"/>
    </i>
    <i>
      <x v="166"/>
    </i>
    <i>
      <x v="116"/>
    </i>
    <i>
      <x v="41"/>
    </i>
    <i>
      <x v="247"/>
    </i>
    <i>
      <x v="162"/>
    </i>
    <i>
      <x v="39"/>
    </i>
    <i>
      <x v="234"/>
    </i>
    <i>
      <x v="69"/>
    </i>
    <i>
      <x v="141"/>
    </i>
    <i>
      <x v="83"/>
    </i>
    <i>
      <x v="168"/>
    </i>
    <i>
      <x v="99"/>
    </i>
    <i>
      <x v="58"/>
    </i>
    <i>
      <x v="5"/>
    </i>
    <i>
      <x v="137"/>
    </i>
    <i>
      <x v="48"/>
    </i>
    <i>
      <x v="161"/>
    </i>
    <i>
      <x v="121"/>
    </i>
    <i>
      <x v="51"/>
    </i>
    <i>
      <x v="131"/>
    </i>
    <i>
      <x v="216"/>
    </i>
    <i>
      <x v="244"/>
    </i>
    <i>
      <x v="239"/>
    </i>
    <i>
      <x v="254"/>
    </i>
    <i>
      <x v="259"/>
    </i>
    <i>
      <x v="132"/>
    </i>
    <i>
      <x v="255"/>
    </i>
    <i>
      <x v="32"/>
    </i>
    <i>
      <x v="267"/>
    </i>
    <i>
      <x v="289"/>
    </i>
    <i>
      <x v="135"/>
    </i>
    <i>
      <x v="134"/>
    </i>
    <i>
      <x v="306"/>
    </i>
    <i>
      <x v="291"/>
    </i>
    <i>
      <x v="227"/>
    </i>
    <i>
      <x v="195"/>
    </i>
    <i>
      <x v="37"/>
    </i>
    <i>
      <x v="2"/>
    </i>
    <i>
      <x v="38"/>
    </i>
    <i>
      <x v="179"/>
    </i>
    <i>
      <x v="3"/>
    </i>
    <i>
      <x v="211"/>
    </i>
    <i>
      <x v="40"/>
    </i>
    <i>
      <x v="243"/>
    </i>
    <i>
      <x v="4"/>
    </i>
    <i>
      <x v="275"/>
    </i>
    <i>
      <x v="42"/>
    </i>
    <i>
      <x v="171"/>
    </i>
    <i>
      <x v="43"/>
    </i>
    <i>
      <x v="187"/>
    </i>
    <i>
      <x v="44"/>
    </i>
    <i>
      <x v="203"/>
    </i>
    <i>
      <x v="45"/>
    </i>
    <i>
      <x v="219"/>
    </i>
    <i>
      <x v="46"/>
    </i>
    <i>
      <x v="235"/>
    </i>
    <i>
      <x v="47"/>
    </i>
    <i>
      <x v="251"/>
    </i>
    <i>
      <x v="1"/>
    </i>
    <i>
      <x v="33"/>
    </i>
    <i>
      <x v="49"/>
    </i>
    <i>
      <x v="283"/>
    </i>
    <i>
      <x v="50"/>
    </i>
    <i>
      <x v="299"/>
    </i>
    <i>
      <x v="6"/>
    </i>
    <i>
      <x v="175"/>
    </i>
    <i>
      <x v="52"/>
    </i>
    <i>
      <x v="183"/>
    </i>
    <i>
      <x v="53"/>
    </i>
    <i>
      <x v="191"/>
    </i>
    <i>
      <x v="54"/>
    </i>
    <i>
      <x v="199"/>
    </i>
    <i>
      <x v="55"/>
    </i>
    <i>
      <x v="207"/>
    </i>
    <i>
      <x v="56"/>
    </i>
    <i>
      <x v="215"/>
    </i>
    <i>
      <x v="57"/>
    </i>
    <i>
      <x v="223"/>
    </i>
    <i>
      <x v="7"/>
    </i>
    <i>
      <x v="231"/>
    </i>
    <i>
      <x v="59"/>
    </i>
    <i>
      <x v="27"/>
    </i>
    <i>
      <x v="60"/>
    </i>
    <i>
      <x v="29"/>
    </i>
    <i>
      <x v="61"/>
    </i>
    <i>
      <x v="31"/>
    </i>
    <i>
      <x v="62"/>
    </i>
    <i>
      <x v="263"/>
    </i>
    <i>
      <x v="63"/>
    </i>
    <i>
      <x v="271"/>
    </i>
    <i>
      <x v="64"/>
    </i>
    <i>
      <x v="279"/>
    </i>
    <i>
      <x v="65"/>
    </i>
    <i>
      <x v="287"/>
    </i>
    <i>
      <x v="66"/>
    </i>
    <i>
      <x v="295"/>
    </i>
    <i>
      <x v="67"/>
    </i>
    <i>
      <x v="303"/>
    </i>
    <i>
      <x v="68"/>
    </i>
    <i>
      <x v="173"/>
    </i>
    <i>
      <x v="8"/>
    </i>
    <i>
      <x v="177"/>
    </i>
    <i>
      <x v="70"/>
    </i>
    <i>
      <x v="181"/>
    </i>
    <i>
      <x v="71"/>
    </i>
    <i>
      <x v="185"/>
    </i>
    <i>
      <x v="72"/>
    </i>
    <i>
      <x v="189"/>
    </i>
    <i>
      <x v="73"/>
    </i>
    <i>
      <x v="193"/>
    </i>
    <i>
      <x v="74"/>
    </i>
    <i>
      <x v="197"/>
    </i>
    <i>
      <x v="75"/>
    </i>
    <i>
      <x v="201"/>
    </i>
    <i>
      <x v="76"/>
    </i>
    <i>
      <x v="205"/>
    </i>
    <i>
      <x v="77"/>
    </i>
    <i>
      <x v="209"/>
    </i>
    <i>
      <x v="78"/>
    </i>
    <i>
      <x v="213"/>
    </i>
    <i>
      <x v="79"/>
    </i>
    <i>
      <x v="217"/>
    </i>
    <i>
      <x v="80"/>
    </i>
    <i>
      <x v="221"/>
    </i>
    <i>
      <x v="81"/>
    </i>
    <i>
      <x v="225"/>
    </i>
    <i>
      <x v="82"/>
    </i>
    <i>
      <x v="229"/>
    </i>
    <i>
      <x v="9"/>
    </i>
    <i>
      <x v="233"/>
    </i>
    <i>
      <x v="84"/>
    </i>
    <i>
      <x v="237"/>
    </i>
    <i>
      <x v="85"/>
    </i>
    <i>
      <x v="241"/>
    </i>
    <i>
      <x v="86"/>
    </i>
    <i>
      <x v="245"/>
    </i>
    <i>
      <x v="87"/>
    </i>
    <i>
      <x v="249"/>
    </i>
    <i>
      <x v="88"/>
    </i>
    <i>
      <x v="253"/>
    </i>
    <i>
      <x v="89"/>
    </i>
    <i>
      <x v="257"/>
    </i>
    <i>
      <x v="90"/>
    </i>
    <i>
      <x v="261"/>
    </i>
    <i>
      <x v="91"/>
    </i>
    <i>
      <x v="265"/>
    </i>
    <i>
      <x v="92"/>
    </i>
    <i>
      <x v="269"/>
    </i>
    <i>
      <x v="93"/>
    </i>
    <i>
      <x v="273"/>
    </i>
    <i>
      <x v="94"/>
    </i>
    <i>
      <x v="277"/>
    </i>
    <i>
      <x v="95"/>
    </i>
    <i>
      <x v="281"/>
    </i>
    <i>
      <x v="96"/>
    </i>
    <i>
      <x v="285"/>
    </i>
    <i>
      <x v="97"/>
    </i>
    <i>
      <x v="35"/>
    </i>
    <i>
      <x v="98"/>
    </i>
    <i>
      <x v="293"/>
    </i>
    <i>
      <x v="10"/>
    </i>
    <i>
      <x v="297"/>
    </i>
    <i>
      <x v="100"/>
    </i>
    <i>
      <x v="301"/>
    </i>
    <i>
      <x v="101"/>
    </i>
    <i>
      <x v="36"/>
    </i>
    <i>
      <x v="102"/>
    </i>
    <i>
      <x v="172"/>
    </i>
    <i>
      <x v="103"/>
    </i>
    <i>
      <x v="174"/>
    </i>
    <i>
      <x v="104"/>
    </i>
    <i>
      <x v="176"/>
    </i>
    <i>
      <x v="105"/>
    </i>
    <i>
      <x v="178"/>
    </i>
    <i>
      <x v="106"/>
    </i>
    <i>
      <x v="180"/>
    </i>
    <i>
      <x v="107"/>
    </i>
    <i>
      <x v="182"/>
    </i>
    <i>
      <x v="108"/>
    </i>
    <i>
      <x v="184"/>
    </i>
    <i>
      <x v="109"/>
    </i>
    <i>
      <x v="186"/>
    </i>
    <i>
      <x v="11"/>
    </i>
    <i>
      <x v="188"/>
    </i>
    <i>
      <x v="111"/>
    </i>
    <i>
      <x v="190"/>
    </i>
    <i>
      <x v="112"/>
    </i>
    <i>
      <x v="192"/>
    </i>
    <i>
      <x v="113"/>
    </i>
    <i>
      <x v="194"/>
    </i>
    <i>
      <x v="114"/>
    </i>
    <i>
      <x v="196"/>
    </i>
    <i>
      <x v="115"/>
    </i>
    <i>
      <x v="198"/>
    </i>
    <i>
      <x v="12"/>
    </i>
    <i>
      <x v="200"/>
    </i>
    <i>
      <x v="117"/>
    </i>
    <i>
      <x v="202"/>
    </i>
    <i>
      <x v="118"/>
    </i>
    <i>
      <x v="204"/>
    </i>
    <i>
      <x v="119"/>
    </i>
    <i>
      <x v="206"/>
    </i>
    <i>
      <x v="120"/>
    </i>
    <i>
      <x v="208"/>
    </i>
    <i>
      <x v="13"/>
    </i>
    <i>
      <x v="210"/>
    </i>
    <i>
      <x v="122"/>
    </i>
    <i>
      <x v="212"/>
    </i>
    <i>
      <x v="123"/>
    </i>
    <i>
      <x v="214"/>
    </i>
    <i>
      <x v="124"/>
    </i>
    <i>
      <x v="25"/>
    </i>
    <i>
      <x v="125"/>
    </i>
    <i>
      <x v="218"/>
    </i>
    <i>
      <x v="126"/>
    </i>
    <i>
      <x v="220"/>
    </i>
    <i>
      <x v="127"/>
    </i>
    <i>
      <x v="222"/>
    </i>
    <i>
      <x v="128"/>
    </i>
    <i>
      <x v="224"/>
    </i>
    <i>
      <x v="129"/>
    </i>
    <i>
      <x v="226"/>
    </i>
    <i>
      <x v="130"/>
    </i>
    <i>
      <x v="228"/>
    </i>
    <i>
      <x v="14"/>
    </i>
    <i>
      <x v="230"/>
    </i>
    <i>
      <x v="15"/>
    </i>
    <i>
      <x v="232"/>
    </i>
    <i>
      <x v="16"/>
    </i>
    <i>
      <x v="26"/>
    </i>
    <i>
      <x v="17"/>
    </i>
    <i>
      <x v="236"/>
    </i>
    <i>
      <x v="18"/>
    </i>
    <i>
      <x v="238"/>
    </i>
    <i>
      <x v="136"/>
    </i>
    <i>
      <x v="240"/>
    </i>
    <i>
      <x v="19"/>
    </i>
    <i>
      <x v="242"/>
    </i>
    <i>
      <x v="138"/>
    </i>
    <i>
      <x v="28"/>
    </i>
    <i>
      <x v="139"/>
    </i>
    <i>
      <x v="246"/>
    </i>
    <i>
      <x v="140"/>
    </i>
    <i>
      <x v="248"/>
    </i>
    <i>
      <x v="20"/>
    </i>
    <i>
      <x v="250"/>
    </i>
    <i>
      <x v="142"/>
    </i>
    <i>
      <x v="252"/>
    </i>
    <i>
      <x v="143"/>
    </i>
    <i>
      <x v="30"/>
    </i>
    <i>
      <x v="144"/>
    </i>
    <i>
      <x v="256"/>
    </i>
    <i>
      <x v="145"/>
    </i>
    <i>
      <x v="258"/>
    </i>
    <i>
      <x v="146"/>
    </i>
    <i>
      <x v="260"/>
    </i>
    <i>
      <x v="147"/>
    </i>
    <i>
      <x v="262"/>
    </i>
    <i>
      <x v="148"/>
    </i>
    <i>
      <x v="264"/>
    </i>
    <i>
      <x v="149"/>
    </i>
    <i>
      <x v="266"/>
    </i>
    <i>
      <x v="150"/>
    </i>
    <i>
      <x v="268"/>
    </i>
    <i>
      <x v="151"/>
    </i>
    <i>
      <x v="270"/>
    </i>
    <i>
      <x v="305"/>
    </i>
    <i>
      <x v="272"/>
    </i>
    <i>
      <x v="307"/>
    </i>
    <i>
      <x v="34"/>
    </i>
    <i>
      <x v="309"/>
    </i>
    <i>
      <x v="276"/>
    </i>
    <i>
      <x v="311"/>
    </i>
    <i>
      <x v="278"/>
    </i>
    <i>
      <x v="313"/>
    </i>
    <i>
      <x v="280"/>
    </i>
    <i>
      <x/>
    </i>
    <i>
      <x v="282"/>
    </i>
    <i>
      <x v="158"/>
    </i>
    <i>
      <x v="284"/>
    </i>
    <i>
      <x v="159"/>
    </i>
    <i>
      <x v="286"/>
    </i>
    <i>
      <x v="160"/>
    </i>
    <i>
      <x v="288"/>
    </i>
    <i>
      <x v="21"/>
    </i>
    <i>
      <x v="290"/>
    </i>
    <i>
      <x v="22"/>
    </i>
    <i>
      <x v="292"/>
    </i>
    <i>
      <x v="163"/>
    </i>
    <i>
      <x v="294"/>
    </i>
    <i>
      <x v="164"/>
    </i>
    <i>
      <x v="296"/>
    </i>
    <i>
      <x v="165"/>
    </i>
    <i>
      <x v="298"/>
    </i>
    <i>
      <x v="23"/>
    </i>
    <i>
      <x v="300"/>
    </i>
    <i>
      <x v="167"/>
    </i>
    <i>
      <x v="302"/>
    </i>
    <i>
      <x v="24"/>
    </i>
    <i>
      <x v="304"/>
    </i>
    <i>
      <x v="169"/>
    </i>
    <i>
      <x v="170"/>
    </i>
    <i>
      <x v="152"/>
    </i>
    <i>
      <x v="308"/>
    </i>
    <i>
      <x v="153"/>
    </i>
    <i>
      <x v="310"/>
    </i>
    <i>
      <x v="154"/>
    </i>
    <i>
      <x v="312"/>
    </i>
    <i>
      <x v="155"/>
    </i>
    <i>
      <x v="314"/>
    </i>
    <i>
      <x v="156"/>
    </i>
    <i>
      <x v="157"/>
    </i>
    <i t="grand">
      <x/>
    </i>
  </rowItems>
  <colItems count="1">
    <i/>
  </colItems>
  <pageFields count="1">
    <pageField fld="1" hier="20" name="[Athletes_Combined].[division].[All]" cap="All"/>
  </pageFields>
  <dataFields count="1">
    <dataField name="Count of competitorid" fld="2" subtotal="count" baseField="0" baseItem="0"/>
  </dataFields>
  <formats count="12">
    <format dxfId="164">
      <pivotArea type="all" dataOnly="0" outline="0" fieldPosition="0"/>
    </format>
    <format dxfId="163">
      <pivotArea outline="0" collapsedLevelsAreSubtotals="1" fieldPosition="0"/>
    </format>
    <format dxfId="162">
      <pivotArea field="0" type="button" dataOnly="0" labelOnly="1" outline="0" axis="axisRow" fieldPosition="0"/>
    </format>
    <format dxfId="161">
      <pivotArea dataOnly="0" labelOnly="1" fieldPosition="0">
        <references count="1">
          <reference field="0" count="50">
            <x v="2"/>
            <x v="3"/>
            <x v="4"/>
            <x v="5"/>
            <x v="32"/>
            <x v="37"/>
            <x v="38"/>
            <x v="39"/>
            <x v="40"/>
            <x v="41"/>
            <x v="42"/>
            <x v="48"/>
            <x v="51"/>
            <x v="58"/>
            <x v="69"/>
            <x v="83"/>
            <x v="99"/>
            <x v="110"/>
            <x v="116"/>
            <x v="121"/>
            <x v="131"/>
            <x v="132"/>
            <x v="133"/>
            <x v="134"/>
            <x v="135"/>
            <x v="137"/>
            <x v="141"/>
            <x v="161"/>
            <x v="162"/>
            <x v="166"/>
            <x v="168"/>
            <x v="179"/>
            <x v="195"/>
            <x v="211"/>
            <x v="216"/>
            <x v="227"/>
            <x v="234"/>
            <x v="239"/>
            <x v="243"/>
            <x v="244"/>
            <x v="247"/>
            <x v="254"/>
            <x v="255"/>
            <x v="259"/>
            <x v="267"/>
            <x v="274"/>
            <x v="275"/>
            <x v="289"/>
            <x v="291"/>
            <x v="306"/>
          </reference>
        </references>
      </pivotArea>
    </format>
    <format dxfId="160">
      <pivotArea dataOnly="0" labelOnly="1" fieldPosition="0">
        <references count="1">
          <reference field="0" count="50">
            <x v="1"/>
            <x v="6"/>
            <x v="7"/>
            <x v="27"/>
            <x v="29"/>
            <x v="31"/>
            <x v="33"/>
            <x v="43"/>
            <x v="44"/>
            <x v="45"/>
            <x v="46"/>
            <x v="47"/>
            <x v="49"/>
            <x v="50"/>
            <x v="52"/>
            <x v="53"/>
            <x v="54"/>
            <x v="55"/>
            <x v="56"/>
            <x v="57"/>
            <x v="59"/>
            <x v="60"/>
            <x v="61"/>
            <x v="62"/>
            <x v="63"/>
            <x v="64"/>
            <x v="65"/>
            <x v="66"/>
            <x v="67"/>
            <x v="171"/>
            <x v="175"/>
            <x v="183"/>
            <x v="187"/>
            <x v="191"/>
            <x v="199"/>
            <x v="203"/>
            <x v="207"/>
            <x v="215"/>
            <x v="219"/>
            <x v="223"/>
            <x v="231"/>
            <x v="235"/>
            <x v="251"/>
            <x v="263"/>
            <x v="271"/>
            <x v="279"/>
            <x v="283"/>
            <x v="287"/>
            <x v="295"/>
            <x v="299"/>
          </reference>
        </references>
      </pivotArea>
    </format>
    <format dxfId="159">
      <pivotArea dataOnly="0" labelOnly="1" fieldPosition="0">
        <references count="1">
          <reference field="0" count="50">
            <x v="8"/>
            <x v="9"/>
            <x v="68"/>
            <x v="70"/>
            <x v="71"/>
            <x v="72"/>
            <x v="73"/>
            <x v="74"/>
            <x v="75"/>
            <x v="76"/>
            <x v="77"/>
            <x v="78"/>
            <x v="79"/>
            <x v="80"/>
            <x v="81"/>
            <x v="82"/>
            <x v="84"/>
            <x v="85"/>
            <x v="86"/>
            <x v="87"/>
            <x v="88"/>
            <x v="89"/>
            <x v="90"/>
            <x v="91"/>
            <x v="92"/>
            <x v="173"/>
            <x v="177"/>
            <x v="181"/>
            <x v="185"/>
            <x v="189"/>
            <x v="193"/>
            <x v="197"/>
            <x v="201"/>
            <x v="205"/>
            <x v="209"/>
            <x v="213"/>
            <x v="217"/>
            <x v="221"/>
            <x v="225"/>
            <x v="229"/>
            <x v="233"/>
            <x v="237"/>
            <x v="241"/>
            <x v="245"/>
            <x v="249"/>
            <x v="253"/>
            <x v="257"/>
            <x v="261"/>
            <x v="265"/>
            <x v="303"/>
          </reference>
        </references>
      </pivotArea>
    </format>
    <format dxfId="158">
      <pivotArea dataOnly="0" labelOnly="1" fieldPosition="0">
        <references count="1">
          <reference field="0" count="50">
            <x v="10"/>
            <x v="11"/>
            <x v="12"/>
            <x v="35"/>
            <x v="36"/>
            <x v="93"/>
            <x v="94"/>
            <x v="95"/>
            <x v="96"/>
            <x v="97"/>
            <x v="98"/>
            <x v="100"/>
            <x v="101"/>
            <x v="102"/>
            <x v="103"/>
            <x v="104"/>
            <x v="105"/>
            <x v="106"/>
            <x v="107"/>
            <x v="108"/>
            <x v="109"/>
            <x v="111"/>
            <x v="112"/>
            <x v="113"/>
            <x v="114"/>
            <x v="115"/>
            <x v="117"/>
            <x v="172"/>
            <x v="174"/>
            <x v="176"/>
            <x v="178"/>
            <x v="180"/>
            <x v="182"/>
            <x v="184"/>
            <x v="186"/>
            <x v="188"/>
            <x v="190"/>
            <x v="192"/>
            <x v="194"/>
            <x v="196"/>
            <x v="198"/>
            <x v="200"/>
            <x v="269"/>
            <x v="273"/>
            <x v="277"/>
            <x v="281"/>
            <x v="285"/>
            <x v="293"/>
            <x v="297"/>
            <x v="301"/>
          </reference>
        </references>
      </pivotArea>
    </format>
    <format dxfId="157">
      <pivotArea dataOnly="0" labelOnly="1" fieldPosition="0">
        <references count="1">
          <reference field="0" count="50">
            <x v="13"/>
            <x v="14"/>
            <x v="15"/>
            <x v="16"/>
            <x v="17"/>
            <x v="18"/>
            <x v="19"/>
            <x v="20"/>
            <x v="25"/>
            <x v="26"/>
            <x v="28"/>
            <x v="118"/>
            <x v="119"/>
            <x v="120"/>
            <x v="122"/>
            <x v="123"/>
            <x v="124"/>
            <x v="125"/>
            <x v="126"/>
            <x v="127"/>
            <x v="128"/>
            <x v="129"/>
            <x v="130"/>
            <x v="136"/>
            <x v="138"/>
            <x v="139"/>
            <x v="140"/>
            <x v="142"/>
            <x v="202"/>
            <x v="204"/>
            <x v="206"/>
            <x v="208"/>
            <x v="210"/>
            <x v="212"/>
            <x v="214"/>
            <x v="218"/>
            <x v="220"/>
            <x v="222"/>
            <x v="224"/>
            <x v="226"/>
            <x v="228"/>
            <x v="230"/>
            <x v="232"/>
            <x v="236"/>
            <x v="238"/>
            <x v="240"/>
            <x v="242"/>
            <x v="246"/>
            <x v="248"/>
            <x v="250"/>
          </reference>
        </references>
      </pivotArea>
    </format>
    <format dxfId="156">
      <pivotArea dataOnly="0" labelOnly="1" fieldPosition="0">
        <references count="1">
          <reference field="0" count="50">
            <x v="0"/>
            <x v="21"/>
            <x v="22"/>
            <x v="23"/>
            <x v="30"/>
            <x v="34"/>
            <x v="143"/>
            <x v="144"/>
            <x v="145"/>
            <x v="146"/>
            <x v="147"/>
            <x v="148"/>
            <x v="149"/>
            <x v="150"/>
            <x v="151"/>
            <x v="158"/>
            <x v="159"/>
            <x v="160"/>
            <x v="163"/>
            <x v="164"/>
            <x v="165"/>
            <x v="167"/>
            <x v="252"/>
            <x v="256"/>
            <x v="258"/>
            <x v="260"/>
            <x v="262"/>
            <x v="264"/>
            <x v="266"/>
            <x v="268"/>
            <x v="270"/>
            <x v="272"/>
            <x v="276"/>
            <x v="278"/>
            <x v="280"/>
            <x v="282"/>
            <x v="284"/>
            <x v="286"/>
            <x v="288"/>
            <x v="290"/>
            <x v="292"/>
            <x v="294"/>
            <x v="296"/>
            <x v="298"/>
            <x v="300"/>
            <x v="305"/>
            <x v="307"/>
            <x v="309"/>
            <x v="311"/>
            <x v="313"/>
          </reference>
        </references>
      </pivotArea>
    </format>
    <format dxfId="155">
      <pivotArea dataOnly="0" labelOnly="1" fieldPosition="0">
        <references count="1">
          <reference field="0" count="15">
            <x v="24"/>
            <x v="152"/>
            <x v="153"/>
            <x v="154"/>
            <x v="155"/>
            <x v="156"/>
            <x v="157"/>
            <x v="169"/>
            <x v="170"/>
            <x v="302"/>
            <x v="304"/>
            <x v="308"/>
            <x v="310"/>
            <x v="312"/>
            <x v="314"/>
          </reference>
        </references>
      </pivotArea>
    </format>
    <format dxfId="154">
      <pivotArea dataOnly="0" labelOnly="1" grandRow="1" outline="0" fieldPosition="0"/>
    </format>
    <format dxfId="153">
      <pivotArea dataOnly="0" labelOnly="1" outline="0" axis="axisValues" fieldPosition="0"/>
    </format>
  </format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competitorid"/>
    <pivotHierarchy dragToData="1" caption="Distinct Count of competitor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1"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thletes_Combine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FF94A0D-841F-4625-80FB-8D16025C0544}" name="PivotTable8" cacheId="174" applyNumberFormats="0" applyBorderFormats="0" applyFontFormats="0" applyPatternFormats="0" applyAlignmentFormats="0" applyWidthHeightFormats="1" dataCaption="Values" tag="cc8634a4-2718-4436-9212-6e4fe6589eec" updatedVersion="8" minRefreshableVersion="3" useAutoFormatting="1" subtotalHiddenItems="1" itemPrintTitles="1" createdVersion="8" indent="0" outline="1" outlineData="1" multipleFieldFilters="0" chartFormat="5">
  <location ref="H8:I19" firstHeaderRow="1" firstDataRow="1" firstDataCol="1" rowPageCount="1" colPageCount="1"/>
  <pivotFields count="3">
    <pivotField axis="axisRow" allDrilled="1" subtotalTop="0" showAll="0" measureFilter="1" sortType="de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dataField="1" subtotalTop="0" showAll="0" defaultSubtotal="0"/>
    <pivotField axis="axisPage" allDrilled="1" subtotalTop="0" showAll="0" dataSourceSort="1" defaultSubtotal="0" defaultAttributeDrillState="1"/>
  </pivotFields>
  <rowFields count="1">
    <field x="0"/>
  </rowFields>
  <rowItems count="11">
    <i>
      <x v="6"/>
    </i>
    <i>
      <x v="2"/>
    </i>
    <i>
      <x v="7"/>
    </i>
    <i>
      <x v="4"/>
    </i>
    <i>
      <x/>
    </i>
    <i>
      <x v="5"/>
    </i>
    <i>
      <x v="3"/>
    </i>
    <i>
      <x v="1"/>
    </i>
    <i>
      <x v="8"/>
    </i>
    <i>
      <x v="9"/>
    </i>
    <i t="grand">
      <x/>
    </i>
  </rowItems>
  <colItems count="1">
    <i/>
  </colItems>
  <pageFields count="1">
    <pageField fld="2" hier="20" name="[Athletes_Combined].[division].&amp;[Women]" cap="Women"/>
  </pageFields>
  <dataFields count="1">
    <dataField name="Average of overallscore" fld="1" subtotal="average" baseField="0" baseItem="43" numFmtId="2"/>
  </dataFields>
  <formats count="6">
    <format dxfId="170">
      <pivotArea type="all" dataOnly="0" outline="0" fieldPosition="0"/>
    </format>
    <format dxfId="169">
      <pivotArea outline="0" collapsedLevelsAreSubtotals="1" fieldPosition="0"/>
    </format>
    <format dxfId="168">
      <pivotArea field="0" type="button" dataOnly="0" labelOnly="1" outline="0" axis="axisRow" fieldPosition="0"/>
    </format>
    <format dxfId="167">
      <pivotArea dataOnly="0" labelOnly="1" fieldPosition="0">
        <references count="1">
          <reference field="0" count="0"/>
        </references>
      </pivotArea>
    </format>
    <format dxfId="166">
      <pivotArea dataOnly="0" labelOnly="1" grandRow="1" outline="0" fieldPosition="0"/>
    </format>
    <format dxfId="165">
      <pivotArea dataOnly="0" labelOnly="1" outline="0" axis="axisValues" fieldPosition="0"/>
    </format>
  </formats>
  <chartFormats count="11">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0" count="1" selected="0">
            <x v="4"/>
          </reference>
        </references>
      </pivotArea>
    </chartFormat>
    <chartFormat chart="3" format="4">
      <pivotArea type="data" outline="0" fieldPosition="0">
        <references count="2">
          <reference field="4294967294" count="1" selected="0">
            <x v="0"/>
          </reference>
          <reference field="0" count="1" selected="0">
            <x v="8"/>
          </reference>
        </references>
      </pivotArea>
    </chartFormat>
    <chartFormat chart="3" format="5">
      <pivotArea type="data" outline="0" fieldPosition="0">
        <references count="2">
          <reference field="4294967294" count="1" selected="0">
            <x v="0"/>
          </reference>
          <reference field="0" count="1" selected="0">
            <x v="6"/>
          </reference>
        </references>
      </pivotArea>
    </chartFormat>
    <chartFormat chart="3" format="6">
      <pivotArea type="data" outline="0" fieldPosition="0">
        <references count="2">
          <reference field="4294967294" count="1" selected="0">
            <x v="0"/>
          </reference>
          <reference field="0" count="1" selected="0">
            <x v="0"/>
          </reference>
        </references>
      </pivotArea>
    </chartFormat>
    <chartFormat chart="3" format="7">
      <pivotArea type="data" outline="0" fieldPosition="0">
        <references count="2">
          <reference field="4294967294" count="1" selected="0">
            <x v="0"/>
          </reference>
          <reference field="0" count="1" selected="0">
            <x v="1"/>
          </reference>
        </references>
      </pivotArea>
    </chartFormat>
    <chartFormat chart="3" format="8">
      <pivotArea type="data" outline="0" fieldPosition="0">
        <references count="2">
          <reference field="4294967294" count="1" selected="0">
            <x v="0"/>
          </reference>
          <reference field="0" count="1" selected="0">
            <x v="9"/>
          </reference>
        </references>
      </pivotArea>
    </chartFormat>
    <chartFormat chart="3" format="9">
      <pivotArea type="data" outline="0" fieldPosition="0">
        <references count="2">
          <reference field="4294967294" count="1" selected="0">
            <x v="0"/>
          </reference>
          <reference field="0" count="1" selected="0">
            <x v="7"/>
          </reference>
        </references>
      </pivotArea>
    </chartFormat>
    <chartFormat chart="3" format="10">
      <pivotArea type="data" outline="0" fieldPosition="0">
        <references count="2">
          <reference field="4294967294" count="1" selected="0">
            <x v="0"/>
          </reference>
          <reference field="0" count="1" selected="0">
            <x v="11"/>
          </reference>
        </references>
      </pivotArea>
    </chartFormat>
    <chartFormat chart="3" format="11">
      <pivotArea type="data" outline="0" fieldPosition="0">
        <references count="2">
          <reference field="4294967294" count="1" selected="0">
            <x v="0"/>
          </reference>
          <reference field="0" count="1" selected="0">
            <x v="2"/>
          </reference>
        </references>
      </pivotArea>
    </chartFormat>
    <chartFormat chart="3" format="12">
      <pivotArea type="data" outline="0" fieldPosition="0">
        <references count="2">
          <reference field="4294967294" count="1" selected="0">
            <x v="0"/>
          </reference>
          <reference field="0" count="1" selected="0">
            <x v="10"/>
          </reference>
        </references>
      </pivotArea>
    </chartFormat>
  </chartFormat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Athletes_Combined].[division].&amp;[Wome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overallscor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1" showColStripes="0" showLastColumn="1"/>
  <filters count="1">
    <filter fld="0" type="count" id="1" iMeasureHier="50">
      <autoFilter ref="A1">
        <filterColumn colId="0">
          <top10 val="10" filterVal="10"/>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thletes_Combine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3E8830E-FFC9-4ED2-B8A6-965051F40019}" name="PivotTable7" cacheId="10" applyNumberFormats="0" applyBorderFormats="0" applyFontFormats="0" applyPatternFormats="0" applyAlignmentFormats="0" applyWidthHeightFormats="1" dataCaption="Values" tag="be185f6d-a111-4e98-bf20-aa1d128724d7" updatedVersion="8" minRefreshableVersion="3" useAutoFormatting="1" itemPrintTitles="1" createdVersion="8" indent="0" outline="1" outlineData="1" multipleFieldFilters="0" chartFormat="2">
  <location ref="E8:F123" firstHeaderRow="1" firstDataRow="1" firstDataCol="1" rowPageCount="1" colPageCount="1"/>
  <pivotFields count="3">
    <pivotField axis="axisRow" allDrilled="1" subtotalTop="0" showAll="0" sortType="descending" defaultSubtotal="0" defaultAttributeDrillState="1">
      <items count="1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s>
      <autoSortScope>
        <pivotArea dataOnly="0" outline="0" fieldPosition="0">
          <references count="1">
            <reference field="4294967294" count="1" selected="0">
              <x v="0"/>
            </reference>
          </references>
        </pivotArea>
      </autoSortScope>
    </pivotField>
    <pivotField dataField="1" subtotalTop="0" showAll="0" defaultSubtotal="0"/>
    <pivotField axis="axisPage" allDrilled="1" subtotalTop="0" showAll="0" dataSourceSort="1" defaultSubtotal="0" defaultAttributeDrillState="1"/>
  </pivotFields>
  <rowFields count="1">
    <field x="0"/>
  </rowFields>
  <rowItems count="115">
    <i>
      <x v="109"/>
    </i>
    <i>
      <x v="20"/>
    </i>
    <i>
      <x v="5"/>
    </i>
    <i>
      <x v="43"/>
    </i>
    <i>
      <x v="99"/>
    </i>
    <i>
      <x v="108"/>
    </i>
    <i>
      <x v="70"/>
    </i>
    <i>
      <x v="35"/>
    </i>
    <i>
      <x v="16"/>
    </i>
    <i>
      <x v="100"/>
    </i>
    <i>
      <x v="95"/>
    </i>
    <i>
      <x v="50"/>
    </i>
    <i>
      <x v="65"/>
    </i>
    <i>
      <x v="73"/>
    </i>
    <i>
      <x v="69"/>
    </i>
    <i>
      <x v="28"/>
    </i>
    <i>
      <x v="86"/>
    </i>
    <i>
      <x v="82"/>
    </i>
    <i>
      <x v="59"/>
    </i>
    <i>
      <x v="79"/>
    </i>
    <i>
      <x v="21"/>
    </i>
    <i>
      <x v="24"/>
    </i>
    <i>
      <x v="13"/>
    </i>
    <i>
      <x v="25"/>
    </i>
    <i>
      <x v="63"/>
    </i>
    <i>
      <x v="26"/>
    </i>
    <i>
      <x v="74"/>
    </i>
    <i>
      <x v="27"/>
    </i>
    <i>
      <x v="11"/>
    </i>
    <i>
      <x v="4"/>
    </i>
    <i>
      <x v="106"/>
    </i>
    <i>
      <x v="29"/>
    </i>
    <i>
      <x v="61"/>
    </i>
    <i>
      <x v="30"/>
    </i>
    <i>
      <x v="66"/>
    </i>
    <i>
      <x v="31"/>
    </i>
    <i>
      <x v="71"/>
    </i>
    <i>
      <x v="32"/>
    </i>
    <i>
      <x v="76"/>
    </i>
    <i>
      <x v="33"/>
    </i>
    <i>
      <x v="23"/>
    </i>
    <i>
      <x v="34"/>
    </i>
    <i>
      <x v="97"/>
    </i>
    <i>
      <x v="6"/>
    </i>
    <i>
      <x v="104"/>
    </i>
    <i>
      <x v="36"/>
    </i>
    <i>
      <x v="14"/>
    </i>
    <i>
      <x v="38"/>
    </i>
    <i>
      <x v="60"/>
    </i>
    <i>
      <x v="39"/>
    </i>
    <i>
      <x v="62"/>
    </i>
    <i>
      <x v="40"/>
    </i>
    <i>
      <x v="2"/>
    </i>
    <i>
      <x v="41"/>
    </i>
    <i>
      <x v="67"/>
    </i>
    <i>
      <x v="42"/>
    </i>
    <i>
      <x v="10"/>
    </i>
    <i>
      <x v="7"/>
    </i>
    <i>
      <x v="22"/>
    </i>
    <i>
      <x v="44"/>
    </i>
    <i>
      <x v="75"/>
    </i>
    <i>
      <x v="81"/>
    </i>
    <i>
      <x v="77"/>
    </i>
    <i>
      <x v="83"/>
    </i>
    <i>
      <x v="80"/>
    </i>
    <i>
      <x v="18"/>
    </i>
    <i>
      <x v="92"/>
    </i>
    <i>
      <x v="45"/>
    </i>
    <i>
      <x v="85"/>
    </i>
    <i>
      <x v="48"/>
    </i>
    <i>
      <x v="89"/>
    </i>
    <i>
      <x v="49"/>
    </i>
    <i>
      <x v="93"/>
    </i>
    <i>
      <x v="9"/>
    </i>
    <i>
      <x v="96"/>
    </i>
    <i>
      <x v="110"/>
    </i>
    <i>
      <x v="12"/>
    </i>
    <i>
      <x v="53"/>
    </i>
    <i>
      <x v="103"/>
    </i>
    <i>
      <x v="54"/>
    </i>
    <i>
      <x v="105"/>
    </i>
    <i>
      <x v="112"/>
    </i>
    <i>
      <x v="107"/>
    </i>
    <i>
      <x v="57"/>
    </i>
    <i>
      <x v="15"/>
    </i>
    <i>
      <x v="58"/>
    </i>
    <i>
      <x v="111"/>
    </i>
    <i>
      <x v="52"/>
    </i>
    <i>
      <x v="55"/>
    </i>
    <i>
      <x v="113"/>
    </i>
    <i>
      <x v="72"/>
    </i>
    <i>
      <x v="19"/>
    </i>
    <i>
      <x v="90"/>
    </i>
    <i>
      <x v="102"/>
    </i>
    <i>
      <x v="91"/>
    </i>
    <i>
      <x v="47"/>
    </i>
    <i>
      <x v="3"/>
    </i>
    <i>
      <x v="87"/>
    </i>
    <i>
      <x v="51"/>
    </i>
    <i>
      <x v="101"/>
    </i>
    <i>
      <x v="94"/>
    </i>
    <i>
      <x v="46"/>
    </i>
    <i>
      <x v="37"/>
    </i>
    <i>
      <x v="68"/>
    </i>
    <i>
      <x v="17"/>
    </i>
    <i>
      <x v="84"/>
    </i>
    <i>
      <x v="64"/>
    </i>
    <i>
      <x v="1"/>
    </i>
    <i>
      <x v="98"/>
    </i>
    <i>
      <x v="88"/>
    </i>
    <i>
      <x v="78"/>
    </i>
    <i>
      <x v="8"/>
    </i>
    <i>
      <x/>
    </i>
    <i>
      <x v="56"/>
    </i>
    <i t="grand">
      <x/>
    </i>
  </rowItems>
  <colItems count="1">
    <i/>
  </colItems>
  <pageFields count="1">
    <pageField fld="2" hier="20" name="[Athletes_Combined].[division].[All]" cap="All"/>
  </pageFields>
  <dataFields count="1">
    <dataField name="Count of competitorid" fld="1" subtotal="count" baseField="0" baseItem="0"/>
  </dataFields>
  <formats count="9">
    <format dxfId="179">
      <pivotArea dataOnly="0" labelOnly="1" fieldPosition="0">
        <references count="1">
          <reference field="0" count="1">
            <x v="20"/>
          </reference>
        </references>
      </pivotArea>
    </format>
    <format dxfId="178">
      <pivotArea type="all" dataOnly="0" outline="0" fieldPosition="0"/>
    </format>
    <format dxfId="177">
      <pivotArea outline="0" collapsedLevelsAreSubtotals="1" fieldPosition="0"/>
    </format>
    <format dxfId="176">
      <pivotArea field="0" type="button" dataOnly="0" labelOnly="1" outline="0" axis="axisRow" fieldPosition="0"/>
    </format>
    <format dxfId="175">
      <pivotArea dataOnly="0" labelOnly="1" fieldPosition="0">
        <references count="1">
          <reference field="0" count="50">
            <x v="4"/>
            <x v="5"/>
            <x v="6"/>
            <x v="11"/>
            <x v="13"/>
            <x v="14"/>
            <x v="16"/>
            <x v="20"/>
            <x v="21"/>
            <x v="23"/>
            <x v="24"/>
            <x v="25"/>
            <x v="26"/>
            <x v="27"/>
            <x v="28"/>
            <x v="29"/>
            <x v="30"/>
            <x v="31"/>
            <x v="32"/>
            <x v="33"/>
            <x v="34"/>
            <x v="35"/>
            <x v="36"/>
            <x v="38"/>
            <x v="39"/>
            <x v="43"/>
            <x v="50"/>
            <x v="59"/>
            <x v="60"/>
            <x v="61"/>
            <x v="63"/>
            <x v="65"/>
            <x v="66"/>
            <x v="69"/>
            <x v="70"/>
            <x v="71"/>
            <x v="73"/>
            <x v="74"/>
            <x v="76"/>
            <x v="79"/>
            <x v="82"/>
            <x v="86"/>
            <x v="95"/>
            <x v="97"/>
            <x v="99"/>
            <x v="100"/>
            <x v="104"/>
            <x v="106"/>
            <x v="108"/>
            <x v="109"/>
          </reference>
        </references>
      </pivotArea>
    </format>
    <format dxfId="174">
      <pivotArea dataOnly="0" labelOnly="1" fieldPosition="0">
        <references count="1">
          <reference field="0" count="50">
            <x v="2"/>
            <x v="3"/>
            <x v="7"/>
            <x v="9"/>
            <x v="10"/>
            <x v="12"/>
            <x v="15"/>
            <x v="18"/>
            <x v="19"/>
            <x v="22"/>
            <x v="40"/>
            <x v="41"/>
            <x v="42"/>
            <x v="44"/>
            <x v="45"/>
            <x v="47"/>
            <x v="48"/>
            <x v="49"/>
            <x v="51"/>
            <x v="52"/>
            <x v="53"/>
            <x v="54"/>
            <x v="55"/>
            <x v="57"/>
            <x v="58"/>
            <x v="62"/>
            <x v="67"/>
            <x v="72"/>
            <x v="75"/>
            <x v="77"/>
            <x v="80"/>
            <x v="81"/>
            <x v="83"/>
            <x v="85"/>
            <x v="87"/>
            <x v="89"/>
            <x v="90"/>
            <x v="91"/>
            <x v="92"/>
            <x v="93"/>
            <x v="96"/>
            <x v="101"/>
            <x v="102"/>
            <x v="103"/>
            <x v="105"/>
            <x v="107"/>
            <x v="110"/>
            <x v="111"/>
            <x v="112"/>
            <x v="113"/>
          </reference>
        </references>
      </pivotArea>
    </format>
    <format dxfId="173">
      <pivotArea dataOnly="0" labelOnly="1" fieldPosition="0">
        <references count="1">
          <reference field="0" count="14">
            <x v="0"/>
            <x v="1"/>
            <x v="8"/>
            <x v="17"/>
            <x v="37"/>
            <x v="46"/>
            <x v="56"/>
            <x v="64"/>
            <x v="68"/>
            <x v="78"/>
            <x v="84"/>
            <x v="88"/>
            <x v="94"/>
            <x v="98"/>
          </reference>
        </references>
      </pivotArea>
    </format>
    <format dxfId="172">
      <pivotArea dataOnly="0" labelOnly="1" grandRow="1" outline="0" fieldPosition="0"/>
    </format>
    <format dxfId="171">
      <pivotArea dataOnly="0" labelOnly="1" outline="0" axis="axisValues" fieldPosition="0"/>
    </format>
  </format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countryoforiginname"/>
    <pivotHierarchy dragToData="1"/>
    <pivotHierarchy dragToData="1"/>
    <pivotHierarchy dragToData="1" caption="Count of competitor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1"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thletes_Combine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490FA3F9-77F0-4628-8E55-FAFB8EE321E6}" name="PivotTable6" cacheId="7" applyNumberFormats="0" applyBorderFormats="0" applyFontFormats="0" applyPatternFormats="0" applyAlignmentFormats="0" applyWidthHeightFormats="1" dataCaption="Values" tag="b80d8575-9230-4cc8-a912-e4a4524fae29" updatedVersion="8" minRefreshableVersion="3" useAutoFormatting="1" itemPrintTitles="1" createdVersion="8" indent="0" outline="1" outlineData="1" multipleFieldFilters="0">
  <location ref="C5:C6" firstHeaderRow="1" firstDataRow="1" firstDataCol="0"/>
  <pivotFields count="1">
    <pivotField dataField="1" subtotalTop="0" showAll="0" defaultSubtotal="0"/>
  </pivotFields>
  <rowItems count="1">
    <i/>
  </rowItems>
  <colItems count="1">
    <i/>
  </colItems>
  <dataFields count="1">
    <dataField name="Distinct Count of affiliatename" fld="0" subtotal="count" baseField="0" baseItem="0">
      <extLst>
        <ext xmlns:x15="http://schemas.microsoft.com/office/spreadsheetml/2010/11/main" uri="{FABC7310-3BB5-11E1-824E-6D434824019B}">
          <x15:dataField isCountDistinct="1"/>
        </ext>
      </extLst>
    </dataField>
  </dataFields>
  <formats count="3">
    <format dxfId="182">
      <pivotArea type="all" dataOnly="0" outline="0" fieldPosition="0"/>
    </format>
    <format dxfId="181">
      <pivotArea outline="0" collapsedLevelsAreSubtotals="1" fieldPosition="0"/>
    </format>
    <format dxfId="180">
      <pivotArea dataOnly="0" labelOnly="1" outline="0" axis="axisValues" fieldPosition="0"/>
    </format>
  </format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affiliatename"/>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thletes_Combine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B80DC36A-8BB1-4F02-83B8-1F6A210E0286}"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5:AP401" firstHeaderRow="1" firstDataRow="2" firstDataCol="1"/>
  <pivotFields count="12">
    <pivotField axis="axisRow" showAll="0">
      <items count="395">
        <item x="11"/>
        <item x="88"/>
        <item x="373"/>
        <item x="172"/>
        <item x="161"/>
        <item x="1"/>
        <item x="33"/>
        <item x="276"/>
        <item x="275"/>
        <item x="287"/>
        <item x="40"/>
        <item x="332"/>
        <item x="35"/>
        <item x="300"/>
        <item x="331"/>
        <item x="163"/>
        <item x="325"/>
        <item x="285"/>
        <item x="183"/>
        <item x="94"/>
        <item x="314"/>
        <item x="359"/>
        <item x="324"/>
        <item x="372"/>
        <item x="364"/>
        <item x="313"/>
        <item x="4"/>
        <item x="286"/>
        <item x="320"/>
        <item x="142"/>
        <item x="155"/>
        <item x="378"/>
        <item x="365"/>
        <item x="153"/>
        <item x="106"/>
        <item x="327"/>
        <item x="166"/>
        <item x="26"/>
        <item x="16"/>
        <item x="369"/>
        <item x="375"/>
        <item x="284"/>
        <item x="103"/>
        <item x="293"/>
        <item x="317"/>
        <item x="366"/>
        <item x="37"/>
        <item x="299"/>
        <item x="367"/>
        <item x="109"/>
        <item x="391"/>
        <item x="337"/>
        <item x="97"/>
        <item x="3"/>
        <item x="9"/>
        <item x="157"/>
        <item x="356"/>
        <item x="200"/>
        <item x="346"/>
        <item x="178"/>
        <item x="27"/>
        <item x="333"/>
        <item x="342"/>
        <item x="292"/>
        <item x="358"/>
        <item x="124"/>
        <item x="147"/>
        <item x="354"/>
        <item x="362"/>
        <item x="245"/>
        <item x="379"/>
        <item x="281"/>
        <item x="360"/>
        <item x="393"/>
        <item x="12"/>
        <item x="321"/>
        <item x="352"/>
        <item x="2"/>
        <item x="18"/>
        <item x="304"/>
        <item x="82"/>
        <item x="169"/>
        <item x="318"/>
        <item x="182"/>
        <item x="138"/>
        <item x="371"/>
        <item x="282"/>
        <item x="243"/>
        <item x="160"/>
        <item x="189"/>
        <item x="75"/>
        <item x="176"/>
        <item x="234"/>
        <item x="44"/>
        <item x="256"/>
        <item x="22"/>
        <item x="306"/>
        <item x="347"/>
        <item x="343"/>
        <item x="323"/>
        <item x="355"/>
        <item x="21"/>
        <item x="280"/>
        <item x="319"/>
        <item x="198"/>
        <item x="167"/>
        <item x="316"/>
        <item x="58"/>
        <item x="202"/>
        <item x="204"/>
        <item x="201"/>
        <item x="28"/>
        <item x="145"/>
        <item x="294"/>
        <item x="341"/>
        <item x="357"/>
        <item x="13"/>
        <item x="277"/>
        <item x="23"/>
        <item x="386"/>
        <item x="384"/>
        <item x="195"/>
        <item x="0"/>
        <item x="10"/>
        <item x="338"/>
        <item x="53"/>
        <item x="216"/>
        <item x="15"/>
        <item x="62"/>
        <item x="144"/>
        <item x="278"/>
        <item x="301"/>
        <item x="159"/>
        <item x="303"/>
        <item x="302"/>
        <item x="311"/>
        <item x="36"/>
        <item x="150"/>
        <item x="330"/>
        <item x="93"/>
        <item x="24"/>
        <item x="83"/>
        <item x="353"/>
        <item x="61"/>
        <item x="389"/>
        <item x="137"/>
        <item x="5"/>
        <item x="348"/>
        <item x="78"/>
        <item x="368"/>
        <item x="203"/>
        <item x="363"/>
        <item x="52"/>
        <item x="308"/>
        <item x="108"/>
        <item x="214"/>
        <item x="19"/>
        <item x="60"/>
        <item x="80"/>
        <item x="206"/>
        <item x="289"/>
        <item x="122"/>
        <item x="196"/>
        <item x="187"/>
        <item x="156"/>
        <item x="241"/>
        <item x="164"/>
        <item x="240"/>
        <item x="344"/>
        <item x="199"/>
        <item x="388"/>
        <item x="45"/>
        <item x="326"/>
        <item x="209"/>
        <item x="171"/>
        <item x="258"/>
        <item x="87"/>
        <item x="188"/>
        <item x="41"/>
        <item x="168"/>
        <item x="297"/>
        <item x="152"/>
        <item x="135"/>
        <item x="279"/>
        <item x="310"/>
        <item x="382"/>
        <item x="81"/>
        <item x="191"/>
        <item x="305"/>
        <item x="370"/>
        <item x="146"/>
        <item x="66"/>
        <item x="69"/>
        <item x="265"/>
        <item x="107"/>
        <item x="322"/>
        <item x="298"/>
        <item x="184"/>
        <item x="267"/>
        <item x="376"/>
        <item x="54"/>
        <item x="17"/>
        <item x="290"/>
        <item x="329"/>
        <item x="222"/>
        <item x="125"/>
        <item x="98"/>
        <item x="336"/>
        <item x="232"/>
        <item x="190"/>
        <item x="361"/>
        <item x="148"/>
        <item x="84"/>
        <item x="8"/>
        <item x="390"/>
        <item x="288"/>
        <item x="65"/>
        <item x="296"/>
        <item x="350"/>
        <item x="92"/>
        <item x="34"/>
        <item x="120"/>
        <item x="31"/>
        <item x="177"/>
        <item x="385"/>
        <item x="212"/>
        <item x="105"/>
        <item x="86"/>
        <item x="248"/>
        <item x="154"/>
        <item x="197"/>
        <item x="56"/>
        <item x="119"/>
        <item x="211"/>
        <item x="255"/>
        <item x="179"/>
        <item x="328"/>
        <item x="261"/>
        <item x="307"/>
        <item x="67"/>
        <item x="136"/>
        <item x="42"/>
        <item x="309"/>
        <item x="85"/>
        <item x="246"/>
        <item x="236"/>
        <item x="192"/>
        <item x="238"/>
        <item x="134"/>
        <item x="100"/>
        <item x="25"/>
        <item x="380"/>
        <item x="139"/>
        <item x="50"/>
        <item x="218"/>
        <item x="14"/>
        <item x="32"/>
        <item x="70"/>
        <item x="30"/>
        <item x="213"/>
        <item x="173"/>
        <item x="49"/>
        <item x="162"/>
        <item x="208"/>
        <item x="43"/>
        <item x="264"/>
        <item x="104"/>
        <item x="226"/>
        <item x="38"/>
        <item x="185"/>
        <item x="351"/>
        <item x="47"/>
        <item x="59"/>
        <item x="219"/>
        <item x="340"/>
        <item x="383"/>
        <item x="112"/>
        <item x="194"/>
        <item x="291"/>
        <item x="174"/>
        <item x="295"/>
        <item x="242"/>
        <item x="377"/>
        <item x="39"/>
        <item x="127"/>
        <item x="131"/>
        <item x="99"/>
        <item x="129"/>
        <item x="251"/>
        <item x="334"/>
        <item x="158"/>
        <item x="151"/>
        <item x="95"/>
        <item x="315"/>
        <item x="180"/>
        <item x="113"/>
        <item x="123"/>
        <item x="312"/>
        <item x="91"/>
        <item x="6"/>
        <item x="233"/>
        <item x="381"/>
        <item x="273"/>
        <item x="225"/>
        <item x="71"/>
        <item x="186"/>
        <item x="170"/>
        <item x="259"/>
        <item x="149"/>
        <item x="102"/>
        <item x="51"/>
        <item x="29"/>
        <item x="266"/>
        <item x="77"/>
        <item x="111"/>
        <item x="221"/>
        <item x="239"/>
        <item x="48"/>
        <item x="254"/>
        <item x="217"/>
        <item x="7"/>
        <item x="165"/>
        <item x="392"/>
        <item x="20"/>
        <item x="76"/>
        <item x="345"/>
        <item x="335"/>
        <item x="117"/>
        <item x="215"/>
        <item x="349"/>
        <item x="90"/>
        <item x="237"/>
        <item x="374"/>
        <item x="89"/>
        <item x="220"/>
        <item x="262"/>
        <item x="118"/>
        <item x="181"/>
        <item x="387"/>
        <item x="339"/>
        <item x="141"/>
        <item x="46"/>
        <item x="74"/>
        <item x="121"/>
        <item x="64"/>
        <item x="130"/>
        <item x="207"/>
        <item x="63"/>
        <item x="193"/>
        <item x="175"/>
        <item x="274"/>
        <item x="250"/>
        <item x="231"/>
        <item x="101"/>
        <item x="114"/>
        <item x="110"/>
        <item x="116"/>
        <item x="228"/>
        <item x="229"/>
        <item x="268"/>
        <item x="224"/>
        <item x="252"/>
        <item x="210"/>
        <item x="72"/>
        <item x="140"/>
        <item x="253"/>
        <item x="223"/>
        <item x="133"/>
        <item x="115"/>
        <item x="260"/>
        <item x="257"/>
        <item x="269"/>
        <item x="73"/>
        <item x="247"/>
        <item x="249"/>
        <item x="230"/>
        <item x="270"/>
        <item x="128"/>
        <item x="235"/>
        <item x="271"/>
        <item x="244"/>
        <item x="205"/>
        <item x="132"/>
        <item x="55"/>
        <item x="227"/>
        <item x="143"/>
        <item x="96"/>
        <item x="283"/>
        <item x="263"/>
        <item x="272"/>
        <item x="79"/>
        <item x="126"/>
        <item x="68"/>
        <item x="57"/>
        <item t="default"/>
      </items>
    </pivotField>
    <pivotField axis="axisCol" showAll="0">
      <items count="13">
        <item x="0"/>
        <item x="1"/>
        <item x="2"/>
        <item x="3"/>
        <item x="4"/>
        <item x="5"/>
        <item x="6"/>
        <item x="7"/>
        <item x="8"/>
        <item x="9"/>
        <item x="10"/>
        <item x="11"/>
        <item t="default"/>
      </items>
    </pivotField>
    <pivotField showAll="0"/>
    <pivotField showAll="0"/>
    <pivotField showAll="0"/>
    <pivotField showAll="0"/>
    <pivotField dataField="1" showAll="0"/>
    <pivotField showAll="0"/>
    <pivotField showAll="0"/>
    <pivotField showAll="0"/>
    <pivotField showAll="0"/>
    <pivotField showAll="0"/>
  </pivotFields>
  <rowFields count="1">
    <field x="0"/>
  </rowFields>
  <rowItems count="39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t="grand">
      <x/>
    </i>
  </rowItems>
  <colFields count="1">
    <field x="1"/>
  </colFields>
  <colItems count="13">
    <i>
      <x/>
    </i>
    <i>
      <x v="1"/>
    </i>
    <i>
      <x v="2"/>
    </i>
    <i>
      <x v="3"/>
    </i>
    <i>
      <x v="4"/>
    </i>
    <i>
      <x v="5"/>
    </i>
    <i>
      <x v="6"/>
    </i>
    <i>
      <x v="7"/>
    </i>
    <i>
      <x v="8"/>
    </i>
    <i>
      <x v="9"/>
    </i>
    <i>
      <x v="10"/>
    </i>
    <i>
      <x v="11"/>
    </i>
    <i t="grand">
      <x/>
    </i>
  </colItems>
  <dataFields count="1">
    <dataField name="Max of points" fld="6" subtotal="max"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350A7B00-1054-4D56-8654-CF67FBD67CC6}"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5:AA401" firstHeaderRow="1" firstDataRow="2" firstDataCol="1"/>
  <pivotFields count="12">
    <pivotField axis="axisRow" showAll="0">
      <items count="395">
        <item x="11"/>
        <item x="88"/>
        <item x="373"/>
        <item x="172"/>
        <item x="161"/>
        <item x="1"/>
        <item x="33"/>
        <item x="276"/>
        <item x="275"/>
        <item x="287"/>
        <item x="40"/>
        <item x="332"/>
        <item x="35"/>
        <item x="300"/>
        <item x="331"/>
        <item x="163"/>
        <item x="325"/>
        <item x="285"/>
        <item x="183"/>
        <item x="94"/>
        <item x="314"/>
        <item x="359"/>
        <item x="324"/>
        <item x="372"/>
        <item x="364"/>
        <item x="313"/>
        <item x="4"/>
        <item x="286"/>
        <item x="320"/>
        <item x="142"/>
        <item x="155"/>
        <item x="378"/>
        <item x="365"/>
        <item x="153"/>
        <item x="106"/>
        <item x="327"/>
        <item x="166"/>
        <item x="26"/>
        <item x="16"/>
        <item x="369"/>
        <item x="375"/>
        <item x="284"/>
        <item x="103"/>
        <item x="293"/>
        <item x="317"/>
        <item x="366"/>
        <item x="37"/>
        <item x="299"/>
        <item x="367"/>
        <item x="109"/>
        <item x="391"/>
        <item x="337"/>
        <item x="97"/>
        <item x="3"/>
        <item x="9"/>
        <item x="157"/>
        <item x="356"/>
        <item x="200"/>
        <item x="346"/>
        <item x="178"/>
        <item x="27"/>
        <item x="333"/>
        <item x="342"/>
        <item x="292"/>
        <item x="358"/>
        <item x="124"/>
        <item x="147"/>
        <item x="354"/>
        <item x="362"/>
        <item x="245"/>
        <item x="379"/>
        <item x="281"/>
        <item x="360"/>
        <item x="393"/>
        <item x="12"/>
        <item x="321"/>
        <item x="352"/>
        <item x="2"/>
        <item x="18"/>
        <item x="304"/>
        <item x="82"/>
        <item x="169"/>
        <item x="318"/>
        <item x="182"/>
        <item x="138"/>
        <item x="371"/>
        <item x="282"/>
        <item x="243"/>
        <item x="160"/>
        <item x="189"/>
        <item x="75"/>
        <item x="176"/>
        <item x="234"/>
        <item x="44"/>
        <item x="256"/>
        <item x="22"/>
        <item x="306"/>
        <item x="347"/>
        <item x="343"/>
        <item x="323"/>
        <item x="355"/>
        <item x="21"/>
        <item x="280"/>
        <item x="319"/>
        <item x="198"/>
        <item x="167"/>
        <item x="316"/>
        <item x="58"/>
        <item x="202"/>
        <item x="204"/>
        <item x="201"/>
        <item x="28"/>
        <item x="145"/>
        <item x="294"/>
        <item x="341"/>
        <item x="357"/>
        <item x="13"/>
        <item x="277"/>
        <item x="23"/>
        <item x="386"/>
        <item x="384"/>
        <item x="195"/>
        <item x="0"/>
        <item x="10"/>
        <item x="338"/>
        <item x="53"/>
        <item x="216"/>
        <item x="15"/>
        <item x="62"/>
        <item x="144"/>
        <item x="278"/>
        <item x="301"/>
        <item x="159"/>
        <item x="303"/>
        <item x="302"/>
        <item x="311"/>
        <item x="36"/>
        <item x="150"/>
        <item x="330"/>
        <item x="93"/>
        <item x="24"/>
        <item x="83"/>
        <item x="353"/>
        <item x="61"/>
        <item x="389"/>
        <item x="137"/>
        <item x="5"/>
        <item x="348"/>
        <item x="78"/>
        <item x="368"/>
        <item x="203"/>
        <item x="363"/>
        <item x="52"/>
        <item x="308"/>
        <item x="108"/>
        <item x="214"/>
        <item x="19"/>
        <item x="60"/>
        <item x="80"/>
        <item x="206"/>
        <item x="289"/>
        <item x="122"/>
        <item x="196"/>
        <item x="187"/>
        <item x="156"/>
        <item x="241"/>
        <item x="164"/>
        <item x="240"/>
        <item x="344"/>
        <item x="199"/>
        <item x="388"/>
        <item x="45"/>
        <item x="326"/>
        <item x="209"/>
        <item x="171"/>
        <item x="258"/>
        <item x="87"/>
        <item x="188"/>
        <item x="41"/>
        <item x="168"/>
        <item x="297"/>
        <item x="152"/>
        <item x="135"/>
        <item x="279"/>
        <item x="310"/>
        <item x="382"/>
        <item x="81"/>
        <item x="191"/>
        <item x="305"/>
        <item x="370"/>
        <item x="146"/>
        <item x="66"/>
        <item x="69"/>
        <item x="265"/>
        <item x="107"/>
        <item x="322"/>
        <item x="298"/>
        <item x="184"/>
        <item x="267"/>
        <item x="376"/>
        <item x="54"/>
        <item x="17"/>
        <item x="290"/>
        <item x="329"/>
        <item x="222"/>
        <item x="125"/>
        <item x="98"/>
        <item x="336"/>
        <item x="232"/>
        <item x="190"/>
        <item x="361"/>
        <item x="148"/>
        <item x="84"/>
        <item x="8"/>
        <item x="390"/>
        <item x="288"/>
        <item x="65"/>
        <item x="296"/>
        <item x="350"/>
        <item x="92"/>
        <item x="34"/>
        <item x="120"/>
        <item x="31"/>
        <item x="177"/>
        <item x="385"/>
        <item x="212"/>
        <item x="105"/>
        <item x="86"/>
        <item x="248"/>
        <item x="154"/>
        <item x="197"/>
        <item x="56"/>
        <item x="119"/>
        <item x="211"/>
        <item x="255"/>
        <item x="179"/>
        <item x="328"/>
        <item x="261"/>
        <item x="307"/>
        <item x="67"/>
        <item x="136"/>
        <item x="42"/>
        <item x="309"/>
        <item x="85"/>
        <item x="246"/>
        <item x="236"/>
        <item x="192"/>
        <item x="238"/>
        <item x="134"/>
        <item x="100"/>
        <item x="25"/>
        <item x="380"/>
        <item x="139"/>
        <item x="50"/>
        <item x="218"/>
        <item x="14"/>
        <item x="32"/>
        <item x="70"/>
        <item x="30"/>
        <item x="213"/>
        <item x="173"/>
        <item x="49"/>
        <item x="162"/>
        <item x="208"/>
        <item x="43"/>
        <item x="264"/>
        <item x="104"/>
        <item x="226"/>
        <item x="38"/>
        <item x="185"/>
        <item x="351"/>
        <item x="47"/>
        <item x="59"/>
        <item x="219"/>
        <item x="340"/>
        <item x="383"/>
        <item x="112"/>
        <item x="194"/>
        <item x="291"/>
        <item x="174"/>
        <item x="295"/>
        <item x="242"/>
        <item x="377"/>
        <item x="39"/>
        <item x="127"/>
        <item x="131"/>
        <item x="99"/>
        <item x="129"/>
        <item x="251"/>
        <item x="334"/>
        <item x="158"/>
        <item x="151"/>
        <item x="95"/>
        <item x="315"/>
        <item x="180"/>
        <item x="113"/>
        <item x="123"/>
        <item x="312"/>
        <item x="91"/>
        <item x="6"/>
        <item x="233"/>
        <item x="381"/>
        <item x="273"/>
        <item x="225"/>
        <item x="71"/>
        <item x="186"/>
        <item x="170"/>
        <item x="259"/>
        <item x="149"/>
        <item x="102"/>
        <item x="51"/>
        <item x="29"/>
        <item x="266"/>
        <item x="77"/>
        <item x="111"/>
        <item x="221"/>
        <item x="239"/>
        <item x="48"/>
        <item x="254"/>
        <item x="217"/>
        <item x="7"/>
        <item x="165"/>
        <item x="392"/>
        <item x="20"/>
        <item x="76"/>
        <item x="345"/>
        <item x="335"/>
        <item x="117"/>
        <item x="215"/>
        <item x="349"/>
        <item x="90"/>
        <item x="237"/>
        <item x="374"/>
        <item x="89"/>
        <item x="220"/>
        <item x="262"/>
        <item x="118"/>
        <item x="181"/>
        <item x="387"/>
        <item x="339"/>
        <item x="141"/>
        <item x="46"/>
        <item x="74"/>
        <item x="121"/>
        <item x="64"/>
        <item x="130"/>
        <item x="207"/>
        <item x="63"/>
        <item x="193"/>
        <item x="175"/>
        <item x="274"/>
        <item x="250"/>
        <item x="231"/>
        <item x="101"/>
        <item x="114"/>
        <item x="110"/>
        <item x="116"/>
        <item x="228"/>
        <item x="229"/>
        <item x="268"/>
        <item x="224"/>
        <item x="252"/>
        <item x="210"/>
        <item x="72"/>
        <item x="140"/>
        <item x="253"/>
        <item x="223"/>
        <item x="133"/>
        <item x="115"/>
        <item x="260"/>
        <item x="257"/>
        <item x="269"/>
        <item x="73"/>
        <item x="247"/>
        <item x="249"/>
        <item x="230"/>
        <item x="270"/>
        <item x="128"/>
        <item x="235"/>
        <item x="271"/>
        <item x="244"/>
        <item x="205"/>
        <item x="132"/>
        <item x="55"/>
        <item x="227"/>
        <item x="143"/>
        <item x="96"/>
        <item x="283"/>
        <item x="263"/>
        <item x="272"/>
        <item x="79"/>
        <item x="126"/>
        <item x="68"/>
        <item x="57"/>
        <item t="default"/>
      </items>
    </pivotField>
    <pivotField axis="axisCol" showAll="0">
      <items count="13">
        <item x="0"/>
        <item x="1"/>
        <item x="2"/>
        <item x="3"/>
        <item x="4"/>
        <item x="5"/>
        <item x="6"/>
        <item x="7"/>
        <item x="8"/>
        <item x="9"/>
        <item x="10"/>
        <item x="11"/>
        <item t="default"/>
      </items>
    </pivotField>
    <pivotField showAll="0"/>
    <pivotField showAll="0"/>
    <pivotField dataField="1" showAll="0"/>
    <pivotField showAll="0"/>
    <pivotField showAll="0"/>
    <pivotField showAll="0"/>
    <pivotField showAll="0"/>
    <pivotField showAll="0"/>
    <pivotField showAll="0"/>
    <pivotField showAll="0"/>
  </pivotFields>
  <rowFields count="1">
    <field x="0"/>
  </rowFields>
  <rowItems count="39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t="grand">
      <x/>
    </i>
  </rowItems>
  <colFields count="1">
    <field x="1"/>
  </colFields>
  <colItems count="13">
    <i>
      <x/>
    </i>
    <i>
      <x v="1"/>
    </i>
    <i>
      <x v="2"/>
    </i>
    <i>
      <x v="3"/>
    </i>
    <i>
      <x v="4"/>
    </i>
    <i>
      <x v="5"/>
    </i>
    <i>
      <x v="6"/>
    </i>
    <i>
      <x v="7"/>
    </i>
    <i>
      <x v="8"/>
    </i>
    <i>
      <x v="9"/>
    </i>
    <i>
      <x v="10"/>
    </i>
    <i>
      <x v="11"/>
    </i>
    <i t="grand">
      <x/>
    </i>
  </colItems>
  <dataFields count="1">
    <dataField name="Max of rank" fld="4" subtotal="max"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666B910-3063-46AF-AA3E-9CB8B080E1E3}"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R5:BE401" firstHeaderRow="1" firstDataRow="2" firstDataCol="1"/>
  <pivotFields count="12">
    <pivotField axis="axisRow" showAll="0">
      <items count="395">
        <item x="11"/>
        <item x="88"/>
        <item x="373"/>
        <item x="172"/>
        <item x="161"/>
        <item x="1"/>
        <item x="33"/>
        <item x="276"/>
        <item x="275"/>
        <item x="287"/>
        <item x="40"/>
        <item x="332"/>
        <item x="35"/>
        <item x="300"/>
        <item x="331"/>
        <item x="163"/>
        <item x="325"/>
        <item x="285"/>
        <item x="183"/>
        <item x="94"/>
        <item x="314"/>
        <item x="359"/>
        <item x="324"/>
        <item x="372"/>
        <item x="364"/>
        <item x="313"/>
        <item x="4"/>
        <item x="286"/>
        <item x="320"/>
        <item x="142"/>
        <item x="155"/>
        <item x="378"/>
        <item x="365"/>
        <item x="153"/>
        <item x="106"/>
        <item x="327"/>
        <item x="166"/>
        <item x="26"/>
        <item x="16"/>
        <item x="369"/>
        <item x="375"/>
        <item x="284"/>
        <item x="103"/>
        <item x="293"/>
        <item x="317"/>
        <item x="366"/>
        <item x="37"/>
        <item x="299"/>
        <item x="367"/>
        <item x="109"/>
        <item x="391"/>
        <item x="337"/>
        <item x="97"/>
        <item x="3"/>
        <item x="9"/>
        <item x="157"/>
        <item x="356"/>
        <item x="200"/>
        <item x="346"/>
        <item x="178"/>
        <item x="27"/>
        <item x="333"/>
        <item x="342"/>
        <item x="292"/>
        <item x="358"/>
        <item x="124"/>
        <item x="147"/>
        <item x="354"/>
        <item x="362"/>
        <item x="245"/>
        <item x="379"/>
        <item x="281"/>
        <item x="360"/>
        <item x="393"/>
        <item x="12"/>
        <item x="321"/>
        <item x="352"/>
        <item x="2"/>
        <item x="18"/>
        <item x="304"/>
        <item x="82"/>
        <item x="169"/>
        <item x="318"/>
        <item x="182"/>
        <item x="138"/>
        <item x="371"/>
        <item x="282"/>
        <item x="243"/>
        <item x="160"/>
        <item x="189"/>
        <item x="75"/>
        <item x="176"/>
        <item x="234"/>
        <item x="44"/>
        <item x="256"/>
        <item x="22"/>
        <item x="306"/>
        <item x="347"/>
        <item x="343"/>
        <item x="323"/>
        <item x="355"/>
        <item x="21"/>
        <item x="280"/>
        <item x="319"/>
        <item x="198"/>
        <item x="167"/>
        <item x="316"/>
        <item x="58"/>
        <item x="202"/>
        <item x="204"/>
        <item x="201"/>
        <item x="28"/>
        <item x="145"/>
        <item x="294"/>
        <item x="341"/>
        <item x="357"/>
        <item x="13"/>
        <item x="277"/>
        <item x="23"/>
        <item x="386"/>
        <item x="384"/>
        <item x="195"/>
        <item x="0"/>
        <item x="10"/>
        <item x="338"/>
        <item x="53"/>
        <item x="216"/>
        <item x="15"/>
        <item x="62"/>
        <item x="144"/>
        <item x="278"/>
        <item x="301"/>
        <item x="159"/>
        <item x="303"/>
        <item x="302"/>
        <item x="311"/>
        <item x="36"/>
        <item x="150"/>
        <item x="330"/>
        <item x="93"/>
        <item x="24"/>
        <item x="83"/>
        <item x="353"/>
        <item x="61"/>
        <item x="389"/>
        <item x="137"/>
        <item x="5"/>
        <item x="348"/>
        <item x="78"/>
        <item x="368"/>
        <item x="203"/>
        <item x="363"/>
        <item x="52"/>
        <item x="308"/>
        <item x="108"/>
        <item x="214"/>
        <item x="19"/>
        <item x="60"/>
        <item x="80"/>
        <item x="206"/>
        <item x="289"/>
        <item x="122"/>
        <item x="196"/>
        <item x="187"/>
        <item x="156"/>
        <item x="241"/>
        <item x="164"/>
        <item x="240"/>
        <item x="344"/>
        <item x="199"/>
        <item x="388"/>
        <item x="45"/>
        <item x="326"/>
        <item x="209"/>
        <item x="171"/>
        <item x="258"/>
        <item x="87"/>
        <item x="188"/>
        <item x="41"/>
        <item x="168"/>
        <item x="297"/>
        <item x="152"/>
        <item x="135"/>
        <item x="279"/>
        <item x="310"/>
        <item x="382"/>
        <item x="81"/>
        <item x="191"/>
        <item x="305"/>
        <item x="370"/>
        <item x="146"/>
        <item x="66"/>
        <item x="69"/>
        <item x="265"/>
        <item x="107"/>
        <item x="322"/>
        <item x="298"/>
        <item x="184"/>
        <item x="267"/>
        <item x="376"/>
        <item x="54"/>
        <item x="17"/>
        <item x="290"/>
        <item x="329"/>
        <item x="222"/>
        <item x="125"/>
        <item x="98"/>
        <item x="336"/>
        <item x="232"/>
        <item x="190"/>
        <item x="361"/>
        <item x="148"/>
        <item x="84"/>
        <item x="8"/>
        <item x="390"/>
        <item x="288"/>
        <item x="65"/>
        <item x="296"/>
        <item x="350"/>
        <item x="92"/>
        <item x="34"/>
        <item x="120"/>
        <item x="31"/>
        <item x="177"/>
        <item x="385"/>
        <item x="212"/>
        <item x="105"/>
        <item x="86"/>
        <item x="248"/>
        <item x="154"/>
        <item x="197"/>
        <item x="56"/>
        <item x="119"/>
        <item x="211"/>
        <item x="255"/>
        <item x="179"/>
        <item x="328"/>
        <item x="261"/>
        <item x="307"/>
        <item x="67"/>
        <item x="136"/>
        <item x="42"/>
        <item x="309"/>
        <item x="85"/>
        <item x="246"/>
        <item x="236"/>
        <item x="192"/>
        <item x="238"/>
        <item x="134"/>
        <item x="100"/>
        <item x="25"/>
        <item x="380"/>
        <item x="139"/>
        <item x="50"/>
        <item x="218"/>
        <item x="14"/>
        <item x="32"/>
        <item x="70"/>
        <item x="30"/>
        <item x="213"/>
        <item x="173"/>
        <item x="49"/>
        <item x="162"/>
        <item x="208"/>
        <item x="43"/>
        <item x="264"/>
        <item x="104"/>
        <item x="226"/>
        <item x="38"/>
        <item x="185"/>
        <item x="351"/>
        <item x="47"/>
        <item x="59"/>
        <item x="219"/>
        <item x="340"/>
        <item x="383"/>
        <item x="112"/>
        <item x="194"/>
        <item x="291"/>
        <item x="174"/>
        <item x="295"/>
        <item x="242"/>
        <item x="377"/>
        <item x="39"/>
        <item x="127"/>
        <item x="131"/>
        <item x="99"/>
        <item x="129"/>
        <item x="251"/>
        <item x="334"/>
        <item x="158"/>
        <item x="151"/>
        <item x="95"/>
        <item x="315"/>
        <item x="180"/>
        <item x="113"/>
        <item x="123"/>
        <item x="312"/>
        <item x="91"/>
        <item x="6"/>
        <item x="233"/>
        <item x="381"/>
        <item x="273"/>
        <item x="225"/>
        <item x="71"/>
        <item x="186"/>
        <item x="170"/>
        <item x="259"/>
        <item x="149"/>
        <item x="102"/>
        <item x="51"/>
        <item x="29"/>
        <item x="266"/>
        <item x="77"/>
        <item x="111"/>
        <item x="221"/>
        <item x="239"/>
        <item x="48"/>
        <item x="254"/>
        <item x="217"/>
        <item x="7"/>
        <item x="165"/>
        <item x="392"/>
        <item x="20"/>
        <item x="76"/>
        <item x="345"/>
        <item x="335"/>
        <item x="117"/>
        <item x="215"/>
        <item x="349"/>
        <item x="90"/>
        <item x="237"/>
        <item x="374"/>
        <item x="89"/>
        <item x="220"/>
        <item x="262"/>
        <item x="118"/>
        <item x="181"/>
        <item x="387"/>
        <item x="339"/>
        <item x="141"/>
        <item x="46"/>
        <item x="74"/>
        <item x="121"/>
        <item x="64"/>
        <item x="130"/>
        <item x="207"/>
        <item x="63"/>
        <item x="193"/>
        <item x="175"/>
        <item x="274"/>
        <item x="250"/>
        <item x="231"/>
        <item x="101"/>
        <item x="114"/>
        <item x="110"/>
        <item x="116"/>
        <item x="228"/>
        <item x="229"/>
        <item x="268"/>
        <item x="224"/>
        <item x="252"/>
        <item x="210"/>
        <item x="72"/>
        <item x="140"/>
        <item x="253"/>
        <item x="223"/>
        <item x="133"/>
        <item x="115"/>
        <item x="260"/>
        <item x="257"/>
        <item x="269"/>
        <item x="73"/>
        <item x="247"/>
        <item x="249"/>
        <item x="230"/>
        <item x="270"/>
        <item x="128"/>
        <item x="235"/>
        <item x="271"/>
        <item x="244"/>
        <item x="205"/>
        <item x="132"/>
        <item x="55"/>
        <item x="227"/>
        <item x="143"/>
        <item x="96"/>
        <item x="283"/>
        <item x="263"/>
        <item x="272"/>
        <item x="79"/>
        <item x="126"/>
        <item x="68"/>
        <item x="57"/>
        <item t="default"/>
      </items>
    </pivotField>
    <pivotField axis="axisCol" showAll="0">
      <items count="13">
        <item x="0"/>
        <item x="1"/>
        <item x="2"/>
        <item x="3"/>
        <item x="4"/>
        <item x="5"/>
        <item x="6"/>
        <item x="7"/>
        <item x="8"/>
        <item x="9"/>
        <item x="10"/>
        <item x="11"/>
        <item t="default"/>
      </items>
    </pivotField>
    <pivotField showAll="0"/>
    <pivotField showAll="0"/>
    <pivotField showAll="0"/>
    <pivotField showAll="0"/>
    <pivotField showAll="0"/>
    <pivotField showAll="0"/>
    <pivotField dataField="1" showAll="0"/>
    <pivotField showAll="0"/>
    <pivotField showAll="0"/>
    <pivotField showAll="0"/>
  </pivotFields>
  <rowFields count="1">
    <field x="0"/>
  </rowFields>
  <rowItems count="39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t="grand">
      <x/>
    </i>
  </rowItems>
  <colFields count="1">
    <field x="1"/>
  </colFields>
  <colItems count="13">
    <i>
      <x/>
    </i>
    <i>
      <x v="1"/>
    </i>
    <i>
      <x v="2"/>
    </i>
    <i>
      <x v="3"/>
    </i>
    <i>
      <x v="4"/>
    </i>
    <i>
      <x v="5"/>
    </i>
    <i>
      <x v="6"/>
    </i>
    <i>
      <x v="7"/>
    </i>
    <i>
      <x v="8"/>
    </i>
    <i>
      <x v="9"/>
    </i>
    <i>
      <x v="10"/>
    </i>
    <i>
      <x v="11"/>
    </i>
    <i t="grand">
      <x/>
    </i>
  </colItems>
  <dataFields count="1">
    <dataField name="Max of time" fld="8" subtotal="max"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5" xr16:uid="{2EAE228F-B689-4F08-9CC2-69B087AB2B56}" autoFormatId="16" applyNumberFormats="0" applyBorderFormats="0" applyFontFormats="0" applyPatternFormats="0" applyAlignmentFormats="0" applyWidthHeightFormats="0">
  <queryTableRefresh nextId="16" unboundColumnsLeft="1">
    <queryTableFields count="12">
      <queryTableField id="14" dataBound="0" tableColumnId="14"/>
      <queryTableField id="1" name="ordinal" tableColumnId="1"/>
      <queryTableField id="2" name="breakdown" tableColumnId="2"/>
      <queryTableField id="3" name="lane" tableColumnId="3"/>
      <queryTableField id="4" name="rank" tableColumnId="4"/>
      <queryTableField id="5" name="heat" tableColumnId="5"/>
      <queryTableField id="6" name="points" tableColumnId="6"/>
      <queryTableField id="7" name="scoredisplay" tableColumnId="7"/>
      <queryTableField id="8" name="time" tableColumnId="8"/>
      <queryTableField id="12" dataBound="0" tableColumnId="12"/>
      <queryTableField id="9" name="workoutrank" tableColumnId="9"/>
      <queryTableField id="11" name="Number of Records" tableColumnId="11"/>
    </queryTableFields>
    <queryTableDeletedFields count="1">
      <deletedField name="competitorid"/>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AF7ED849-590B-4C68-8F9E-7A2A63F26D06}" autoFormatId="16" applyNumberFormats="0" applyBorderFormats="0" applyFontFormats="0" applyPatternFormats="0" applyAlignmentFormats="0" applyWidthHeightFormats="0">
  <queryTableRefresh nextId="13">
    <queryTableFields count="12">
      <queryTableField id="1" name="ordinal" tableColumnId="1"/>
      <queryTableField id="2" name="breakdown" tableColumnId="2"/>
      <queryTableField id="3" name="lane" tableColumnId="3"/>
      <queryTableField id="4" name="rank" tableColumnId="4"/>
      <queryTableField id="5" name="heat" tableColumnId="5"/>
      <queryTableField id="6" name="points" tableColumnId="6"/>
      <queryTableField id="7" name="scoredisplay" tableColumnId="7"/>
      <queryTableField id="8" name="time" tableColumnId="8"/>
      <queryTableField id="12" dataBound="0" tableColumnId="12"/>
      <queryTableField id="9" name="workoutrank" tableColumnId="9"/>
      <queryTableField id="10" name="competitorid" tableColumnId="10"/>
      <queryTableField id="11" name="Number of Records" tableColumnId="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59A8EDD8-4670-49AE-851C-C2CF3808A453}" autoFormatId="16" applyNumberFormats="0" applyBorderFormats="0" applyFontFormats="0" applyPatternFormats="0" applyAlignmentFormats="0" applyWidthHeightFormats="0">
  <queryTableRefresh nextId="20">
    <queryTableFields count="19">
      <queryTableField id="1" name="height" tableColumnId="1"/>
      <queryTableField id="2" name="affiliateid" tableColumnId="2"/>
      <queryTableField id="3" name="countryoforiginname" tableColumnId="3"/>
      <queryTableField id="4" name="weight" tableColumnId="4"/>
      <queryTableField id="5" name="affiliatename" tableColumnId="5"/>
      <queryTableField id="6" name="status" tableColumnId="6"/>
      <queryTableField id="7" name="bibid" tableColumnId="7"/>
      <queryTableField id="8" name="profilepics3key" tableColumnId="8"/>
      <queryTableField id="9" name="competitorid" tableColumnId="9"/>
      <queryTableField id="10" name="firstname" tableColumnId="10"/>
      <queryTableField id="11" name="gender" tableColumnId="11"/>
      <queryTableField id="12" name="age" tableColumnId="12"/>
      <queryTableField id="13" name="lastname" tableColumnId="13"/>
      <queryTableField id="14" name="countryoforigincode" tableColumnId="14"/>
      <queryTableField id="15" name="competitorname" tableColumnId="15"/>
      <queryTableField id="16" name="overallrank" tableColumnId="16"/>
      <queryTableField id="17" name="overallscore" tableColumnId="17"/>
      <queryTableField id="18" name="division" tableColumnId="18"/>
      <queryTableField id="19" name="Number of Records" tableColumnId="19"/>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104CC898-FA54-4FC8-AE52-05070966A0E6}" autoFormatId="16" applyNumberFormats="0" applyBorderFormats="0" applyFontFormats="0" applyPatternFormats="0" applyAlignmentFormats="0" applyWidthHeightFormats="0">
  <queryTableRefresh nextId="20">
    <queryTableFields count="19">
      <queryTableField id="1" name="height" tableColumnId="1"/>
      <queryTableField id="2" name="affiliateid" tableColumnId="2"/>
      <queryTableField id="3" name="countryoforiginname" tableColumnId="3"/>
      <queryTableField id="4" name="weight" tableColumnId="4"/>
      <queryTableField id="5" name="affiliatename" tableColumnId="5"/>
      <queryTableField id="6" name="status" tableColumnId="6"/>
      <queryTableField id="7" name="bibid" tableColumnId="7"/>
      <queryTableField id="8" name="profilepics3key" tableColumnId="8"/>
      <queryTableField id="9" name="competitorid" tableColumnId="9"/>
      <queryTableField id="10" name="firstname" tableColumnId="10"/>
      <queryTableField id="11" name="gender" tableColumnId="11"/>
      <queryTableField id="12" name="age" tableColumnId="12"/>
      <queryTableField id="13" name="lastname" tableColumnId="13"/>
      <queryTableField id="14" name="countryoforigincode" tableColumnId="14"/>
      <queryTableField id="15" name="competitorname" tableColumnId="15"/>
      <queryTableField id="16" name="overallrank" tableColumnId="16"/>
      <queryTableField id="17" name="overallscore" tableColumnId="17"/>
      <queryTableField id="18" name="division" tableColumnId="18"/>
      <queryTableField id="19" name="Number of Records"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 xr10:uid="{70D17453-0AC1-4FC3-BFF8-91A98D412D91}" sourceName="[Athletes_Combined].[division]">
  <pivotTables>
    <pivotTable tabId="9" name="PivotTable11"/>
    <pivotTable tabId="8" name="PivotTable8"/>
    <pivotTable tabId="9" name="PivotTable4"/>
    <pivotTable tabId="8" name="PivotTable10"/>
    <pivotTable tabId="18" name="PivotTable1"/>
  </pivotTables>
  <data>
    <olap pivotCacheId="1022817235">
      <levels count="2">
        <level uniqueName="[Athletes_Combined].[division].[(All)]" sourceCaption="(All)" count="0"/>
        <level uniqueName="[Athletes_Combined].[division].[division]" sourceCaption="division" count="14">
          <ranges>
            <range startItem="0">
              <i n="[Athletes_Combined].[division].&amp;[Men]" c="Men"/>
              <i n="[Athletes_Combined].[division].&amp;[Men (35-39)]" c="Men (35-39)"/>
              <i n="[Athletes_Combined].[division].&amp;[Men (40-44)]" c="Men (40-44)"/>
              <i n="[Athletes_Combined].[division].&amp;[Men (45-49)]" c="Men (45-49)"/>
              <i n="[Athletes_Combined].[division].&amp;[Men (50-54)]" c="Men (50-54)"/>
              <i n="[Athletes_Combined].[division].&amp;[Men (55-59)]" c="Men (55-59)"/>
              <i n="[Athletes_Combined].[division].&amp;[Men (60+)]" c="Men (60+)"/>
              <i n="[Athletes_Combined].[division].&amp;[Women]" c="Women"/>
              <i n="[Athletes_Combined].[division].&amp;[Women (35-39)]" c="Women (35-39)"/>
              <i n="[Athletes_Combined].[division].&amp;[Women (40-44)]" c="Women (40-44)"/>
              <i n="[Athletes_Combined].[division].&amp;[Women (45-49)]" c="Women (45-49)"/>
              <i n="[Athletes_Combined].[division].&amp;[Women (50-54)]" c="Women (50-54)"/>
              <i n="[Athletes_Combined].[division].&amp;[Women (55-59)]" c="Women (55-59)"/>
              <i n="[Athletes_Combined].[division].&amp;[Women (60+)]" c="Women (60+)"/>
            </range>
          </ranges>
        </level>
      </levels>
      <selections count="1">
        <selection n="[Athletes_Combined].[division].&amp;[Women]"/>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vision" xr10:uid="{257F6ED2-24BA-4D99-B164-D84E74AB5B51}" cache="Slicer_division" caption="division" level="1" rowHeight="251883"/>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732F1F0-E3AE-46B9-87B7-B860CA9DE061}" name="Table5" displayName="Table5" ref="A1:D392" totalsRowShown="0" dataDxfId="143">
  <autoFilter ref="A1:D392" xr:uid="{E732F1F0-E3AE-46B9-87B7-B860CA9DE061}"/>
  <tableColumns count="4">
    <tableColumn id="1" xr3:uid="{094286D3-0C88-432D-B438-578BE6DFBD94}" name="height" dataDxfId="142"/>
    <tableColumn id="2" xr3:uid="{7A9D23B3-B9DB-4295-974C-8E90FF5DF76B}" name="weight" dataDxfId="141"/>
    <tableColumn id="3" xr3:uid="{D1BCCBF9-C3DA-4BCE-A3E3-9B1EC4301855}" name="age" dataDxfId="140"/>
    <tableColumn id="4" xr3:uid="{26698804-672D-4A03-9978-6434ACF68FB8}" name="overallscore" dataDxfId="13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4CBE624-3B5E-4B3E-93CB-BB6D94A9E73B}" name="Athletes_Combined10" displayName="Athletes_Combined10" ref="A1:V395" totalsRowShown="0" tableBorderDxfId="138">
  <autoFilter ref="A1:V395" xr:uid="{94CBE624-3B5E-4B3E-93CB-BB6D94A9E73B}"/>
  <tableColumns count="22">
    <tableColumn id="24" xr3:uid="{9AD73C6A-1499-4FCA-9C14-D7F187C8C5BF}" name="competitorname" dataDxfId="137"/>
    <tableColumn id="1" xr3:uid="{842773AD-C8EE-49CD-82DD-0E24E7121074}" name="height" dataDxfId="136"/>
    <tableColumn id="2" xr3:uid="{0E4B6821-EB7D-4BF0-B62A-8DB5EB13C737}" name="affiliateid" dataDxfId="135"/>
    <tableColumn id="3" xr3:uid="{49CD2196-07FE-4352-A8FE-CE05D47C5BD3}" name="countryoforiginname" dataDxfId="134"/>
    <tableColumn id="4" xr3:uid="{B69EF88C-4982-4B5A-992A-27622B4D498C}" name="weight" dataDxfId="133"/>
    <tableColumn id="5" xr3:uid="{8C0A97A0-F90B-4DFA-8404-6C89F48F6174}" name="affiliatename" dataDxfId="132"/>
    <tableColumn id="20" xr3:uid="{90526603-95BD-441C-8DCA-789EA8BBD0C4}" name="affliatename" dataDxfId="131">
      <calculatedColumnFormula>IF(ISBLANK(Athletes_Combined10[[#This Row],[affiliatename]]), "No Gym", Athletes_Combined10[[#This Row],[affiliatename]])</calculatedColumnFormula>
    </tableColumn>
    <tableColumn id="6" xr3:uid="{14DD1F10-48AB-4731-860B-1D128B0DDB5A}" name="status" dataDxfId="130"/>
    <tableColumn id="22" xr3:uid="{1DE67BF3-F64D-40FE-B70D-AF4879CCC2AC}" name="Athletestatus" dataDxfId="129">
      <calculatedColumnFormula xml:space="preserve"> Athletes_Combined10[[#This Row],[competitorname]] &amp; " - " &amp; Athletes_Combined10[[#This Row],[status]]</calculatedColumnFormula>
    </tableColumn>
    <tableColumn id="7" xr3:uid="{3ACBF02E-D522-4F74-AFE0-88CA20031A65}" name="bibid" dataDxfId="128"/>
    <tableColumn id="8" xr3:uid="{7BC6EA79-1F52-4A42-B85D-158E1E8B6958}" name="profilepics3key" dataDxfId="127"/>
    <tableColumn id="15" xr3:uid="{29CFFBC8-2277-4B1D-80BA-90D89C6BA6E9}" name="ProfilePicURL" dataDxfId="126">
      <calculatedColumnFormula>_xlfn.CONCAT("https://profilepicsbucket.crossfit.com/",Athletes_Combined10[[#This Row],[profilepics3key]])</calculatedColumnFormula>
    </tableColumn>
    <tableColumn id="9" xr3:uid="{B06536C0-5B4C-4ADE-9A36-9FB73620FBEC}" name="competitorid" dataDxfId="125"/>
    <tableColumn id="10" xr3:uid="{3AB8D123-F159-4D20-9201-21CE909655B5}" name="firstname" dataDxfId="124"/>
    <tableColumn id="11" xr3:uid="{FE0280C7-784C-4460-B18C-2705A6424D6E}" name="gender" dataDxfId="123"/>
    <tableColumn id="12" xr3:uid="{E164CB1D-BA44-4958-9F6F-FEF02AA4A212}" name="age" dataDxfId="122"/>
    <tableColumn id="13" xr3:uid="{789E6259-D65F-4C1D-90BB-34E2048C4ECC}" name="lastname" dataDxfId="121"/>
    <tableColumn id="14" xr3:uid="{F70E2729-BB2A-4D46-B89C-3FABDF3124EA}" name="countryoforigincode" dataDxfId="120"/>
    <tableColumn id="16" xr3:uid="{391D8984-B708-4BE6-9C73-F92D0BD62898}" name="overallrank" dataDxfId="119"/>
    <tableColumn id="17" xr3:uid="{5F3F701C-D5E4-406E-8133-F910DC39EC3C}" name="overallscore" dataDxfId="118"/>
    <tableColumn id="18" xr3:uid="{796203F3-A639-43B6-8769-06F1A0DC8DC4}" name="division" dataDxfId="117"/>
    <tableColumn id="19" xr3:uid="{4E04DB0D-5C23-4DC6-8A74-FA09A48686AF}" name="Number of Records" dataDxfId="1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9E28142-8A7B-42E9-BE1B-B5C115FEB16D}" name="scores8" displayName="scores8" ref="A1:L4214" tableType="queryTable" totalsRowShown="0">
  <autoFilter ref="A1:L4214" xr:uid="{39E28142-8A7B-42E9-BE1B-B5C115FEB16D}"/>
  <tableColumns count="12">
    <tableColumn id="14" xr3:uid="{FAF97CF3-2C85-444F-9B1C-240CB3E5DFDD}" uniqueName="14" name="competitorid" queryTableFieldId="14"/>
    <tableColumn id="1" xr3:uid="{CF78BF20-7410-4E5C-9746-30F8115D2806}" uniqueName="1" name="ordinal" queryTableFieldId="1"/>
    <tableColumn id="2" xr3:uid="{DAE93744-5B3E-40D4-ACB8-E61F564F2AA7}" uniqueName="2" name="breakdown" queryTableFieldId="2" dataDxfId="115"/>
    <tableColumn id="3" xr3:uid="{2F2BFF97-E1F7-4C6E-9522-F18A035A750D}" uniqueName="3" name="lane" queryTableFieldId="3"/>
    <tableColumn id="4" xr3:uid="{EA746FD8-2A59-4AA0-96F0-6442F342D03F}" uniqueName="4" name="rank" queryTableFieldId="4"/>
    <tableColumn id="5" xr3:uid="{A72746E4-8A77-4A1B-9ADE-C882B141636C}" uniqueName="5" name="heat" queryTableFieldId="5"/>
    <tableColumn id="6" xr3:uid="{6A0AAE88-B9D7-4665-8106-3446A114E4C8}" uniqueName="6" name="points" queryTableFieldId="6"/>
    <tableColumn id="7" xr3:uid="{82EB3496-2C78-4522-B1F4-C0F094031832}" uniqueName="7" name="scoredisplay" queryTableFieldId="7"/>
    <tableColumn id="8" xr3:uid="{7BC3E0E3-5C5C-4C14-ACA6-FA5729BA8FA2}" uniqueName="8" name="time" queryTableFieldId="8"/>
    <tableColumn id="12" xr3:uid="{C1A9AD55-2D08-47F0-863C-709F67F443A1}" uniqueName="12" name="displayime" queryTableFieldId="12"/>
    <tableColumn id="9" xr3:uid="{04501962-5CF4-4F23-BA59-F4E29A57E28C}" uniqueName="9" name="workoutrank" queryTableFieldId="9"/>
    <tableColumn id="11" xr3:uid="{5CD79FA3-EA23-4CED-96FE-4586CC845895}" uniqueName="11" name="Number of Records" queryTableFieldId="1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14AB9DF-D966-4A6A-ACC7-6AB310C3BA19}" name="Athletes_Combined" displayName="Athletes_Combined" ref="A1:V395" totalsRowShown="0" tableBorderDxfId="113">
  <autoFilter ref="A1:V395" xr:uid="{814AB9DF-D966-4A6A-ACC7-6AB310C3BA19}"/>
  <tableColumns count="22">
    <tableColumn id="1" xr3:uid="{BB5399D9-0C76-4ECA-91AE-29EF0617B539}" name="height" dataDxfId="112"/>
    <tableColumn id="2" xr3:uid="{0A2F26FE-42AF-4EDA-872B-27C6DC24ABB2}" name="affiliateid" dataDxfId="111"/>
    <tableColumn id="3" xr3:uid="{F1D07CD8-0051-4DBB-AFC2-056A2BA1A946}" name="countryoforiginname" dataDxfId="110"/>
    <tableColumn id="4" xr3:uid="{54E0AB69-CD95-4FF6-97F8-41446217D4A1}" name="weight" dataDxfId="109"/>
    <tableColumn id="5" xr3:uid="{2A115F6C-6917-4441-BA38-B2C3FCF827DE}" name="affiliatename" dataDxfId="108"/>
    <tableColumn id="20" xr3:uid="{C220DC0E-442F-47DC-BCEF-13BA85102B78}" name="affliatename" dataDxfId="107">
      <calculatedColumnFormula>IF(ISBLANK(Athletes_Combined[[#This Row],[affiliatename]]), "No Gym", Athletes_Combined[[#This Row],[affiliatename]])</calculatedColumnFormula>
    </tableColumn>
    <tableColumn id="6" xr3:uid="{3538352D-0A35-45A0-888B-7D5079B4917E}" name="status" dataDxfId="106"/>
    <tableColumn id="22" xr3:uid="{0183DF09-6601-4A4A-8EFC-DDA9C70EE97C}" name="Athletestatus" dataDxfId="105">
      <calculatedColumnFormula xml:space="preserve"> Athletes_Combined[[#This Row],[competitorname]] &amp; " - " &amp; Athletes_Combined[[#This Row],[status]]</calculatedColumnFormula>
    </tableColumn>
    <tableColumn id="7" xr3:uid="{608C9195-8FA0-4FCE-A72C-8F409F909833}" name="bibid" dataDxfId="104"/>
    <tableColumn id="8" xr3:uid="{8E14CB59-237E-4A39-85A6-11CA984C2215}" name="profilepics3key" dataDxfId="103"/>
    <tableColumn id="9" xr3:uid="{E7D45065-489D-469B-986B-375A3E7D2B92}" name="competitorid" dataDxfId="102"/>
    <tableColumn id="10" xr3:uid="{25A46460-F51B-4D06-9203-B761C7D5938E}" name="firstname" dataDxfId="101"/>
    <tableColumn id="11" xr3:uid="{0AC51F8D-8A8A-44FF-BB54-D4DD806FB3A1}" name="gender" dataDxfId="100"/>
    <tableColumn id="12" xr3:uid="{EDAB2B18-23DE-4FE5-9683-8BA621F98409}" name="age" dataDxfId="99"/>
    <tableColumn id="13" xr3:uid="{A3799041-BAD9-4C21-9519-3A703A4CD9CB}" name="lastname" dataDxfId="98"/>
    <tableColumn id="14" xr3:uid="{45DE4551-8B5B-4D92-9F9C-6AFDA0B2F791}" name="countryoforigincode" dataDxfId="97"/>
    <tableColumn id="15" xr3:uid="{143E831C-A82E-43D9-B588-056E5574603F}" name="competitorname" dataDxfId="96"/>
    <tableColumn id="23" xr3:uid="{7AB19C87-E3E7-45F5-BC2A-D8105B1F0A9B}" name="Column1" dataDxfId="95">
      <calculatedColumnFormula>TRIM(Q:Q)</calculatedColumnFormula>
    </tableColumn>
    <tableColumn id="16" xr3:uid="{D9BA0E84-04FF-469C-A64B-FFE715B0350A}" name="overallrank" dataDxfId="94"/>
    <tableColumn id="17" xr3:uid="{BBD71B74-1AA2-4985-8056-55A8D89B0647}" name="overallscore" dataDxfId="93"/>
    <tableColumn id="18" xr3:uid="{941ACF48-C23B-4075-A0D9-BE0726D3C295}" name="division" dataDxfId="92"/>
    <tableColumn id="19" xr3:uid="{64C25A83-3BC4-4CB4-8B87-E1EC37D81772}" name="Number of Records" dataDxfId="9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6F22677-D62C-4EAE-A2DF-FD118C901806}" name="scores" displayName="scores" ref="A1:L4214" tableType="queryTable" totalsRowShown="0">
  <autoFilter ref="A1:L4214" xr:uid="{C6F22677-D62C-4EAE-A2DF-FD118C901806}"/>
  <tableColumns count="12">
    <tableColumn id="1" xr3:uid="{3CDEDB60-5835-4BF4-B06F-F39AC3E773CD}" uniqueName="1" name="ordinal" queryTableFieldId="1"/>
    <tableColumn id="2" xr3:uid="{5D191B36-8694-4ECA-8D67-0DE8E5D2D74C}" uniqueName="2" name="breakdown" queryTableFieldId="2" dataDxfId="114"/>
    <tableColumn id="3" xr3:uid="{CA183F4C-FCB5-4C06-B30E-1C104A4698CC}" uniqueName="3" name="lane" queryTableFieldId="3"/>
    <tableColumn id="4" xr3:uid="{AFE87721-BDA4-49FA-9DCF-E8752D3B1B33}" uniqueName="4" name="rank" queryTableFieldId="4"/>
    <tableColumn id="5" xr3:uid="{95D64FC8-D6D9-4E5D-B4B8-54D2292C7355}" uniqueName="5" name="heat" queryTableFieldId="5"/>
    <tableColumn id="6" xr3:uid="{85D39A51-9613-46D5-96EB-7B6D57417673}" uniqueName="6" name="points" queryTableFieldId="6"/>
    <tableColumn id="7" xr3:uid="{FF4FC8C2-19E9-4EB5-AE5B-ABA066B73A1E}" uniqueName="7" name="scoredisplay" queryTableFieldId="7"/>
    <tableColumn id="8" xr3:uid="{79EDAA6A-862E-488B-96AD-D780B3343163}" uniqueName="8" name="time" queryTableFieldId="8"/>
    <tableColumn id="12" xr3:uid="{E37E2602-E6FE-443A-880B-7A42D87DAA34}" uniqueName="12" name="displaytime" queryTableFieldId="12"/>
    <tableColumn id="9" xr3:uid="{3AACB1B5-D68E-4B64-91A3-C64CFFFA3668}" uniqueName="9" name="workoutrank" queryTableFieldId="9"/>
    <tableColumn id="10" xr3:uid="{725C0FA5-9DB0-4892-9E99-8E67D7929A6E}" uniqueName="10" name="competitorid" queryTableFieldId="10"/>
    <tableColumn id="11" xr3:uid="{7880E105-A4F7-4503-8C65-3B305C043D9A}" uniqueName="11" name="Number of Records" queryTableFieldId="1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220E6B7-7EA4-418E-8162-0E6467B6C450}" name="Athletes_Men" displayName="Athletes_Men" ref="A1:S930" tableType="queryTable" totalsRowShown="0">
  <autoFilter ref="A1:S930" xr:uid="{1220E6B7-7EA4-418E-8162-0E6467B6C450}"/>
  <tableColumns count="19">
    <tableColumn id="1" xr3:uid="{3EA46242-5028-4B14-ABFB-EFAB0ED5641D}" uniqueName="1" name="height" queryTableFieldId="1"/>
    <tableColumn id="2" xr3:uid="{1F518A2A-73A2-466D-9BA9-6B8DBE2B4533}" uniqueName="2" name="affiliateid" queryTableFieldId="2"/>
    <tableColumn id="3" xr3:uid="{229D3589-9EDA-406C-86AE-2245ADF0C13C}" uniqueName="3" name="countryoforiginname" queryTableFieldId="3" dataDxfId="90"/>
    <tableColumn id="4" xr3:uid="{B83BB54B-1DAA-4324-ADAD-6720FE3D7CF2}" uniqueName="4" name="weight" queryTableFieldId="4"/>
    <tableColumn id="5" xr3:uid="{BB7FD3EF-A9F6-4DE0-8EF6-16ED5C37609F}" uniqueName="5" name="affiliatename" queryTableFieldId="5" dataDxfId="89"/>
    <tableColumn id="6" xr3:uid="{BB86183D-6DAC-46B8-A9A5-5E6D61913A79}" uniqueName="6" name="status" queryTableFieldId="6" dataDxfId="88"/>
    <tableColumn id="7" xr3:uid="{DBF5C08C-64C8-439C-8D56-EA664EFAF525}" uniqueName="7" name="bibid" queryTableFieldId="7"/>
    <tableColumn id="8" xr3:uid="{8F21CBED-B826-4476-9124-7CAC565C79B6}" uniqueName="8" name="profilepics3key" queryTableFieldId="8" dataDxfId="87"/>
    <tableColumn id="9" xr3:uid="{29C06007-A7AC-4ABC-B424-94365A5C06D0}" uniqueName="9" name="competitorid" queryTableFieldId="9"/>
    <tableColumn id="10" xr3:uid="{4081E4E0-94FA-4B1C-8E19-A40739FE69A4}" uniqueName="10" name="firstname" queryTableFieldId="10" dataDxfId="86"/>
    <tableColumn id="11" xr3:uid="{C3761431-0A56-4334-A6B9-14FCCEE3539A}" uniqueName="11" name="gender" queryTableFieldId="11" dataDxfId="85"/>
    <tableColumn id="12" xr3:uid="{50F4505C-806E-4B51-9D80-735C2575F5CF}" uniqueName="12" name="age" queryTableFieldId="12"/>
    <tableColumn id="13" xr3:uid="{03099515-571C-4E6E-9AE2-93B40F64AF80}" uniqueName="13" name="lastname" queryTableFieldId="13" dataDxfId="84"/>
    <tableColumn id="14" xr3:uid="{804F2752-436D-4C50-A58E-6607AD3D66AE}" uniqueName="14" name="countryoforigincode" queryTableFieldId="14" dataDxfId="83"/>
    <tableColumn id="15" xr3:uid="{F3E5F9E2-77D7-4F30-B581-207CB41EEB0A}" uniqueName="15" name="competitorname" queryTableFieldId="15" dataDxfId="82"/>
    <tableColumn id="16" xr3:uid="{7D5EB987-2D55-4646-B13D-51B9240F7577}" uniqueName="16" name="overallrank" queryTableFieldId="16"/>
    <tableColumn id="17" xr3:uid="{20E4ABF4-F5FA-4D24-B72A-51E6CC233A1C}" uniqueName="17" name="overallscore" queryTableFieldId="17"/>
    <tableColumn id="18" xr3:uid="{E9F82A4A-FD09-4D50-851F-CE9B23E71E74}" uniqueName="18" name="division" queryTableFieldId="18" dataDxfId="81"/>
    <tableColumn id="19" xr3:uid="{52079778-FC1F-4C57-91CF-3E9D369B834C}" uniqueName="19" name="Number of Records" queryTableFieldId="1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490635-431C-437D-9B4C-5A787C7B6153}" name="Athletes_Women" displayName="Athletes_Women" ref="A1:S991" tableType="queryTable" totalsRowShown="0">
  <autoFilter ref="A1:S991" xr:uid="{06490635-431C-437D-9B4C-5A787C7B6153}"/>
  <tableColumns count="19">
    <tableColumn id="1" xr3:uid="{3EA32B07-8C18-4A50-A9A9-5D3D7D9FA858}" uniqueName="1" name="height" queryTableFieldId="1"/>
    <tableColumn id="2" xr3:uid="{760217C2-4400-443C-B5AD-5D6116FB1E62}" uniqueName="2" name="affiliateid" queryTableFieldId="2"/>
    <tableColumn id="3" xr3:uid="{B3ECDF2C-8C3D-4E8B-9589-0389D618E085}" uniqueName="3" name="countryoforiginname" queryTableFieldId="3" dataDxfId="80"/>
    <tableColumn id="4" xr3:uid="{2BAD356A-8C40-40AA-A867-C6FA4C8573ED}" uniqueName="4" name="weight" queryTableFieldId="4"/>
    <tableColumn id="5" xr3:uid="{47784278-DF2C-47C5-81D0-431DE7FCF5BC}" uniqueName="5" name="affiliatename" queryTableFieldId="5" dataDxfId="79"/>
    <tableColumn id="6" xr3:uid="{66964730-F431-49C6-8ACF-719F0D1EA0EB}" uniqueName="6" name="status" queryTableFieldId="6" dataDxfId="78"/>
    <tableColumn id="7" xr3:uid="{624B5A10-E29B-4BF0-88D4-B92D462FDB4B}" uniqueName="7" name="bibid" queryTableFieldId="7"/>
    <tableColumn id="8" xr3:uid="{790FA0EB-6F71-4C1B-A9EE-89357E61BC76}" uniqueName="8" name="profilepics3key" queryTableFieldId="8" dataDxfId="77"/>
    <tableColumn id="9" xr3:uid="{A2050734-0E3B-4A0D-AD5D-1A766B3EDA00}" uniqueName="9" name="competitorid" queryTableFieldId="9"/>
    <tableColumn id="10" xr3:uid="{3B086A46-642B-41F3-BBBC-61EEA1E8F99E}" uniqueName="10" name="firstname" queryTableFieldId="10" dataDxfId="76"/>
    <tableColumn id="11" xr3:uid="{5B952973-21D1-4534-9610-91311F965B62}" uniqueName="11" name="gender" queryTableFieldId="11" dataDxfId="75"/>
    <tableColumn id="12" xr3:uid="{69E43833-2075-4C6B-96FD-E3AA93E70717}" uniqueName="12" name="age" queryTableFieldId="12"/>
    <tableColumn id="13" xr3:uid="{C9BEA429-A751-4B32-B8FD-F0430C0ACACE}" uniqueName="13" name="lastname" queryTableFieldId="13" dataDxfId="74"/>
    <tableColumn id="14" xr3:uid="{EF8D10AD-16D0-4F33-B831-F85E3725343D}" uniqueName="14" name="countryoforigincode" queryTableFieldId="14" dataDxfId="73"/>
    <tableColumn id="15" xr3:uid="{8C3E97E6-5EF1-40A3-9EDF-13B05AE3BEA5}" uniqueName="15" name="competitorname" queryTableFieldId="15" dataDxfId="72"/>
    <tableColumn id="16" xr3:uid="{DA2B10F7-B5EF-4FAC-A72D-82E397DA5FD3}" uniqueName="16" name="overallrank" queryTableFieldId="16"/>
    <tableColumn id="17" xr3:uid="{A597487D-C82B-40F4-AC50-055819885DDF}" uniqueName="17" name="overallscore" queryTableFieldId="17"/>
    <tableColumn id="18" xr3:uid="{5FA2796E-54EE-4D76-889F-A5CE97C43EFE}" uniqueName="18" name="division" queryTableFieldId="18" dataDxfId="71"/>
    <tableColumn id="19" xr3:uid="{0F89B56F-5B53-4FD9-B87C-64DEDC303526}" uniqueName="19" name="Number of Records" queryTableFieldId="1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pivotTable" Target="../pivotTables/pivotTable16.xml"/><Relationship Id="rId5" Type="http://schemas.openxmlformats.org/officeDocument/2006/relationships/pivotTable" Target="../pivotTables/pivotTable15.xml"/><Relationship Id="rId4" Type="http://schemas.openxmlformats.org/officeDocument/2006/relationships/pivotTable" Target="../pivotTables/pivotTable1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4"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4BAD0-F76D-494B-A2BD-357F780603A7}">
  <sheetPr codeName="Sheet2"/>
  <dimension ref="A1:L28"/>
  <sheetViews>
    <sheetView zoomScale="105" zoomScaleNormal="110" workbookViewId="0">
      <selection activeCell="C10" sqref="C10:D11"/>
    </sheetView>
  </sheetViews>
  <sheetFormatPr defaultRowHeight="14.5" x14ac:dyDescent="0.35"/>
  <cols>
    <col min="1" max="1" width="10.26953125" customWidth="1"/>
    <col min="2" max="2" width="10.81640625" customWidth="1"/>
    <col min="3" max="3" width="25.90625" style="12" customWidth="1"/>
    <col min="4" max="4" width="16.6328125" customWidth="1"/>
    <col min="5" max="5" width="13" customWidth="1"/>
    <col min="6" max="6" width="7.08984375" customWidth="1"/>
    <col min="7" max="7" width="19.26953125" customWidth="1"/>
    <col min="8" max="8" width="5.453125" customWidth="1"/>
    <col min="9" max="9" width="20.1796875" customWidth="1"/>
    <col min="10" max="10" width="11.1796875" customWidth="1"/>
    <col min="11" max="11" width="14.90625" customWidth="1"/>
    <col min="12" max="12" width="2.08984375" customWidth="1"/>
  </cols>
  <sheetData>
    <row r="1" spans="1:12" x14ac:dyDescent="0.35">
      <c r="A1" s="41" t="s">
        <v>2889</v>
      </c>
      <c r="B1" s="41"/>
      <c r="C1" s="41"/>
      <c r="D1" s="41"/>
      <c r="E1" s="41"/>
      <c r="F1" s="41"/>
      <c r="G1" s="41"/>
      <c r="H1" s="41"/>
      <c r="I1" s="41"/>
      <c r="J1" s="41"/>
      <c r="K1" s="42"/>
      <c r="L1" s="42"/>
    </row>
    <row r="2" spans="1:12" x14ac:dyDescent="0.35">
      <c r="A2" s="41"/>
      <c r="B2" s="41"/>
      <c r="C2" s="41"/>
      <c r="D2" s="41"/>
      <c r="E2" s="41"/>
      <c r="F2" s="41"/>
      <c r="G2" s="41"/>
      <c r="H2" s="41"/>
      <c r="I2" s="41"/>
      <c r="J2" s="41"/>
      <c r="K2" s="42"/>
      <c r="L2" s="42"/>
    </row>
    <row r="3" spans="1:12" x14ac:dyDescent="0.35">
      <c r="A3" s="41"/>
      <c r="B3" s="41"/>
      <c r="C3" s="41"/>
      <c r="D3" s="41"/>
      <c r="E3" s="41"/>
      <c r="F3" s="41"/>
      <c r="G3" s="41"/>
      <c r="H3" s="41"/>
      <c r="I3" s="41"/>
      <c r="J3" s="41"/>
      <c r="K3" s="42"/>
      <c r="L3" s="42"/>
    </row>
    <row r="4" spans="1:12" x14ac:dyDescent="0.35">
      <c r="A4" s="41"/>
      <c r="B4" s="41"/>
      <c r="C4" s="41"/>
      <c r="D4" s="41"/>
      <c r="E4" s="41"/>
      <c r="F4" s="41"/>
      <c r="G4" s="41"/>
      <c r="H4" s="41"/>
      <c r="I4" s="41"/>
      <c r="J4" s="41"/>
      <c r="K4" s="42"/>
      <c r="L4" s="42"/>
    </row>
    <row r="7" spans="1:12" ht="15" thickBot="1" x14ac:dyDescent="0.4"/>
    <row r="8" spans="1:12" ht="15" customHeight="1" thickBot="1" x14ac:dyDescent="0.4">
      <c r="A8" s="64" t="s">
        <v>2888</v>
      </c>
      <c r="B8" s="59"/>
      <c r="C8" s="65" t="s">
        <v>2891</v>
      </c>
      <c r="D8" s="66"/>
      <c r="E8" s="59" t="s">
        <v>2477</v>
      </c>
      <c r="F8" s="59"/>
      <c r="G8" s="66" t="s">
        <v>2887</v>
      </c>
      <c r="H8" s="66"/>
      <c r="I8" s="59" t="s">
        <v>2886</v>
      </c>
      <c r="J8" s="59"/>
      <c r="K8" s="60"/>
      <c r="L8" s="60"/>
    </row>
    <row r="9" spans="1:12" ht="15" customHeight="1" thickBot="1" x14ac:dyDescent="0.4">
      <c r="A9" s="59"/>
      <c r="B9" s="59"/>
      <c r="C9" s="66"/>
      <c r="D9" s="66"/>
      <c r="E9" s="59"/>
      <c r="F9" s="59"/>
      <c r="G9" s="66"/>
      <c r="H9" s="66"/>
      <c r="I9" s="59"/>
      <c r="J9" s="59"/>
      <c r="K9" s="60"/>
      <c r="L9" s="60"/>
    </row>
    <row r="10" spans="1:12" ht="15" thickBot="1" x14ac:dyDescent="0.4">
      <c r="A10" s="61" t="s">
        <v>385</v>
      </c>
      <c r="B10" s="61"/>
      <c r="C10" s="61" t="s">
        <v>384</v>
      </c>
      <c r="D10" s="61"/>
      <c r="E10" s="61">
        <f>VLOOKUP(C10,Athletes_Combined_Calculations!A1:V395,19,FALSE)</f>
        <v>1</v>
      </c>
      <c r="F10" s="61"/>
      <c r="G10" s="61" t="str">
        <f>VLOOKUP(C10,Athletes_Combined_Calculations!A1:V395,8,FALSE)</f>
        <v>ACT</v>
      </c>
      <c r="H10" s="61"/>
      <c r="I10" s="61" t="str">
        <f>VLOOKUP(C10,Athletes_Combined_Calculations!A1:V395,7,FALSE)</f>
        <v>CrossFit Mayhem</v>
      </c>
      <c r="J10" s="61"/>
      <c r="K10" s="60"/>
      <c r="L10" s="60"/>
    </row>
    <row r="11" spans="1:12" ht="15" thickBot="1" x14ac:dyDescent="0.4">
      <c r="A11" s="61"/>
      <c r="B11" s="61"/>
      <c r="C11" s="61"/>
      <c r="D11" s="61"/>
      <c r="E11" s="61"/>
      <c r="F11" s="61"/>
      <c r="G11" s="61"/>
      <c r="H11" s="61"/>
      <c r="I11" s="61"/>
      <c r="J11" s="61"/>
      <c r="K11" s="60"/>
      <c r="L11" s="60"/>
    </row>
    <row r="12" spans="1:12" ht="15" customHeight="1" x14ac:dyDescent="0.35">
      <c r="B12" s="15"/>
    </row>
    <row r="14" spans="1:12" ht="15" customHeight="1" thickBot="1" x14ac:dyDescent="0.4"/>
    <row r="15" spans="1:12" ht="15" customHeight="1" x14ac:dyDescent="0.35">
      <c r="B15" s="47" t="str">
        <f>HYPERLINK(Athletes_Combined_Calculations!$A$399, "Profile Picture")</f>
        <v>Profile Picture</v>
      </c>
      <c r="C15" s="48"/>
      <c r="D15" s="49"/>
      <c r="G15" s="55" t="s">
        <v>2895</v>
      </c>
      <c r="H15" s="56"/>
      <c r="I15" s="53" t="s">
        <v>2896</v>
      </c>
      <c r="J15" s="53" t="s">
        <v>2897</v>
      </c>
      <c r="K15" s="53" t="s">
        <v>2898</v>
      </c>
    </row>
    <row r="16" spans="1:12" ht="15" customHeight="1" thickBot="1" x14ac:dyDescent="0.4">
      <c r="B16" s="50"/>
      <c r="C16" s="51"/>
      <c r="D16" s="52"/>
      <c r="G16" s="57"/>
      <c r="H16" s="58"/>
      <c r="I16" s="54"/>
      <c r="J16" s="54"/>
      <c r="K16" s="54"/>
    </row>
    <row r="17" spans="2:11" ht="15" customHeight="1" thickBot="1" x14ac:dyDescent="0.4">
      <c r="C17"/>
      <c r="D17" s="12"/>
      <c r="G17" s="62" t="s">
        <v>2906</v>
      </c>
      <c r="H17" s="63"/>
      <c r="I17" s="20">
        <f>IF(VLOOKUP($D$19, Scores_Calculations!$N$6:$AA$401, 2, FALSE) = 0, "CUT", VLOOKUP($D$19, Scores_Calculations!$N$6:$AA$401, 2, FALSE))</f>
        <v>1</v>
      </c>
      <c r="J17" s="20">
        <f>IF(VLOOKUP($D$19, Scores_Calculations!$AC$6:$AP$401, 2, FALSE) = 0, "CUT", VLOOKUP($D$19, Scores_Calculations!$AC$6:$AP$401, 2, FALSE))</f>
        <v>100</v>
      </c>
      <c r="K17" s="20">
        <f>IF(VLOOKUP($D$19, Scores_Calculations!$AR$6:$BE$401, 2, FALSE) = 0, "CUT", VLOOKUP($D$19, Scores_Calculations!$AR$6:$BE$401, 2, FALSE))</f>
        <v>1.0505787037037084E-2</v>
      </c>
    </row>
    <row r="18" spans="2:11" ht="15" customHeight="1" thickBot="1" x14ac:dyDescent="0.4">
      <c r="C18"/>
      <c r="D18" s="12"/>
      <c r="G18" s="62" t="s">
        <v>2907</v>
      </c>
      <c r="H18" s="63"/>
      <c r="I18" s="20">
        <f>IF(VLOOKUP($D$19, Scores_Calculations!$N$6:$AA$401, 3, FALSE) = 0, "CUT", VLOOKUP($D$19, Scores_Calculations!$N$6:$AA$401, 3, FALSE))</f>
        <v>1</v>
      </c>
      <c r="J18" s="20">
        <f>IF(VLOOKUP($D$19, Scores_Calculations!$AC$6:$AP$401, 3, FALSE) = 0, "CUT", VLOOKUP($D$19, Scores_Calculations!$AC$6:$AP$401, 3, FALSE))</f>
        <v>100</v>
      </c>
      <c r="K18" s="20">
        <f>IF(VLOOKUP($D$19, Scores_Calculations!$AR$6:$BE$401, 3, FALSE) = 0, "CUT", VLOOKUP($D$19, Scores_Calculations!$AR$6:$BE$401, 3, FALSE))</f>
        <v>3.900694444444408E-3</v>
      </c>
    </row>
    <row r="19" spans="2:11" ht="15" customHeight="1" thickBot="1" x14ac:dyDescent="0.4">
      <c r="B19" s="43" t="s">
        <v>2885</v>
      </c>
      <c r="C19" s="44"/>
      <c r="D19" s="37">
        <f>VLOOKUP(C10,Athletes_Combined_Calculations!A1:V395,13,FALSE)</f>
        <v>153604</v>
      </c>
      <c r="G19" s="62" t="s">
        <v>2908</v>
      </c>
      <c r="H19" s="63"/>
      <c r="I19" s="20">
        <f>IF(VLOOKUP($D$19, Scores_Calculations!$N$6:$AA$401, 4, FALSE) = 0, "CUT", VLOOKUP($D$19, Scores_Calculations!$N$6:$AA$401, 4, FALSE))</f>
        <v>17</v>
      </c>
      <c r="J19" s="20">
        <f>IF(VLOOKUP($D$19, Scores_Calculations!$AC$6:$AP$401, 4, FALSE) = 0, "CUT", VLOOKUP($D$19, Scores_Calculations!$AC$6:$AP$401, 4, FALSE))</f>
        <v>68</v>
      </c>
      <c r="K19" s="20">
        <f>IF(VLOOKUP($D$19, Scores_Calculations!$AR$6:$BE$401, 4, FALSE) = 0, "CUT", VLOOKUP($D$19, Scores_Calculations!$AR$6:$BE$401, 4, FALSE))</f>
        <v>1.7940856481481582E-2</v>
      </c>
    </row>
    <row r="20" spans="2:11" ht="15" customHeight="1" thickBot="1" x14ac:dyDescent="0.4">
      <c r="B20" s="45"/>
      <c r="C20" s="46"/>
      <c r="D20" s="38"/>
      <c r="G20" s="62" t="s">
        <v>2909</v>
      </c>
      <c r="H20" s="63"/>
      <c r="I20" s="20">
        <f>IF(VLOOKUP($D$19, Scores_Calculations!$N$6:$AA$401, 5, FALSE) = 0, "CUT", VLOOKUP($D$19, Scores_Calculations!$N$6:$AA$401, 5, FALSE))</f>
        <v>21</v>
      </c>
      <c r="J20" s="20">
        <f>IF(VLOOKUP($D$19, Scores_Calculations!$AC$6:$AP$401, 5, FALSE) = 0, "CUT", VLOOKUP($D$19, Scores_Calculations!$AC$6:$AP$401, 5, FALSE))</f>
        <v>40</v>
      </c>
      <c r="K20" s="20">
        <f>IF(VLOOKUP($D$19, Scores_Calculations!$AR$6:$BE$401, 5, FALSE) = 0, "CUT", VLOOKUP($D$19, Scores_Calculations!$AR$6:$BE$401, 5, FALSE))</f>
        <v>1.2740740740739831E-3</v>
      </c>
    </row>
    <row r="21" spans="2:11" ht="15" customHeight="1" thickBot="1" x14ac:dyDescent="0.4">
      <c r="B21" s="43" t="s">
        <v>2884</v>
      </c>
      <c r="C21" s="44"/>
      <c r="D21" s="37">
        <f>VLOOKUP(C10,Athletes_Combined_Calculations!A1:V395,16,FALSE)</f>
        <v>29</v>
      </c>
      <c r="G21" s="62" t="s">
        <v>2910</v>
      </c>
      <c r="H21" s="63"/>
      <c r="I21" s="20">
        <f>IF(VLOOKUP($D$19, Scores_Calculations!$N$6:$AA$401, 6, FALSE) = 0, "CUT", VLOOKUP($D$19, Scores_Calculations!$N$6:$AA$401, 6, FALSE))</f>
        <v>2</v>
      </c>
      <c r="J21" s="20">
        <f>IF(VLOOKUP($D$19, Scores_Calculations!$AC$6:$AP$401, 6, FALSE) = 0, "CUT", VLOOKUP($D$19, Scores_Calculations!$AC$6:$AP$401, 6, FALSE))</f>
        <v>96</v>
      </c>
      <c r="K21" s="20">
        <f>IF(VLOOKUP($D$19, Scores_Calculations!$AR$6:$BE$401, 6, FALSE) = 0, "CUT", VLOOKUP($D$19, Scores_Calculations!$AR$6:$BE$401, 6, FALSE))</f>
        <v>675</v>
      </c>
    </row>
    <row r="22" spans="2:11" ht="15" customHeight="1" thickBot="1" x14ac:dyDescent="0.4">
      <c r="B22" s="45"/>
      <c r="C22" s="46"/>
      <c r="D22" s="38"/>
      <c r="G22" s="62" t="s">
        <v>2911</v>
      </c>
      <c r="H22" s="63"/>
      <c r="I22" s="20">
        <f>IF(VLOOKUP($D$19, Scores_Calculations!$N$6:$AA$401, 7, FALSE) = 0, "CUT", VLOOKUP($D$19, Scores_Calculations!$N$6:$AA$401, 7, FALSE))</f>
        <v>15</v>
      </c>
      <c r="J22" s="20">
        <f>IF(VLOOKUP($D$19, Scores_Calculations!$AC$6:$AP$401, 7, FALSE) = 0, "CUT", VLOOKUP($D$19, Scores_Calculations!$AC$6:$AP$401, 7, FALSE))</f>
        <v>30</v>
      </c>
      <c r="K22" s="20">
        <f>IF(VLOOKUP($D$19, Scores_Calculations!$AR$6:$BE$401, 7, FALSE) = 0, "CUT", VLOOKUP($D$19, Scores_Calculations!$AR$6:$BE$401, 7, FALSE))</f>
        <v>6</v>
      </c>
    </row>
    <row r="23" spans="2:11" ht="15" customHeight="1" thickBot="1" x14ac:dyDescent="0.4">
      <c r="B23" s="43" t="s">
        <v>2892</v>
      </c>
      <c r="C23" s="44"/>
      <c r="D23" s="39">
        <f>VLOOKUP(C10,Athletes_Combined_Calculations!A1:V395,2,FALSE)</f>
        <v>1.74</v>
      </c>
      <c r="G23" s="62" t="s">
        <v>2912</v>
      </c>
      <c r="H23" s="63"/>
      <c r="I23" s="20">
        <f>IF(VLOOKUP($D$19, Scores_Calculations!$N$6:$AA$401, 8, FALSE) = 0, "CUT", VLOOKUP($D$19, Scores_Calculations!$N$6:$AA$401, 8, FALSE))</f>
        <v>1</v>
      </c>
      <c r="J23" s="20">
        <f>IF(VLOOKUP($D$19, Scores_Calculations!$AC$6:$AP$401, 8, FALSE) = 0, "CUT", VLOOKUP($D$19, Scores_Calculations!$AC$6:$AP$401, 8, FALSE))</f>
        <v>100</v>
      </c>
      <c r="K23" s="20">
        <f>IF(VLOOKUP($D$19, Scores_Calculations!$AR$6:$BE$401, 8, FALSE) = 0, "CUT", VLOOKUP($D$19, Scores_Calculations!$AR$6:$BE$401, 8, FALSE))</f>
        <v>1.08402777777779E-2</v>
      </c>
    </row>
    <row r="24" spans="2:11" ht="15" customHeight="1" thickBot="1" x14ac:dyDescent="0.4">
      <c r="B24" s="45"/>
      <c r="C24" s="46"/>
      <c r="D24" s="40"/>
      <c r="G24" s="62" t="s">
        <v>2913</v>
      </c>
      <c r="H24" s="63"/>
      <c r="I24" s="20">
        <f>IF(VLOOKUP($D$19, Scores_Calculations!$N$6:$AA$401, 9, FALSE) = 0, "CUT", VLOOKUP($D$19, Scores_Calculations!$N$6:$AA$401, 9, FALSE))</f>
        <v>1</v>
      </c>
      <c r="J24" s="20">
        <f>IF(VLOOKUP($D$19, Scores_Calculations!$AC$6:$AP$401, 9, FALSE) = 0, "CUT", VLOOKUP($D$19, Scores_Calculations!$AC$6:$AP$401, 9, FALSE))</f>
        <v>100</v>
      </c>
      <c r="K24" s="20">
        <f>IF(VLOOKUP($D$19, Scores_Calculations!$AR$6:$BE$401, 9, FALSE) = 0, "CUT", VLOOKUP($D$19, Scores_Calculations!$AR$6:$BE$401, 9, FALSE))</f>
        <v>380</v>
      </c>
    </row>
    <row r="25" spans="2:11" ht="15" customHeight="1" thickBot="1" x14ac:dyDescent="0.4">
      <c r="B25" s="43" t="s">
        <v>2893</v>
      </c>
      <c r="C25" s="44"/>
      <c r="D25" s="39">
        <f>VLOOKUP(C10,Athletes_Combined_Calculations!A1:V395,5,FALSE)</f>
        <v>88.5</v>
      </c>
      <c r="G25" s="62" t="s">
        <v>2914</v>
      </c>
      <c r="H25" s="63"/>
      <c r="I25" s="20">
        <f>IF(VLOOKUP($D$19, Scores_Calculations!$N$6:$AA$401, 10, FALSE) = 0, "CUT", VLOOKUP($D$19, Scores_Calculations!$N$6:$AA$401, 10, FALSE))</f>
        <v>5</v>
      </c>
      <c r="J25" s="20">
        <f>IF(VLOOKUP($D$19, Scores_Calculations!$AC$6:$AP$401, 10, FALSE) = 0, "CUT", VLOOKUP($D$19, Scores_Calculations!$AC$6:$AP$401, 10, FALSE))</f>
        <v>60</v>
      </c>
      <c r="K25" s="20">
        <f>IF(VLOOKUP($D$19, Scores_Calculations!$AR$6:$BE$401, 10, FALSE) = 0, "CUT", VLOOKUP($D$19, Scores_Calculations!$AR$6:$BE$401, 10, FALSE))</f>
        <v>2.0193055555555617E-2</v>
      </c>
    </row>
    <row r="26" spans="2:11" ht="15" customHeight="1" thickBot="1" x14ac:dyDescent="0.4">
      <c r="B26" s="45"/>
      <c r="C26" s="46"/>
      <c r="D26" s="40"/>
      <c r="G26" s="62" t="s">
        <v>2915</v>
      </c>
      <c r="H26" s="63"/>
      <c r="I26" s="20">
        <f>IF(VLOOKUP($D$19, Scores_Calculations!$N$6:$AA$401, 11, FALSE) = 0, "CUT", VLOOKUP($D$19, Scores_Calculations!$N$6:$AA$401, 11, FALSE))</f>
        <v>2</v>
      </c>
      <c r="J26" s="20">
        <f>IF(VLOOKUP($D$19, Scores_Calculations!$AC$6:$AP$401, 11, FALSE) = 0, "CUT", VLOOKUP($D$19, Scores_Calculations!$AC$6:$AP$401, 11, FALSE))</f>
        <v>90</v>
      </c>
      <c r="K26" s="20">
        <f>IF(VLOOKUP($D$19, Scores_Calculations!$AR$6:$BE$401, 11, FALSE) = 0, "CUT", VLOOKUP($D$19, Scores_Calculations!$AR$6:$BE$401, 11, FALSE))</f>
        <v>2.6564814814815652E-3</v>
      </c>
    </row>
    <row r="27" spans="2:11" ht="15" thickBot="1" x14ac:dyDescent="0.4">
      <c r="G27" s="62" t="s">
        <v>2916</v>
      </c>
      <c r="H27" s="63"/>
      <c r="I27" s="20">
        <f>IF(VLOOKUP($D$19, Scores_Calculations!$N$6:$AA$401, 12, FALSE) = 0, "CUT", VLOOKUP($D$19, Scores_Calculations!$N$6:$AA$401,12, FALSE))</f>
        <v>1</v>
      </c>
      <c r="J27" s="20">
        <f>IF(VLOOKUP($D$19, Scores_Calculations!$AC$6:$AP$401, 12, FALSE) = 0, "CUT", VLOOKUP($D$19, Scores_Calculations!$AC$6:$AP$401, 12, FALSE))</f>
        <v>100</v>
      </c>
      <c r="K27" s="20">
        <f>IF(VLOOKUP($D$19, Scores_Calculations!$AR$6:$BE$401, 12, FALSE) = 0, "CUT", VLOOKUP($D$19, Scores_Calculations!$AR$6:$BE$401, 12, FALSE))</f>
        <v>2.1636574074073156E-3</v>
      </c>
    </row>
    <row r="28" spans="2:11" ht="15" thickBot="1" x14ac:dyDescent="0.4">
      <c r="G28" s="62" t="s">
        <v>2917</v>
      </c>
      <c r="H28" s="63"/>
      <c r="I28" s="20">
        <f>IF(VLOOKUP($D$19, Scores_Calculations!$N$6:$AA$401, 13, FALSE) = 0, "CUT", VLOOKUP($D$19, Scores_Calculations!$N$6:$AA$401, 13, FALSE))</f>
        <v>1</v>
      </c>
      <c r="J28" s="20">
        <f>IF(VLOOKUP($D$19, Scores_Calculations!$AC$6:$AP$401, 13, FALSE) = 0, "CUT", VLOOKUP($D$19, Scores_Calculations!$AC$6:$AP$401, 13, FALSE))</f>
        <v>100</v>
      </c>
      <c r="K28" s="20">
        <f>IF(VLOOKUP($D$19, Scores_Calculations!$AR$6:$BE$401, 13, FALSE) = 0, "CUT", VLOOKUP($D$19, Scores_Calculations!$AR$6:$BE$401, 13, FALSE))</f>
        <v>5.6224537037037337E-3</v>
      </c>
    </row>
  </sheetData>
  <mergeCells count="36">
    <mergeCell ref="G22:H22"/>
    <mergeCell ref="B25:C26"/>
    <mergeCell ref="G10:H11"/>
    <mergeCell ref="A8:B9"/>
    <mergeCell ref="C8:D9"/>
    <mergeCell ref="A10:B11"/>
    <mergeCell ref="C10:D11"/>
    <mergeCell ref="E8:F9"/>
    <mergeCell ref="G8:H9"/>
    <mergeCell ref="E10:F11"/>
    <mergeCell ref="G17:H17"/>
    <mergeCell ref="G18:H18"/>
    <mergeCell ref="G19:H19"/>
    <mergeCell ref="G20:H20"/>
    <mergeCell ref="G21:H21"/>
    <mergeCell ref="G24:H24"/>
    <mergeCell ref="G25:H25"/>
    <mergeCell ref="G26:H26"/>
    <mergeCell ref="G27:H27"/>
    <mergeCell ref="G28:H28"/>
    <mergeCell ref="D19:D20"/>
    <mergeCell ref="D25:D26"/>
    <mergeCell ref="D23:D24"/>
    <mergeCell ref="D21:D22"/>
    <mergeCell ref="A1:L4"/>
    <mergeCell ref="B21:C22"/>
    <mergeCell ref="B23:C24"/>
    <mergeCell ref="B19:C20"/>
    <mergeCell ref="B15:D16"/>
    <mergeCell ref="J15:J16"/>
    <mergeCell ref="K15:K16"/>
    <mergeCell ref="I15:I16"/>
    <mergeCell ref="G15:H16"/>
    <mergeCell ref="I8:L9"/>
    <mergeCell ref="I10:L11"/>
    <mergeCell ref="G23:H23"/>
  </mergeCells>
  <dataValidations count="1">
    <dataValidation type="list" allowBlank="1" showInputMessage="1" showErrorMessage="1" sqref="C10" xr:uid="{1F497665-571D-4A2A-B650-B351CC1B0F82}">
      <formula1>INDIRECT(SUBSTITUTE(SUBSTITUTE(SUBSTITUTE(SUBSTITUTE($A$10, " ", "_"), "(", ""), ")", ""), "-", "_"))</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91927BF1-4502-4E86-A245-C93D031856F2}">
          <x14:formula1>
            <xm:f>Athletes_Combined_Calculations!$U:$U</xm:f>
          </x14:formula1>
          <xm:sqref>A10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F74B4-D507-4580-9868-95F290A6E0DB}">
  <dimension ref="A1:V45"/>
  <sheetViews>
    <sheetView zoomScale="56" zoomScaleNormal="30" workbookViewId="0">
      <selection activeCell="W18" sqref="W18"/>
    </sheetView>
  </sheetViews>
  <sheetFormatPr defaultRowHeight="14.5" x14ac:dyDescent="0.35"/>
  <cols>
    <col min="1" max="1" width="9.6328125" bestFit="1" customWidth="1"/>
    <col min="2" max="2" width="14.453125" bestFit="1" customWidth="1"/>
    <col min="3" max="3" width="25.26953125" bestFit="1" customWidth="1"/>
    <col min="4" max="4" width="18.6328125" bestFit="1" customWidth="1"/>
    <col min="5" max="5" width="25.26953125" bestFit="1" customWidth="1"/>
    <col min="6" max="6" width="18.6328125" bestFit="1" customWidth="1"/>
    <col min="7" max="7" width="18.08984375" customWidth="1"/>
    <col min="8" max="8" width="3.453125" customWidth="1"/>
    <col min="9" max="11" width="11.453125" bestFit="1" customWidth="1"/>
    <col min="12" max="12" width="17.7265625" customWidth="1"/>
    <col min="13" max="13" width="2.7265625" customWidth="1"/>
    <col min="14" max="15" width="11.453125" bestFit="1" customWidth="1"/>
    <col min="16" max="16" width="10.54296875" bestFit="1" customWidth="1"/>
    <col min="17" max="21" width="11.453125" bestFit="1" customWidth="1"/>
    <col min="22" max="22" width="10.54296875" bestFit="1" customWidth="1"/>
    <col min="23" max="29" width="11.453125" bestFit="1" customWidth="1"/>
    <col min="30" max="30" width="10.54296875" bestFit="1" customWidth="1"/>
    <col min="31" max="51" width="11.453125" bestFit="1" customWidth="1"/>
    <col min="52" max="52" width="10.54296875" bestFit="1" customWidth="1"/>
    <col min="53" max="63" width="11.453125" bestFit="1" customWidth="1"/>
    <col min="64" max="64" width="10.54296875" bestFit="1" customWidth="1"/>
    <col min="65" max="73" width="11.453125" bestFit="1" customWidth="1"/>
    <col min="74" max="74" width="10.54296875" bestFit="1" customWidth="1"/>
    <col min="75" max="87" width="11.453125" bestFit="1" customWidth="1"/>
    <col min="88" max="88" width="6.54296875" bestFit="1" customWidth="1"/>
    <col min="89" max="128" width="11.453125" bestFit="1" customWidth="1"/>
    <col min="129" max="129" width="10.54296875" bestFit="1" customWidth="1"/>
    <col min="130" max="132" width="11.453125" bestFit="1" customWidth="1"/>
    <col min="133" max="133" width="10.54296875" bestFit="1" customWidth="1"/>
    <col min="134" max="147" width="11.453125" bestFit="1" customWidth="1"/>
    <col min="148" max="148" width="10.54296875" bestFit="1" customWidth="1"/>
    <col min="149" max="158" width="11.453125" bestFit="1" customWidth="1"/>
    <col min="159" max="159" width="10.54296875" bestFit="1" customWidth="1"/>
    <col min="160" max="174" width="11.453125" bestFit="1" customWidth="1"/>
    <col min="175" max="175" width="10.54296875" bestFit="1" customWidth="1"/>
    <col min="176" max="184" width="11.453125" bestFit="1" customWidth="1"/>
    <col min="185" max="185" width="10.54296875" bestFit="1" customWidth="1"/>
    <col min="186" max="192" width="11.453125" bestFit="1" customWidth="1"/>
    <col min="193" max="193" width="10.54296875" bestFit="1" customWidth="1"/>
    <col min="194" max="216" width="11.453125" bestFit="1" customWidth="1"/>
    <col min="217" max="217" width="9.54296875" bestFit="1" customWidth="1"/>
    <col min="218" max="226" width="11.453125" bestFit="1" customWidth="1"/>
    <col min="227" max="227" width="10.54296875" bestFit="1" customWidth="1"/>
    <col min="228" max="243" width="11.453125" bestFit="1" customWidth="1"/>
    <col min="244" max="244" width="10.54296875" bestFit="1" customWidth="1"/>
    <col min="245" max="261" width="11.453125" bestFit="1" customWidth="1"/>
    <col min="262" max="262" width="10.54296875" bestFit="1" customWidth="1"/>
    <col min="263" max="265" width="11.453125" bestFit="1" customWidth="1"/>
    <col min="266" max="266" width="10.54296875" bestFit="1" customWidth="1"/>
    <col min="267" max="295" width="11.453125" bestFit="1" customWidth="1"/>
    <col min="296" max="297" width="10.54296875" bestFit="1" customWidth="1"/>
    <col min="298" max="300" width="11.453125" bestFit="1" customWidth="1"/>
    <col min="301" max="301" width="6.54296875" bestFit="1" customWidth="1"/>
    <col min="302" max="305" width="11.453125" bestFit="1" customWidth="1"/>
    <col min="306" max="306" width="10.54296875" bestFit="1" customWidth="1"/>
    <col min="307" max="309" width="11.453125" bestFit="1" customWidth="1"/>
    <col min="310" max="310" width="10.54296875" bestFit="1" customWidth="1"/>
    <col min="311" max="316" width="11.453125" bestFit="1" customWidth="1"/>
    <col min="317" max="317" width="10.54296875" bestFit="1" customWidth="1"/>
    <col min="318" max="322" width="11.453125" bestFit="1" customWidth="1"/>
    <col min="323" max="323" width="7.54296875" bestFit="1" customWidth="1"/>
    <col min="324" max="332" width="11.453125" bestFit="1" customWidth="1"/>
    <col min="333" max="333" width="10.54296875" bestFit="1" customWidth="1"/>
    <col min="334" max="397" width="11.453125" bestFit="1" customWidth="1"/>
    <col min="398" max="398" width="10.54296875" bestFit="1" customWidth="1"/>
    <col min="399" max="407" width="11.453125" bestFit="1" customWidth="1"/>
    <col min="408" max="408" width="10.54296875" bestFit="1" customWidth="1"/>
    <col min="409" max="424" width="11.453125" bestFit="1" customWidth="1"/>
    <col min="425" max="425" width="10.54296875" bestFit="1" customWidth="1"/>
    <col min="426" max="433" width="11.453125" bestFit="1" customWidth="1"/>
    <col min="434" max="434" width="10.54296875" bestFit="1" customWidth="1"/>
    <col min="435" max="442" width="11.453125" bestFit="1" customWidth="1"/>
    <col min="443" max="443" width="10.54296875" bestFit="1" customWidth="1"/>
    <col min="444" max="454" width="11.453125" bestFit="1" customWidth="1"/>
    <col min="455" max="455" width="10.54296875" bestFit="1" customWidth="1"/>
    <col min="456" max="457" width="11.453125" bestFit="1" customWidth="1"/>
    <col min="458" max="458" width="10.54296875" bestFit="1" customWidth="1"/>
    <col min="459" max="463" width="11.453125" bestFit="1" customWidth="1"/>
    <col min="464" max="464" width="10.54296875" bestFit="1" customWidth="1"/>
    <col min="465" max="480" width="11.453125" bestFit="1" customWidth="1"/>
    <col min="481" max="481" width="10.54296875" bestFit="1" customWidth="1"/>
    <col min="482" max="554" width="11.453125" bestFit="1" customWidth="1"/>
    <col min="555" max="555" width="10.54296875" bestFit="1" customWidth="1"/>
    <col min="556" max="567" width="11.453125" bestFit="1" customWidth="1"/>
    <col min="568" max="569" width="10.54296875" bestFit="1" customWidth="1"/>
    <col min="570" max="577" width="11.453125" bestFit="1" customWidth="1"/>
    <col min="578" max="578" width="10.54296875" bestFit="1" customWidth="1"/>
    <col min="579" max="596" width="11.453125" bestFit="1" customWidth="1"/>
    <col min="597" max="597" width="10.54296875" bestFit="1" customWidth="1"/>
    <col min="598" max="606" width="11.453125" bestFit="1" customWidth="1"/>
    <col min="607" max="607" width="10.54296875" bestFit="1" customWidth="1"/>
    <col min="608" max="611" width="11.453125" bestFit="1" customWidth="1"/>
    <col min="612" max="612" width="10.54296875" bestFit="1" customWidth="1"/>
    <col min="613" max="614" width="11.453125" bestFit="1" customWidth="1"/>
    <col min="615" max="615" width="10.54296875" bestFit="1" customWidth="1"/>
    <col min="616" max="631" width="11.453125" bestFit="1" customWidth="1"/>
    <col min="632" max="632" width="10.54296875" bestFit="1" customWidth="1"/>
    <col min="633" max="637" width="11.453125" bestFit="1" customWidth="1"/>
    <col min="638" max="638" width="10.54296875" bestFit="1" customWidth="1"/>
    <col min="639" max="647" width="11.453125" bestFit="1" customWidth="1"/>
    <col min="648" max="648" width="10.54296875" bestFit="1" customWidth="1"/>
    <col min="649" max="661" width="11.453125" bestFit="1" customWidth="1"/>
    <col min="662" max="662" width="10.54296875" bestFit="1" customWidth="1"/>
    <col min="663" max="681" width="11.453125" bestFit="1" customWidth="1"/>
    <col min="682" max="682" width="9.54296875" bestFit="1" customWidth="1"/>
    <col min="683" max="683" width="10.54296875" bestFit="1" customWidth="1"/>
    <col min="684" max="706" width="11.453125" bestFit="1" customWidth="1"/>
    <col min="707" max="707" width="10.54296875" bestFit="1" customWidth="1"/>
    <col min="708" max="721" width="11.453125" bestFit="1" customWidth="1"/>
    <col min="722" max="722" width="10.54296875" bestFit="1" customWidth="1"/>
    <col min="723" max="728" width="11.453125" bestFit="1" customWidth="1"/>
    <col min="729" max="729" width="10.54296875" bestFit="1" customWidth="1"/>
    <col min="730" max="735" width="11.453125" bestFit="1" customWidth="1"/>
    <col min="736" max="736" width="9.54296875" bestFit="1" customWidth="1"/>
    <col min="737" max="747" width="11.453125" bestFit="1" customWidth="1"/>
    <col min="748" max="748" width="10.54296875" bestFit="1" customWidth="1"/>
    <col min="749" max="768" width="11.453125" bestFit="1" customWidth="1"/>
    <col min="769" max="769" width="10.54296875" bestFit="1" customWidth="1"/>
    <col min="770" max="770" width="7.54296875" bestFit="1" customWidth="1"/>
    <col min="771" max="774" width="11.453125" bestFit="1" customWidth="1"/>
    <col min="775" max="775" width="10.54296875" bestFit="1" customWidth="1"/>
    <col min="776" max="778" width="11.453125" bestFit="1" customWidth="1"/>
    <col min="779" max="779" width="10.54296875" bestFit="1" customWidth="1"/>
    <col min="780" max="796" width="11.453125" bestFit="1" customWidth="1"/>
    <col min="797" max="797" width="10.54296875" bestFit="1" customWidth="1"/>
    <col min="798" max="809" width="11.453125" bestFit="1" customWidth="1"/>
    <col min="810" max="810" width="10.54296875" bestFit="1" customWidth="1"/>
    <col min="811" max="838" width="11.453125" bestFit="1" customWidth="1"/>
    <col min="839" max="839" width="10.54296875" bestFit="1" customWidth="1"/>
    <col min="840" max="875" width="11.453125" bestFit="1" customWidth="1"/>
    <col min="876" max="876" width="10.54296875" bestFit="1" customWidth="1"/>
    <col min="877" max="891" width="11.453125" bestFit="1" customWidth="1"/>
    <col min="892" max="892" width="10.54296875" bestFit="1" customWidth="1"/>
    <col min="893" max="899" width="11.453125" bestFit="1" customWidth="1"/>
    <col min="900" max="900" width="10.54296875" bestFit="1" customWidth="1"/>
    <col min="901" max="915" width="11.453125" bestFit="1" customWidth="1"/>
    <col min="916" max="916" width="10.54296875" bestFit="1" customWidth="1"/>
    <col min="917" max="917" width="11.453125" bestFit="1" customWidth="1"/>
    <col min="918" max="918" width="10.54296875" bestFit="1" customWidth="1"/>
    <col min="919" max="958" width="11.453125" bestFit="1" customWidth="1"/>
    <col min="959" max="959" width="10.54296875" bestFit="1" customWidth="1"/>
    <col min="960" max="964" width="11.453125" bestFit="1" customWidth="1"/>
    <col min="965" max="965" width="10.54296875" bestFit="1" customWidth="1"/>
    <col min="966" max="990" width="11.453125" bestFit="1" customWidth="1"/>
    <col min="991" max="991" width="10.54296875" bestFit="1" customWidth="1"/>
    <col min="992" max="1001" width="11.453125" bestFit="1" customWidth="1"/>
    <col min="1002" max="1002" width="10.54296875" bestFit="1" customWidth="1"/>
    <col min="1003" max="1025" width="11.453125" bestFit="1" customWidth="1"/>
    <col min="1026" max="1026" width="10.54296875" bestFit="1" customWidth="1"/>
    <col min="1027" max="1064" width="11.453125" bestFit="1" customWidth="1"/>
    <col min="1065" max="1065" width="10.54296875" bestFit="1" customWidth="1"/>
    <col min="1066" max="1068" width="11.453125" bestFit="1" customWidth="1"/>
    <col min="1069" max="1069" width="10.54296875" bestFit="1" customWidth="1"/>
    <col min="1070" max="1070" width="11.453125" bestFit="1" customWidth="1"/>
    <col min="1071" max="1071" width="10.54296875" bestFit="1" customWidth="1"/>
    <col min="1072" max="1075" width="11.453125" bestFit="1" customWidth="1"/>
    <col min="1076" max="1076" width="10.54296875" bestFit="1" customWidth="1"/>
    <col min="1077" max="1098" width="11.453125" bestFit="1" customWidth="1"/>
    <col min="1099" max="1099" width="7.54296875" bestFit="1" customWidth="1"/>
    <col min="1100" max="1100" width="4.08984375" bestFit="1" customWidth="1"/>
    <col min="1101" max="1101" width="5.08984375" bestFit="1" customWidth="1"/>
    <col min="1102" max="1103" width="7.36328125" bestFit="1" customWidth="1"/>
    <col min="1104" max="1104" width="5.08984375" bestFit="1" customWidth="1"/>
    <col min="1105" max="1105" width="7.36328125" bestFit="1" customWidth="1"/>
    <col min="1106" max="1106" width="5.08984375" bestFit="1" customWidth="1"/>
    <col min="1107" max="1108" width="7.36328125" bestFit="1" customWidth="1"/>
    <col min="1109" max="1109" width="5.08984375" bestFit="1" customWidth="1"/>
    <col min="1110" max="1111" width="7.36328125" bestFit="1" customWidth="1"/>
    <col min="1112" max="1112" width="5.08984375" bestFit="1" customWidth="1"/>
    <col min="1113" max="1114" width="7.36328125" bestFit="1" customWidth="1"/>
    <col min="1115" max="1115" width="5.08984375" bestFit="1" customWidth="1"/>
    <col min="1116" max="1117" width="7.36328125" bestFit="1" customWidth="1"/>
    <col min="1118" max="1118" width="5.08984375" bestFit="1" customWidth="1"/>
    <col min="1119" max="1120" width="7.36328125" bestFit="1" customWidth="1"/>
    <col min="1121" max="1121" width="5.08984375" bestFit="1" customWidth="1"/>
    <col min="1122" max="1123" width="7.36328125" bestFit="1" customWidth="1"/>
    <col min="1124" max="1124" width="5.08984375" bestFit="1" customWidth="1"/>
    <col min="1125" max="1126" width="7.36328125" bestFit="1" customWidth="1"/>
    <col min="1127" max="1127" width="5.08984375" bestFit="1" customWidth="1"/>
    <col min="1128" max="1129" width="7.36328125" bestFit="1" customWidth="1"/>
    <col min="1130" max="1130" width="4.08984375" bestFit="1" customWidth="1"/>
    <col min="1131" max="1131" width="5.08984375" bestFit="1" customWidth="1"/>
    <col min="1132" max="1149" width="7.36328125" bestFit="1" customWidth="1"/>
    <col min="1150" max="1150" width="4.08984375" bestFit="1" customWidth="1"/>
    <col min="1151" max="1159" width="7.36328125" bestFit="1" customWidth="1"/>
    <col min="1160" max="1160" width="4.08984375" bestFit="1" customWidth="1"/>
    <col min="1161" max="1170" width="7" bestFit="1" customWidth="1"/>
    <col min="1171" max="1171" width="4.08984375" bestFit="1" customWidth="1"/>
    <col min="1172" max="1198" width="7" bestFit="1" customWidth="1"/>
    <col min="1199" max="1199" width="4.08984375" bestFit="1" customWidth="1"/>
    <col min="1200" max="1214" width="7" bestFit="1" customWidth="1"/>
    <col min="1215" max="1217" width="4.08984375" bestFit="1" customWidth="1"/>
    <col min="1218" max="1218" width="6.36328125" bestFit="1" customWidth="1"/>
    <col min="1219" max="1219" width="4.7265625" bestFit="1" customWidth="1"/>
    <col min="1220" max="1220" width="6.7265625" bestFit="1" customWidth="1"/>
    <col min="1221" max="1221" width="7.7265625" bestFit="1" customWidth="1"/>
    <col min="1223" max="1223" width="7.7265625" bestFit="1" customWidth="1"/>
    <col min="1225" max="1226" width="7.7265625" bestFit="1" customWidth="1"/>
    <col min="1229" max="1229" width="7.7265625" bestFit="1" customWidth="1"/>
    <col min="1231" max="1235" width="7.7265625" bestFit="1" customWidth="1"/>
    <col min="1236" max="1236" width="6.7265625" bestFit="1" customWidth="1"/>
    <col min="1237" max="1245" width="7.7265625" bestFit="1" customWidth="1"/>
    <col min="1246" max="1246" width="6.7265625" bestFit="1" customWidth="1"/>
    <col min="1247" max="1247" width="7.7265625" bestFit="1" customWidth="1"/>
    <col min="1249" max="1254" width="7.7265625" bestFit="1" customWidth="1"/>
    <col min="1255" max="1255" width="6.7265625" bestFit="1" customWidth="1"/>
    <col min="1256" max="1260" width="7.7265625" bestFit="1" customWidth="1"/>
    <col min="1261" max="1261" width="6.7265625" bestFit="1" customWidth="1"/>
    <col min="1262" max="1263" width="7.7265625" bestFit="1" customWidth="1"/>
    <col min="1264" max="1267" width="6.7265625" bestFit="1" customWidth="1"/>
    <col min="1268" max="1268" width="7.7265625" bestFit="1" customWidth="1"/>
    <col min="1269" max="1269" width="10.36328125" bestFit="1" customWidth="1"/>
  </cols>
  <sheetData>
    <row r="1" spans="1:22" x14ac:dyDescent="0.35">
      <c r="A1" s="41" t="s">
        <v>2889</v>
      </c>
      <c r="B1" s="41"/>
      <c r="C1" s="41"/>
      <c r="D1" s="41"/>
      <c r="E1" s="41"/>
      <c r="F1" s="41"/>
      <c r="G1" s="41"/>
      <c r="H1" s="41"/>
      <c r="I1" s="41"/>
      <c r="J1" s="41"/>
      <c r="K1" s="42"/>
      <c r="L1" s="42"/>
      <c r="M1" s="42"/>
      <c r="N1" s="42"/>
      <c r="O1" s="42"/>
      <c r="P1" s="42"/>
      <c r="Q1" s="42"/>
      <c r="R1" s="42"/>
      <c r="S1" s="42"/>
      <c r="T1" s="42"/>
      <c r="U1" s="42"/>
      <c r="V1" s="42"/>
    </row>
    <row r="2" spans="1:22" x14ac:dyDescent="0.35">
      <c r="A2" s="41"/>
      <c r="B2" s="41"/>
      <c r="C2" s="41"/>
      <c r="D2" s="41"/>
      <c r="E2" s="41"/>
      <c r="F2" s="41"/>
      <c r="G2" s="41"/>
      <c r="H2" s="41"/>
      <c r="I2" s="41"/>
      <c r="J2" s="41"/>
      <c r="K2" s="42"/>
      <c r="L2" s="42"/>
      <c r="M2" s="42"/>
      <c r="N2" s="42"/>
      <c r="O2" s="42"/>
      <c r="P2" s="42"/>
      <c r="Q2" s="42"/>
      <c r="R2" s="42"/>
      <c r="S2" s="42"/>
      <c r="T2" s="42"/>
      <c r="U2" s="42"/>
      <c r="V2" s="42"/>
    </row>
    <row r="3" spans="1:22" x14ac:dyDescent="0.35">
      <c r="A3" s="41"/>
      <c r="B3" s="41"/>
      <c r="C3" s="41"/>
      <c r="D3" s="41"/>
      <c r="E3" s="41"/>
      <c r="F3" s="41"/>
      <c r="G3" s="41"/>
      <c r="H3" s="41"/>
      <c r="I3" s="41"/>
      <c r="J3" s="41"/>
      <c r="K3" s="42"/>
      <c r="L3" s="42"/>
      <c r="M3" s="42"/>
      <c r="N3" s="42"/>
      <c r="O3" s="42"/>
      <c r="P3" s="42"/>
      <c r="Q3" s="42"/>
      <c r="R3" s="42"/>
      <c r="S3" s="42"/>
      <c r="T3" s="42"/>
      <c r="U3" s="42"/>
      <c r="V3" s="42"/>
    </row>
    <row r="4" spans="1:22" x14ac:dyDescent="0.35">
      <c r="A4" s="41"/>
      <c r="B4" s="41"/>
      <c r="C4" s="41"/>
      <c r="D4" s="41"/>
      <c r="E4" s="41"/>
      <c r="F4" s="41"/>
      <c r="G4" s="41"/>
      <c r="H4" s="41"/>
      <c r="I4" s="41"/>
      <c r="J4" s="41"/>
      <c r="K4" s="42"/>
      <c r="L4" s="42"/>
      <c r="M4" s="42"/>
      <c r="N4" s="42"/>
      <c r="O4" s="42"/>
      <c r="P4" s="42"/>
      <c r="Q4" s="42"/>
      <c r="R4" s="42"/>
      <c r="S4" s="42"/>
      <c r="T4" s="42"/>
      <c r="U4" s="42"/>
      <c r="V4" s="42"/>
    </row>
    <row r="5" spans="1:22" ht="15.5" customHeight="1" x14ac:dyDescent="0.35"/>
    <row r="6" spans="1:22" ht="15.5" customHeight="1" x14ac:dyDescent="0.35"/>
    <row r="7" spans="1:22" ht="15" customHeight="1" x14ac:dyDescent="0.35"/>
    <row r="8" spans="1:22" ht="15" customHeight="1" x14ac:dyDescent="0.35"/>
    <row r="9" spans="1:22" ht="15" customHeight="1" x14ac:dyDescent="0.35"/>
    <row r="10" spans="1:22" ht="15" customHeight="1" x14ac:dyDescent="0.35"/>
    <row r="11" spans="1:22" ht="15" customHeight="1" x14ac:dyDescent="0.35"/>
    <row r="12" spans="1:22" ht="15" customHeight="1" x14ac:dyDescent="0.35"/>
    <row r="13" spans="1:22" ht="15" customHeight="1" x14ac:dyDescent="0.35"/>
    <row r="14" spans="1:22" ht="15" customHeight="1" x14ac:dyDescent="0.35"/>
    <row r="15" spans="1:22" ht="15" customHeight="1" x14ac:dyDescent="0.35"/>
    <row r="16" spans="1:22" ht="15" customHeight="1" x14ac:dyDescent="0.35"/>
    <row r="17" spans="1:7" ht="15" customHeight="1" x14ac:dyDescent="0.35"/>
    <row r="18" spans="1:7" ht="15" customHeight="1" x14ac:dyDescent="0.35"/>
    <row r="19" spans="1:7" ht="15" customHeight="1" x14ac:dyDescent="0.35"/>
    <row r="20" spans="1:7" ht="15" customHeight="1" x14ac:dyDescent="0.35"/>
    <row r="21" spans="1:7" ht="15" customHeight="1" x14ac:dyDescent="0.35"/>
    <row r="22" spans="1:7" ht="15" customHeight="1" x14ac:dyDescent="0.35"/>
    <row r="31" spans="1:7" ht="15" thickBot="1" x14ac:dyDescent="0.4"/>
    <row r="32" spans="1:7" ht="29" thickTop="1" x14ac:dyDescent="0.65">
      <c r="A32" s="84" t="s">
        <v>2931</v>
      </c>
      <c r="B32" s="85"/>
      <c r="C32" s="85"/>
      <c r="D32" s="86" t="s">
        <v>2895</v>
      </c>
      <c r="E32" s="86" t="s">
        <v>2922</v>
      </c>
      <c r="F32" s="86" t="s">
        <v>2923</v>
      </c>
      <c r="G32" s="87" t="s">
        <v>2924</v>
      </c>
    </row>
    <row r="33" spans="1:7" ht="28.5" x14ac:dyDescent="0.65">
      <c r="A33" s="88" t="s">
        <v>2926</v>
      </c>
      <c r="B33" s="81"/>
      <c r="C33" s="81"/>
      <c r="D33" s="79">
        <v>1</v>
      </c>
      <c r="E33" s="80">
        <v>26.185006622151</v>
      </c>
      <c r="F33" s="80">
        <v>43</v>
      </c>
      <c r="G33" s="89">
        <v>1.1766550925925934E-2</v>
      </c>
    </row>
    <row r="34" spans="1:7" ht="28.5" x14ac:dyDescent="0.65">
      <c r="A34" s="90" t="s">
        <v>2925</v>
      </c>
      <c r="B34" s="82"/>
      <c r="C34" s="82"/>
      <c r="D34" s="79">
        <v>2</v>
      </c>
      <c r="E34" s="80">
        <v>0.49774634259259254</v>
      </c>
      <c r="F34" s="80">
        <v>3</v>
      </c>
      <c r="G34" s="89">
        <v>4.3538194444443512E-3</v>
      </c>
    </row>
    <row r="35" spans="1:7" ht="28.5" x14ac:dyDescent="0.65">
      <c r="A35" s="90" t="s">
        <v>2927</v>
      </c>
      <c r="B35" s="82"/>
      <c r="C35" s="82"/>
      <c r="D35" s="79">
        <v>3</v>
      </c>
      <c r="E35" s="80">
        <v>4.1249173611111092E-2</v>
      </c>
      <c r="F35" s="80">
        <v>1</v>
      </c>
      <c r="G35" s="89">
        <v>1.885601851851848E-2</v>
      </c>
    </row>
    <row r="36" spans="1:7" ht="28.5" x14ac:dyDescent="0.65">
      <c r="A36" s="90" t="s">
        <v>2928</v>
      </c>
      <c r="B36" s="82"/>
      <c r="C36" s="82"/>
      <c r="D36" s="79">
        <v>4</v>
      </c>
      <c r="E36" s="80">
        <v>1.4618865740740783E-3</v>
      </c>
      <c r="F36" s="80">
        <v>2.7451388888888317E-3</v>
      </c>
      <c r="G36" s="89">
        <v>1.0310185185185006E-3</v>
      </c>
    </row>
    <row r="37" spans="1:7" ht="28.5" x14ac:dyDescent="0.65">
      <c r="A37" s="91" t="s">
        <v>2929</v>
      </c>
      <c r="B37" s="83"/>
      <c r="C37" s="83"/>
      <c r="D37" s="79">
        <v>5</v>
      </c>
      <c r="E37" s="80">
        <v>557.4666666666667</v>
      </c>
      <c r="F37" s="80">
        <v>695</v>
      </c>
      <c r="G37" s="89">
        <v>436</v>
      </c>
    </row>
    <row r="38" spans="1:7" ht="28.5" x14ac:dyDescent="0.65">
      <c r="A38" s="91" t="s">
        <v>2930</v>
      </c>
      <c r="B38" s="83"/>
      <c r="C38" s="83"/>
      <c r="D38" s="79">
        <v>6</v>
      </c>
      <c r="E38" s="80">
        <v>10.5</v>
      </c>
      <c r="F38" s="80">
        <v>20</v>
      </c>
      <c r="G38" s="89">
        <v>1</v>
      </c>
    </row>
    <row r="39" spans="1:7" ht="28.5" x14ac:dyDescent="0.65">
      <c r="A39" s="91" t="s">
        <v>2932</v>
      </c>
      <c r="B39" s="83"/>
      <c r="C39" s="83"/>
      <c r="D39" s="79">
        <v>7</v>
      </c>
      <c r="E39" s="80">
        <v>2.709049884259259</v>
      </c>
      <c r="F39" s="80">
        <v>17</v>
      </c>
      <c r="G39" s="89">
        <v>9.8043981481481524E-3</v>
      </c>
    </row>
    <row r="40" spans="1:7" ht="28.5" x14ac:dyDescent="0.65">
      <c r="A40" s="91" t="s">
        <v>2933</v>
      </c>
      <c r="B40" s="83"/>
      <c r="C40" s="83"/>
      <c r="D40" s="79">
        <v>8</v>
      </c>
      <c r="E40" s="80">
        <v>164.5</v>
      </c>
      <c r="F40" s="80">
        <v>265</v>
      </c>
      <c r="G40" s="89">
        <v>0</v>
      </c>
    </row>
    <row r="41" spans="1:7" ht="28.5" x14ac:dyDescent="0.65">
      <c r="A41" s="91" t="s">
        <v>2934</v>
      </c>
      <c r="B41" s="83"/>
      <c r="C41" s="83"/>
      <c r="D41" s="79">
        <v>9</v>
      </c>
      <c r="E41" s="80">
        <v>2.1195115740740733E-2</v>
      </c>
      <c r="F41" s="80">
        <v>2.7063773148148229E-2</v>
      </c>
      <c r="G41" s="89">
        <v>1.7502893518518414E-2</v>
      </c>
    </row>
    <row r="42" spans="1:7" ht="28.5" x14ac:dyDescent="0.65">
      <c r="A42" s="91" t="s">
        <v>2935</v>
      </c>
      <c r="B42" s="83"/>
      <c r="C42" s="83"/>
      <c r="D42" s="79">
        <v>10</v>
      </c>
      <c r="E42" s="80">
        <v>4.0130015432098265E-3</v>
      </c>
      <c r="F42" s="80">
        <v>4.30347222222216E-3</v>
      </c>
      <c r="G42" s="89">
        <v>3.5864583333333755E-3</v>
      </c>
    </row>
    <row r="43" spans="1:7" ht="28.5" x14ac:dyDescent="0.65">
      <c r="A43" s="91" t="s">
        <v>2936</v>
      </c>
      <c r="B43" s="83"/>
      <c r="C43" s="83"/>
      <c r="D43" s="79">
        <v>11</v>
      </c>
      <c r="E43" s="80">
        <v>0.80218498842592589</v>
      </c>
      <c r="F43" s="80">
        <v>8</v>
      </c>
      <c r="G43" s="89">
        <v>2.005671296296363E-3</v>
      </c>
    </row>
    <row r="44" spans="1:7" ht="29" thickBot="1" x14ac:dyDescent="0.7">
      <c r="A44" s="92" t="s">
        <v>2937</v>
      </c>
      <c r="B44" s="93"/>
      <c r="C44" s="93"/>
      <c r="D44" s="94">
        <v>12</v>
      </c>
      <c r="E44" s="95">
        <v>6.9358680555555718E-3</v>
      </c>
      <c r="F44" s="95">
        <v>7.6053240740741046E-3</v>
      </c>
      <c r="G44" s="96">
        <v>5.8459490740740971E-3</v>
      </c>
    </row>
    <row r="45" spans="1:7" ht="15" thickTop="1" x14ac:dyDescent="0.35"/>
  </sheetData>
  <mergeCells count="14">
    <mergeCell ref="A41:C41"/>
    <mergeCell ref="A42:C42"/>
    <mergeCell ref="A43:C43"/>
    <mergeCell ref="A44:C44"/>
    <mergeCell ref="A36:C36"/>
    <mergeCell ref="A37:C37"/>
    <mergeCell ref="A38:C38"/>
    <mergeCell ref="A39:C39"/>
    <mergeCell ref="A40:C40"/>
    <mergeCell ref="A1:V4"/>
    <mergeCell ref="A32:C32"/>
    <mergeCell ref="A33:C33"/>
    <mergeCell ref="A34:C34"/>
    <mergeCell ref="A35:C35"/>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5FCD2-4378-4B8F-984E-113E8CED2C03}">
  <sheetPr codeName="Sheet5"/>
  <dimension ref="A1:K79"/>
  <sheetViews>
    <sheetView workbookViewId="0">
      <selection activeCell="K71" sqref="K71"/>
    </sheetView>
  </sheetViews>
  <sheetFormatPr defaultRowHeight="14.5" x14ac:dyDescent="0.35"/>
  <cols>
    <col min="1" max="1" width="13.36328125" bestFit="1" customWidth="1"/>
    <col min="2" max="2" width="20.08984375" bestFit="1" customWidth="1"/>
    <col min="3" max="3" width="16.81640625" bestFit="1" customWidth="1"/>
    <col min="4" max="4" width="16.54296875" bestFit="1" customWidth="1"/>
    <col min="5" max="5" width="19.7265625" bestFit="1" customWidth="1"/>
    <col min="6" max="6" width="20.7265625" customWidth="1"/>
    <col min="7" max="10" width="2.81640625" bestFit="1" customWidth="1"/>
    <col min="11" max="11" width="13.36328125" bestFit="1" customWidth="1"/>
    <col min="12" max="12" width="11.81640625" bestFit="1" customWidth="1"/>
    <col min="13" max="47" width="2.81640625" bestFit="1" customWidth="1"/>
    <col min="48" max="48" width="10.7265625" bestFit="1" customWidth="1"/>
    <col min="49" max="93" width="2.81640625" bestFit="1" customWidth="1"/>
    <col min="94" max="94" width="12.6328125" bestFit="1" customWidth="1"/>
    <col min="95" max="139" width="2.81640625" bestFit="1" customWidth="1"/>
    <col min="140" max="140" width="9.1796875" bestFit="1" customWidth="1"/>
    <col min="141" max="185" width="2.81640625" bestFit="1" customWidth="1"/>
    <col min="186" max="186" width="14" bestFit="1" customWidth="1"/>
    <col min="187" max="187" width="15.26953125" bestFit="1" customWidth="1"/>
    <col min="188" max="188" width="17.26953125" bestFit="1" customWidth="1"/>
    <col min="189" max="189" width="13.7265625" bestFit="1" customWidth="1"/>
  </cols>
  <sheetData>
    <row r="1" spans="1:6" x14ac:dyDescent="0.35">
      <c r="A1" s="67" t="s">
        <v>2449</v>
      </c>
      <c r="B1" s="68"/>
      <c r="C1" s="68"/>
      <c r="D1" s="68"/>
      <c r="E1" s="68"/>
      <c r="F1" s="69"/>
    </row>
    <row r="2" spans="1:6" ht="15" thickBot="1" x14ac:dyDescent="0.4">
      <c r="A2" s="70"/>
      <c r="B2" s="71"/>
      <c r="C2" s="71"/>
      <c r="D2" s="71"/>
      <c r="E2" s="71"/>
      <c r="F2" s="72"/>
    </row>
    <row r="4" spans="1:6" x14ac:dyDescent="0.35">
      <c r="A4" s="31" t="s">
        <v>2441</v>
      </c>
      <c r="B4" s="30" t="s">
        <v>2446</v>
      </c>
      <c r="C4" s="30" t="s">
        <v>2447</v>
      </c>
      <c r="D4" s="30" t="s">
        <v>2454</v>
      </c>
      <c r="E4" s="30" t="s">
        <v>2455</v>
      </c>
      <c r="F4" s="30" t="s">
        <v>2448</v>
      </c>
    </row>
    <row r="5" spans="1:6" x14ac:dyDescent="0.35">
      <c r="A5" s="32" t="s">
        <v>385</v>
      </c>
      <c r="B5" s="30">
        <v>99.816901408450704</v>
      </c>
      <c r="C5" s="30">
        <v>984</v>
      </c>
      <c r="D5" s="30">
        <v>-63</v>
      </c>
      <c r="E5" s="30">
        <v>17</v>
      </c>
      <c r="F5" s="30">
        <v>213.85978768887489</v>
      </c>
    </row>
    <row r="6" spans="1:6" x14ac:dyDescent="0.35">
      <c r="A6" s="32" t="s">
        <v>1281</v>
      </c>
      <c r="B6" s="30">
        <v>483.33333333333331</v>
      </c>
      <c r="C6" s="30">
        <v>650</v>
      </c>
      <c r="D6" s="30">
        <v>280</v>
      </c>
      <c r="E6" s="30">
        <v>500</v>
      </c>
      <c r="F6" s="30">
        <v>123.89511693363868</v>
      </c>
    </row>
    <row r="7" spans="1:6" x14ac:dyDescent="0.35">
      <c r="A7" s="32" t="s">
        <v>1325</v>
      </c>
      <c r="B7" s="30">
        <v>449</v>
      </c>
      <c r="C7" s="30">
        <v>640</v>
      </c>
      <c r="D7" s="30">
        <v>370</v>
      </c>
      <c r="E7" s="30">
        <v>420</v>
      </c>
      <c r="F7" s="30">
        <v>83.326666399978663</v>
      </c>
    </row>
    <row r="8" spans="1:6" x14ac:dyDescent="0.35">
      <c r="A8" s="32" t="s">
        <v>1373</v>
      </c>
      <c r="B8" s="30">
        <v>444</v>
      </c>
      <c r="C8" s="30">
        <v>740</v>
      </c>
      <c r="D8" s="30">
        <v>210</v>
      </c>
      <c r="E8" s="30">
        <v>405</v>
      </c>
      <c r="F8" s="30">
        <v>161.94649322126944</v>
      </c>
    </row>
    <row r="9" spans="1:6" x14ac:dyDescent="0.35">
      <c r="A9" s="32" t="s">
        <v>1418</v>
      </c>
      <c r="B9" s="30">
        <v>447</v>
      </c>
      <c r="C9" s="30">
        <v>630</v>
      </c>
      <c r="D9" s="30">
        <v>140</v>
      </c>
      <c r="E9" s="30">
        <v>495</v>
      </c>
      <c r="F9" s="30">
        <v>160.69640112128627</v>
      </c>
    </row>
    <row r="10" spans="1:6" x14ac:dyDescent="0.35">
      <c r="A10" s="32" t="s">
        <v>1467</v>
      </c>
      <c r="B10" s="30">
        <v>423.33333333333331</v>
      </c>
      <c r="C10" s="30">
        <v>530</v>
      </c>
      <c r="D10" s="30">
        <v>260</v>
      </c>
      <c r="E10" s="30">
        <v>460</v>
      </c>
      <c r="F10" s="30">
        <v>107.00467279516349</v>
      </c>
    </row>
    <row r="11" spans="1:6" x14ac:dyDescent="0.35">
      <c r="A11" s="32" t="s">
        <v>1506</v>
      </c>
      <c r="B11" s="30">
        <v>390</v>
      </c>
      <c r="C11" s="30">
        <v>520</v>
      </c>
      <c r="D11" s="30">
        <v>140</v>
      </c>
      <c r="E11" s="30">
        <v>430</v>
      </c>
      <c r="F11" s="30">
        <v>119.16375287812986</v>
      </c>
    </row>
    <row r="12" spans="1:6" x14ac:dyDescent="0.35">
      <c r="A12" s="32" t="s">
        <v>1550</v>
      </c>
      <c r="B12" s="30">
        <v>115.44274809160305</v>
      </c>
      <c r="C12" s="30">
        <v>1071</v>
      </c>
      <c r="D12" s="30">
        <v>-42</v>
      </c>
      <c r="E12" s="30">
        <v>27</v>
      </c>
      <c r="F12" s="30">
        <v>220.63750850329993</v>
      </c>
    </row>
    <row r="13" spans="1:6" x14ac:dyDescent="0.35">
      <c r="A13" s="32" t="s">
        <v>2161</v>
      </c>
      <c r="B13" s="30">
        <v>443</v>
      </c>
      <c r="C13" s="30">
        <v>690</v>
      </c>
      <c r="D13" s="30">
        <v>130</v>
      </c>
      <c r="E13" s="30">
        <v>475</v>
      </c>
      <c r="F13" s="30">
        <v>173.59275458510487</v>
      </c>
    </row>
    <row r="14" spans="1:6" x14ac:dyDescent="0.35">
      <c r="A14" s="32" t="s">
        <v>2210</v>
      </c>
      <c r="B14" s="30">
        <v>427</v>
      </c>
      <c r="C14" s="30">
        <v>700</v>
      </c>
      <c r="D14" s="30">
        <v>40</v>
      </c>
      <c r="E14" s="30">
        <v>480</v>
      </c>
      <c r="F14" s="30">
        <v>203.80001090393603</v>
      </c>
    </row>
    <row r="15" spans="1:6" x14ac:dyDescent="0.35">
      <c r="A15" s="32" t="s">
        <v>2259</v>
      </c>
      <c r="B15" s="30">
        <v>440</v>
      </c>
      <c r="C15" s="30">
        <v>640</v>
      </c>
      <c r="D15" s="30">
        <v>20</v>
      </c>
      <c r="E15" s="30">
        <v>465</v>
      </c>
      <c r="F15" s="30">
        <v>183.06040290327974</v>
      </c>
    </row>
    <row r="16" spans="1:6" x14ac:dyDescent="0.35">
      <c r="A16" s="32" t="s">
        <v>2306</v>
      </c>
      <c r="B16" s="30">
        <v>446</v>
      </c>
      <c r="C16" s="30">
        <v>650</v>
      </c>
      <c r="D16" s="30">
        <v>120</v>
      </c>
      <c r="E16" s="30">
        <v>485</v>
      </c>
      <c r="F16" s="30">
        <v>164.93769867572558</v>
      </c>
    </row>
    <row r="17" spans="1:11" x14ac:dyDescent="0.35">
      <c r="A17" s="32" t="s">
        <v>2353</v>
      </c>
      <c r="B17" s="30">
        <v>388</v>
      </c>
      <c r="C17" s="30">
        <v>640</v>
      </c>
      <c r="D17" s="30">
        <v>220</v>
      </c>
      <c r="E17" s="30">
        <v>385</v>
      </c>
      <c r="F17" s="30">
        <v>137.66303465749661</v>
      </c>
    </row>
    <row r="18" spans="1:11" x14ac:dyDescent="0.35">
      <c r="A18" s="32" t="s">
        <v>2402</v>
      </c>
      <c r="B18" s="30">
        <v>387</v>
      </c>
      <c r="C18" s="30">
        <v>700</v>
      </c>
      <c r="D18" s="30">
        <v>190</v>
      </c>
      <c r="E18" s="30">
        <v>390</v>
      </c>
      <c r="F18" s="30">
        <v>147.27525250360293</v>
      </c>
      <c r="K18" s="11"/>
    </row>
    <row r="19" spans="1:11" x14ac:dyDescent="0.35">
      <c r="A19" s="32" t="s">
        <v>2442</v>
      </c>
      <c r="B19" s="30">
        <v>204.77493606138108</v>
      </c>
      <c r="C19" s="30">
        <v>1071</v>
      </c>
      <c r="D19" s="30">
        <v>-63</v>
      </c>
      <c r="E19" s="30">
        <v>120</v>
      </c>
      <c r="F19" s="30">
        <v>247.59627080977239</v>
      </c>
    </row>
    <row r="20" spans="1:11" ht="15" thickBot="1" x14ac:dyDescent="0.4"/>
    <row r="21" spans="1:11" x14ac:dyDescent="0.35">
      <c r="A21" s="67" t="s">
        <v>2450</v>
      </c>
      <c r="B21" s="68"/>
      <c r="C21" s="68"/>
      <c r="D21" s="68"/>
      <c r="E21" s="68"/>
      <c r="F21" s="69"/>
    </row>
    <row r="22" spans="1:11" ht="15" thickBot="1" x14ac:dyDescent="0.4">
      <c r="A22" s="70"/>
      <c r="B22" s="71"/>
      <c r="C22" s="71"/>
      <c r="D22" s="71"/>
      <c r="E22" s="71"/>
      <c r="F22" s="72"/>
    </row>
    <row r="24" spans="1:11" x14ac:dyDescent="0.35">
      <c r="A24" s="31" t="s">
        <v>2441</v>
      </c>
      <c r="B24" s="30" t="s">
        <v>2445</v>
      </c>
      <c r="C24" s="30" t="s">
        <v>2451</v>
      </c>
      <c r="D24" s="30" t="s">
        <v>2452</v>
      </c>
      <c r="E24" s="30" t="s">
        <v>2456</v>
      </c>
      <c r="F24" s="30" t="s">
        <v>2453</v>
      </c>
    </row>
    <row r="25" spans="1:11" x14ac:dyDescent="0.35">
      <c r="A25" s="32" t="s">
        <v>385</v>
      </c>
      <c r="B25" s="30">
        <v>28.229166666666668</v>
      </c>
      <c r="C25" s="30">
        <v>46</v>
      </c>
      <c r="D25" s="30">
        <v>19</v>
      </c>
      <c r="E25" s="30">
        <v>28</v>
      </c>
      <c r="F25" s="30">
        <v>3.7857272444314805</v>
      </c>
    </row>
    <row r="26" spans="1:11" x14ac:dyDescent="0.35">
      <c r="A26" s="32" t="s">
        <v>1281</v>
      </c>
      <c r="B26" s="30">
        <v>36.299999999999997</v>
      </c>
      <c r="C26" s="30">
        <v>39</v>
      </c>
      <c r="D26" s="30">
        <v>35</v>
      </c>
      <c r="E26" s="30">
        <v>36.5</v>
      </c>
      <c r="F26" s="30">
        <v>1.3374935098492737</v>
      </c>
    </row>
    <row r="27" spans="1:11" x14ac:dyDescent="0.35">
      <c r="A27" s="32" t="s">
        <v>1325</v>
      </c>
      <c r="B27" s="30">
        <v>40.799999999999997</v>
      </c>
      <c r="C27" s="30">
        <v>43</v>
      </c>
      <c r="D27" s="30">
        <v>40</v>
      </c>
      <c r="E27" s="30">
        <v>40.5</v>
      </c>
      <c r="F27" s="30">
        <v>1.0327955589885662</v>
      </c>
    </row>
    <row r="28" spans="1:11" x14ac:dyDescent="0.35">
      <c r="A28" s="32" t="s">
        <v>1373</v>
      </c>
      <c r="B28" s="30">
        <v>46.2</v>
      </c>
      <c r="C28" s="30">
        <v>49</v>
      </c>
      <c r="D28" s="30">
        <v>45</v>
      </c>
      <c r="E28" s="30">
        <v>46</v>
      </c>
      <c r="F28" s="30">
        <v>1.3984117975601442</v>
      </c>
    </row>
    <row r="29" spans="1:11" x14ac:dyDescent="0.35">
      <c r="A29" s="32" t="s">
        <v>1418</v>
      </c>
      <c r="B29" s="30">
        <v>51.4</v>
      </c>
      <c r="C29" s="30">
        <v>54</v>
      </c>
      <c r="D29" s="30">
        <v>50</v>
      </c>
      <c r="E29" s="30">
        <v>51.5</v>
      </c>
      <c r="F29" s="30">
        <v>1.2649110640674157</v>
      </c>
    </row>
    <row r="30" spans="1:11" x14ac:dyDescent="0.35">
      <c r="A30" s="32" t="s">
        <v>1467</v>
      </c>
      <c r="B30" s="30">
        <v>55.777777777777779</v>
      </c>
      <c r="C30" s="30">
        <v>59</v>
      </c>
      <c r="D30" s="30">
        <v>55</v>
      </c>
      <c r="E30" s="30">
        <v>55</v>
      </c>
      <c r="F30" s="30">
        <v>1.301708279317737</v>
      </c>
    </row>
    <row r="31" spans="1:11" x14ac:dyDescent="0.35">
      <c r="A31" s="32" t="s">
        <v>1506</v>
      </c>
      <c r="B31" s="30">
        <v>60.7</v>
      </c>
      <c r="C31" s="30">
        <v>63</v>
      </c>
      <c r="D31" s="30">
        <v>60</v>
      </c>
      <c r="E31" s="30">
        <v>60</v>
      </c>
      <c r="F31" s="30">
        <v>1.059349905471304</v>
      </c>
    </row>
    <row r="32" spans="1:11" x14ac:dyDescent="0.35">
      <c r="A32" s="32" t="s">
        <v>1550</v>
      </c>
      <c r="B32" s="30">
        <v>28.83969465648855</v>
      </c>
      <c r="C32" s="30">
        <v>44</v>
      </c>
      <c r="D32" s="30">
        <v>17</v>
      </c>
      <c r="E32" s="30">
        <v>28</v>
      </c>
      <c r="F32" s="30">
        <v>4.8971212798056234</v>
      </c>
    </row>
    <row r="33" spans="1:6" x14ac:dyDescent="0.35">
      <c r="A33" s="32" t="s">
        <v>2161</v>
      </c>
      <c r="B33" s="30">
        <v>36.299999999999997</v>
      </c>
      <c r="C33" s="30">
        <v>39</v>
      </c>
      <c r="D33" s="30">
        <v>35</v>
      </c>
      <c r="E33" s="30">
        <v>36</v>
      </c>
      <c r="F33" s="30">
        <v>1.4944341180973397</v>
      </c>
    </row>
    <row r="34" spans="1:6" x14ac:dyDescent="0.35">
      <c r="A34" s="32" t="s">
        <v>2210</v>
      </c>
      <c r="B34" s="30">
        <v>41.1</v>
      </c>
      <c r="C34" s="30">
        <v>44</v>
      </c>
      <c r="D34" s="30">
        <v>40</v>
      </c>
      <c r="E34" s="30">
        <v>41</v>
      </c>
      <c r="F34" s="30">
        <v>1.1972189997379323</v>
      </c>
    </row>
    <row r="35" spans="1:6" x14ac:dyDescent="0.35">
      <c r="A35" s="32" t="s">
        <v>2259</v>
      </c>
      <c r="B35" s="30">
        <v>46.1</v>
      </c>
      <c r="C35" s="30">
        <v>48</v>
      </c>
      <c r="D35" s="30">
        <v>45</v>
      </c>
      <c r="E35" s="30">
        <v>45.5</v>
      </c>
      <c r="F35" s="30">
        <v>1.2866839377079817</v>
      </c>
    </row>
    <row r="36" spans="1:6" x14ac:dyDescent="0.35">
      <c r="A36" s="32" t="s">
        <v>2306</v>
      </c>
      <c r="B36" s="30">
        <v>50.4</v>
      </c>
      <c r="C36" s="30">
        <v>52</v>
      </c>
      <c r="D36" s="30">
        <v>50</v>
      </c>
      <c r="E36" s="30">
        <v>50</v>
      </c>
      <c r="F36" s="30">
        <v>0.69920589878021666</v>
      </c>
    </row>
    <row r="37" spans="1:6" x14ac:dyDescent="0.35">
      <c r="A37" s="32" t="s">
        <v>2353</v>
      </c>
      <c r="B37" s="30">
        <v>56.2</v>
      </c>
      <c r="C37" s="30">
        <v>59</v>
      </c>
      <c r="D37" s="30">
        <v>55</v>
      </c>
      <c r="E37" s="30">
        <v>56</v>
      </c>
      <c r="F37" s="30">
        <v>1.3984117975601442</v>
      </c>
    </row>
    <row r="38" spans="1:6" x14ac:dyDescent="0.35">
      <c r="A38" s="32" t="s">
        <v>2402</v>
      </c>
      <c r="B38" s="30">
        <v>60.7</v>
      </c>
      <c r="C38" s="30">
        <v>62</v>
      </c>
      <c r="D38" s="30">
        <v>60</v>
      </c>
      <c r="E38" s="30">
        <v>60</v>
      </c>
      <c r="F38" s="30">
        <v>0.9486832980504285</v>
      </c>
    </row>
    <row r="39" spans="1:6" x14ac:dyDescent="0.35">
      <c r="A39" s="32" t="s">
        <v>2442</v>
      </c>
      <c r="B39" s="30">
        <v>34.535532994923855</v>
      </c>
      <c r="C39" s="30">
        <v>63</v>
      </c>
      <c r="D39" s="30">
        <v>17</v>
      </c>
      <c r="E39" s="30">
        <v>30</v>
      </c>
      <c r="F39" s="30">
        <v>10.900195219447394</v>
      </c>
    </row>
    <row r="40" spans="1:6" ht="15" thickBot="1" x14ac:dyDescent="0.4"/>
    <row r="41" spans="1:6" x14ac:dyDescent="0.35">
      <c r="A41" s="67" t="s">
        <v>2457</v>
      </c>
      <c r="B41" s="68"/>
      <c r="C41" s="68"/>
      <c r="D41" s="68"/>
      <c r="E41" s="68"/>
      <c r="F41" s="69"/>
    </row>
    <row r="42" spans="1:6" ht="15" thickBot="1" x14ac:dyDescent="0.4">
      <c r="A42" s="70"/>
      <c r="B42" s="71"/>
      <c r="C42" s="71"/>
      <c r="D42" s="71"/>
      <c r="E42" s="71"/>
      <c r="F42" s="72"/>
    </row>
    <row r="44" spans="1:6" x14ac:dyDescent="0.35">
      <c r="A44" s="31" t="s">
        <v>2441</v>
      </c>
      <c r="B44" s="30" t="s">
        <v>2459</v>
      </c>
      <c r="C44" s="30" t="s">
        <v>2460</v>
      </c>
      <c r="D44" s="30" t="s">
        <v>2461</v>
      </c>
      <c r="E44" s="30" t="s">
        <v>2463</v>
      </c>
      <c r="F44" s="30" t="s">
        <v>2462</v>
      </c>
    </row>
    <row r="45" spans="1:6" x14ac:dyDescent="0.35">
      <c r="A45" s="32" t="s">
        <v>385</v>
      </c>
      <c r="B45" s="30">
        <v>84.775694444444454</v>
      </c>
      <c r="C45" s="30">
        <v>98.9</v>
      </c>
      <c r="D45" s="30">
        <v>63.5</v>
      </c>
      <c r="E45" s="30">
        <v>86.2</v>
      </c>
      <c r="F45" s="30">
        <v>6.733500908101397</v>
      </c>
    </row>
    <row r="46" spans="1:6" x14ac:dyDescent="0.35">
      <c r="A46" s="32" t="s">
        <v>1281</v>
      </c>
      <c r="B46" s="30">
        <v>86.06</v>
      </c>
      <c r="C46" s="30">
        <v>91.6</v>
      </c>
      <c r="D46" s="30">
        <v>70.3</v>
      </c>
      <c r="E46" s="30">
        <v>87.8</v>
      </c>
      <c r="F46" s="30">
        <v>6.3706270404793575</v>
      </c>
    </row>
    <row r="47" spans="1:6" x14ac:dyDescent="0.35">
      <c r="A47" s="32" t="s">
        <v>1325</v>
      </c>
      <c r="B47" s="30">
        <v>88.09</v>
      </c>
      <c r="C47" s="30">
        <v>98</v>
      </c>
      <c r="D47" s="30">
        <v>72.599999999999994</v>
      </c>
      <c r="E47" s="30">
        <v>90.7</v>
      </c>
      <c r="F47" s="30">
        <v>8.0081139408032058</v>
      </c>
    </row>
    <row r="48" spans="1:6" x14ac:dyDescent="0.35">
      <c r="A48" s="32" t="s">
        <v>1373</v>
      </c>
      <c r="B48" s="30">
        <v>80.460000000000008</v>
      </c>
      <c r="C48" s="30">
        <v>83.9</v>
      </c>
      <c r="D48" s="30">
        <v>74.8</v>
      </c>
      <c r="E48" s="30">
        <v>80.5</v>
      </c>
      <c r="F48" s="30">
        <v>3.036152536059777</v>
      </c>
    </row>
    <row r="49" spans="1:6" x14ac:dyDescent="0.35">
      <c r="A49" s="32" t="s">
        <v>1418</v>
      </c>
      <c r="B49" s="30">
        <v>85.37</v>
      </c>
      <c r="C49" s="30">
        <v>102.1</v>
      </c>
      <c r="D49" s="30">
        <v>72.099999999999994</v>
      </c>
      <c r="E49" s="30">
        <v>85.3</v>
      </c>
      <c r="F49" s="30">
        <v>7.8645548012726962</v>
      </c>
    </row>
    <row r="50" spans="1:6" x14ac:dyDescent="0.35">
      <c r="A50" s="32" t="s">
        <v>1467</v>
      </c>
      <c r="B50" s="30">
        <v>82.5</v>
      </c>
      <c r="C50" s="30">
        <v>93</v>
      </c>
      <c r="D50" s="30">
        <v>68.900000000000006</v>
      </c>
      <c r="E50" s="30">
        <v>82.6</v>
      </c>
      <c r="F50" s="30">
        <v>7.9852989925237194</v>
      </c>
    </row>
    <row r="51" spans="1:6" x14ac:dyDescent="0.35">
      <c r="A51" s="32" t="s">
        <v>1506</v>
      </c>
      <c r="B51" s="30">
        <v>79.64</v>
      </c>
      <c r="C51" s="30">
        <v>90.7</v>
      </c>
      <c r="D51" s="30">
        <v>72.599999999999994</v>
      </c>
      <c r="E51" s="30">
        <v>77.099999999999994</v>
      </c>
      <c r="F51" s="30">
        <v>6.9725174793614535</v>
      </c>
    </row>
    <row r="52" spans="1:6" x14ac:dyDescent="0.35">
      <c r="A52" s="32" t="s">
        <v>1550</v>
      </c>
      <c r="B52" s="30">
        <v>64.422900763358783</v>
      </c>
      <c r="C52" s="30">
        <v>79.8</v>
      </c>
      <c r="D52" s="30">
        <v>52.2</v>
      </c>
      <c r="E52" s="30">
        <v>64.900000000000006</v>
      </c>
      <c r="F52" s="30">
        <v>5.9009851183511142</v>
      </c>
    </row>
    <row r="53" spans="1:6" x14ac:dyDescent="0.35">
      <c r="A53" s="32" t="s">
        <v>2161</v>
      </c>
      <c r="B53" s="30">
        <v>62.320000000000007</v>
      </c>
      <c r="C53" s="30">
        <v>68.900000000000006</v>
      </c>
      <c r="D53" s="30">
        <v>54.4</v>
      </c>
      <c r="E53" s="30">
        <v>62.1</v>
      </c>
      <c r="F53" s="30">
        <v>4.2415406006151093</v>
      </c>
    </row>
    <row r="54" spans="1:6" x14ac:dyDescent="0.35">
      <c r="A54" s="32" t="s">
        <v>2210</v>
      </c>
      <c r="B54" s="30">
        <v>64.539999999999992</v>
      </c>
      <c r="C54" s="30">
        <v>72.099999999999994</v>
      </c>
      <c r="D54" s="30">
        <v>52.2</v>
      </c>
      <c r="E54" s="30">
        <v>66.25</v>
      </c>
      <c r="F54" s="30">
        <v>6.076402444429359</v>
      </c>
    </row>
    <row r="55" spans="1:6" x14ac:dyDescent="0.35">
      <c r="A55" s="32" t="s">
        <v>2259</v>
      </c>
      <c r="B55" s="30">
        <v>62.55</v>
      </c>
      <c r="C55" s="30">
        <v>68</v>
      </c>
      <c r="D55" s="30">
        <v>57.2</v>
      </c>
      <c r="E55" s="30">
        <v>61.900000000000006</v>
      </c>
      <c r="F55" s="30">
        <v>3.8257170714928406</v>
      </c>
    </row>
    <row r="56" spans="1:6" x14ac:dyDescent="0.35">
      <c r="A56" s="32" t="s">
        <v>2306</v>
      </c>
      <c r="B56" s="30">
        <v>61.8</v>
      </c>
      <c r="C56" s="30">
        <v>65.8</v>
      </c>
      <c r="D56" s="30">
        <v>57.2</v>
      </c>
      <c r="E56" s="30">
        <v>61.7</v>
      </c>
      <c r="F56" s="30">
        <v>3.2093613071761924</v>
      </c>
    </row>
    <row r="57" spans="1:6" x14ac:dyDescent="0.35">
      <c r="A57" s="32" t="s">
        <v>2353</v>
      </c>
      <c r="B57" s="30">
        <v>62.06</v>
      </c>
      <c r="C57" s="30">
        <v>65.8</v>
      </c>
      <c r="D57" s="30">
        <v>56.7</v>
      </c>
      <c r="E57" s="30">
        <v>63.25</v>
      </c>
      <c r="F57" s="30">
        <v>3.1570731874809108</v>
      </c>
    </row>
    <row r="58" spans="1:6" x14ac:dyDescent="0.35">
      <c r="A58" s="32" t="s">
        <v>2402</v>
      </c>
      <c r="B58" s="30">
        <v>58.529999999999994</v>
      </c>
      <c r="C58" s="30">
        <v>71.2</v>
      </c>
      <c r="D58" s="30">
        <v>50.8</v>
      </c>
      <c r="E58" s="30">
        <v>56.5</v>
      </c>
      <c r="F58" s="30">
        <v>6.3089090446236336</v>
      </c>
    </row>
    <row r="59" spans="1:6" x14ac:dyDescent="0.35">
      <c r="A59" s="32" t="s">
        <v>2442</v>
      </c>
      <c r="B59" s="30">
        <v>74.375126903553294</v>
      </c>
      <c r="C59" s="30">
        <v>102.1</v>
      </c>
      <c r="D59" s="30">
        <v>50.8</v>
      </c>
      <c r="E59" s="30">
        <v>73</v>
      </c>
      <c r="F59" s="30">
        <v>12.188397712083189</v>
      </c>
    </row>
    <row r="60" spans="1:6" ht="15" thickBot="1" x14ac:dyDescent="0.4"/>
    <row r="61" spans="1:6" x14ac:dyDescent="0.35">
      <c r="A61" s="67" t="s">
        <v>2458</v>
      </c>
      <c r="B61" s="68"/>
      <c r="C61" s="68"/>
      <c r="D61" s="68"/>
      <c r="E61" s="68"/>
      <c r="F61" s="69"/>
    </row>
    <row r="62" spans="1:6" ht="15" thickBot="1" x14ac:dyDescent="0.4">
      <c r="A62" s="70"/>
      <c r="B62" s="71"/>
      <c r="C62" s="71"/>
      <c r="D62" s="71"/>
      <c r="E62" s="71"/>
      <c r="F62" s="72"/>
    </row>
    <row r="64" spans="1:6" x14ac:dyDescent="0.35">
      <c r="A64" s="31" t="s">
        <v>2441</v>
      </c>
      <c r="B64" s="30" t="s">
        <v>2444</v>
      </c>
      <c r="C64" s="30" t="s">
        <v>2464</v>
      </c>
      <c r="D64" s="30" t="s">
        <v>2465</v>
      </c>
      <c r="E64" s="30" t="s">
        <v>2467</v>
      </c>
      <c r="F64" s="30" t="s">
        <v>2466</v>
      </c>
    </row>
    <row r="65" spans="1:6" x14ac:dyDescent="0.35">
      <c r="A65" s="32" t="s">
        <v>385</v>
      </c>
      <c r="B65" s="30">
        <v>1.6940277777777812</v>
      </c>
      <c r="C65" s="30">
        <v>1.89</v>
      </c>
      <c r="D65" s="30">
        <v>0.03</v>
      </c>
      <c r="E65" s="30">
        <v>1.77</v>
      </c>
      <c r="F65" s="30">
        <v>0.25495459473568266</v>
      </c>
    </row>
    <row r="66" spans="1:6" x14ac:dyDescent="0.35">
      <c r="A66" s="32" t="s">
        <v>1281</v>
      </c>
      <c r="B66" s="30">
        <v>1.4650000000000003</v>
      </c>
      <c r="C66" s="30">
        <v>1.77</v>
      </c>
      <c r="D66" s="30">
        <v>0.15</v>
      </c>
      <c r="E66" s="30">
        <v>1.55</v>
      </c>
      <c r="F66" s="30">
        <v>0.4707735950303264</v>
      </c>
    </row>
    <row r="67" spans="1:6" x14ac:dyDescent="0.35">
      <c r="A67" s="32" t="s">
        <v>1325</v>
      </c>
      <c r="B67" s="30">
        <v>1.7250000000000003</v>
      </c>
      <c r="C67" s="30">
        <v>1.95</v>
      </c>
      <c r="D67" s="30">
        <v>1.55</v>
      </c>
      <c r="E67" s="30">
        <v>1.7850000000000001</v>
      </c>
      <c r="F67" s="30">
        <v>0.15615163570495302</v>
      </c>
    </row>
    <row r="68" spans="1:6" x14ac:dyDescent="0.35">
      <c r="A68" s="32" t="s">
        <v>1373</v>
      </c>
      <c r="B68" s="30">
        <v>1.7030000000000001</v>
      </c>
      <c r="C68" s="30">
        <v>1.8</v>
      </c>
      <c r="D68" s="30">
        <v>1.55</v>
      </c>
      <c r="E68" s="30">
        <v>1.74</v>
      </c>
      <c r="F68" s="30">
        <v>8.4202137740078939E-2</v>
      </c>
    </row>
    <row r="69" spans="1:6" x14ac:dyDescent="0.35">
      <c r="A69" s="32" t="s">
        <v>1418</v>
      </c>
      <c r="B69" s="30">
        <v>1.7449999999999999</v>
      </c>
      <c r="C69" s="30">
        <v>1.86</v>
      </c>
      <c r="D69" s="30">
        <v>1.55</v>
      </c>
      <c r="E69" s="30">
        <v>1.7850000000000001</v>
      </c>
      <c r="F69" s="30">
        <v>0.11128042655082468</v>
      </c>
    </row>
    <row r="70" spans="1:6" x14ac:dyDescent="0.35">
      <c r="A70" s="32" t="s">
        <v>1467</v>
      </c>
      <c r="B70" s="30">
        <v>1.768888888888889</v>
      </c>
      <c r="C70" s="30">
        <v>1.86</v>
      </c>
      <c r="D70" s="30">
        <v>1.55</v>
      </c>
      <c r="E70" s="30">
        <v>1.8</v>
      </c>
      <c r="F70" s="30">
        <v>0.10215728613814518</v>
      </c>
    </row>
    <row r="71" spans="1:6" x14ac:dyDescent="0.35">
      <c r="A71" s="32" t="s">
        <v>1506</v>
      </c>
      <c r="B71" s="30">
        <v>1.6620000000000001</v>
      </c>
      <c r="C71" s="30">
        <v>1.86</v>
      </c>
      <c r="D71" s="30">
        <v>1.55</v>
      </c>
      <c r="E71" s="30">
        <v>1.635</v>
      </c>
      <c r="F71" s="30">
        <v>0.11988883740087214</v>
      </c>
    </row>
    <row r="72" spans="1:6" x14ac:dyDescent="0.35">
      <c r="A72" s="32" t="s">
        <v>1550</v>
      </c>
      <c r="B72" s="30">
        <v>1.6096946564885528</v>
      </c>
      <c r="C72" s="30">
        <v>1.8</v>
      </c>
      <c r="D72" s="30">
        <v>0.03</v>
      </c>
      <c r="E72" s="30">
        <v>1.68</v>
      </c>
      <c r="F72" s="30">
        <v>0.30647107764478626</v>
      </c>
    </row>
    <row r="73" spans="1:6" x14ac:dyDescent="0.35">
      <c r="A73" s="32" t="s">
        <v>2161</v>
      </c>
      <c r="B73" s="30">
        <v>1.627</v>
      </c>
      <c r="C73" s="30">
        <v>1.8</v>
      </c>
      <c r="D73" s="30">
        <v>1.52</v>
      </c>
      <c r="E73" s="30">
        <v>1.6</v>
      </c>
      <c r="F73" s="30">
        <v>8.8323898867243456E-2</v>
      </c>
    </row>
    <row r="74" spans="1:6" x14ac:dyDescent="0.35">
      <c r="A74" s="32" t="s">
        <v>2210</v>
      </c>
      <c r="B74" s="30">
        <v>1.657</v>
      </c>
      <c r="C74" s="30">
        <v>1.74</v>
      </c>
      <c r="D74" s="30">
        <v>1.52</v>
      </c>
      <c r="E74" s="30">
        <v>1.68</v>
      </c>
      <c r="F74" s="30">
        <v>7.0245600890333035E-2</v>
      </c>
    </row>
    <row r="75" spans="1:6" x14ac:dyDescent="0.35">
      <c r="A75" s="32" t="s">
        <v>2259</v>
      </c>
      <c r="B75" s="30">
        <v>1.6300000000000001</v>
      </c>
      <c r="C75" s="30">
        <v>1.74</v>
      </c>
      <c r="D75" s="30">
        <v>1.55</v>
      </c>
      <c r="E75" s="30">
        <v>1.615</v>
      </c>
      <c r="F75" s="30">
        <v>7.0079320138762141E-2</v>
      </c>
    </row>
    <row r="76" spans="1:6" x14ac:dyDescent="0.35">
      <c r="A76" s="32" t="s">
        <v>2306</v>
      </c>
      <c r="B76" s="30">
        <v>1.673</v>
      </c>
      <c r="C76" s="30">
        <v>1.74</v>
      </c>
      <c r="D76" s="30">
        <v>1.58</v>
      </c>
      <c r="E76" s="30">
        <v>1.65</v>
      </c>
      <c r="F76" s="30">
        <v>5.6184220797896367E-2</v>
      </c>
    </row>
    <row r="77" spans="1:6" x14ac:dyDescent="0.35">
      <c r="A77" s="32" t="s">
        <v>2353</v>
      </c>
      <c r="B77" s="30">
        <v>1.6539999999999999</v>
      </c>
      <c r="C77" s="30">
        <v>1.74</v>
      </c>
      <c r="D77" s="30">
        <v>1.58</v>
      </c>
      <c r="E77" s="30">
        <v>1.65</v>
      </c>
      <c r="F77" s="30">
        <v>5.1682793182170832E-2</v>
      </c>
    </row>
    <row r="78" spans="1:6" x14ac:dyDescent="0.35">
      <c r="A78" s="32" t="s">
        <v>2402</v>
      </c>
      <c r="B78" s="30">
        <v>1.6239999999999999</v>
      </c>
      <c r="C78" s="30">
        <v>1.77</v>
      </c>
      <c r="D78" s="30">
        <v>1.25</v>
      </c>
      <c r="E78" s="30">
        <v>1.665</v>
      </c>
      <c r="F78" s="30">
        <v>0.14167254889748948</v>
      </c>
    </row>
    <row r="79" spans="1:6" x14ac:dyDescent="0.35">
      <c r="A79" s="32" t="s">
        <v>2442</v>
      </c>
      <c r="B79" s="30">
        <v>1.6557868020304549</v>
      </c>
      <c r="C79" s="30">
        <v>1.95</v>
      </c>
      <c r="D79" s="30">
        <v>0.03</v>
      </c>
      <c r="E79" s="30">
        <v>1.71</v>
      </c>
      <c r="F79" s="30">
        <v>0.25545352620250661</v>
      </c>
    </row>
  </sheetData>
  <mergeCells count="4">
    <mergeCell ref="A1:F2"/>
    <mergeCell ref="A21:F22"/>
    <mergeCell ref="A41:F42"/>
    <mergeCell ref="A61:F6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ABA05-640E-4799-8154-B05FBAA597EC}">
  <sheetPr codeName="Sheet6"/>
  <dimension ref="A1:N414"/>
  <sheetViews>
    <sheetView zoomScale="60" zoomScaleNormal="60" workbookViewId="0">
      <selection activeCell="Q12" sqref="Q12"/>
    </sheetView>
  </sheetViews>
  <sheetFormatPr defaultRowHeight="14.5" x14ac:dyDescent="0.35"/>
  <cols>
    <col min="1" max="1" width="20.6328125" bestFit="1" customWidth="1"/>
    <col min="2" max="2" width="16.81640625" bestFit="1" customWidth="1"/>
    <col min="3" max="3" width="9.90625" customWidth="1"/>
    <col min="4" max="4" width="29.453125" bestFit="1" customWidth="1"/>
    <col min="5" max="6" width="11.81640625" bestFit="1" customWidth="1"/>
    <col min="7" max="7" width="6.453125" customWidth="1"/>
    <col min="8" max="8" width="20.36328125" customWidth="1"/>
    <col min="9" max="9" width="25.08984375" customWidth="1"/>
    <col min="10" max="11" width="11.453125" customWidth="1"/>
    <col min="12" max="12" width="19.81640625" bestFit="1" customWidth="1"/>
    <col min="13" max="13" width="16.54296875" bestFit="1" customWidth="1"/>
    <col min="14" max="14" width="17.36328125" bestFit="1" customWidth="1"/>
    <col min="15" max="19" width="11.81640625" bestFit="1" customWidth="1"/>
    <col min="20" max="24" width="13.54296875" bestFit="1" customWidth="1"/>
    <col min="25" max="26" width="11.81640625" bestFit="1" customWidth="1"/>
  </cols>
  <sheetData>
    <row r="1" spans="1:14" ht="15" thickBot="1" x14ac:dyDescent="0.4"/>
    <row r="2" spans="1:14" ht="14.5" customHeight="1" x14ac:dyDescent="0.35">
      <c r="A2" s="67" t="s">
        <v>2475</v>
      </c>
      <c r="B2" s="73"/>
      <c r="D2" s="67" t="s">
        <v>2478</v>
      </c>
      <c r="E2" s="68"/>
      <c r="F2" s="69"/>
      <c r="H2" s="67" t="s">
        <v>2480</v>
      </c>
      <c r="I2" s="73"/>
      <c r="K2" s="67" t="s">
        <v>2882</v>
      </c>
      <c r="L2" s="68"/>
      <c r="M2" s="75"/>
      <c r="N2" s="69"/>
    </row>
    <row r="3" spans="1:14" ht="14.5" customHeight="1" thickBot="1" x14ac:dyDescent="0.4">
      <c r="A3" s="70"/>
      <c r="B3" s="74"/>
      <c r="D3" s="70"/>
      <c r="E3" s="71"/>
      <c r="F3" s="72"/>
      <c r="H3" s="70"/>
      <c r="I3" s="74"/>
      <c r="K3" s="70"/>
      <c r="L3" s="71"/>
      <c r="M3" s="76"/>
      <c r="N3" s="72"/>
    </row>
    <row r="6" spans="1:14" x14ac:dyDescent="0.35">
      <c r="A6" s="31" t="s">
        <v>375</v>
      </c>
      <c r="B6" s="30" t="s" vm="2">
        <v>1550</v>
      </c>
      <c r="D6" s="31" t="s">
        <v>2441</v>
      </c>
      <c r="E6" s="30" t="s">
        <v>2477</v>
      </c>
      <c r="F6" s="30" t="s">
        <v>2476</v>
      </c>
      <c r="H6" s="31" t="s">
        <v>375</v>
      </c>
      <c r="I6" s="30" t="s" vm="2">
        <v>1550</v>
      </c>
      <c r="K6" s="31" t="s">
        <v>375</v>
      </c>
      <c r="L6" s="30" t="s" vm="1">
        <v>2443</v>
      </c>
    </row>
    <row r="7" spans="1:14" x14ac:dyDescent="0.35">
      <c r="D7" s="32" t="s">
        <v>1547</v>
      </c>
      <c r="E7" s="30"/>
      <c r="F7" s="30"/>
    </row>
    <row r="8" spans="1:14" x14ac:dyDescent="0.35">
      <c r="A8" s="31" t="s">
        <v>2441</v>
      </c>
      <c r="B8" s="30" t="s">
        <v>2447</v>
      </c>
      <c r="D8" s="33" t="s">
        <v>1549</v>
      </c>
      <c r="E8" s="30"/>
      <c r="F8" s="30"/>
      <c r="H8" s="31" t="s">
        <v>2441</v>
      </c>
      <c r="I8" s="30" t="s">
        <v>2479</v>
      </c>
      <c r="K8" s="31" t="s">
        <v>2441</v>
      </c>
      <c r="L8" s="30" t="s">
        <v>2879</v>
      </c>
      <c r="M8" s="30" t="s">
        <v>2880</v>
      </c>
      <c r="N8" s="30" t="s">
        <v>2881</v>
      </c>
    </row>
    <row r="9" spans="1:14" x14ac:dyDescent="0.35">
      <c r="A9" s="32" t="s">
        <v>1549</v>
      </c>
      <c r="B9" s="78">
        <v>1071</v>
      </c>
      <c r="D9" s="34" t="s">
        <v>1550</v>
      </c>
      <c r="E9" s="30">
        <v>1</v>
      </c>
      <c r="F9" s="30">
        <v>1071</v>
      </c>
      <c r="H9" s="32" t="s">
        <v>378</v>
      </c>
      <c r="I9" s="78">
        <v>10</v>
      </c>
      <c r="K9" s="32">
        <v>1</v>
      </c>
      <c r="L9" s="30">
        <v>13.694979027184237</v>
      </c>
      <c r="M9" s="30">
        <v>103</v>
      </c>
      <c r="N9" s="30">
        <v>1.8813657407408257E-3</v>
      </c>
    </row>
    <row r="10" spans="1:14" x14ac:dyDescent="0.35">
      <c r="A10" s="32" t="s">
        <v>1555</v>
      </c>
      <c r="B10" s="78">
        <v>876</v>
      </c>
      <c r="D10" s="33" t="s">
        <v>1555</v>
      </c>
      <c r="E10" s="30"/>
      <c r="F10" s="30"/>
      <c r="H10" s="32" t="s">
        <v>257</v>
      </c>
      <c r="I10" s="78">
        <v>1</v>
      </c>
      <c r="K10" s="32">
        <v>2</v>
      </c>
      <c r="L10" s="30">
        <v>1.5055891642571935</v>
      </c>
      <c r="M10" s="30">
        <v>306</v>
      </c>
      <c r="N10" s="30">
        <v>3.900694444444408E-3</v>
      </c>
    </row>
    <row r="11" spans="1:14" x14ac:dyDescent="0.35">
      <c r="A11" s="32" t="s">
        <v>1559</v>
      </c>
      <c r="B11" s="78">
        <v>851</v>
      </c>
      <c r="D11" s="34" t="s">
        <v>1550</v>
      </c>
      <c r="E11" s="30">
        <v>2</v>
      </c>
      <c r="F11" s="30">
        <v>876</v>
      </c>
      <c r="H11" s="32" t="s">
        <v>89</v>
      </c>
      <c r="I11" s="78">
        <v>120</v>
      </c>
      <c r="K11" s="32">
        <v>3</v>
      </c>
      <c r="L11" s="30">
        <v>0.80987492444701659</v>
      </c>
      <c r="M11" s="30">
        <v>57</v>
      </c>
      <c r="N11" s="30">
        <v>1.5616898148147484E-3</v>
      </c>
    </row>
    <row r="12" spans="1:14" x14ac:dyDescent="0.35">
      <c r="A12" s="32" t="s">
        <v>1564</v>
      </c>
      <c r="B12" s="78">
        <v>784</v>
      </c>
      <c r="D12" s="33" t="s">
        <v>1559</v>
      </c>
      <c r="E12" s="30"/>
      <c r="F12" s="30"/>
      <c r="H12" s="32" t="s">
        <v>2442</v>
      </c>
      <c r="I12" s="78">
        <v>131</v>
      </c>
      <c r="K12" s="32">
        <v>4</v>
      </c>
      <c r="L12" s="30">
        <v>2.8993212027441948</v>
      </c>
      <c r="M12" s="30">
        <v>142</v>
      </c>
      <c r="N12" s="30">
        <v>1.0104166666666803E-3</v>
      </c>
    </row>
    <row r="13" spans="1:14" ht="15" thickBot="1" x14ac:dyDescent="0.4">
      <c r="A13" s="32" t="s">
        <v>1569</v>
      </c>
      <c r="B13" s="78">
        <v>714</v>
      </c>
      <c r="D13" s="34" t="s">
        <v>1550</v>
      </c>
      <c r="E13" s="30">
        <v>3</v>
      </c>
      <c r="F13" s="30">
        <v>851</v>
      </c>
      <c r="K13" s="32">
        <v>5</v>
      </c>
      <c r="L13" s="30">
        <v>227.02310919770932</v>
      </c>
      <c r="M13" s="30">
        <v>695</v>
      </c>
      <c r="N13" s="30">
        <v>1.1583680555555587E-2</v>
      </c>
    </row>
    <row r="14" spans="1:14" x14ac:dyDescent="0.35">
      <c r="A14" s="32" t="s">
        <v>1573</v>
      </c>
      <c r="B14" s="78">
        <v>711</v>
      </c>
      <c r="D14" s="33" t="s">
        <v>1564</v>
      </c>
      <c r="E14" s="30"/>
      <c r="F14" s="30"/>
      <c r="H14" s="67" t="s">
        <v>2481</v>
      </c>
      <c r="I14" s="73"/>
      <c r="K14" s="32">
        <v>6</v>
      </c>
      <c r="L14" s="30">
        <v>107.60595508802389</v>
      </c>
      <c r="M14" s="30">
        <v>310</v>
      </c>
      <c r="N14" s="30">
        <v>1.7185185185184526E-3</v>
      </c>
    </row>
    <row r="15" spans="1:14" ht="15" thickBot="1" x14ac:dyDescent="0.4">
      <c r="A15" s="32" t="s">
        <v>1578</v>
      </c>
      <c r="B15" s="78">
        <v>706</v>
      </c>
      <c r="D15" s="34" t="s">
        <v>1550</v>
      </c>
      <c r="E15" s="30">
        <v>4</v>
      </c>
      <c r="F15" s="30">
        <v>784</v>
      </c>
      <c r="H15" s="70"/>
      <c r="I15" s="74"/>
      <c r="K15" s="32">
        <v>7</v>
      </c>
      <c r="L15" s="30">
        <v>3.0525301840651151</v>
      </c>
      <c r="M15" s="30">
        <v>134</v>
      </c>
      <c r="N15" s="30">
        <v>2.1312499999999179E-3</v>
      </c>
    </row>
    <row r="16" spans="1:14" x14ac:dyDescent="0.35">
      <c r="A16" s="32" t="s">
        <v>1583</v>
      </c>
      <c r="B16" s="78">
        <v>659</v>
      </c>
      <c r="D16" s="33" t="s">
        <v>1569</v>
      </c>
      <c r="E16" s="30"/>
      <c r="F16" s="30"/>
      <c r="K16" s="32">
        <v>8</v>
      </c>
      <c r="L16" s="30">
        <v>59.683349709332894</v>
      </c>
      <c r="M16" s="30">
        <v>380</v>
      </c>
      <c r="N16" s="30">
        <v>0</v>
      </c>
    </row>
    <row r="17" spans="1:14" x14ac:dyDescent="0.35">
      <c r="A17" s="32" t="s">
        <v>1588</v>
      </c>
      <c r="B17" s="78">
        <v>640</v>
      </c>
      <c r="D17" s="34" t="s">
        <v>1550</v>
      </c>
      <c r="E17" s="30">
        <v>5</v>
      </c>
      <c r="F17" s="30">
        <v>714</v>
      </c>
      <c r="H17" s="10" t="s">
        <v>375</v>
      </c>
      <c r="I17" t="s" vm="1">
        <v>2443</v>
      </c>
      <c r="K17" s="32">
        <v>9</v>
      </c>
      <c r="L17" s="30">
        <v>2.1037986111111118E-2</v>
      </c>
      <c r="M17" s="30">
        <v>2.7063773148148229E-2</v>
      </c>
      <c r="N17" s="30">
        <v>1.7502893518518414E-2</v>
      </c>
    </row>
    <row r="18" spans="1:14" x14ac:dyDescent="0.35">
      <c r="A18" s="32" t="s">
        <v>1593</v>
      </c>
      <c r="B18" s="78">
        <v>611</v>
      </c>
      <c r="D18" s="33" t="s">
        <v>1573</v>
      </c>
      <c r="E18" s="30"/>
      <c r="F18" s="30"/>
      <c r="K18" s="32">
        <v>10</v>
      </c>
      <c r="L18" s="30">
        <v>3.5007309941520286E-3</v>
      </c>
      <c r="M18" s="30">
        <v>4.30347222222216E-3</v>
      </c>
      <c r="N18" s="30">
        <v>2.6302083333333837E-3</v>
      </c>
    </row>
    <row r="19" spans="1:14" x14ac:dyDescent="0.35">
      <c r="A19" s="32" t="s">
        <v>2442</v>
      </c>
      <c r="B19" s="78">
        <v>1071</v>
      </c>
      <c r="D19" s="34" t="s">
        <v>1550</v>
      </c>
      <c r="E19" s="30">
        <v>6</v>
      </c>
      <c r="F19" s="30">
        <v>711</v>
      </c>
      <c r="H19" s="10" t="s">
        <v>2441</v>
      </c>
      <c r="K19" s="32">
        <v>11</v>
      </c>
      <c r="L19" s="30">
        <v>2.4022697222222225</v>
      </c>
      <c r="M19" s="30">
        <v>40</v>
      </c>
      <c r="N19" s="30">
        <v>2.005671296296363E-3</v>
      </c>
    </row>
    <row r="20" spans="1:14" x14ac:dyDescent="0.35">
      <c r="D20" s="33" t="s">
        <v>1578</v>
      </c>
      <c r="E20" s="30"/>
      <c r="F20" s="30"/>
      <c r="H20" s="11" t="s">
        <v>2483</v>
      </c>
      <c r="K20" s="32">
        <v>12</v>
      </c>
      <c r="L20" s="30">
        <v>4.5062872569444457</v>
      </c>
      <c r="M20" s="30">
        <v>90</v>
      </c>
      <c r="N20" s="30">
        <v>5.6224537037037337E-3</v>
      </c>
    </row>
    <row r="21" spans="1:14" x14ac:dyDescent="0.35">
      <c r="D21" s="34" t="s">
        <v>1550</v>
      </c>
      <c r="E21" s="30">
        <v>7</v>
      </c>
      <c r="F21" s="30">
        <v>706</v>
      </c>
      <c r="H21" s="11" t="s">
        <v>2484</v>
      </c>
      <c r="K21" s="32" t="s">
        <v>2442</v>
      </c>
      <c r="L21" s="30">
        <v>40.309357052624875</v>
      </c>
      <c r="M21" s="30">
        <v>695</v>
      </c>
      <c r="N21" s="30">
        <v>0</v>
      </c>
    </row>
    <row r="22" spans="1:14" x14ac:dyDescent="0.35">
      <c r="D22" s="33" t="s">
        <v>1583</v>
      </c>
      <c r="E22" s="30"/>
      <c r="F22" s="30"/>
      <c r="H22" s="11" t="s">
        <v>2485</v>
      </c>
    </row>
    <row r="23" spans="1:14" x14ac:dyDescent="0.35">
      <c r="D23" s="34" t="s">
        <v>1550</v>
      </c>
      <c r="E23" s="30">
        <v>8</v>
      </c>
      <c r="F23" s="30">
        <v>659</v>
      </c>
      <c r="H23" s="11" t="s">
        <v>2486</v>
      </c>
    </row>
    <row r="24" spans="1:14" x14ac:dyDescent="0.35">
      <c r="D24" s="33" t="s">
        <v>1588</v>
      </c>
      <c r="E24" s="30"/>
      <c r="F24" s="30"/>
      <c r="H24" s="11" t="s">
        <v>2487</v>
      </c>
    </row>
    <row r="25" spans="1:14" x14ac:dyDescent="0.35">
      <c r="D25" s="34" t="s">
        <v>1550</v>
      </c>
      <c r="E25" s="30">
        <v>9</v>
      </c>
      <c r="F25" s="30">
        <v>640</v>
      </c>
      <c r="H25" s="11" t="s">
        <v>2488</v>
      </c>
    </row>
    <row r="26" spans="1:14" x14ac:dyDescent="0.35">
      <c r="D26" s="33" t="s">
        <v>1593</v>
      </c>
      <c r="E26" s="30"/>
      <c r="F26" s="30"/>
      <c r="H26" s="11" t="s">
        <v>2489</v>
      </c>
    </row>
    <row r="27" spans="1:14" x14ac:dyDescent="0.35">
      <c r="D27" s="34" t="s">
        <v>1550</v>
      </c>
      <c r="E27" s="30">
        <v>10</v>
      </c>
      <c r="F27" s="30">
        <v>611</v>
      </c>
      <c r="H27" s="11" t="s">
        <v>2490</v>
      </c>
    </row>
    <row r="28" spans="1:14" x14ac:dyDescent="0.35">
      <c r="D28" s="32" t="s">
        <v>381</v>
      </c>
      <c r="E28" s="30"/>
      <c r="F28" s="30"/>
      <c r="H28" s="11" t="s">
        <v>2491</v>
      </c>
    </row>
    <row r="29" spans="1:14" x14ac:dyDescent="0.35">
      <c r="D29" s="33" t="s">
        <v>384</v>
      </c>
      <c r="E29" s="30"/>
      <c r="F29" s="30"/>
      <c r="H29" s="11" t="s">
        <v>2492</v>
      </c>
    </row>
    <row r="30" spans="1:14" x14ac:dyDescent="0.35">
      <c r="D30" s="34" t="s">
        <v>385</v>
      </c>
      <c r="E30" s="30">
        <v>1</v>
      </c>
      <c r="F30" s="30">
        <v>984</v>
      </c>
      <c r="H30" s="11" t="s">
        <v>2493</v>
      </c>
    </row>
    <row r="31" spans="1:14" x14ac:dyDescent="0.35">
      <c r="D31" s="33" t="s">
        <v>390</v>
      </c>
      <c r="E31" s="30"/>
      <c r="F31" s="30"/>
      <c r="H31" s="11" t="s">
        <v>2494</v>
      </c>
    </row>
    <row r="32" spans="1:14" x14ac:dyDescent="0.35">
      <c r="D32" s="34" t="s">
        <v>385</v>
      </c>
      <c r="E32" s="30">
        <v>2</v>
      </c>
      <c r="F32" s="30">
        <v>949</v>
      </c>
      <c r="H32" s="11" t="s">
        <v>2495</v>
      </c>
    </row>
    <row r="33" spans="4:8" x14ac:dyDescent="0.35">
      <c r="D33" s="33" t="s">
        <v>397</v>
      </c>
      <c r="E33" s="30"/>
      <c r="F33" s="30"/>
      <c r="H33" s="11" t="s">
        <v>2496</v>
      </c>
    </row>
    <row r="34" spans="4:8" x14ac:dyDescent="0.35">
      <c r="D34" s="34" t="s">
        <v>385</v>
      </c>
      <c r="E34" s="30">
        <v>3</v>
      </c>
      <c r="F34" s="30">
        <v>888</v>
      </c>
      <c r="H34" s="11" t="s">
        <v>2497</v>
      </c>
    </row>
    <row r="35" spans="4:8" x14ac:dyDescent="0.35">
      <c r="D35" s="33" t="s">
        <v>402</v>
      </c>
      <c r="E35" s="30"/>
      <c r="F35" s="30"/>
      <c r="H35" s="11" t="s">
        <v>2498</v>
      </c>
    </row>
    <row r="36" spans="4:8" x14ac:dyDescent="0.35">
      <c r="D36" s="34" t="s">
        <v>385</v>
      </c>
      <c r="E36" s="30">
        <v>4</v>
      </c>
      <c r="F36" s="30">
        <v>795</v>
      </c>
      <c r="H36" s="11" t="s">
        <v>2499</v>
      </c>
    </row>
    <row r="37" spans="4:8" x14ac:dyDescent="0.35">
      <c r="D37" s="33" t="s">
        <v>409</v>
      </c>
      <c r="E37" s="30"/>
      <c r="F37" s="30"/>
      <c r="H37" s="11" t="s">
        <v>2500</v>
      </c>
    </row>
    <row r="38" spans="4:8" x14ac:dyDescent="0.35">
      <c r="D38" s="34" t="s">
        <v>385</v>
      </c>
      <c r="E38" s="30">
        <v>5</v>
      </c>
      <c r="F38" s="30">
        <v>728</v>
      </c>
      <c r="H38" s="11" t="s">
        <v>2501</v>
      </c>
    </row>
    <row r="39" spans="4:8" x14ac:dyDescent="0.35">
      <c r="D39" s="33" t="s">
        <v>414</v>
      </c>
      <c r="E39" s="30"/>
      <c r="F39" s="30"/>
      <c r="H39" s="11" t="s">
        <v>2502</v>
      </c>
    </row>
    <row r="40" spans="4:8" x14ac:dyDescent="0.35">
      <c r="D40" s="34" t="s">
        <v>385</v>
      </c>
      <c r="E40" s="30">
        <v>6</v>
      </c>
      <c r="F40" s="30">
        <v>694</v>
      </c>
      <c r="H40" s="11" t="s">
        <v>2503</v>
      </c>
    </row>
    <row r="41" spans="4:8" x14ac:dyDescent="0.35">
      <c r="D41" s="33" t="s">
        <v>419</v>
      </c>
      <c r="E41" s="30"/>
      <c r="F41" s="30"/>
      <c r="H41" s="11" t="s">
        <v>2504</v>
      </c>
    </row>
    <row r="42" spans="4:8" x14ac:dyDescent="0.35">
      <c r="D42" s="34" t="s">
        <v>385</v>
      </c>
      <c r="E42" s="30">
        <v>7</v>
      </c>
      <c r="F42" s="30">
        <v>671</v>
      </c>
      <c r="H42" s="11" t="s">
        <v>2505</v>
      </c>
    </row>
    <row r="43" spans="4:8" x14ac:dyDescent="0.35">
      <c r="D43" s="33" t="s">
        <v>425</v>
      </c>
      <c r="E43" s="30"/>
      <c r="F43" s="30"/>
      <c r="H43" s="11" t="s">
        <v>2506</v>
      </c>
    </row>
    <row r="44" spans="4:8" x14ac:dyDescent="0.35">
      <c r="D44" s="34" t="s">
        <v>385</v>
      </c>
      <c r="E44" s="30">
        <v>8</v>
      </c>
      <c r="F44" s="30">
        <v>632</v>
      </c>
      <c r="H44" s="11" t="s">
        <v>2507</v>
      </c>
    </row>
    <row r="45" spans="4:8" x14ac:dyDescent="0.35">
      <c r="D45" s="33" t="s">
        <v>429</v>
      </c>
      <c r="E45" s="30"/>
      <c r="F45" s="30"/>
      <c r="H45" s="11" t="s">
        <v>2508</v>
      </c>
    </row>
    <row r="46" spans="4:8" x14ac:dyDescent="0.35">
      <c r="D46" s="34" t="s">
        <v>385</v>
      </c>
      <c r="E46" s="30">
        <v>9</v>
      </c>
      <c r="F46" s="30">
        <v>587</v>
      </c>
      <c r="H46" s="11" t="s">
        <v>2509</v>
      </c>
    </row>
    <row r="47" spans="4:8" x14ac:dyDescent="0.35">
      <c r="D47" s="33" t="s">
        <v>434</v>
      </c>
      <c r="E47" s="30"/>
      <c r="F47" s="30"/>
      <c r="H47" s="11" t="s">
        <v>2510</v>
      </c>
    </row>
    <row r="48" spans="4:8" x14ac:dyDescent="0.35">
      <c r="D48" s="34" t="s">
        <v>385</v>
      </c>
      <c r="E48" s="30">
        <v>10</v>
      </c>
      <c r="F48" s="30">
        <v>485</v>
      </c>
      <c r="H48" s="11" t="s">
        <v>2511</v>
      </c>
    </row>
    <row r="49" spans="4:8" x14ac:dyDescent="0.35">
      <c r="D49" s="32" t="s">
        <v>1278</v>
      </c>
      <c r="E49" s="30"/>
      <c r="F49" s="30"/>
      <c r="H49" s="11" t="s">
        <v>2512</v>
      </c>
    </row>
    <row r="50" spans="4:8" x14ac:dyDescent="0.35">
      <c r="D50" s="33" t="s">
        <v>1372</v>
      </c>
      <c r="E50" s="30"/>
      <c r="F50" s="30"/>
      <c r="H50" s="11" t="s">
        <v>2513</v>
      </c>
    </row>
    <row r="51" spans="4:8" x14ac:dyDescent="0.35">
      <c r="D51" s="34" t="s">
        <v>1373</v>
      </c>
      <c r="E51" s="30">
        <v>1</v>
      </c>
      <c r="F51" s="30">
        <v>740</v>
      </c>
      <c r="H51" s="11" t="s">
        <v>2514</v>
      </c>
    </row>
    <row r="52" spans="4:8" x14ac:dyDescent="0.35">
      <c r="D52" s="33" t="s">
        <v>2209</v>
      </c>
      <c r="E52" s="30"/>
      <c r="F52" s="30"/>
      <c r="H52" s="11" t="s">
        <v>2515</v>
      </c>
    </row>
    <row r="53" spans="4:8" x14ac:dyDescent="0.35">
      <c r="D53" s="34" t="s">
        <v>2210</v>
      </c>
      <c r="E53" s="30">
        <v>1</v>
      </c>
      <c r="F53" s="30">
        <v>700</v>
      </c>
      <c r="H53" s="11" t="s">
        <v>2516</v>
      </c>
    </row>
    <row r="54" spans="4:8" x14ac:dyDescent="0.35">
      <c r="D54" s="33" t="s">
        <v>2305</v>
      </c>
      <c r="E54" s="30"/>
      <c r="F54" s="30"/>
      <c r="H54" s="11" t="s">
        <v>2517</v>
      </c>
    </row>
    <row r="55" spans="4:8" x14ac:dyDescent="0.35">
      <c r="D55" s="34" t="s">
        <v>2306</v>
      </c>
      <c r="E55" s="30">
        <v>1</v>
      </c>
      <c r="F55" s="30">
        <v>650</v>
      </c>
      <c r="H55" s="11" t="s">
        <v>2518</v>
      </c>
    </row>
    <row r="56" spans="4:8" x14ac:dyDescent="0.35">
      <c r="D56" s="33" t="s">
        <v>2258</v>
      </c>
      <c r="E56" s="30"/>
      <c r="F56" s="30"/>
      <c r="H56" s="11" t="s">
        <v>2519</v>
      </c>
    </row>
    <row r="57" spans="4:8" x14ac:dyDescent="0.35">
      <c r="D57" s="34" t="s">
        <v>2259</v>
      </c>
      <c r="E57" s="30">
        <v>1</v>
      </c>
      <c r="F57" s="30">
        <v>640</v>
      </c>
      <c r="H57" s="11" t="s">
        <v>2520</v>
      </c>
    </row>
    <row r="58" spans="4:8" x14ac:dyDescent="0.35">
      <c r="D58" s="33" t="s">
        <v>1324</v>
      </c>
      <c r="E58" s="30"/>
      <c r="F58" s="30"/>
      <c r="H58" s="11" t="s">
        <v>2521</v>
      </c>
    </row>
    <row r="59" spans="4:8" x14ac:dyDescent="0.35">
      <c r="D59" s="34" t="s">
        <v>1325</v>
      </c>
      <c r="E59" s="30">
        <v>1</v>
      </c>
      <c r="F59" s="30">
        <v>640</v>
      </c>
      <c r="H59" s="11" t="s">
        <v>2522</v>
      </c>
    </row>
    <row r="60" spans="4:8" x14ac:dyDescent="0.35">
      <c r="D60" s="33" t="s">
        <v>2160</v>
      </c>
      <c r="E60" s="30"/>
      <c r="F60" s="30"/>
      <c r="H60" s="11" t="s">
        <v>2523</v>
      </c>
    </row>
    <row r="61" spans="4:8" x14ac:dyDescent="0.35">
      <c r="D61" s="34" t="s">
        <v>2161</v>
      </c>
      <c r="E61" s="30">
        <v>1</v>
      </c>
      <c r="F61" s="30">
        <v>690</v>
      </c>
      <c r="H61" s="11" t="s">
        <v>2524</v>
      </c>
    </row>
    <row r="62" spans="4:8" x14ac:dyDescent="0.35">
      <c r="D62" s="33" t="s">
        <v>2352</v>
      </c>
      <c r="E62" s="30"/>
      <c r="F62" s="30"/>
      <c r="H62" s="11" t="s">
        <v>2525</v>
      </c>
    </row>
    <row r="63" spans="4:8" x14ac:dyDescent="0.35">
      <c r="D63" s="34" t="s">
        <v>2353</v>
      </c>
      <c r="E63" s="30">
        <v>1</v>
      </c>
      <c r="F63" s="30">
        <v>640</v>
      </c>
      <c r="H63" s="11" t="s">
        <v>2526</v>
      </c>
    </row>
    <row r="64" spans="4:8" x14ac:dyDescent="0.35">
      <c r="D64" s="33" t="s">
        <v>2401</v>
      </c>
      <c r="E64" s="30"/>
      <c r="F64" s="30"/>
      <c r="H64" s="11" t="s">
        <v>2527</v>
      </c>
    </row>
    <row r="65" spans="4:8" x14ac:dyDescent="0.35">
      <c r="D65" s="34" t="s">
        <v>2402</v>
      </c>
      <c r="E65" s="30">
        <v>1</v>
      </c>
      <c r="F65" s="30">
        <v>700</v>
      </c>
      <c r="H65" s="11" t="s">
        <v>2528</v>
      </c>
    </row>
    <row r="66" spans="4:8" x14ac:dyDescent="0.35">
      <c r="D66" s="33" t="s">
        <v>1280</v>
      </c>
      <c r="E66" s="30"/>
      <c r="F66" s="30"/>
      <c r="H66" s="11" t="s">
        <v>2529</v>
      </c>
    </row>
    <row r="67" spans="4:8" x14ac:dyDescent="0.35">
      <c r="D67" s="34" t="s">
        <v>1281</v>
      </c>
      <c r="E67" s="30">
        <v>1</v>
      </c>
      <c r="F67" s="30">
        <v>650</v>
      </c>
      <c r="H67" s="11" t="s">
        <v>2530</v>
      </c>
    </row>
    <row r="68" spans="4:8" x14ac:dyDescent="0.35">
      <c r="D68" s="33" t="s">
        <v>1377</v>
      </c>
      <c r="E68" s="30"/>
      <c r="F68" s="30"/>
      <c r="H68" s="11" t="s">
        <v>2531</v>
      </c>
    </row>
    <row r="69" spans="4:8" x14ac:dyDescent="0.35">
      <c r="D69" s="34" t="s">
        <v>1373</v>
      </c>
      <c r="E69" s="30">
        <v>2</v>
      </c>
      <c r="F69" s="30">
        <v>640</v>
      </c>
      <c r="H69" s="11" t="s">
        <v>2532</v>
      </c>
    </row>
    <row r="70" spans="4:8" x14ac:dyDescent="0.35">
      <c r="D70" s="32" t="s">
        <v>2442</v>
      </c>
      <c r="E70" s="30">
        <v>4.0333333333333332</v>
      </c>
      <c r="F70" s="30">
        <v>724.2</v>
      </c>
      <c r="H70" s="11" t="s">
        <v>2533</v>
      </c>
    </row>
    <row r="71" spans="4:8" x14ac:dyDescent="0.35">
      <c r="H71" s="11" t="s">
        <v>2534</v>
      </c>
    </row>
    <row r="72" spans="4:8" x14ac:dyDescent="0.35">
      <c r="H72" s="11" t="s">
        <v>2535</v>
      </c>
    </row>
    <row r="73" spans="4:8" x14ac:dyDescent="0.35">
      <c r="H73" s="11" t="s">
        <v>2536</v>
      </c>
    </row>
    <row r="74" spans="4:8" x14ac:dyDescent="0.35">
      <c r="H74" s="11" t="s">
        <v>2537</v>
      </c>
    </row>
    <row r="75" spans="4:8" x14ac:dyDescent="0.35">
      <c r="H75" s="11" t="s">
        <v>2538</v>
      </c>
    </row>
    <row r="76" spans="4:8" x14ac:dyDescent="0.35">
      <c r="H76" s="11" t="s">
        <v>2539</v>
      </c>
    </row>
    <row r="77" spans="4:8" x14ac:dyDescent="0.35">
      <c r="H77" s="11" t="s">
        <v>2540</v>
      </c>
    </row>
    <row r="78" spans="4:8" x14ac:dyDescent="0.35">
      <c r="H78" s="11" t="s">
        <v>2541</v>
      </c>
    </row>
    <row r="79" spans="4:8" x14ac:dyDescent="0.35">
      <c r="H79" s="11" t="s">
        <v>2542</v>
      </c>
    </row>
    <row r="80" spans="4:8" x14ac:dyDescent="0.35">
      <c r="H80" s="11" t="s">
        <v>2543</v>
      </c>
    </row>
    <row r="81" spans="8:8" x14ac:dyDescent="0.35">
      <c r="H81" s="11" t="s">
        <v>2544</v>
      </c>
    </row>
    <row r="82" spans="8:8" x14ac:dyDescent="0.35">
      <c r="H82" s="11" t="s">
        <v>2545</v>
      </c>
    </row>
    <row r="83" spans="8:8" x14ac:dyDescent="0.35">
      <c r="H83" s="11" t="s">
        <v>2546</v>
      </c>
    </row>
    <row r="84" spans="8:8" x14ac:dyDescent="0.35">
      <c r="H84" s="11" t="s">
        <v>2547</v>
      </c>
    </row>
    <row r="85" spans="8:8" x14ac:dyDescent="0.35">
      <c r="H85" s="11" t="s">
        <v>2548</v>
      </c>
    </row>
    <row r="86" spans="8:8" x14ac:dyDescent="0.35">
      <c r="H86" s="11" t="s">
        <v>2549</v>
      </c>
    </row>
    <row r="87" spans="8:8" x14ac:dyDescent="0.35">
      <c r="H87" s="11" t="s">
        <v>2550</v>
      </c>
    </row>
    <row r="88" spans="8:8" x14ac:dyDescent="0.35">
      <c r="H88" s="11" t="s">
        <v>2551</v>
      </c>
    </row>
    <row r="89" spans="8:8" x14ac:dyDescent="0.35">
      <c r="H89" s="11" t="s">
        <v>2552</v>
      </c>
    </row>
    <row r="90" spans="8:8" x14ac:dyDescent="0.35">
      <c r="H90" s="11" t="s">
        <v>2553</v>
      </c>
    </row>
    <row r="91" spans="8:8" x14ac:dyDescent="0.35">
      <c r="H91" s="11" t="s">
        <v>2554</v>
      </c>
    </row>
    <row r="92" spans="8:8" x14ac:dyDescent="0.35">
      <c r="H92" s="11" t="s">
        <v>2555</v>
      </c>
    </row>
    <row r="93" spans="8:8" x14ac:dyDescent="0.35">
      <c r="H93" s="11" t="s">
        <v>2556</v>
      </c>
    </row>
    <row r="94" spans="8:8" x14ac:dyDescent="0.35">
      <c r="H94" s="11" t="s">
        <v>2557</v>
      </c>
    </row>
    <row r="95" spans="8:8" x14ac:dyDescent="0.35">
      <c r="H95" s="11" t="s">
        <v>2558</v>
      </c>
    </row>
    <row r="96" spans="8:8" x14ac:dyDescent="0.35">
      <c r="H96" s="11" t="s">
        <v>2559</v>
      </c>
    </row>
    <row r="97" spans="8:8" x14ac:dyDescent="0.35">
      <c r="H97" s="11" t="s">
        <v>2560</v>
      </c>
    </row>
    <row r="98" spans="8:8" x14ac:dyDescent="0.35">
      <c r="H98" s="11" t="s">
        <v>2561</v>
      </c>
    </row>
    <row r="99" spans="8:8" x14ac:dyDescent="0.35">
      <c r="H99" s="11" t="s">
        <v>2562</v>
      </c>
    </row>
    <row r="100" spans="8:8" x14ac:dyDescent="0.35">
      <c r="H100" s="11" t="s">
        <v>2563</v>
      </c>
    </row>
    <row r="101" spans="8:8" x14ac:dyDescent="0.35">
      <c r="H101" s="11" t="s">
        <v>2564</v>
      </c>
    </row>
    <row r="102" spans="8:8" x14ac:dyDescent="0.35">
      <c r="H102" s="11" t="s">
        <v>2565</v>
      </c>
    </row>
    <row r="103" spans="8:8" x14ac:dyDescent="0.35">
      <c r="H103" s="11" t="s">
        <v>2566</v>
      </c>
    </row>
    <row r="104" spans="8:8" x14ac:dyDescent="0.35">
      <c r="H104" s="11" t="s">
        <v>2567</v>
      </c>
    </row>
    <row r="105" spans="8:8" x14ac:dyDescent="0.35">
      <c r="H105" s="11" t="s">
        <v>2568</v>
      </c>
    </row>
    <row r="106" spans="8:8" x14ac:dyDescent="0.35">
      <c r="H106" s="11" t="s">
        <v>2569</v>
      </c>
    </row>
    <row r="107" spans="8:8" x14ac:dyDescent="0.35">
      <c r="H107" s="11" t="s">
        <v>2570</v>
      </c>
    </row>
    <row r="108" spans="8:8" x14ac:dyDescent="0.35">
      <c r="H108" s="11" t="s">
        <v>2571</v>
      </c>
    </row>
    <row r="109" spans="8:8" x14ac:dyDescent="0.35">
      <c r="H109" s="11" t="s">
        <v>2572</v>
      </c>
    </row>
    <row r="110" spans="8:8" x14ac:dyDescent="0.35">
      <c r="H110" s="11" t="s">
        <v>2573</v>
      </c>
    </row>
    <row r="111" spans="8:8" x14ac:dyDescent="0.35">
      <c r="H111" s="11" t="s">
        <v>2574</v>
      </c>
    </row>
    <row r="112" spans="8:8" x14ac:dyDescent="0.35">
      <c r="H112" s="11" t="s">
        <v>2575</v>
      </c>
    </row>
    <row r="113" spans="8:8" x14ac:dyDescent="0.35">
      <c r="H113" s="11" t="s">
        <v>2576</v>
      </c>
    </row>
    <row r="114" spans="8:8" x14ac:dyDescent="0.35">
      <c r="H114" s="11" t="s">
        <v>2577</v>
      </c>
    </row>
    <row r="115" spans="8:8" x14ac:dyDescent="0.35">
      <c r="H115" s="11" t="s">
        <v>2578</v>
      </c>
    </row>
    <row r="116" spans="8:8" x14ac:dyDescent="0.35">
      <c r="H116" s="11" t="s">
        <v>2579</v>
      </c>
    </row>
    <row r="117" spans="8:8" x14ac:dyDescent="0.35">
      <c r="H117" s="11" t="s">
        <v>2580</v>
      </c>
    </row>
    <row r="118" spans="8:8" x14ac:dyDescent="0.35">
      <c r="H118" s="11" t="s">
        <v>2581</v>
      </c>
    </row>
    <row r="119" spans="8:8" x14ac:dyDescent="0.35">
      <c r="H119" s="11" t="s">
        <v>2582</v>
      </c>
    </row>
    <row r="120" spans="8:8" x14ac:dyDescent="0.35">
      <c r="H120" s="11" t="s">
        <v>2583</v>
      </c>
    </row>
    <row r="121" spans="8:8" x14ac:dyDescent="0.35">
      <c r="H121" s="11" t="s">
        <v>2584</v>
      </c>
    </row>
    <row r="122" spans="8:8" x14ac:dyDescent="0.35">
      <c r="H122" s="11" t="s">
        <v>2585</v>
      </c>
    </row>
    <row r="123" spans="8:8" x14ac:dyDescent="0.35">
      <c r="H123" s="11" t="s">
        <v>2586</v>
      </c>
    </row>
    <row r="124" spans="8:8" x14ac:dyDescent="0.35">
      <c r="H124" s="11" t="s">
        <v>2587</v>
      </c>
    </row>
    <row r="125" spans="8:8" x14ac:dyDescent="0.35">
      <c r="H125" s="11" t="s">
        <v>2588</v>
      </c>
    </row>
    <row r="126" spans="8:8" x14ac:dyDescent="0.35">
      <c r="H126" s="11" t="s">
        <v>2589</v>
      </c>
    </row>
    <row r="127" spans="8:8" x14ac:dyDescent="0.35">
      <c r="H127" s="11" t="s">
        <v>2590</v>
      </c>
    </row>
    <row r="128" spans="8:8" x14ac:dyDescent="0.35">
      <c r="H128" s="11" t="s">
        <v>2591</v>
      </c>
    </row>
    <row r="129" spans="8:8" x14ac:dyDescent="0.35">
      <c r="H129" s="11" t="s">
        <v>2592</v>
      </c>
    </row>
    <row r="130" spans="8:8" x14ac:dyDescent="0.35">
      <c r="H130" s="11" t="s">
        <v>2593</v>
      </c>
    </row>
    <row r="131" spans="8:8" x14ac:dyDescent="0.35">
      <c r="H131" s="11" t="s">
        <v>2594</v>
      </c>
    </row>
    <row r="132" spans="8:8" x14ac:dyDescent="0.35">
      <c r="H132" s="11" t="s">
        <v>2595</v>
      </c>
    </row>
    <row r="133" spans="8:8" x14ac:dyDescent="0.35">
      <c r="H133" s="11" t="s">
        <v>2596</v>
      </c>
    </row>
    <row r="134" spans="8:8" x14ac:dyDescent="0.35">
      <c r="H134" s="11" t="s">
        <v>2597</v>
      </c>
    </row>
    <row r="135" spans="8:8" x14ac:dyDescent="0.35">
      <c r="H135" s="11" t="s">
        <v>2598</v>
      </c>
    </row>
    <row r="136" spans="8:8" x14ac:dyDescent="0.35">
      <c r="H136" s="11" t="s">
        <v>2599</v>
      </c>
    </row>
    <row r="137" spans="8:8" x14ac:dyDescent="0.35">
      <c r="H137" s="11" t="s">
        <v>2600</v>
      </c>
    </row>
    <row r="138" spans="8:8" x14ac:dyDescent="0.35">
      <c r="H138" s="11" t="s">
        <v>2601</v>
      </c>
    </row>
    <row r="139" spans="8:8" x14ac:dyDescent="0.35">
      <c r="H139" s="11" t="s">
        <v>2602</v>
      </c>
    </row>
    <row r="140" spans="8:8" x14ac:dyDescent="0.35">
      <c r="H140" s="11" t="s">
        <v>2603</v>
      </c>
    </row>
    <row r="141" spans="8:8" x14ac:dyDescent="0.35">
      <c r="H141" s="11" t="s">
        <v>2604</v>
      </c>
    </row>
    <row r="142" spans="8:8" x14ac:dyDescent="0.35">
      <c r="H142" s="11" t="s">
        <v>2605</v>
      </c>
    </row>
    <row r="143" spans="8:8" x14ac:dyDescent="0.35">
      <c r="H143" s="11" t="s">
        <v>2606</v>
      </c>
    </row>
    <row r="144" spans="8:8" x14ac:dyDescent="0.35">
      <c r="H144" s="11" t="s">
        <v>2607</v>
      </c>
    </row>
    <row r="145" spans="8:8" x14ac:dyDescent="0.35">
      <c r="H145" s="11" t="s">
        <v>2608</v>
      </c>
    </row>
    <row r="146" spans="8:8" x14ac:dyDescent="0.35">
      <c r="H146" s="11" t="s">
        <v>2609</v>
      </c>
    </row>
    <row r="147" spans="8:8" x14ac:dyDescent="0.35">
      <c r="H147" s="11" t="s">
        <v>2610</v>
      </c>
    </row>
    <row r="148" spans="8:8" x14ac:dyDescent="0.35">
      <c r="H148" s="11" t="s">
        <v>2611</v>
      </c>
    </row>
    <row r="149" spans="8:8" x14ac:dyDescent="0.35">
      <c r="H149" s="11" t="s">
        <v>2612</v>
      </c>
    </row>
    <row r="150" spans="8:8" x14ac:dyDescent="0.35">
      <c r="H150" s="11" t="s">
        <v>2613</v>
      </c>
    </row>
    <row r="151" spans="8:8" x14ac:dyDescent="0.35">
      <c r="H151" s="11" t="s">
        <v>2614</v>
      </c>
    </row>
    <row r="152" spans="8:8" x14ac:dyDescent="0.35">
      <c r="H152" s="11" t="s">
        <v>2615</v>
      </c>
    </row>
    <row r="153" spans="8:8" x14ac:dyDescent="0.35">
      <c r="H153" s="11" t="s">
        <v>2616</v>
      </c>
    </row>
    <row r="154" spans="8:8" x14ac:dyDescent="0.35">
      <c r="H154" s="11" t="s">
        <v>2617</v>
      </c>
    </row>
    <row r="155" spans="8:8" x14ac:dyDescent="0.35">
      <c r="H155" s="11" t="s">
        <v>2618</v>
      </c>
    </row>
    <row r="156" spans="8:8" x14ac:dyDescent="0.35">
      <c r="H156" s="11" t="s">
        <v>2619</v>
      </c>
    </row>
    <row r="157" spans="8:8" x14ac:dyDescent="0.35">
      <c r="H157" s="11" t="s">
        <v>2620</v>
      </c>
    </row>
    <row r="158" spans="8:8" x14ac:dyDescent="0.35">
      <c r="H158" s="11" t="s">
        <v>2621</v>
      </c>
    </row>
    <row r="159" spans="8:8" x14ac:dyDescent="0.35">
      <c r="H159" s="11" t="s">
        <v>2622</v>
      </c>
    </row>
    <row r="160" spans="8:8" x14ac:dyDescent="0.35">
      <c r="H160" s="11" t="s">
        <v>2623</v>
      </c>
    </row>
    <row r="161" spans="8:8" x14ac:dyDescent="0.35">
      <c r="H161" s="11" t="s">
        <v>2624</v>
      </c>
    </row>
    <row r="162" spans="8:8" x14ac:dyDescent="0.35">
      <c r="H162" s="11" t="s">
        <v>2625</v>
      </c>
    </row>
    <row r="163" spans="8:8" x14ac:dyDescent="0.35">
      <c r="H163" s="11" t="s">
        <v>2626</v>
      </c>
    </row>
    <row r="164" spans="8:8" x14ac:dyDescent="0.35">
      <c r="H164" s="11" t="s">
        <v>2627</v>
      </c>
    </row>
    <row r="165" spans="8:8" x14ac:dyDescent="0.35">
      <c r="H165" s="11" t="s">
        <v>2628</v>
      </c>
    </row>
    <row r="166" spans="8:8" x14ac:dyDescent="0.35">
      <c r="H166" s="11" t="s">
        <v>2629</v>
      </c>
    </row>
    <row r="167" spans="8:8" x14ac:dyDescent="0.35">
      <c r="H167" s="11" t="s">
        <v>2630</v>
      </c>
    </row>
    <row r="168" spans="8:8" x14ac:dyDescent="0.35">
      <c r="H168" s="11" t="s">
        <v>2631</v>
      </c>
    </row>
    <row r="169" spans="8:8" x14ac:dyDescent="0.35">
      <c r="H169" s="11" t="s">
        <v>2632</v>
      </c>
    </row>
    <row r="170" spans="8:8" x14ac:dyDescent="0.35">
      <c r="H170" s="11" t="s">
        <v>2633</v>
      </c>
    </row>
    <row r="171" spans="8:8" x14ac:dyDescent="0.35">
      <c r="H171" s="11" t="s">
        <v>2634</v>
      </c>
    </row>
    <row r="172" spans="8:8" x14ac:dyDescent="0.35">
      <c r="H172" s="11" t="s">
        <v>2635</v>
      </c>
    </row>
    <row r="173" spans="8:8" x14ac:dyDescent="0.35">
      <c r="H173" s="11" t="s">
        <v>2636</v>
      </c>
    </row>
    <row r="174" spans="8:8" x14ac:dyDescent="0.35">
      <c r="H174" s="11" t="s">
        <v>2637</v>
      </c>
    </row>
    <row r="175" spans="8:8" x14ac:dyDescent="0.35">
      <c r="H175" s="11" t="s">
        <v>2638</v>
      </c>
    </row>
    <row r="176" spans="8:8" x14ac:dyDescent="0.35">
      <c r="H176" s="11" t="s">
        <v>2639</v>
      </c>
    </row>
    <row r="177" spans="8:8" x14ac:dyDescent="0.35">
      <c r="H177" s="11" t="s">
        <v>2640</v>
      </c>
    </row>
    <row r="178" spans="8:8" x14ac:dyDescent="0.35">
      <c r="H178" s="11" t="s">
        <v>2641</v>
      </c>
    </row>
    <row r="179" spans="8:8" x14ac:dyDescent="0.35">
      <c r="H179" s="11" t="s">
        <v>2642</v>
      </c>
    </row>
    <row r="180" spans="8:8" x14ac:dyDescent="0.35">
      <c r="H180" s="11" t="s">
        <v>2643</v>
      </c>
    </row>
    <row r="181" spans="8:8" x14ac:dyDescent="0.35">
      <c r="H181" s="11" t="s">
        <v>2644</v>
      </c>
    </row>
    <row r="182" spans="8:8" x14ac:dyDescent="0.35">
      <c r="H182" s="11" t="s">
        <v>2645</v>
      </c>
    </row>
    <row r="183" spans="8:8" x14ac:dyDescent="0.35">
      <c r="H183" s="11" t="s">
        <v>2646</v>
      </c>
    </row>
    <row r="184" spans="8:8" x14ac:dyDescent="0.35">
      <c r="H184" s="11" t="s">
        <v>2647</v>
      </c>
    </row>
    <row r="185" spans="8:8" x14ac:dyDescent="0.35">
      <c r="H185" s="11" t="s">
        <v>2648</v>
      </c>
    </row>
    <row r="186" spans="8:8" x14ac:dyDescent="0.35">
      <c r="H186" s="11" t="s">
        <v>2649</v>
      </c>
    </row>
    <row r="187" spans="8:8" x14ac:dyDescent="0.35">
      <c r="H187" s="11" t="s">
        <v>2650</v>
      </c>
    </row>
    <row r="188" spans="8:8" x14ac:dyDescent="0.35">
      <c r="H188" s="11" t="s">
        <v>2651</v>
      </c>
    </row>
    <row r="189" spans="8:8" x14ac:dyDescent="0.35">
      <c r="H189" s="11" t="s">
        <v>2652</v>
      </c>
    </row>
    <row r="190" spans="8:8" x14ac:dyDescent="0.35">
      <c r="H190" s="11" t="s">
        <v>2653</v>
      </c>
    </row>
    <row r="191" spans="8:8" x14ac:dyDescent="0.35">
      <c r="H191" s="11" t="s">
        <v>2654</v>
      </c>
    </row>
    <row r="192" spans="8:8" x14ac:dyDescent="0.35">
      <c r="H192" s="11" t="s">
        <v>2655</v>
      </c>
    </row>
    <row r="193" spans="8:8" x14ac:dyDescent="0.35">
      <c r="H193" s="11" t="s">
        <v>2656</v>
      </c>
    </row>
    <row r="194" spans="8:8" x14ac:dyDescent="0.35">
      <c r="H194" s="11" t="s">
        <v>2657</v>
      </c>
    </row>
    <row r="195" spans="8:8" x14ac:dyDescent="0.35">
      <c r="H195" s="11" t="s">
        <v>2658</v>
      </c>
    </row>
    <row r="196" spans="8:8" x14ac:dyDescent="0.35">
      <c r="H196" s="11" t="s">
        <v>2659</v>
      </c>
    </row>
    <row r="197" spans="8:8" x14ac:dyDescent="0.35">
      <c r="H197" s="11" t="s">
        <v>2660</v>
      </c>
    </row>
    <row r="198" spans="8:8" x14ac:dyDescent="0.35">
      <c r="H198" s="11" t="s">
        <v>2661</v>
      </c>
    </row>
    <row r="199" spans="8:8" x14ac:dyDescent="0.35">
      <c r="H199" s="11" t="s">
        <v>2662</v>
      </c>
    </row>
    <row r="200" spans="8:8" x14ac:dyDescent="0.35">
      <c r="H200" s="11" t="s">
        <v>2663</v>
      </c>
    </row>
    <row r="201" spans="8:8" x14ac:dyDescent="0.35">
      <c r="H201" s="11" t="s">
        <v>2664</v>
      </c>
    </row>
    <row r="202" spans="8:8" x14ac:dyDescent="0.35">
      <c r="H202" s="11" t="s">
        <v>2665</v>
      </c>
    </row>
    <row r="203" spans="8:8" x14ac:dyDescent="0.35">
      <c r="H203" s="11" t="s">
        <v>2666</v>
      </c>
    </row>
    <row r="204" spans="8:8" x14ac:dyDescent="0.35">
      <c r="H204" s="11" t="s">
        <v>2667</v>
      </c>
    </row>
    <row r="205" spans="8:8" x14ac:dyDescent="0.35">
      <c r="H205" s="11" t="s">
        <v>2668</v>
      </c>
    </row>
    <row r="206" spans="8:8" x14ac:dyDescent="0.35">
      <c r="H206" s="11" t="s">
        <v>2669</v>
      </c>
    </row>
    <row r="207" spans="8:8" x14ac:dyDescent="0.35">
      <c r="H207" s="11" t="s">
        <v>2670</v>
      </c>
    </row>
    <row r="208" spans="8:8" x14ac:dyDescent="0.35">
      <c r="H208" s="11" t="s">
        <v>2671</v>
      </c>
    </row>
    <row r="209" spans="8:8" x14ac:dyDescent="0.35">
      <c r="H209" s="11" t="s">
        <v>2672</v>
      </c>
    </row>
    <row r="210" spans="8:8" x14ac:dyDescent="0.35">
      <c r="H210" s="11" t="s">
        <v>2673</v>
      </c>
    </row>
    <row r="211" spans="8:8" x14ac:dyDescent="0.35">
      <c r="H211" s="11" t="s">
        <v>2674</v>
      </c>
    </row>
    <row r="212" spans="8:8" x14ac:dyDescent="0.35">
      <c r="H212" s="11" t="s">
        <v>2675</v>
      </c>
    </row>
    <row r="213" spans="8:8" x14ac:dyDescent="0.35">
      <c r="H213" s="11" t="s">
        <v>2676</v>
      </c>
    </row>
    <row r="214" spans="8:8" x14ac:dyDescent="0.35">
      <c r="H214" s="11" t="s">
        <v>2677</v>
      </c>
    </row>
    <row r="215" spans="8:8" x14ac:dyDescent="0.35">
      <c r="H215" s="11" t="s">
        <v>2678</v>
      </c>
    </row>
    <row r="216" spans="8:8" x14ac:dyDescent="0.35">
      <c r="H216" s="11" t="s">
        <v>2679</v>
      </c>
    </row>
    <row r="217" spans="8:8" x14ac:dyDescent="0.35">
      <c r="H217" s="11" t="s">
        <v>2680</v>
      </c>
    </row>
    <row r="218" spans="8:8" x14ac:dyDescent="0.35">
      <c r="H218" s="11" t="s">
        <v>2681</v>
      </c>
    </row>
    <row r="219" spans="8:8" x14ac:dyDescent="0.35">
      <c r="H219" s="11" t="s">
        <v>2682</v>
      </c>
    </row>
    <row r="220" spans="8:8" x14ac:dyDescent="0.35">
      <c r="H220" s="11" t="s">
        <v>2683</v>
      </c>
    </row>
    <row r="221" spans="8:8" x14ac:dyDescent="0.35">
      <c r="H221" s="11" t="s">
        <v>2684</v>
      </c>
    </row>
    <row r="222" spans="8:8" x14ac:dyDescent="0.35">
      <c r="H222" s="11" t="s">
        <v>2685</v>
      </c>
    </row>
    <row r="223" spans="8:8" x14ac:dyDescent="0.35">
      <c r="H223" s="11" t="s">
        <v>2686</v>
      </c>
    </row>
    <row r="224" spans="8:8" x14ac:dyDescent="0.35">
      <c r="H224" s="11" t="s">
        <v>2687</v>
      </c>
    </row>
    <row r="225" spans="8:8" x14ac:dyDescent="0.35">
      <c r="H225" s="11" t="s">
        <v>2688</v>
      </c>
    </row>
    <row r="226" spans="8:8" x14ac:dyDescent="0.35">
      <c r="H226" s="11" t="s">
        <v>2689</v>
      </c>
    </row>
    <row r="227" spans="8:8" x14ac:dyDescent="0.35">
      <c r="H227" s="11" t="s">
        <v>2690</v>
      </c>
    </row>
    <row r="228" spans="8:8" x14ac:dyDescent="0.35">
      <c r="H228" s="11" t="s">
        <v>2691</v>
      </c>
    </row>
    <row r="229" spans="8:8" x14ac:dyDescent="0.35">
      <c r="H229" s="11" t="s">
        <v>2692</v>
      </c>
    </row>
    <row r="230" spans="8:8" x14ac:dyDescent="0.35">
      <c r="H230" s="11" t="s">
        <v>2693</v>
      </c>
    </row>
    <row r="231" spans="8:8" x14ac:dyDescent="0.35">
      <c r="H231" s="11" t="s">
        <v>2694</v>
      </c>
    </row>
    <row r="232" spans="8:8" x14ac:dyDescent="0.35">
      <c r="H232" s="11" t="s">
        <v>2695</v>
      </c>
    </row>
    <row r="233" spans="8:8" x14ac:dyDescent="0.35">
      <c r="H233" s="11" t="s">
        <v>2696</v>
      </c>
    </row>
    <row r="234" spans="8:8" x14ac:dyDescent="0.35">
      <c r="H234" s="11" t="s">
        <v>2697</v>
      </c>
    </row>
    <row r="235" spans="8:8" x14ac:dyDescent="0.35">
      <c r="H235" s="11" t="s">
        <v>2698</v>
      </c>
    </row>
    <row r="236" spans="8:8" x14ac:dyDescent="0.35">
      <c r="H236" s="11" t="s">
        <v>2699</v>
      </c>
    </row>
    <row r="237" spans="8:8" x14ac:dyDescent="0.35">
      <c r="H237" s="11" t="s">
        <v>2700</v>
      </c>
    </row>
    <row r="238" spans="8:8" x14ac:dyDescent="0.35">
      <c r="H238" s="11" t="s">
        <v>2701</v>
      </c>
    </row>
    <row r="239" spans="8:8" x14ac:dyDescent="0.35">
      <c r="H239" s="11" t="s">
        <v>2702</v>
      </c>
    </row>
    <row r="240" spans="8:8" x14ac:dyDescent="0.35">
      <c r="H240" s="11" t="s">
        <v>2703</v>
      </c>
    </row>
    <row r="241" spans="8:8" x14ac:dyDescent="0.35">
      <c r="H241" s="11" t="s">
        <v>2704</v>
      </c>
    </row>
    <row r="242" spans="8:8" x14ac:dyDescent="0.35">
      <c r="H242" s="11" t="s">
        <v>2705</v>
      </c>
    </row>
    <row r="243" spans="8:8" x14ac:dyDescent="0.35">
      <c r="H243" s="11" t="s">
        <v>2706</v>
      </c>
    </row>
    <row r="244" spans="8:8" x14ac:dyDescent="0.35">
      <c r="H244" s="11" t="s">
        <v>2707</v>
      </c>
    </row>
    <row r="245" spans="8:8" x14ac:dyDescent="0.35">
      <c r="H245" s="11" t="s">
        <v>2708</v>
      </c>
    </row>
    <row r="246" spans="8:8" x14ac:dyDescent="0.35">
      <c r="H246" s="11" t="s">
        <v>2709</v>
      </c>
    </row>
    <row r="247" spans="8:8" x14ac:dyDescent="0.35">
      <c r="H247" s="11" t="s">
        <v>2710</v>
      </c>
    </row>
    <row r="248" spans="8:8" x14ac:dyDescent="0.35">
      <c r="H248" s="11" t="s">
        <v>2711</v>
      </c>
    </row>
    <row r="249" spans="8:8" x14ac:dyDescent="0.35">
      <c r="H249" s="11" t="s">
        <v>2712</v>
      </c>
    </row>
    <row r="250" spans="8:8" x14ac:dyDescent="0.35">
      <c r="H250" s="11" t="s">
        <v>2713</v>
      </c>
    </row>
    <row r="251" spans="8:8" x14ac:dyDescent="0.35">
      <c r="H251" s="11" t="s">
        <v>2714</v>
      </c>
    </row>
    <row r="252" spans="8:8" x14ac:dyDescent="0.35">
      <c r="H252" s="11" t="s">
        <v>2715</v>
      </c>
    </row>
    <row r="253" spans="8:8" x14ac:dyDescent="0.35">
      <c r="H253" s="11" t="s">
        <v>2716</v>
      </c>
    </row>
    <row r="254" spans="8:8" x14ac:dyDescent="0.35">
      <c r="H254" s="11" t="s">
        <v>2717</v>
      </c>
    </row>
    <row r="255" spans="8:8" x14ac:dyDescent="0.35">
      <c r="H255" s="11" t="s">
        <v>2718</v>
      </c>
    </row>
    <row r="256" spans="8:8" x14ac:dyDescent="0.35">
      <c r="H256" s="11" t="s">
        <v>2719</v>
      </c>
    </row>
    <row r="257" spans="8:8" x14ac:dyDescent="0.35">
      <c r="H257" s="11" t="s">
        <v>2720</v>
      </c>
    </row>
    <row r="258" spans="8:8" x14ac:dyDescent="0.35">
      <c r="H258" s="11" t="s">
        <v>2721</v>
      </c>
    </row>
    <row r="259" spans="8:8" x14ac:dyDescent="0.35">
      <c r="H259" s="11" t="s">
        <v>2722</v>
      </c>
    </row>
    <row r="260" spans="8:8" x14ac:dyDescent="0.35">
      <c r="H260" s="11" t="s">
        <v>2723</v>
      </c>
    </row>
    <row r="261" spans="8:8" x14ac:dyDescent="0.35">
      <c r="H261" s="11" t="s">
        <v>2724</v>
      </c>
    </row>
    <row r="262" spans="8:8" x14ac:dyDescent="0.35">
      <c r="H262" s="11" t="s">
        <v>2725</v>
      </c>
    </row>
    <row r="263" spans="8:8" x14ac:dyDescent="0.35">
      <c r="H263" s="11" t="s">
        <v>2726</v>
      </c>
    </row>
    <row r="264" spans="8:8" x14ac:dyDescent="0.35">
      <c r="H264" s="11" t="s">
        <v>2727</v>
      </c>
    </row>
    <row r="265" spans="8:8" x14ac:dyDescent="0.35">
      <c r="H265" s="11" t="s">
        <v>2728</v>
      </c>
    </row>
    <row r="266" spans="8:8" x14ac:dyDescent="0.35">
      <c r="H266" s="11" t="s">
        <v>2729</v>
      </c>
    </row>
    <row r="267" spans="8:8" x14ac:dyDescent="0.35">
      <c r="H267" s="11" t="s">
        <v>2730</v>
      </c>
    </row>
    <row r="268" spans="8:8" x14ac:dyDescent="0.35">
      <c r="H268" s="11" t="s">
        <v>2731</v>
      </c>
    </row>
    <row r="269" spans="8:8" x14ac:dyDescent="0.35">
      <c r="H269" s="11" t="s">
        <v>2732</v>
      </c>
    </row>
    <row r="270" spans="8:8" x14ac:dyDescent="0.35">
      <c r="H270" s="11" t="s">
        <v>2733</v>
      </c>
    </row>
    <row r="271" spans="8:8" x14ac:dyDescent="0.35">
      <c r="H271" s="11" t="s">
        <v>2734</v>
      </c>
    </row>
    <row r="272" spans="8:8" x14ac:dyDescent="0.35">
      <c r="H272" s="11" t="s">
        <v>2735</v>
      </c>
    </row>
    <row r="273" spans="8:8" x14ac:dyDescent="0.35">
      <c r="H273" s="11" t="s">
        <v>2736</v>
      </c>
    </row>
    <row r="274" spans="8:8" x14ac:dyDescent="0.35">
      <c r="H274" s="11" t="s">
        <v>2737</v>
      </c>
    </row>
    <row r="275" spans="8:8" x14ac:dyDescent="0.35">
      <c r="H275" s="11" t="s">
        <v>2738</v>
      </c>
    </row>
    <row r="276" spans="8:8" x14ac:dyDescent="0.35">
      <c r="H276" s="11" t="s">
        <v>2739</v>
      </c>
    </row>
    <row r="277" spans="8:8" x14ac:dyDescent="0.35">
      <c r="H277" s="11" t="s">
        <v>2740</v>
      </c>
    </row>
    <row r="278" spans="8:8" x14ac:dyDescent="0.35">
      <c r="H278" s="11" t="s">
        <v>2741</v>
      </c>
    </row>
    <row r="279" spans="8:8" x14ac:dyDescent="0.35">
      <c r="H279" s="11" t="s">
        <v>2742</v>
      </c>
    </row>
    <row r="280" spans="8:8" x14ac:dyDescent="0.35">
      <c r="H280" s="11" t="s">
        <v>2743</v>
      </c>
    </row>
    <row r="281" spans="8:8" x14ac:dyDescent="0.35">
      <c r="H281" s="11" t="s">
        <v>2744</v>
      </c>
    </row>
    <row r="282" spans="8:8" x14ac:dyDescent="0.35">
      <c r="H282" s="11" t="s">
        <v>2745</v>
      </c>
    </row>
    <row r="283" spans="8:8" x14ac:dyDescent="0.35">
      <c r="H283" s="11" t="s">
        <v>2746</v>
      </c>
    </row>
    <row r="284" spans="8:8" x14ac:dyDescent="0.35">
      <c r="H284" s="11" t="s">
        <v>2747</v>
      </c>
    </row>
    <row r="285" spans="8:8" x14ac:dyDescent="0.35">
      <c r="H285" s="11" t="s">
        <v>2748</v>
      </c>
    </row>
    <row r="286" spans="8:8" x14ac:dyDescent="0.35">
      <c r="H286" s="11" t="s">
        <v>2749</v>
      </c>
    </row>
    <row r="287" spans="8:8" x14ac:dyDescent="0.35">
      <c r="H287" s="11" t="s">
        <v>2750</v>
      </c>
    </row>
    <row r="288" spans="8:8" x14ac:dyDescent="0.35">
      <c r="H288" s="11" t="s">
        <v>2751</v>
      </c>
    </row>
    <row r="289" spans="8:8" x14ac:dyDescent="0.35">
      <c r="H289" s="11" t="s">
        <v>2752</v>
      </c>
    </row>
    <row r="290" spans="8:8" x14ac:dyDescent="0.35">
      <c r="H290" s="11" t="s">
        <v>2753</v>
      </c>
    </row>
    <row r="291" spans="8:8" x14ac:dyDescent="0.35">
      <c r="H291" s="11" t="s">
        <v>2754</v>
      </c>
    </row>
    <row r="292" spans="8:8" x14ac:dyDescent="0.35">
      <c r="H292" s="11" t="s">
        <v>2755</v>
      </c>
    </row>
    <row r="293" spans="8:8" x14ac:dyDescent="0.35">
      <c r="H293" s="11" t="s">
        <v>2756</v>
      </c>
    </row>
    <row r="294" spans="8:8" x14ac:dyDescent="0.35">
      <c r="H294" s="11" t="s">
        <v>2757</v>
      </c>
    </row>
    <row r="295" spans="8:8" x14ac:dyDescent="0.35">
      <c r="H295" s="11" t="s">
        <v>2758</v>
      </c>
    </row>
    <row r="296" spans="8:8" x14ac:dyDescent="0.35">
      <c r="H296" s="11" t="s">
        <v>2759</v>
      </c>
    </row>
    <row r="297" spans="8:8" x14ac:dyDescent="0.35">
      <c r="H297" s="11" t="s">
        <v>2760</v>
      </c>
    </row>
    <row r="298" spans="8:8" x14ac:dyDescent="0.35">
      <c r="H298" s="11" t="s">
        <v>2761</v>
      </c>
    </row>
    <row r="299" spans="8:8" x14ac:dyDescent="0.35">
      <c r="H299" s="11" t="s">
        <v>2762</v>
      </c>
    </row>
    <row r="300" spans="8:8" x14ac:dyDescent="0.35">
      <c r="H300" s="11" t="s">
        <v>2763</v>
      </c>
    </row>
    <row r="301" spans="8:8" x14ac:dyDescent="0.35">
      <c r="H301" s="11" t="s">
        <v>2764</v>
      </c>
    </row>
    <row r="302" spans="8:8" x14ac:dyDescent="0.35">
      <c r="H302" s="11" t="s">
        <v>2765</v>
      </c>
    </row>
    <row r="303" spans="8:8" x14ac:dyDescent="0.35">
      <c r="H303" s="11" t="s">
        <v>2766</v>
      </c>
    </row>
    <row r="304" spans="8:8" x14ac:dyDescent="0.35">
      <c r="H304" s="11" t="s">
        <v>2767</v>
      </c>
    </row>
    <row r="305" spans="8:8" x14ac:dyDescent="0.35">
      <c r="H305" s="11" t="s">
        <v>2768</v>
      </c>
    </row>
    <row r="306" spans="8:8" x14ac:dyDescent="0.35">
      <c r="H306" s="11" t="s">
        <v>2769</v>
      </c>
    </row>
    <row r="307" spans="8:8" x14ac:dyDescent="0.35">
      <c r="H307" s="11" t="s">
        <v>2770</v>
      </c>
    </row>
    <row r="308" spans="8:8" x14ac:dyDescent="0.35">
      <c r="H308" s="11" t="s">
        <v>2771</v>
      </c>
    </row>
    <row r="309" spans="8:8" x14ac:dyDescent="0.35">
      <c r="H309" s="11" t="s">
        <v>2772</v>
      </c>
    </row>
    <row r="310" spans="8:8" x14ac:dyDescent="0.35">
      <c r="H310" s="11" t="s">
        <v>2773</v>
      </c>
    </row>
    <row r="311" spans="8:8" x14ac:dyDescent="0.35">
      <c r="H311" s="11" t="s">
        <v>2774</v>
      </c>
    </row>
    <row r="312" spans="8:8" x14ac:dyDescent="0.35">
      <c r="H312" s="11" t="s">
        <v>2775</v>
      </c>
    </row>
    <row r="313" spans="8:8" x14ac:dyDescent="0.35">
      <c r="H313" s="11" t="s">
        <v>2776</v>
      </c>
    </row>
    <row r="314" spans="8:8" x14ac:dyDescent="0.35">
      <c r="H314" s="11" t="s">
        <v>2777</v>
      </c>
    </row>
    <row r="315" spans="8:8" x14ac:dyDescent="0.35">
      <c r="H315" s="11" t="s">
        <v>2778</v>
      </c>
    </row>
    <row r="316" spans="8:8" x14ac:dyDescent="0.35">
      <c r="H316" s="11" t="s">
        <v>2779</v>
      </c>
    </row>
    <row r="317" spans="8:8" x14ac:dyDescent="0.35">
      <c r="H317" s="11" t="s">
        <v>2780</v>
      </c>
    </row>
    <row r="318" spans="8:8" x14ac:dyDescent="0.35">
      <c r="H318" s="11" t="s">
        <v>2781</v>
      </c>
    </row>
    <row r="319" spans="8:8" x14ac:dyDescent="0.35">
      <c r="H319" s="11" t="s">
        <v>2782</v>
      </c>
    </row>
    <row r="320" spans="8:8" x14ac:dyDescent="0.35">
      <c r="H320" s="11" t="s">
        <v>2783</v>
      </c>
    </row>
    <row r="321" spans="8:8" x14ac:dyDescent="0.35">
      <c r="H321" s="11" t="s">
        <v>2784</v>
      </c>
    </row>
    <row r="322" spans="8:8" x14ac:dyDescent="0.35">
      <c r="H322" s="11" t="s">
        <v>2785</v>
      </c>
    </row>
    <row r="323" spans="8:8" x14ac:dyDescent="0.35">
      <c r="H323" s="11" t="s">
        <v>2786</v>
      </c>
    </row>
    <row r="324" spans="8:8" x14ac:dyDescent="0.35">
      <c r="H324" s="11" t="s">
        <v>2787</v>
      </c>
    </row>
    <row r="325" spans="8:8" x14ac:dyDescent="0.35">
      <c r="H325" s="11" t="s">
        <v>2788</v>
      </c>
    </row>
    <row r="326" spans="8:8" x14ac:dyDescent="0.35">
      <c r="H326" s="11" t="s">
        <v>2789</v>
      </c>
    </row>
    <row r="327" spans="8:8" x14ac:dyDescent="0.35">
      <c r="H327" s="11" t="s">
        <v>2790</v>
      </c>
    </row>
    <row r="328" spans="8:8" x14ac:dyDescent="0.35">
      <c r="H328" s="11" t="s">
        <v>2791</v>
      </c>
    </row>
    <row r="329" spans="8:8" x14ac:dyDescent="0.35">
      <c r="H329" s="11" t="s">
        <v>2792</v>
      </c>
    </row>
    <row r="330" spans="8:8" x14ac:dyDescent="0.35">
      <c r="H330" s="11" t="s">
        <v>2793</v>
      </c>
    </row>
    <row r="331" spans="8:8" x14ac:dyDescent="0.35">
      <c r="H331" s="11" t="s">
        <v>2794</v>
      </c>
    </row>
    <row r="332" spans="8:8" x14ac:dyDescent="0.35">
      <c r="H332" s="11" t="s">
        <v>2795</v>
      </c>
    </row>
    <row r="333" spans="8:8" x14ac:dyDescent="0.35">
      <c r="H333" s="11" t="s">
        <v>2796</v>
      </c>
    </row>
    <row r="334" spans="8:8" x14ac:dyDescent="0.35">
      <c r="H334" s="11" t="s">
        <v>2797</v>
      </c>
    </row>
    <row r="335" spans="8:8" x14ac:dyDescent="0.35">
      <c r="H335" s="11" t="s">
        <v>2798</v>
      </c>
    </row>
    <row r="336" spans="8:8" x14ac:dyDescent="0.35">
      <c r="H336" s="11" t="s">
        <v>2799</v>
      </c>
    </row>
    <row r="337" spans="8:8" x14ac:dyDescent="0.35">
      <c r="H337" s="11" t="s">
        <v>2800</v>
      </c>
    </row>
    <row r="338" spans="8:8" x14ac:dyDescent="0.35">
      <c r="H338" s="11" t="s">
        <v>2801</v>
      </c>
    </row>
    <row r="339" spans="8:8" x14ac:dyDescent="0.35">
      <c r="H339" s="11" t="s">
        <v>2802</v>
      </c>
    </row>
    <row r="340" spans="8:8" x14ac:dyDescent="0.35">
      <c r="H340" s="11" t="s">
        <v>2803</v>
      </c>
    </row>
    <row r="341" spans="8:8" x14ac:dyDescent="0.35">
      <c r="H341" s="11" t="s">
        <v>2804</v>
      </c>
    </row>
    <row r="342" spans="8:8" x14ac:dyDescent="0.35">
      <c r="H342" s="11" t="s">
        <v>2805</v>
      </c>
    </row>
    <row r="343" spans="8:8" x14ac:dyDescent="0.35">
      <c r="H343" s="11" t="s">
        <v>2806</v>
      </c>
    </row>
    <row r="344" spans="8:8" x14ac:dyDescent="0.35">
      <c r="H344" s="11" t="s">
        <v>2807</v>
      </c>
    </row>
    <row r="345" spans="8:8" x14ac:dyDescent="0.35">
      <c r="H345" s="11" t="s">
        <v>2808</v>
      </c>
    </row>
    <row r="346" spans="8:8" x14ac:dyDescent="0.35">
      <c r="H346" s="11" t="s">
        <v>2809</v>
      </c>
    </row>
    <row r="347" spans="8:8" x14ac:dyDescent="0.35">
      <c r="H347" s="11" t="s">
        <v>2810</v>
      </c>
    </row>
    <row r="348" spans="8:8" x14ac:dyDescent="0.35">
      <c r="H348" s="11" t="s">
        <v>2811</v>
      </c>
    </row>
    <row r="349" spans="8:8" x14ac:dyDescent="0.35">
      <c r="H349" s="11" t="s">
        <v>2812</v>
      </c>
    </row>
    <row r="350" spans="8:8" x14ac:dyDescent="0.35">
      <c r="H350" s="11" t="s">
        <v>2813</v>
      </c>
    </row>
    <row r="351" spans="8:8" x14ac:dyDescent="0.35">
      <c r="H351" s="11" t="s">
        <v>2814</v>
      </c>
    </row>
    <row r="352" spans="8:8" x14ac:dyDescent="0.35">
      <c r="H352" s="11" t="s">
        <v>2815</v>
      </c>
    </row>
    <row r="353" spans="8:8" x14ac:dyDescent="0.35">
      <c r="H353" s="11" t="s">
        <v>2816</v>
      </c>
    </row>
    <row r="354" spans="8:8" x14ac:dyDescent="0.35">
      <c r="H354" s="11" t="s">
        <v>2817</v>
      </c>
    </row>
    <row r="355" spans="8:8" x14ac:dyDescent="0.35">
      <c r="H355" s="11" t="s">
        <v>2818</v>
      </c>
    </row>
    <row r="356" spans="8:8" x14ac:dyDescent="0.35">
      <c r="H356" s="11" t="s">
        <v>2819</v>
      </c>
    </row>
    <row r="357" spans="8:8" x14ac:dyDescent="0.35">
      <c r="H357" s="11" t="s">
        <v>2820</v>
      </c>
    </row>
    <row r="358" spans="8:8" x14ac:dyDescent="0.35">
      <c r="H358" s="11" t="s">
        <v>2821</v>
      </c>
    </row>
    <row r="359" spans="8:8" x14ac:dyDescent="0.35">
      <c r="H359" s="11" t="s">
        <v>2822</v>
      </c>
    </row>
    <row r="360" spans="8:8" x14ac:dyDescent="0.35">
      <c r="H360" s="11" t="s">
        <v>2823</v>
      </c>
    </row>
    <row r="361" spans="8:8" x14ac:dyDescent="0.35">
      <c r="H361" s="11" t="s">
        <v>2824</v>
      </c>
    </row>
    <row r="362" spans="8:8" x14ac:dyDescent="0.35">
      <c r="H362" s="11" t="s">
        <v>2825</v>
      </c>
    </row>
    <row r="363" spans="8:8" x14ac:dyDescent="0.35">
      <c r="H363" s="11" t="s">
        <v>2826</v>
      </c>
    </row>
    <row r="364" spans="8:8" x14ac:dyDescent="0.35">
      <c r="H364" s="11" t="s">
        <v>2827</v>
      </c>
    </row>
    <row r="365" spans="8:8" x14ac:dyDescent="0.35">
      <c r="H365" s="11" t="s">
        <v>2828</v>
      </c>
    </row>
    <row r="366" spans="8:8" x14ac:dyDescent="0.35">
      <c r="H366" s="11" t="s">
        <v>2829</v>
      </c>
    </row>
    <row r="367" spans="8:8" x14ac:dyDescent="0.35">
      <c r="H367" s="11" t="s">
        <v>2830</v>
      </c>
    </row>
    <row r="368" spans="8:8" x14ac:dyDescent="0.35">
      <c r="H368" s="11" t="s">
        <v>2831</v>
      </c>
    </row>
    <row r="369" spans="8:8" x14ac:dyDescent="0.35">
      <c r="H369" s="11" t="s">
        <v>2832</v>
      </c>
    </row>
    <row r="370" spans="8:8" x14ac:dyDescent="0.35">
      <c r="H370" s="11" t="s">
        <v>2833</v>
      </c>
    </row>
    <row r="371" spans="8:8" x14ac:dyDescent="0.35">
      <c r="H371" s="11" t="s">
        <v>2834</v>
      </c>
    </row>
    <row r="372" spans="8:8" x14ac:dyDescent="0.35">
      <c r="H372" s="11" t="s">
        <v>2835</v>
      </c>
    </row>
    <row r="373" spans="8:8" x14ac:dyDescent="0.35">
      <c r="H373" s="11" t="s">
        <v>2836</v>
      </c>
    </row>
    <row r="374" spans="8:8" x14ac:dyDescent="0.35">
      <c r="H374" s="11" t="s">
        <v>2837</v>
      </c>
    </row>
    <row r="375" spans="8:8" x14ac:dyDescent="0.35">
      <c r="H375" s="11" t="s">
        <v>2838</v>
      </c>
    </row>
    <row r="376" spans="8:8" x14ac:dyDescent="0.35">
      <c r="H376" s="11" t="s">
        <v>2839</v>
      </c>
    </row>
    <row r="377" spans="8:8" x14ac:dyDescent="0.35">
      <c r="H377" s="11" t="s">
        <v>2840</v>
      </c>
    </row>
    <row r="378" spans="8:8" x14ac:dyDescent="0.35">
      <c r="H378" s="11" t="s">
        <v>2841</v>
      </c>
    </row>
    <row r="379" spans="8:8" x14ac:dyDescent="0.35">
      <c r="H379" s="11" t="s">
        <v>2842</v>
      </c>
    </row>
    <row r="380" spans="8:8" x14ac:dyDescent="0.35">
      <c r="H380" s="11" t="s">
        <v>2843</v>
      </c>
    </row>
    <row r="381" spans="8:8" x14ac:dyDescent="0.35">
      <c r="H381" s="11" t="s">
        <v>2844</v>
      </c>
    </row>
    <row r="382" spans="8:8" x14ac:dyDescent="0.35">
      <c r="H382" s="11" t="s">
        <v>2845</v>
      </c>
    </row>
    <row r="383" spans="8:8" x14ac:dyDescent="0.35">
      <c r="H383" s="11" t="s">
        <v>2846</v>
      </c>
    </row>
    <row r="384" spans="8:8" x14ac:dyDescent="0.35">
      <c r="H384" s="11" t="s">
        <v>2847</v>
      </c>
    </row>
    <row r="385" spans="8:8" x14ac:dyDescent="0.35">
      <c r="H385" s="11" t="s">
        <v>2848</v>
      </c>
    </row>
    <row r="386" spans="8:8" x14ac:dyDescent="0.35">
      <c r="H386" s="11" t="s">
        <v>2849</v>
      </c>
    </row>
    <row r="387" spans="8:8" x14ac:dyDescent="0.35">
      <c r="H387" s="11" t="s">
        <v>2850</v>
      </c>
    </row>
    <row r="388" spans="8:8" x14ac:dyDescent="0.35">
      <c r="H388" s="11" t="s">
        <v>2851</v>
      </c>
    </row>
    <row r="389" spans="8:8" x14ac:dyDescent="0.35">
      <c r="H389" s="11" t="s">
        <v>2852</v>
      </c>
    </row>
    <row r="390" spans="8:8" x14ac:dyDescent="0.35">
      <c r="H390" s="11" t="s">
        <v>2853</v>
      </c>
    </row>
    <row r="391" spans="8:8" x14ac:dyDescent="0.35">
      <c r="H391" s="11" t="s">
        <v>2854</v>
      </c>
    </row>
    <row r="392" spans="8:8" x14ac:dyDescent="0.35">
      <c r="H392" s="11" t="s">
        <v>2855</v>
      </c>
    </row>
    <row r="393" spans="8:8" x14ac:dyDescent="0.35">
      <c r="H393" s="11" t="s">
        <v>2856</v>
      </c>
    </row>
    <row r="394" spans="8:8" x14ac:dyDescent="0.35">
      <c r="H394" s="11" t="s">
        <v>2857</v>
      </c>
    </row>
    <row r="395" spans="8:8" x14ac:dyDescent="0.35">
      <c r="H395" s="11" t="s">
        <v>2858</v>
      </c>
    </row>
    <row r="396" spans="8:8" x14ac:dyDescent="0.35">
      <c r="H396" s="11" t="s">
        <v>2859</v>
      </c>
    </row>
    <row r="397" spans="8:8" x14ac:dyDescent="0.35">
      <c r="H397" s="11" t="s">
        <v>2860</v>
      </c>
    </row>
    <row r="398" spans="8:8" x14ac:dyDescent="0.35">
      <c r="H398" s="11" t="s">
        <v>2861</v>
      </c>
    </row>
    <row r="399" spans="8:8" x14ac:dyDescent="0.35">
      <c r="H399" s="11" t="s">
        <v>2862</v>
      </c>
    </row>
    <row r="400" spans="8:8" x14ac:dyDescent="0.35">
      <c r="H400" s="11" t="s">
        <v>2863</v>
      </c>
    </row>
    <row r="401" spans="8:8" x14ac:dyDescent="0.35">
      <c r="H401" s="11" t="s">
        <v>2864</v>
      </c>
    </row>
    <row r="402" spans="8:8" x14ac:dyDescent="0.35">
      <c r="H402" s="11" t="s">
        <v>2865</v>
      </c>
    </row>
    <row r="403" spans="8:8" x14ac:dyDescent="0.35">
      <c r="H403" s="11" t="s">
        <v>2866</v>
      </c>
    </row>
    <row r="404" spans="8:8" x14ac:dyDescent="0.35">
      <c r="H404" s="11" t="s">
        <v>2867</v>
      </c>
    </row>
    <row r="405" spans="8:8" x14ac:dyDescent="0.35">
      <c r="H405" s="11" t="s">
        <v>2868</v>
      </c>
    </row>
    <row r="406" spans="8:8" x14ac:dyDescent="0.35">
      <c r="H406" s="11" t="s">
        <v>2869</v>
      </c>
    </row>
    <row r="407" spans="8:8" x14ac:dyDescent="0.35">
      <c r="H407" s="11" t="s">
        <v>2870</v>
      </c>
    </row>
    <row r="408" spans="8:8" x14ac:dyDescent="0.35">
      <c r="H408" s="11" t="s">
        <v>2871</v>
      </c>
    </row>
    <row r="409" spans="8:8" x14ac:dyDescent="0.35">
      <c r="H409" s="11" t="s">
        <v>2872</v>
      </c>
    </row>
    <row r="410" spans="8:8" x14ac:dyDescent="0.35">
      <c r="H410" s="11" t="s">
        <v>2873</v>
      </c>
    </row>
    <row r="411" spans="8:8" x14ac:dyDescent="0.35">
      <c r="H411" s="11" t="s">
        <v>2874</v>
      </c>
    </row>
    <row r="412" spans="8:8" x14ac:dyDescent="0.35">
      <c r="H412" s="11" t="s">
        <v>2875</v>
      </c>
    </row>
    <row r="413" spans="8:8" x14ac:dyDescent="0.35">
      <c r="H413" s="11" t="s">
        <v>2876</v>
      </c>
    </row>
    <row r="414" spans="8:8" x14ac:dyDescent="0.35">
      <c r="H414" s="11" t="s">
        <v>2442</v>
      </c>
    </row>
  </sheetData>
  <mergeCells count="5">
    <mergeCell ref="A2:B3"/>
    <mergeCell ref="D2:F3"/>
    <mergeCell ref="H2:I3"/>
    <mergeCell ref="H14:I15"/>
    <mergeCell ref="K2:N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CE7CE1-29BC-44B3-89F3-256E506EC854}">
  <sheetPr codeName="Sheet8"/>
  <dimension ref="A2:O324"/>
  <sheetViews>
    <sheetView tabSelected="1" zoomScale="70" zoomScaleNormal="70" workbookViewId="0">
      <selection activeCell="C21" sqref="C21"/>
    </sheetView>
  </sheetViews>
  <sheetFormatPr defaultRowHeight="14.5" x14ac:dyDescent="0.35"/>
  <cols>
    <col min="1" max="1" width="45.26953125" customWidth="1"/>
    <col min="2" max="2" width="8.6328125" customWidth="1"/>
    <col min="3" max="3" width="45.6328125" customWidth="1"/>
    <col min="5" max="5" width="20.08984375" bestFit="1" customWidth="1"/>
    <col min="6" max="6" width="24.36328125" customWidth="1"/>
    <col min="8" max="8" width="22.54296875" customWidth="1"/>
    <col min="9" max="9" width="38.6328125" customWidth="1"/>
    <col min="11" max="11" width="30.6328125" bestFit="1" customWidth="1"/>
    <col min="12" max="12" width="19.26953125" bestFit="1" customWidth="1"/>
    <col min="14" max="14" width="30.1796875" customWidth="1"/>
    <col min="15" max="15" width="20.08984375" bestFit="1" customWidth="1"/>
  </cols>
  <sheetData>
    <row r="2" spans="1:15" ht="15" thickBot="1" x14ac:dyDescent="0.4"/>
    <row r="3" spans="1:15" ht="24" thickBot="1" x14ac:dyDescent="0.4">
      <c r="A3" s="35" t="s">
        <v>2918</v>
      </c>
      <c r="C3" s="35" t="s">
        <v>2920</v>
      </c>
      <c r="E3" s="67" t="s">
        <v>2469</v>
      </c>
      <c r="F3" s="73"/>
      <c r="H3" s="67" t="s">
        <v>2470</v>
      </c>
      <c r="I3" s="73"/>
      <c r="K3" s="97" t="s">
        <v>2474</v>
      </c>
      <c r="L3" s="98"/>
      <c r="N3" s="67" t="s">
        <v>2473</v>
      </c>
      <c r="O3" s="73"/>
    </row>
    <row r="4" spans="1:15" ht="15" customHeight="1" thickBot="1" x14ac:dyDescent="0.4">
      <c r="E4" s="70"/>
      <c r="F4" s="74"/>
      <c r="H4" s="70"/>
      <c r="I4" s="74"/>
      <c r="K4" s="99"/>
      <c r="L4" s="100"/>
      <c r="N4" s="70"/>
      <c r="O4" s="74"/>
    </row>
    <row r="5" spans="1:15" ht="15" customHeight="1" x14ac:dyDescent="0.35">
      <c r="A5" s="30" t="s">
        <v>2919</v>
      </c>
      <c r="C5" s="30" t="s">
        <v>2921</v>
      </c>
    </row>
    <row r="6" spans="1:15" x14ac:dyDescent="0.35">
      <c r="A6" s="30">
        <v>114</v>
      </c>
      <c r="C6" s="30">
        <v>315</v>
      </c>
      <c r="E6" s="10" t="s">
        <v>375</v>
      </c>
      <c r="F6" t="s" vm="1">
        <v>2443</v>
      </c>
      <c r="H6" s="31" t="s">
        <v>375</v>
      </c>
      <c r="I6" s="30" t="s" vm="2">
        <v>1550</v>
      </c>
      <c r="K6" s="10" t="s">
        <v>375</v>
      </c>
      <c r="L6" t="s" vm="1">
        <v>2443</v>
      </c>
      <c r="N6" s="31" t="s">
        <v>375</v>
      </c>
      <c r="O6" s="30" t="s" vm="2">
        <v>1550</v>
      </c>
    </row>
    <row r="8" spans="1:15" x14ac:dyDescent="0.35">
      <c r="E8" s="31" t="s">
        <v>2441</v>
      </c>
      <c r="F8" s="30" t="s">
        <v>2468</v>
      </c>
      <c r="H8" s="31" t="s">
        <v>2441</v>
      </c>
      <c r="I8" s="30" t="s">
        <v>2446</v>
      </c>
      <c r="K8" s="31" t="s">
        <v>2441</v>
      </c>
      <c r="L8" s="30" t="s">
        <v>2468</v>
      </c>
      <c r="N8" s="31" t="s">
        <v>2441</v>
      </c>
      <c r="O8" s="30" t="s">
        <v>2446</v>
      </c>
    </row>
    <row r="9" spans="1:15" x14ac:dyDescent="0.35">
      <c r="E9" s="32" t="s">
        <v>376</v>
      </c>
      <c r="F9" s="30">
        <v>123</v>
      </c>
      <c r="H9" s="32" t="s">
        <v>676</v>
      </c>
      <c r="I9" s="36">
        <v>851</v>
      </c>
      <c r="K9" s="32" t="s">
        <v>2472</v>
      </c>
      <c r="L9" s="30">
        <v>37</v>
      </c>
      <c r="N9" s="32" t="s">
        <v>377</v>
      </c>
      <c r="O9" s="78">
        <v>891</v>
      </c>
    </row>
    <row r="10" spans="1:15" x14ac:dyDescent="0.35">
      <c r="E10" s="32" t="s">
        <v>459</v>
      </c>
      <c r="F10" s="30">
        <v>23</v>
      </c>
      <c r="H10" s="32" t="s">
        <v>724</v>
      </c>
      <c r="I10" s="36">
        <v>640</v>
      </c>
      <c r="J10" s="13"/>
      <c r="K10" s="32" t="s">
        <v>585</v>
      </c>
      <c r="L10" s="30">
        <v>4</v>
      </c>
      <c r="N10" s="32" t="s">
        <v>1551</v>
      </c>
      <c r="O10" s="78">
        <v>876</v>
      </c>
    </row>
    <row r="11" spans="1:15" x14ac:dyDescent="0.35">
      <c r="E11" s="32" t="s">
        <v>403</v>
      </c>
      <c r="F11" s="30">
        <v>13</v>
      </c>
      <c r="H11" s="32" t="s">
        <v>594</v>
      </c>
      <c r="I11" s="36">
        <v>476.5</v>
      </c>
      <c r="K11" s="32" t="s">
        <v>377</v>
      </c>
      <c r="L11" s="30">
        <v>4</v>
      </c>
      <c r="N11" s="32" t="s">
        <v>481</v>
      </c>
      <c r="O11" s="78">
        <v>851</v>
      </c>
    </row>
    <row r="12" spans="1:15" x14ac:dyDescent="0.35">
      <c r="E12" s="32" t="s">
        <v>391</v>
      </c>
      <c r="F12" s="30">
        <v>9</v>
      </c>
      <c r="H12" s="32" t="s">
        <v>391</v>
      </c>
      <c r="I12" s="36">
        <v>436.8</v>
      </c>
      <c r="K12" s="32" t="s">
        <v>1263</v>
      </c>
      <c r="L12" s="30">
        <v>3</v>
      </c>
      <c r="N12" s="32" t="s">
        <v>1560</v>
      </c>
      <c r="O12" s="78">
        <v>784</v>
      </c>
    </row>
    <row r="13" spans="1:15" x14ac:dyDescent="0.35">
      <c r="E13" s="32" t="s">
        <v>466</v>
      </c>
      <c r="F13" s="30">
        <v>8</v>
      </c>
      <c r="H13" s="32" t="s">
        <v>403</v>
      </c>
      <c r="I13" s="36">
        <v>385.5</v>
      </c>
      <c r="K13" s="32" t="s">
        <v>566</v>
      </c>
      <c r="L13" s="30">
        <v>3</v>
      </c>
      <c r="N13" s="32" t="s">
        <v>1565</v>
      </c>
      <c r="O13" s="78">
        <v>714</v>
      </c>
    </row>
    <row r="14" spans="1:15" x14ac:dyDescent="0.35">
      <c r="E14" s="32" t="s">
        <v>480</v>
      </c>
      <c r="F14" s="30">
        <v>6</v>
      </c>
      <c r="H14" s="32" t="s">
        <v>1160</v>
      </c>
      <c r="I14" s="36">
        <v>365</v>
      </c>
      <c r="K14" s="32" t="s">
        <v>2177</v>
      </c>
      <c r="L14" s="30">
        <v>3</v>
      </c>
      <c r="N14" s="32" t="s">
        <v>1574</v>
      </c>
      <c r="O14" s="78">
        <v>706</v>
      </c>
    </row>
    <row r="15" spans="1:15" x14ac:dyDescent="0.35">
      <c r="E15" s="32" t="s">
        <v>676</v>
      </c>
      <c r="F15" s="30">
        <v>6</v>
      </c>
      <c r="H15" s="32" t="s">
        <v>643</v>
      </c>
      <c r="I15" s="36">
        <v>356</v>
      </c>
      <c r="K15" s="32" t="s">
        <v>969</v>
      </c>
      <c r="L15" s="30">
        <v>3</v>
      </c>
      <c r="N15" s="32" t="s">
        <v>1579</v>
      </c>
      <c r="O15" s="78">
        <v>659</v>
      </c>
    </row>
    <row r="16" spans="1:15" x14ac:dyDescent="0.35">
      <c r="E16" s="32" t="s">
        <v>494</v>
      </c>
      <c r="F16" s="30">
        <v>5</v>
      </c>
      <c r="H16" s="32" t="s">
        <v>459</v>
      </c>
      <c r="I16" s="36">
        <v>336.66666666666669</v>
      </c>
      <c r="K16" s="32" t="s">
        <v>809</v>
      </c>
      <c r="L16" s="30">
        <v>2</v>
      </c>
      <c r="N16" s="32" t="s">
        <v>1584</v>
      </c>
      <c r="O16" s="78">
        <v>640</v>
      </c>
    </row>
    <row r="17" spans="5:15" x14ac:dyDescent="0.35">
      <c r="E17" s="32" t="s">
        <v>649</v>
      </c>
      <c r="F17" s="30">
        <v>4</v>
      </c>
      <c r="H17" s="32" t="s">
        <v>480</v>
      </c>
      <c r="I17" s="36">
        <v>318</v>
      </c>
      <c r="K17" s="32" t="s">
        <v>761</v>
      </c>
      <c r="L17" s="30">
        <v>2</v>
      </c>
      <c r="N17" s="32" t="s">
        <v>1589</v>
      </c>
      <c r="O17" s="78">
        <v>611</v>
      </c>
    </row>
    <row r="18" spans="5:15" x14ac:dyDescent="0.35">
      <c r="E18" s="32" t="s">
        <v>420</v>
      </c>
      <c r="F18" s="30">
        <v>4</v>
      </c>
      <c r="H18" s="32" t="s">
        <v>376</v>
      </c>
      <c r="I18" s="36">
        <v>269.85714285714283</v>
      </c>
      <c r="K18" s="32" t="s">
        <v>987</v>
      </c>
      <c r="L18" s="30">
        <v>2</v>
      </c>
      <c r="N18" s="32" t="s">
        <v>1594</v>
      </c>
      <c r="O18" s="78">
        <v>376</v>
      </c>
    </row>
    <row r="19" spans="5:15" x14ac:dyDescent="0.35">
      <c r="E19" s="32" t="s">
        <v>538</v>
      </c>
      <c r="F19" s="30">
        <v>4</v>
      </c>
      <c r="H19" s="32" t="s">
        <v>2442</v>
      </c>
      <c r="I19" s="36">
        <v>347.15</v>
      </c>
      <c r="K19" s="32" t="s">
        <v>1237</v>
      </c>
      <c r="L19" s="30">
        <v>2</v>
      </c>
      <c r="N19" s="32" t="s">
        <v>2442</v>
      </c>
      <c r="O19" s="78">
        <v>727.18181818181813</v>
      </c>
    </row>
    <row r="20" spans="5:15" x14ac:dyDescent="0.35">
      <c r="E20" s="32" t="s">
        <v>1160</v>
      </c>
      <c r="F20" s="30">
        <v>4</v>
      </c>
      <c r="K20" s="32" t="s">
        <v>467</v>
      </c>
      <c r="L20" s="30">
        <v>2</v>
      </c>
    </row>
    <row r="21" spans="5:15" x14ac:dyDescent="0.35">
      <c r="E21" s="32" t="s">
        <v>683</v>
      </c>
      <c r="F21" s="30">
        <v>3</v>
      </c>
      <c r="K21" s="32" t="s">
        <v>828</v>
      </c>
      <c r="L21" s="30">
        <v>2</v>
      </c>
    </row>
    <row r="22" spans="5:15" x14ac:dyDescent="0.35">
      <c r="E22" s="32" t="s">
        <v>594</v>
      </c>
      <c r="F22" s="30">
        <v>3</v>
      </c>
      <c r="K22" s="32" t="s">
        <v>626</v>
      </c>
      <c r="L22" s="30">
        <v>2</v>
      </c>
    </row>
    <row r="23" spans="5:15" x14ac:dyDescent="0.35">
      <c r="E23" s="32" t="s">
        <v>774</v>
      </c>
      <c r="F23" s="30">
        <v>3</v>
      </c>
      <c r="K23" s="32" t="s">
        <v>1168</v>
      </c>
      <c r="L23" s="30">
        <v>2</v>
      </c>
    </row>
    <row r="24" spans="5:15" x14ac:dyDescent="0.35">
      <c r="E24" s="32" t="s">
        <v>487</v>
      </c>
      <c r="F24" s="30">
        <v>3</v>
      </c>
      <c r="K24" s="32" t="s">
        <v>718</v>
      </c>
      <c r="L24" s="30">
        <v>2</v>
      </c>
    </row>
    <row r="25" spans="5:15" x14ac:dyDescent="0.35">
      <c r="E25" s="32" t="s">
        <v>696</v>
      </c>
      <c r="F25" s="30">
        <v>3</v>
      </c>
      <c r="K25" s="32" t="s">
        <v>893</v>
      </c>
      <c r="L25" s="30">
        <v>2</v>
      </c>
    </row>
    <row r="26" spans="5:15" x14ac:dyDescent="0.35">
      <c r="E26" s="32" t="s">
        <v>606</v>
      </c>
      <c r="F26" s="30">
        <v>3</v>
      </c>
      <c r="K26" s="32" t="s">
        <v>1223</v>
      </c>
      <c r="L26" s="30">
        <v>2</v>
      </c>
    </row>
    <row r="27" spans="5:15" x14ac:dyDescent="0.35">
      <c r="E27" s="32" t="s">
        <v>1061</v>
      </c>
      <c r="F27" s="30">
        <v>2</v>
      </c>
      <c r="K27" s="32" t="s">
        <v>650</v>
      </c>
      <c r="L27" s="30">
        <v>2</v>
      </c>
    </row>
    <row r="28" spans="5:15" x14ac:dyDescent="0.35">
      <c r="E28" s="32" t="s">
        <v>841</v>
      </c>
      <c r="F28" s="30">
        <v>2</v>
      </c>
      <c r="K28" s="32" t="s">
        <v>1282</v>
      </c>
      <c r="L28" s="30">
        <v>2</v>
      </c>
    </row>
    <row r="29" spans="5:15" x14ac:dyDescent="0.35">
      <c r="E29" s="32" t="s">
        <v>815</v>
      </c>
      <c r="F29" s="30">
        <v>2</v>
      </c>
      <c r="K29" s="32" t="s">
        <v>1147</v>
      </c>
      <c r="L29" s="30">
        <v>2</v>
      </c>
    </row>
    <row r="30" spans="5:15" x14ac:dyDescent="0.35">
      <c r="E30" s="32" t="s">
        <v>1102</v>
      </c>
      <c r="F30" s="30">
        <v>2</v>
      </c>
      <c r="K30" s="32" t="s">
        <v>711</v>
      </c>
      <c r="L30" s="30">
        <v>2</v>
      </c>
    </row>
    <row r="31" spans="5:15" x14ac:dyDescent="0.35">
      <c r="E31" s="32" t="s">
        <v>1229</v>
      </c>
      <c r="F31" s="30">
        <v>2</v>
      </c>
      <c r="K31" s="32" t="s">
        <v>2231</v>
      </c>
      <c r="L31" s="30">
        <v>2</v>
      </c>
    </row>
    <row r="32" spans="5:15" x14ac:dyDescent="0.35">
      <c r="E32" s="32" t="s">
        <v>748</v>
      </c>
      <c r="F32" s="30">
        <v>2</v>
      </c>
      <c r="K32" s="32" t="s">
        <v>916</v>
      </c>
      <c r="L32" s="30">
        <v>2</v>
      </c>
    </row>
    <row r="33" spans="5:12" x14ac:dyDescent="0.35">
      <c r="E33" s="32" t="s">
        <v>1134</v>
      </c>
      <c r="F33" s="30">
        <v>2</v>
      </c>
      <c r="K33" s="32" t="s">
        <v>1798</v>
      </c>
      <c r="L33" s="30">
        <v>2</v>
      </c>
    </row>
    <row r="34" spans="5:12" x14ac:dyDescent="0.35">
      <c r="E34" s="32" t="s">
        <v>1146</v>
      </c>
      <c r="F34" s="30">
        <v>2</v>
      </c>
      <c r="K34" s="32" t="s">
        <v>481</v>
      </c>
      <c r="L34" s="30">
        <v>2</v>
      </c>
    </row>
    <row r="35" spans="5:12" x14ac:dyDescent="0.35">
      <c r="E35" s="32" t="s">
        <v>1269</v>
      </c>
      <c r="F35" s="30">
        <v>2</v>
      </c>
      <c r="K35" s="32" t="s">
        <v>544</v>
      </c>
      <c r="L35" s="30">
        <v>2</v>
      </c>
    </row>
    <row r="36" spans="5:12" x14ac:dyDescent="0.35">
      <c r="E36" s="32" t="s">
        <v>986</v>
      </c>
      <c r="F36" s="30">
        <v>2</v>
      </c>
      <c r="K36" s="32" t="s">
        <v>1036</v>
      </c>
      <c r="L36" s="30">
        <v>2</v>
      </c>
    </row>
    <row r="37" spans="5:12" x14ac:dyDescent="0.35">
      <c r="E37" s="32" t="s">
        <v>669</v>
      </c>
      <c r="F37" s="30">
        <v>2</v>
      </c>
      <c r="K37" s="32" t="s">
        <v>1195</v>
      </c>
      <c r="L37" s="30">
        <v>2</v>
      </c>
    </row>
    <row r="38" spans="5:12" x14ac:dyDescent="0.35">
      <c r="E38" s="32" t="s">
        <v>656</v>
      </c>
      <c r="F38" s="30">
        <v>2</v>
      </c>
      <c r="K38" s="32" t="s">
        <v>2388</v>
      </c>
      <c r="L38" s="30">
        <v>2</v>
      </c>
    </row>
    <row r="39" spans="5:12" x14ac:dyDescent="0.35">
      <c r="E39" s="32" t="s">
        <v>794</v>
      </c>
      <c r="F39" s="30">
        <v>2</v>
      </c>
      <c r="K39" s="32" t="s">
        <v>955</v>
      </c>
      <c r="L39" s="30">
        <v>2</v>
      </c>
    </row>
    <row r="40" spans="5:12" x14ac:dyDescent="0.35">
      <c r="E40" s="32" t="s">
        <v>868</v>
      </c>
      <c r="F40" s="30">
        <v>2</v>
      </c>
      <c r="K40" s="32" t="s">
        <v>1244</v>
      </c>
      <c r="L40" s="30">
        <v>2</v>
      </c>
    </row>
    <row r="41" spans="5:12" x14ac:dyDescent="0.35">
      <c r="E41" s="32" t="s">
        <v>743</v>
      </c>
      <c r="F41" s="30">
        <v>2</v>
      </c>
      <c r="K41" s="32" t="s">
        <v>881</v>
      </c>
      <c r="L41" s="30">
        <v>2</v>
      </c>
    </row>
    <row r="42" spans="5:12" x14ac:dyDescent="0.35">
      <c r="E42" s="32" t="s">
        <v>993</v>
      </c>
      <c r="F42" s="30">
        <v>2</v>
      </c>
      <c r="K42" s="32" t="s">
        <v>620</v>
      </c>
      <c r="L42" s="30">
        <v>2</v>
      </c>
    </row>
    <row r="43" spans="5:12" x14ac:dyDescent="0.35">
      <c r="E43" s="32" t="s">
        <v>1042</v>
      </c>
      <c r="F43" s="30">
        <v>2</v>
      </c>
      <c r="K43" s="32" t="s">
        <v>398</v>
      </c>
      <c r="L43" s="30">
        <v>2</v>
      </c>
    </row>
    <row r="44" spans="5:12" x14ac:dyDescent="0.35">
      <c r="E44" s="32" t="s">
        <v>619</v>
      </c>
      <c r="F44" s="30">
        <v>2</v>
      </c>
      <c r="K44" s="32" t="s">
        <v>802</v>
      </c>
      <c r="L44" s="30">
        <v>2</v>
      </c>
    </row>
    <row r="45" spans="5:12" x14ac:dyDescent="0.35">
      <c r="E45" s="32" t="s">
        <v>1201</v>
      </c>
      <c r="F45" s="30">
        <v>2</v>
      </c>
      <c r="K45" s="32" t="s">
        <v>1368</v>
      </c>
      <c r="L45" s="30">
        <v>1</v>
      </c>
    </row>
    <row r="46" spans="5:12" x14ac:dyDescent="0.35">
      <c r="E46" s="32" t="s">
        <v>1054</v>
      </c>
      <c r="F46" s="30">
        <v>2</v>
      </c>
      <c r="K46" s="32" t="s">
        <v>2249</v>
      </c>
      <c r="L46" s="30">
        <v>1</v>
      </c>
    </row>
    <row r="47" spans="5:12" x14ac:dyDescent="0.35">
      <c r="E47" s="32" t="s">
        <v>808</v>
      </c>
      <c r="F47" s="30">
        <v>2</v>
      </c>
      <c r="K47" s="32" t="s">
        <v>1634</v>
      </c>
      <c r="L47" s="30">
        <v>1</v>
      </c>
    </row>
    <row r="48" spans="5:12" x14ac:dyDescent="0.35">
      <c r="E48" s="32" t="s">
        <v>921</v>
      </c>
      <c r="F48" s="30">
        <v>2</v>
      </c>
      <c r="K48" s="32" t="s">
        <v>613</v>
      </c>
      <c r="L48" s="30">
        <v>1</v>
      </c>
    </row>
    <row r="49" spans="5:12" x14ac:dyDescent="0.35">
      <c r="E49" s="32" t="s">
        <v>662</v>
      </c>
      <c r="F49" s="30">
        <v>2</v>
      </c>
      <c r="K49" s="32" t="s">
        <v>1258</v>
      </c>
      <c r="L49" s="30">
        <v>1</v>
      </c>
    </row>
    <row r="50" spans="5:12" x14ac:dyDescent="0.35">
      <c r="E50" s="32" t="s">
        <v>579</v>
      </c>
      <c r="F50" s="30">
        <v>2</v>
      </c>
      <c r="K50" s="32" t="s">
        <v>1732</v>
      </c>
      <c r="L50" s="30">
        <v>1</v>
      </c>
    </row>
    <row r="51" spans="5:12" x14ac:dyDescent="0.35">
      <c r="E51" s="32" t="s">
        <v>1236</v>
      </c>
      <c r="F51" s="30">
        <v>2</v>
      </c>
      <c r="K51" s="32" t="s">
        <v>795</v>
      </c>
      <c r="L51" s="30">
        <v>1</v>
      </c>
    </row>
    <row r="52" spans="5:12" x14ac:dyDescent="0.35">
      <c r="E52" s="32" t="s">
        <v>787</v>
      </c>
      <c r="F52" s="30">
        <v>2</v>
      </c>
      <c r="K52" s="32" t="s">
        <v>1473</v>
      </c>
      <c r="L52" s="30">
        <v>1</v>
      </c>
    </row>
    <row r="53" spans="5:12" x14ac:dyDescent="0.35">
      <c r="E53" s="32" t="s">
        <v>821</v>
      </c>
      <c r="F53" s="30">
        <v>2</v>
      </c>
      <c r="K53" s="32" t="s">
        <v>1727</v>
      </c>
      <c r="L53" s="30">
        <v>1</v>
      </c>
    </row>
    <row r="54" spans="5:12" x14ac:dyDescent="0.35">
      <c r="E54" s="32" t="s">
        <v>473</v>
      </c>
      <c r="F54" s="30">
        <v>2</v>
      </c>
      <c r="K54" s="32" t="s">
        <v>1954</v>
      </c>
      <c r="L54" s="30">
        <v>1</v>
      </c>
    </row>
    <row r="55" spans="5:12" x14ac:dyDescent="0.35">
      <c r="E55" s="32" t="s">
        <v>801</v>
      </c>
      <c r="F55" s="30">
        <v>2</v>
      </c>
      <c r="K55" s="32" t="s">
        <v>704</v>
      </c>
      <c r="L55" s="30">
        <v>1</v>
      </c>
    </row>
    <row r="56" spans="5:12" x14ac:dyDescent="0.35">
      <c r="E56" s="32" t="s">
        <v>724</v>
      </c>
      <c r="F56" s="30">
        <v>2</v>
      </c>
      <c r="K56" s="32" t="s">
        <v>1910</v>
      </c>
      <c r="L56" s="30">
        <v>1</v>
      </c>
    </row>
    <row r="57" spans="5:12" x14ac:dyDescent="0.35">
      <c r="E57" s="32" t="s">
        <v>612</v>
      </c>
      <c r="F57" s="30">
        <v>2</v>
      </c>
      <c r="K57" s="32" t="s">
        <v>2124</v>
      </c>
      <c r="L57" s="30">
        <v>1</v>
      </c>
    </row>
    <row r="58" spans="5:12" x14ac:dyDescent="0.35">
      <c r="E58" s="32" t="s">
        <v>690</v>
      </c>
      <c r="F58" s="30">
        <v>2</v>
      </c>
      <c r="K58" s="32" t="s">
        <v>2244</v>
      </c>
      <c r="L58" s="30">
        <v>1</v>
      </c>
    </row>
    <row r="59" spans="5:12" x14ac:dyDescent="0.35">
      <c r="E59" s="32" t="s">
        <v>1006</v>
      </c>
      <c r="F59" s="30">
        <v>2</v>
      </c>
      <c r="K59" s="32" t="s">
        <v>2162</v>
      </c>
      <c r="L59" s="30">
        <v>1</v>
      </c>
    </row>
    <row r="60" spans="5:12" x14ac:dyDescent="0.35">
      <c r="E60" s="32" t="s">
        <v>954</v>
      </c>
      <c r="F60" s="30">
        <v>2</v>
      </c>
      <c r="K60" s="32" t="s">
        <v>1515</v>
      </c>
      <c r="L60" s="30">
        <v>1</v>
      </c>
    </row>
    <row r="61" spans="5:12" x14ac:dyDescent="0.35">
      <c r="E61" s="32" t="s">
        <v>1243</v>
      </c>
      <c r="F61" s="30">
        <v>2</v>
      </c>
      <c r="K61" s="32" t="s">
        <v>1348</v>
      </c>
      <c r="L61" s="30">
        <v>1</v>
      </c>
    </row>
    <row r="62" spans="5:12" x14ac:dyDescent="0.35">
      <c r="E62" s="32" t="s">
        <v>899</v>
      </c>
      <c r="F62" s="30">
        <v>2</v>
      </c>
      <c r="K62" s="32" t="s">
        <v>2270</v>
      </c>
      <c r="L62" s="30">
        <v>1</v>
      </c>
    </row>
    <row r="63" spans="5:12" x14ac:dyDescent="0.35">
      <c r="E63" s="32" t="s">
        <v>1181</v>
      </c>
      <c r="F63" s="30">
        <v>2</v>
      </c>
      <c r="K63" s="32" t="s">
        <v>2129</v>
      </c>
      <c r="L63" s="30">
        <v>1</v>
      </c>
    </row>
    <row r="64" spans="5:12" x14ac:dyDescent="0.35">
      <c r="E64" s="32" t="s">
        <v>643</v>
      </c>
      <c r="F64" s="30">
        <v>2</v>
      </c>
      <c r="K64" s="32" t="s">
        <v>2052</v>
      </c>
      <c r="L64" s="30">
        <v>1</v>
      </c>
    </row>
    <row r="65" spans="5:12" x14ac:dyDescent="0.35">
      <c r="E65" s="32" t="s">
        <v>999</v>
      </c>
      <c r="F65" s="30">
        <v>2</v>
      </c>
      <c r="K65" s="32" t="s">
        <v>2369</v>
      </c>
      <c r="L65" s="30">
        <v>1</v>
      </c>
    </row>
    <row r="66" spans="5:12" x14ac:dyDescent="0.35">
      <c r="E66" s="32" t="s">
        <v>1049</v>
      </c>
      <c r="F66" s="30">
        <v>2</v>
      </c>
      <c r="K66" s="32" t="s">
        <v>1141</v>
      </c>
      <c r="L66" s="30">
        <v>1</v>
      </c>
    </row>
    <row r="67" spans="5:12" x14ac:dyDescent="0.35">
      <c r="E67" s="32" t="s">
        <v>527</v>
      </c>
      <c r="F67" s="30">
        <v>2</v>
      </c>
      <c r="K67" s="32" t="s">
        <v>1876</v>
      </c>
      <c r="L67" s="30">
        <v>1</v>
      </c>
    </row>
    <row r="68" spans="5:12" x14ac:dyDescent="0.35">
      <c r="E68" s="32" t="s">
        <v>1215</v>
      </c>
      <c r="F68" s="30">
        <v>2</v>
      </c>
      <c r="K68" s="32" t="s">
        <v>1286</v>
      </c>
      <c r="L68" s="30">
        <v>1</v>
      </c>
    </row>
    <row r="69" spans="5:12" x14ac:dyDescent="0.35">
      <c r="E69" s="32" t="s">
        <v>1208</v>
      </c>
      <c r="F69" s="30">
        <v>2</v>
      </c>
      <c r="K69" s="32" t="s">
        <v>1830</v>
      </c>
      <c r="L69" s="30">
        <v>1</v>
      </c>
    </row>
    <row r="70" spans="5:12" x14ac:dyDescent="0.35">
      <c r="E70" s="32" t="s">
        <v>892</v>
      </c>
      <c r="F70" s="30">
        <v>2</v>
      </c>
      <c r="K70" s="32" t="s">
        <v>1068</v>
      </c>
      <c r="L70" s="30">
        <v>1</v>
      </c>
    </row>
    <row r="71" spans="5:12" x14ac:dyDescent="0.35">
      <c r="E71" s="32" t="s">
        <v>880</v>
      </c>
      <c r="F71" s="30">
        <v>2</v>
      </c>
      <c r="K71" s="32" t="s">
        <v>1082</v>
      </c>
      <c r="L71" s="30">
        <v>1</v>
      </c>
    </row>
    <row r="72" spans="5:12" x14ac:dyDescent="0.35">
      <c r="E72" s="32" t="s">
        <v>861</v>
      </c>
      <c r="F72" s="30">
        <v>2</v>
      </c>
      <c r="K72" s="32" t="s">
        <v>670</v>
      </c>
      <c r="L72" s="30">
        <v>1</v>
      </c>
    </row>
    <row r="73" spans="5:12" x14ac:dyDescent="0.35">
      <c r="E73" s="32" t="s">
        <v>1074</v>
      </c>
      <c r="F73" s="30">
        <v>2</v>
      </c>
      <c r="K73" s="32" t="s">
        <v>1055</v>
      </c>
      <c r="L73" s="30">
        <v>1</v>
      </c>
    </row>
    <row r="74" spans="5:12" x14ac:dyDescent="0.35">
      <c r="E74" s="32" t="s">
        <v>928</v>
      </c>
      <c r="F74" s="30">
        <v>2</v>
      </c>
      <c r="K74" s="32" t="s">
        <v>1344</v>
      </c>
      <c r="L74" s="30">
        <v>1</v>
      </c>
    </row>
    <row r="75" spans="5:12" x14ac:dyDescent="0.35">
      <c r="E75" s="32" t="s">
        <v>1222</v>
      </c>
      <c r="F75" s="30">
        <v>2</v>
      </c>
      <c r="K75" s="32" t="s">
        <v>1579</v>
      </c>
      <c r="L75" s="30">
        <v>1</v>
      </c>
    </row>
    <row r="76" spans="5:12" x14ac:dyDescent="0.35">
      <c r="E76" s="32" t="s">
        <v>1081</v>
      </c>
      <c r="F76" s="30">
        <v>2</v>
      </c>
      <c r="K76" s="32" t="s">
        <v>1977</v>
      </c>
      <c r="L76" s="30">
        <v>1</v>
      </c>
    </row>
    <row r="77" spans="5:12" x14ac:dyDescent="0.35">
      <c r="E77" s="32" t="s">
        <v>848</v>
      </c>
      <c r="F77" s="30">
        <v>2</v>
      </c>
      <c r="K77" s="32" t="s">
        <v>2364</v>
      </c>
      <c r="L77" s="30">
        <v>1</v>
      </c>
    </row>
    <row r="78" spans="5:12" x14ac:dyDescent="0.35">
      <c r="E78" s="32" t="s">
        <v>521</v>
      </c>
      <c r="F78" s="30">
        <v>2</v>
      </c>
      <c r="K78" s="32" t="s">
        <v>2094</v>
      </c>
      <c r="L78" s="30">
        <v>1</v>
      </c>
    </row>
    <row r="79" spans="5:12" x14ac:dyDescent="0.35">
      <c r="E79" s="32" t="s">
        <v>1067</v>
      </c>
      <c r="F79" s="30">
        <v>2</v>
      </c>
      <c r="K79" s="32" t="s">
        <v>1525</v>
      </c>
      <c r="L79" s="30">
        <v>1</v>
      </c>
    </row>
    <row r="80" spans="5:12" x14ac:dyDescent="0.35">
      <c r="E80" s="32" t="s">
        <v>1115</v>
      </c>
      <c r="F80" s="30">
        <v>2</v>
      </c>
      <c r="K80" s="32" t="s">
        <v>2283</v>
      </c>
      <c r="L80" s="30">
        <v>1</v>
      </c>
    </row>
    <row r="81" spans="5:12" x14ac:dyDescent="0.35">
      <c r="E81" s="32" t="s">
        <v>717</v>
      </c>
      <c r="F81" s="30">
        <v>2</v>
      </c>
      <c r="K81" s="32" t="s">
        <v>2235</v>
      </c>
      <c r="L81" s="30">
        <v>1</v>
      </c>
    </row>
    <row r="82" spans="5:12" x14ac:dyDescent="0.35">
      <c r="E82" s="32" t="s">
        <v>1109</v>
      </c>
      <c r="F82" s="30">
        <v>2</v>
      </c>
      <c r="K82" s="32" t="s">
        <v>1644</v>
      </c>
      <c r="L82" s="30">
        <v>1</v>
      </c>
    </row>
    <row r="83" spans="5:12" x14ac:dyDescent="0.35">
      <c r="E83" s="32" t="s">
        <v>703</v>
      </c>
      <c r="F83" s="30">
        <v>2</v>
      </c>
      <c r="K83" s="32" t="s">
        <v>2057</v>
      </c>
      <c r="L83" s="30">
        <v>1</v>
      </c>
    </row>
    <row r="84" spans="5:12" x14ac:dyDescent="0.35">
      <c r="E84" s="32" t="s">
        <v>935</v>
      </c>
      <c r="F84" s="30">
        <v>2</v>
      </c>
      <c r="K84" s="32" t="s">
        <v>2311</v>
      </c>
      <c r="L84" s="30">
        <v>1</v>
      </c>
    </row>
    <row r="85" spans="5:12" x14ac:dyDescent="0.35">
      <c r="E85" s="32" t="s">
        <v>854</v>
      </c>
      <c r="F85" s="30">
        <v>2</v>
      </c>
      <c r="K85" s="32" t="s">
        <v>2003</v>
      </c>
      <c r="L85" s="30">
        <v>1</v>
      </c>
    </row>
    <row r="86" spans="5:12" x14ac:dyDescent="0.35">
      <c r="E86" s="32" t="s">
        <v>760</v>
      </c>
      <c r="F86" s="30">
        <v>2</v>
      </c>
      <c r="K86" s="32" t="s">
        <v>1494</v>
      </c>
      <c r="L86" s="30">
        <v>1</v>
      </c>
    </row>
    <row r="87" spans="5:12" x14ac:dyDescent="0.35">
      <c r="E87" s="32" t="s">
        <v>1035</v>
      </c>
      <c r="F87" s="30">
        <v>2</v>
      </c>
      <c r="K87" s="32" t="s">
        <v>430</v>
      </c>
      <c r="L87" s="30">
        <v>1</v>
      </c>
    </row>
    <row r="88" spans="5:12" x14ac:dyDescent="0.35">
      <c r="E88" s="32" t="s">
        <v>909</v>
      </c>
      <c r="F88" s="30">
        <v>2</v>
      </c>
      <c r="K88" s="32" t="s">
        <v>1704</v>
      </c>
      <c r="L88" s="30">
        <v>1</v>
      </c>
    </row>
    <row r="89" spans="5:12" x14ac:dyDescent="0.35">
      <c r="E89" s="32" t="s">
        <v>731</v>
      </c>
      <c r="F89" s="30">
        <v>2</v>
      </c>
      <c r="K89" s="32" t="s">
        <v>1821</v>
      </c>
      <c r="L89" s="30">
        <v>1</v>
      </c>
    </row>
    <row r="90" spans="5:12" x14ac:dyDescent="0.35">
      <c r="E90" s="32" t="s">
        <v>1257</v>
      </c>
      <c r="F90" s="30">
        <v>2</v>
      </c>
      <c r="K90" s="32" t="s">
        <v>2226</v>
      </c>
      <c r="L90" s="30">
        <v>1</v>
      </c>
    </row>
    <row r="91" spans="5:12" x14ac:dyDescent="0.35">
      <c r="E91" s="32" t="s">
        <v>710</v>
      </c>
      <c r="F91" s="30">
        <v>2</v>
      </c>
      <c r="K91" s="32" t="s">
        <v>2398</v>
      </c>
      <c r="L91" s="30">
        <v>1</v>
      </c>
    </row>
    <row r="92" spans="5:12" x14ac:dyDescent="0.35">
      <c r="E92" s="32" t="s">
        <v>834</v>
      </c>
      <c r="F92" s="30">
        <v>2</v>
      </c>
      <c r="K92" s="32" t="s">
        <v>1536</v>
      </c>
      <c r="L92" s="30">
        <v>1</v>
      </c>
    </row>
    <row r="93" spans="5:12" x14ac:dyDescent="0.35">
      <c r="E93" s="32" t="s">
        <v>1167</v>
      </c>
      <c r="F93" s="30">
        <v>2</v>
      </c>
      <c r="K93" s="32" t="s">
        <v>2072</v>
      </c>
      <c r="L93" s="30">
        <v>1</v>
      </c>
    </row>
    <row r="94" spans="5:12" x14ac:dyDescent="0.35">
      <c r="E94" s="32" t="s">
        <v>549</v>
      </c>
      <c r="F94" s="30">
        <v>2</v>
      </c>
      <c r="K94" s="32" t="s">
        <v>2296</v>
      </c>
      <c r="L94" s="30">
        <v>1</v>
      </c>
    </row>
    <row r="95" spans="5:12" x14ac:dyDescent="0.35">
      <c r="E95" s="32" t="s">
        <v>767</v>
      </c>
      <c r="F95" s="30">
        <v>2</v>
      </c>
      <c r="K95" s="32" t="s">
        <v>768</v>
      </c>
      <c r="L95" s="30">
        <v>1</v>
      </c>
    </row>
    <row r="96" spans="5:12" x14ac:dyDescent="0.35">
      <c r="E96" s="32" t="s">
        <v>753</v>
      </c>
      <c r="F96" s="30">
        <v>2</v>
      </c>
      <c r="K96" s="32" t="s">
        <v>1639</v>
      </c>
      <c r="L96" s="30">
        <v>1</v>
      </c>
    </row>
    <row r="97" spans="5:12" x14ac:dyDescent="0.35">
      <c r="E97" s="32" t="s">
        <v>1028</v>
      </c>
      <c r="F97" s="30">
        <v>2</v>
      </c>
      <c r="K97" s="32" t="s">
        <v>1498</v>
      </c>
      <c r="L97" s="30">
        <v>1</v>
      </c>
    </row>
    <row r="98" spans="5:12" x14ac:dyDescent="0.35">
      <c r="E98" s="32" t="s">
        <v>827</v>
      </c>
      <c r="F98" s="30">
        <v>1</v>
      </c>
      <c r="K98" s="32" t="s">
        <v>2172</v>
      </c>
      <c r="L98" s="30">
        <v>1</v>
      </c>
    </row>
    <row r="99" spans="5:12" x14ac:dyDescent="0.35">
      <c r="E99" s="32" t="s">
        <v>781</v>
      </c>
      <c r="F99" s="30">
        <v>1</v>
      </c>
      <c r="K99" s="32" t="s">
        <v>936</v>
      </c>
      <c r="L99" s="30">
        <v>1</v>
      </c>
    </row>
    <row r="100" spans="5:12" x14ac:dyDescent="0.35">
      <c r="E100" s="32" t="s">
        <v>1187</v>
      </c>
      <c r="F100" s="30">
        <v>1</v>
      </c>
      <c r="K100" s="32" t="s">
        <v>1625</v>
      </c>
      <c r="L100" s="30">
        <v>1</v>
      </c>
    </row>
    <row r="101" spans="5:12" x14ac:dyDescent="0.35">
      <c r="E101" s="32" t="s">
        <v>1153</v>
      </c>
      <c r="F101" s="30">
        <v>1</v>
      </c>
      <c r="K101" s="32" t="s">
        <v>1996</v>
      </c>
      <c r="L101" s="30">
        <v>1</v>
      </c>
    </row>
    <row r="102" spans="5:12" x14ac:dyDescent="0.35">
      <c r="E102" s="32" t="s">
        <v>947</v>
      </c>
      <c r="F102" s="30">
        <v>1</v>
      </c>
      <c r="K102" s="32" t="s">
        <v>1209</v>
      </c>
      <c r="L102" s="30">
        <v>1</v>
      </c>
    </row>
    <row r="103" spans="5:12" x14ac:dyDescent="0.35">
      <c r="E103" s="32" t="s">
        <v>2142</v>
      </c>
      <c r="F103" s="30">
        <v>1</v>
      </c>
      <c r="K103" s="32" t="s">
        <v>386</v>
      </c>
      <c r="L103" s="30">
        <v>1</v>
      </c>
    </row>
    <row r="104" spans="5:12" x14ac:dyDescent="0.35">
      <c r="E104" s="32" t="s">
        <v>1140</v>
      </c>
      <c r="F104" s="30">
        <v>1</v>
      </c>
      <c r="K104" s="32" t="s">
        <v>732</v>
      </c>
      <c r="L104" s="30">
        <v>1</v>
      </c>
    </row>
    <row r="105" spans="5:12" x14ac:dyDescent="0.35">
      <c r="E105" s="32" t="s">
        <v>961</v>
      </c>
      <c r="F105" s="30">
        <v>1</v>
      </c>
      <c r="K105" s="32" t="s">
        <v>2423</v>
      </c>
      <c r="L105" s="30">
        <v>1</v>
      </c>
    </row>
    <row r="106" spans="5:12" x14ac:dyDescent="0.35">
      <c r="E106" s="32" t="s">
        <v>1174</v>
      </c>
      <c r="F106" s="30">
        <v>1</v>
      </c>
      <c r="K106" s="32" t="s">
        <v>1433</v>
      </c>
      <c r="L106" s="30">
        <v>1</v>
      </c>
    </row>
    <row r="107" spans="5:12" x14ac:dyDescent="0.35">
      <c r="E107" s="32" t="s">
        <v>1012</v>
      </c>
      <c r="F107" s="30">
        <v>1</v>
      </c>
      <c r="K107" s="32" t="s">
        <v>2411</v>
      </c>
      <c r="L107" s="30">
        <v>1</v>
      </c>
    </row>
    <row r="108" spans="5:12" x14ac:dyDescent="0.35">
      <c r="E108" s="32" t="s">
        <v>2034</v>
      </c>
      <c r="F108" s="30">
        <v>1</v>
      </c>
      <c r="K108" s="32" t="s">
        <v>663</v>
      </c>
      <c r="L108" s="30">
        <v>1</v>
      </c>
    </row>
    <row r="109" spans="5:12" x14ac:dyDescent="0.35">
      <c r="E109" s="32" t="s">
        <v>636</v>
      </c>
      <c r="F109" s="30">
        <v>1</v>
      </c>
      <c r="K109" s="32" t="s">
        <v>1363</v>
      </c>
      <c r="L109" s="30">
        <v>1</v>
      </c>
    </row>
    <row r="110" spans="5:12" x14ac:dyDescent="0.35">
      <c r="E110" s="32" t="s">
        <v>968</v>
      </c>
      <c r="F110" s="30">
        <v>1</v>
      </c>
      <c r="K110" s="32" t="s">
        <v>2406</v>
      </c>
      <c r="L110" s="30">
        <v>1</v>
      </c>
    </row>
    <row r="111" spans="5:12" x14ac:dyDescent="0.35">
      <c r="E111" s="32" t="s">
        <v>1088</v>
      </c>
      <c r="F111" s="30">
        <v>1</v>
      </c>
      <c r="K111" s="32" t="s">
        <v>1291</v>
      </c>
      <c r="L111" s="30">
        <v>1</v>
      </c>
    </row>
    <row r="112" spans="5:12" x14ac:dyDescent="0.35">
      <c r="E112" s="32" t="s">
        <v>1963</v>
      </c>
      <c r="F112" s="30">
        <v>1</v>
      </c>
      <c r="K112" s="32" t="s">
        <v>1013</v>
      </c>
      <c r="L112" s="30">
        <v>1</v>
      </c>
    </row>
    <row r="113" spans="5:12" x14ac:dyDescent="0.35">
      <c r="E113" s="32" t="s">
        <v>2045</v>
      </c>
      <c r="F113" s="30">
        <v>1</v>
      </c>
      <c r="K113" s="32" t="s">
        <v>595</v>
      </c>
      <c r="L113" s="30">
        <v>1</v>
      </c>
    </row>
    <row r="114" spans="5:12" x14ac:dyDescent="0.35">
      <c r="E114" s="32" t="s">
        <v>1129</v>
      </c>
      <c r="F114" s="30">
        <v>1</v>
      </c>
      <c r="K114" s="32" t="s">
        <v>528</v>
      </c>
      <c r="L114" s="30">
        <v>1</v>
      </c>
    </row>
    <row r="115" spans="5:12" x14ac:dyDescent="0.35">
      <c r="E115" s="32" t="s">
        <v>2151</v>
      </c>
      <c r="F115" s="30">
        <v>1</v>
      </c>
      <c r="K115" s="32" t="s">
        <v>488</v>
      </c>
      <c r="L115" s="30">
        <v>1</v>
      </c>
    </row>
    <row r="116" spans="5:12" x14ac:dyDescent="0.35">
      <c r="E116" s="32" t="s">
        <v>1122</v>
      </c>
      <c r="F116" s="30">
        <v>1</v>
      </c>
      <c r="K116" s="32" t="s">
        <v>1396</v>
      </c>
      <c r="L116" s="30">
        <v>1</v>
      </c>
    </row>
    <row r="117" spans="5:12" x14ac:dyDescent="0.35">
      <c r="E117" s="32" t="s">
        <v>2008</v>
      </c>
      <c r="F117" s="30">
        <v>1</v>
      </c>
      <c r="K117" s="32" t="s">
        <v>2111</v>
      </c>
      <c r="L117" s="30">
        <v>1</v>
      </c>
    </row>
    <row r="118" spans="5:12" x14ac:dyDescent="0.35">
      <c r="E118" s="32" t="s">
        <v>2104</v>
      </c>
      <c r="F118" s="30">
        <v>1</v>
      </c>
      <c r="K118" s="32" t="s">
        <v>426</v>
      </c>
      <c r="L118" s="30">
        <v>1</v>
      </c>
    </row>
    <row r="119" spans="5:12" x14ac:dyDescent="0.35">
      <c r="E119" s="32" t="s">
        <v>1250</v>
      </c>
      <c r="F119" s="30">
        <v>1</v>
      </c>
      <c r="K119" s="32" t="s">
        <v>1520</v>
      </c>
      <c r="L119" s="30">
        <v>1</v>
      </c>
    </row>
    <row r="120" spans="5:12" x14ac:dyDescent="0.35">
      <c r="E120" s="32" t="s">
        <v>975</v>
      </c>
      <c r="F120" s="30">
        <v>1</v>
      </c>
      <c r="K120" s="32" t="s">
        <v>2330</v>
      </c>
      <c r="L120" s="30">
        <v>1</v>
      </c>
    </row>
    <row r="121" spans="5:12" x14ac:dyDescent="0.35">
      <c r="E121" s="32" t="s">
        <v>1194</v>
      </c>
      <c r="F121" s="30">
        <v>1</v>
      </c>
      <c r="K121" s="32" t="s">
        <v>869</v>
      </c>
      <c r="L121" s="30">
        <v>1</v>
      </c>
    </row>
    <row r="122" spans="5:12" x14ac:dyDescent="0.35">
      <c r="E122" s="32" t="s">
        <v>1095</v>
      </c>
      <c r="F122" s="30">
        <v>1</v>
      </c>
      <c r="K122" s="32" t="s">
        <v>1603</v>
      </c>
      <c r="L122" s="30">
        <v>1</v>
      </c>
    </row>
    <row r="123" spans="5:12" x14ac:dyDescent="0.35">
      <c r="E123" s="32" t="s">
        <v>2442</v>
      </c>
      <c r="F123" s="30">
        <v>394</v>
      </c>
      <c r="K123" s="32" t="s">
        <v>922</v>
      </c>
      <c r="L123" s="30">
        <v>1</v>
      </c>
    </row>
    <row r="124" spans="5:12" x14ac:dyDescent="0.35">
      <c r="K124" s="32" t="s">
        <v>1428</v>
      </c>
      <c r="L124" s="30">
        <v>1</v>
      </c>
    </row>
    <row r="125" spans="5:12" x14ac:dyDescent="0.35">
      <c r="K125" s="32" t="s">
        <v>1270</v>
      </c>
      <c r="L125" s="30">
        <v>1</v>
      </c>
    </row>
    <row r="126" spans="5:12" x14ac:dyDescent="0.35">
      <c r="K126" s="32" t="s">
        <v>1510</v>
      </c>
      <c r="L126" s="30">
        <v>1</v>
      </c>
    </row>
    <row r="127" spans="5:12" x14ac:dyDescent="0.35">
      <c r="K127" s="32" t="s">
        <v>1043</v>
      </c>
      <c r="L127" s="30">
        <v>1</v>
      </c>
    </row>
    <row r="128" spans="5:12" x14ac:dyDescent="0.35">
      <c r="K128" s="32" t="s">
        <v>875</v>
      </c>
      <c r="L128" s="30">
        <v>1</v>
      </c>
    </row>
    <row r="129" spans="11:12" x14ac:dyDescent="0.35">
      <c r="K129" s="32" t="s">
        <v>1991</v>
      </c>
      <c r="L129" s="30">
        <v>1</v>
      </c>
    </row>
    <row r="130" spans="11:12" x14ac:dyDescent="0.35">
      <c r="K130" s="32" t="s">
        <v>415</v>
      </c>
      <c r="L130" s="30">
        <v>1</v>
      </c>
    </row>
    <row r="131" spans="11:12" x14ac:dyDescent="0.35">
      <c r="K131" s="32" t="s">
        <v>2167</v>
      </c>
      <c r="L131" s="30">
        <v>1</v>
      </c>
    </row>
    <row r="132" spans="11:12" x14ac:dyDescent="0.35">
      <c r="K132" s="32" t="s">
        <v>1540</v>
      </c>
      <c r="L132" s="30">
        <v>1</v>
      </c>
    </row>
    <row r="133" spans="11:12" x14ac:dyDescent="0.35">
      <c r="K133" s="32" t="s">
        <v>2182</v>
      </c>
      <c r="L133" s="30">
        <v>1</v>
      </c>
    </row>
    <row r="134" spans="11:12" x14ac:dyDescent="0.35">
      <c r="K134" s="32" t="s">
        <v>1423</v>
      </c>
      <c r="L134" s="30">
        <v>1</v>
      </c>
    </row>
    <row r="135" spans="11:12" x14ac:dyDescent="0.35">
      <c r="K135" s="32" t="s">
        <v>1468</v>
      </c>
      <c r="L135" s="30">
        <v>1</v>
      </c>
    </row>
    <row r="136" spans="11:12" x14ac:dyDescent="0.35">
      <c r="K136" s="32" t="s">
        <v>2029</v>
      </c>
      <c r="L136" s="30">
        <v>1</v>
      </c>
    </row>
    <row r="137" spans="11:12" x14ac:dyDescent="0.35">
      <c r="K137" s="32" t="s">
        <v>1685</v>
      </c>
      <c r="L137" s="30">
        <v>1</v>
      </c>
    </row>
    <row r="138" spans="11:12" x14ac:dyDescent="0.35">
      <c r="K138" s="32" t="s">
        <v>976</v>
      </c>
      <c r="L138" s="30">
        <v>1</v>
      </c>
    </row>
    <row r="139" spans="11:12" x14ac:dyDescent="0.35">
      <c r="K139" s="32" t="s">
        <v>1890</v>
      </c>
      <c r="L139" s="30">
        <v>1</v>
      </c>
    </row>
    <row r="140" spans="11:12" x14ac:dyDescent="0.35">
      <c r="K140" s="32" t="s">
        <v>754</v>
      </c>
      <c r="L140" s="30">
        <v>1</v>
      </c>
    </row>
    <row r="141" spans="11:12" x14ac:dyDescent="0.35">
      <c r="K141" s="32" t="s">
        <v>1840</v>
      </c>
      <c r="L141" s="30">
        <v>1</v>
      </c>
    </row>
    <row r="142" spans="11:12" x14ac:dyDescent="0.35">
      <c r="K142" s="32" t="s">
        <v>1304</v>
      </c>
      <c r="L142" s="30">
        <v>1</v>
      </c>
    </row>
    <row r="143" spans="11:12" x14ac:dyDescent="0.35">
      <c r="K143" s="32" t="s">
        <v>929</v>
      </c>
      <c r="L143" s="30">
        <v>1</v>
      </c>
    </row>
    <row r="144" spans="11:12" x14ac:dyDescent="0.35">
      <c r="K144" s="32" t="s">
        <v>1681</v>
      </c>
      <c r="L144" s="30">
        <v>1</v>
      </c>
    </row>
    <row r="145" spans="11:12" x14ac:dyDescent="0.35">
      <c r="K145" s="32" t="s">
        <v>2015</v>
      </c>
      <c r="L145" s="30">
        <v>1</v>
      </c>
    </row>
    <row r="146" spans="11:12" x14ac:dyDescent="0.35">
      <c r="K146" s="32" t="s">
        <v>2335</v>
      </c>
      <c r="L146" s="30">
        <v>1</v>
      </c>
    </row>
    <row r="147" spans="11:12" x14ac:dyDescent="0.35">
      <c r="K147" s="32" t="s">
        <v>2354</v>
      </c>
      <c r="L147" s="30">
        <v>1</v>
      </c>
    </row>
    <row r="148" spans="11:12" x14ac:dyDescent="0.35">
      <c r="K148" s="32" t="s">
        <v>1722</v>
      </c>
      <c r="L148" s="30">
        <v>1</v>
      </c>
    </row>
    <row r="149" spans="11:12" x14ac:dyDescent="0.35">
      <c r="K149" s="32" t="s">
        <v>2265</v>
      </c>
      <c r="L149" s="30">
        <v>1</v>
      </c>
    </row>
    <row r="150" spans="11:12" x14ac:dyDescent="0.35">
      <c r="K150" s="32" t="s">
        <v>1713</v>
      </c>
      <c r="L150" s="30">
        <v>1</v>
      </c>
    </row>
    <row r="151" spans="11:12" x14ac:dyDescent="0.35">
      <c r="K151" s="32" t="s">
        <v>1918</v>
      </c>
      <c r="L151" s="30">
        <v>1</v>
      </c>
    </row>
    <row r="152" spans="11:12" x14ac:dyDescent="0.35">
      <c r="K152" s="32" t="s">
        <v>1927</v>
      </c>
      <c r="L152" s="30">
        <v>1</v>
      </c>
    </row>
    <row r="153" spans="11:12" x14ac:dyDescent="0.35">
      <c r="K153" s="32" t="s">
        <v>2200</v>
      </c>
      <c r="L153" s="30">
        <v>1</v>
      </c>
    </row>
    <row r="154" spans="11:12" x14ac:dyDescent="0.35">
      <c r="K154" s="32" t="s">
        <v>1594</v>
      </c>
      <c r="L154" s="30">
        <v>1</v>
      </c>
    </row>
    <row r="155" spans="11:12" x14ac:dyDescent="0.35">
      <c r="K155" s="32" t="s">
        <v>1335</v>
      </c>
      <c r="L155" s="30">
        <v>1</v>
      </c>
    </row>
    <row r="156" spans="11:12" x14ac:dyDescent="0.35">
      <c r="K156" s="32" t="s">
        <v>1202</v>
      </c>
      <c r="L156" s="30">
        <v>1</v>
      </c>
    </row>
    <row r="157" spans="11:12" x14ac:dyDescent="0.35">
      <c r="K157" s="32" t="s">
        <v>1768</v>
      </c>
      <c r="L157" s="30">
        <v>1</v>
      </c>
    </row>
    <row r="158" spans="11:12" x14ac:dyDescent="0.35">
      <c r="K158" s="32" t="s">
        <v>2063</v>
      </c>
      <c r="L158" s="30">
        <v>1</v>
      </c>
    </row>
    <row r="159" spans="11:12" x14ac:dyDescent="0.35">
      <c r="K159" s="32" t="s">
        <v>1457</v>
      </c>
      <c r="L159" s="30">
        <v>1</v>
      </c>
    </row>
    <row r="160" spans="11:12" x14ac:dyDescent="0.35">
      <c r="K160" s="32" t="s">
        <v>775</v>
      </c>
      <c r="L160" s="30">
        <v>1</v>
      </c>
    </row>
    <row r="161" spans="11:12" x14ac:dyDescent="0.35">
      <c r="K161" s="32" t="s">
        <v>1895</v>
      </c>
      <c r="L161" s="30">
        <v>1</v>
      </c>
    </row>
    <row r="162" spans="11:12" x14ac:dyDescent="0.35">
      <c r="K162" s="32" t="s">
        <v>474</v>
      </c>
      <c r="L162" s="30">
        <v>1</v>
      </c>
    </row>
    <row r="163" spans="11:12" x14ac:dyDescent="0.35">
      <c r="K163" s="32" t="s">
        <v>1406</v>
      </c>
      <c r="L163" s="30">
        <v>1</v>
      </c>
    </row>
    <row r="164" spans="11:12" x14ac:dyDescent="0.35">
      <c r="K164" s="32" t="s">
        <v>1116</v>
      </c>
      <c r="L164" s="30">
        <v>1</v>
      </c>
    </row>
    <row r="165" spans="11:12" x14ac:dyDescent="0.35">
      <c r="K165" s="32" t="s">
        <v>738</v>
      </c>
      <c r="L165" s="30">
        <v>1</v>
      </c>
    </row>
    <row r="166" spans="11:12" x14ac:dyDescent="0.35">
      <c r="K166" s="32" t="s">
        <v>1387</v>
      </c>
      <c r="L166" s="30">
        <v>1</v>
      </c>
    </row>
    <row r="167" spans="11:12" x14ac:dyDescent="0.35">
      <c r="K167" s="32" t="s">
        <v>637</v>
      </c>
      <c r="L167" s="30">
        <v>1</v>
      </c>
    </row>
    <row r="168" spans="11:12" x14ac:dyDescent="0.35">
      <c r="K168" s="32" t="s">
        <v>601</v>
      </c>
      <c r="L168" s="30">
        <v>1</v>
      </c>
    </row>
    <row r="169" spans="11:12" x14ac:dyDescent="0.35">
      <c r="K169" s="32" t="s">
        <v>1900</v>
      </c>
      <c r="L169" s="30">
        <v>1</v>
      </c>
    </row>
    <row r="170" spans="11:12" x14ac:dyDescent="0.35">
      <c r="K170" s="32" t="s">
        <v>2081</v>
      </c>
      <c r="L170" s="30">
        <v>1</v>
      </c>
    </row>
    <row r="171" spans="11:12" x14ac:dyDescent="0.35">
      <c r="K171" s="32" t="s">
        <v>2009</v>
      </c>
      <c r="L171" s="30">
        <v>1</v>
      </c>
    </row>
    <row r="172" spans="11:12" x14ac:dyDescent="0.35">
      <c r="K172" s="32" t="s">
        <v>842</v>
      </c>
      <c r="L172" s="30">
        <v>1</v>
      </c>
    </row>
    <row r="173" spans="11:12" x14ac:dyDescent="0.35">
      <c r="K173" s="32" t="s">
        <v>501</v>
      </c>
      <c r="L173" s="30">
        <v>1</v>
      </c>
    </row>
    <row r="174" spans="11:12" x14ac:dyDescent="0.35">
      <c r="K174" s="32" t="s">
        <v>1378</v>
      </c>
      <c r="L174" s="30">
        <v>1</v>
      </c>
    </row>
    <row r="175" spans="11:12" x14ac:dyDescent="0.35">
      <c r="K175" s="32" t="s">
        <v>1308</v>
      </c>
      <c r="L175" s="30">
        <v>1</v>
      </c>
    </row>
    <row r="176" spans="11:12" x14ac:dyDescent="0.35">
      <c r="K176" s="32" t="s">
        <v>1374</v>
      </c>
      <c r="L176" s="30">
        <v>1</v>
      </c>
    </row>
    <row r="177" spans="11:12" x14ac:dyDescent="0.35">
      <c r="K177" s="32" t="s">
        <v>522</v>
      </c>
      <c r="L177" s="30">
        <v>1</v>
      </c>
    </row>
    <row r="178" spans="11:12" x14ac:dyDescent="0.35">
      <c r="K178" s="32" t="s">
        <v>1845</v>
      </c>
      <c r="L178" s="30">
        <v>1</v>
      </c>
    </row>
    <row r="179" spans="11:12" x14ac:dyDescent="0.35">
      <c r="K179" s="32" t="s">
        <v>1620</v>
      </c>
      <c r="L179" s="30">
        <v>1</v>
      </c>
    </row>
    <row r="180" spans="11:12" x14ac:dyDescent="0.35">
      <c r="K180" s="32" t="s">
        <v>1110</v>
      </c>
      <c r="L180" s="30">
        <v>1</v>
      </c>
    </row>
    <row r="181" spans="11:12" x14ac:dyDescent="0.35">
      <c r="K181" s="32" t="s">
        <v>1382</v>
      </c>
      <c r="L181" s="30">
        <v>1</v>
      </c>
    </row>
    <row r="182" spans="11:12" x14ac:dyDescent="0.35">
      <c r="K182" s="32" t="s">
        <v>1811</v>
      </c>
      <c r="L182" s="30">
        <v>1</v>
      </c>
    </row>
    <row r="183" spans="11:12" x14ac:dyDescent="0.35">
      <c r="K183" s="32" t="s">
        <v>1936</v>
      </c>
      <c r="L183" s="30">
        <v>1</v>
      </c>
    </row>
    <row r="184" spans="11:12" x14ac:dyDescent="0.35">
      <c r="K184" s="32" t="s">
        <v>1096</v>
      </c>
      <c r="L184" s="30">
        <v>1</v>
      </c>
    </row>
    <row r="185" spans="11:12" x14ac:dyDescent="0.35">
      <c r="K185" s="32" t="s">
        <v>2348</v>
      </c>
      <c r="L185" s="30">
        <v>1</v>
      </c>
    </row>
    <row r="186" spans="11:12" x14ac:dyDescent="0.35">
      <c r="K186" s="32" t="s">
        <v>392</v>
      </c>
      <c r="L186" s="30">
        <v>1</v>
      </c>
    </row>
    <row r="187" spans="11:12" x14ac:dyDescent="0.35">
      <c r="K187" s="32" t="s">
        <v>2195</v>
      </c>
      <c r="L187" s="30">
        <v>1</v>
      </c>
    </row>
    <row r="188" spans="11:12" x14ac:dyDescent="0.35">
      <c r="K188" s="32" t="s">
        <v>1442</v>
      </c>
      <c r="L188" s="30">
        <v>1</v>
      </c>
    </row>
    <row r="189" spans="11:12" x14ac:dyDescent="0.35">
      <c r="K189" s="32" t="s">
        <v>1793</v>
      </c>
      <c r="L189" s="30">
        <v>1</v>
      </c>
    </row>
    <row r="190" spans="11:12" x14ac:dyDescent="0.35">
      <c r="K190" s="32" t="s">
        <v>697</v>
      </c>
      <c r="L190" s="30">
        <v>1</v>
      </c>
    </row>
    <row r="191" spans="11:12" x14ac:dyDescent="0.35">
      <c r="K191" s="32" t="s">
        <v>460</v>
      </c>
      <c r="L191" s="30">
        <v>1</v>
      </c>
    </row>
    <row r="192" spans="11:12" x14ac:dyDescent="0.35">
      <c r="K192" s="32" t="s">
        <v>2216</v>
      </c>
      <c r="L192" s="30">
        <v>1</v>
      </c>
    </row>
    <row r="193" spans="11:12" x14ac:dyDescent="0.35">
      <c r="K193" s="32" t="s">
        <v>2211</v>
      </c>
      <c r="L193" s="30">
        <v>1</v>
      </c>
    </row>
    <row r="194" spans="11:12" x14ac:dyDescent="0.35">
      <c r="K194" s="32" t="s">
        <v>1438</v>
      </c>
      <c r="L194" s="30">
        <v>1</v>
      </c>
    </row>
    <row r="195" spans="11:12" x14ac:dyDescent="0.35">
      <c r="K195" s="32" t="s">
        <v>435</v>
      </c>
      <c r="L195" s="30">
        <v>1</v>
      </c>
    </row>
    <row r="196" spans="11:12" x14ac:dyDescent="0.35">
      <c r="K196" s="32" t="s">
        <v>1694</v>
      </c>
      <c r="L196" s="30">
        <v>1</v>
      </c>
    </row>
    <row r="197" spans="11:12" x14ac:dyDescent="0.35">
      <c r="K197" s="32" t="s">
        <v>1565</v>
      </c>
      <c r="L197" s="30">
        <v>1</v>
      </c>
    </row>
    <row r="198" spans="11:12" x14ac:dyDescent="0.35">
      <c r="K198" s="32" t="s">
        <v>1778</v>
      </c>
      <c r="L198" s="30">
        <v>1</v>
      </c>
    </row>
    <row r="199" spans="11:12" x14ac:dyDescent="0.35">
      <c r="K199" s="32" t="s">
        <v>1353</v>
      </c>
      <c r="L199" s="30">
        <v>1</v>
      </c>
    </row>
    <row r="200" spans="11:12" x14ac:dyDescent="0.35">
      <c r="K200" s="32" t="s">
        <v>1000</v>
      </c>
      <c r="L200" s="30">
        <v>1</v>
      </c>
    </row>
    <row r="201" spans="11:12" x14ac:dyDescent="0.35">
      <c r="K201" s="32" t="s">
        <v>855</v>
      </c>
      <c r="L201" s="30">
        <v>1</v>
      </c>
    </row>
    <row r="202" spans="11:12" x14ac:dyDescent="0.35">
      <c r="K202" s="32" t="s">
        <v>1584</v>
      </c>
      <c r="L202" s="30">
        <v>1</v>
      </c>
    </row>
    <row r="203" spans="11:12" x14ac:dyDescent="0.35">
      <c r="K203" s="32" t="s">
        <v>1123</v>
      </c>
      <c r="L203" s="30">
        <v>1</v>
      </c>
    </row>
    <row r="204" spans="11:12" x14ac:dyDescent="0.35">
      <c r="K204" s="32" t="s">
        <v>1316</v>
      </c>
      <c r="L204" s="30">
        <v>1</v>
      </c>
    </row>
    <row r="205" spans="11:12" x14ac:dyDescent="0.35">
      <c r="K205" s="32" t="s">
        <v>2321</v>
      </c>
      <c r="L205" s="30">
        <v>1</v>
      </c>
    </row>
    <row r="206" spans="11:12" x14ac:dyDescent="0.35">
      <c r="K206" s="32" t="s">
        <v>1835</v>
      </c>
      <c r="L206" s="30">
        <v>1</v>
      </c>
    </row>
    <row r="207" spans="11:12" x14ac:dyDescent="0.35">
      <c r="K207" s="32" t="s">
        <v>1858</v>
      </c>
      <c r="L207" s="30">
        <v>1</v>
      </c>
    </row>
    <row r="208" spans="11:12" x14ac:dyDescent="0.35">
      <c r="K208" s="32" t="s">
        <v>534</v>
      </c>
      <c r="L208" s="30">
        <v>1</v>
      </c>
    </row>
    <row r="209" spans="11:12" x14ac:dyDescent="0.35">
      <c r="K209" s="32" t="s">
        <v>1401</v>
      </c>
      <c r="L209" s="30">
        <v>1</v>
      </c>
    </row>
    <row r="210" spans="11:12" x14ac:dyDescent="0.35">
      <c r="K210" s="32" t="s">
        <v>1690</v>
      </c>
      <c r="L210" s="30">
        <v>1</v>
      </c>
    </row>
    <row r="211" spans="11:12" x14ac:dyDescent="0.35">
      <c r="K211" s="32" t="s">
        <v>2307</v>
      </c>
      <c r="L211" s="30">
        <v>1</v>
      </c>
    </row>
    <row r="212" spans="11:12" x14ac:dyDescent="0.35">
      <c r="K212" s="32" t="s">
        <v>539</v>
      </c>
      <c r="L212" s="30">
        <v>1</v>
      </c>
    </row>
    <row r="213" spans="11:12" x14ac:dyDescent="0.35">
      <c r="K213" s="32" t="s">
        <v>1802</v>
      </c>
      <c r="L213" s="30">
        <v>1</v>
      </c>
    </row>
    <row r="214" spans="11:12" x14ac:dyDescent="0.35">
      <c r="K214" s="32" t="s">
        <v>1089</v>
      </c>
      <c r="L214" s="30">
        <v>1</v>
      </c>
    </row>
    <row r="215" spans="11:12" x14ac:dyDescent="0.35">
      <c r="K215" s="32" t="s">
        <v>2340</v>
      </c>
      <c r="L215" s="30">
        <v>1</v>
      </c>
    </row>
    <row r="216" spans="11:12" x14ac:dyDescent="0.35">
      <c r="K216" s="32" t="s">
        <v>556</v>
      </c>
      <c r="L216" s="30">
        <v>1</v>
      </c>
    </row>
    <row r="217" spans="11:12" x14ac:dyDescent="0.35">
      <c r="K217" s="32" t="s">
        <v>1019</v>
      </c>
      <c r="L217" s="30">
        <v>1</v>
      </c>
    </row>
    <row r="218" spans="11:12" x14ac:dyDescent="0.35">
      <c r="K218" s="32" t="s">
        <v>1949</v>
      </c>
      <c r="L218" s="30">
        <v>1</v>
      </c>
    </row>
    <row r="219" spans="11:12" x14ac:dyDescent="0.35">
      <c r="K219" s="32" t="s">
        <v>2205</v>
      </c>
      <c r="L219" s="30">
        <v>1</v>
      </c>
    </row>
    <row r="220" spans="11:12" x14ac:dyDescent="0.35">
      <c r="K220" s="32" t="s">
        <v>1029</v>
      </c>
      <c r="L220" s="30">
        <v>1</v>
      </c>
    </row>
    <row r="221" spans="11:12" x14ac:dyDescent="0.35">
      <c r="K221" s="32" t="s">
        <v>2254</v>
      </c>
      <c r="L221" s="30">
        <v>1</v>
      </c>
    </row>
    <row r="222" spans="11:12" x14ac:dyDescent="0.35">
      <c r="K222" s="32" t="s">
        <v>2403</v>
      </c>
      <c r="L222" s="30">
        <v>1</v>
      </c>
    </row>
    <row r="223" spans="11:12" x14ac:dyDescent="0.35">
      <c r="K223" s="32" t="s">
        <v>1392</v>
      </c>
      <c r="L223" s="30">
        <v>1</v>
      </c>
    </row>
    <row r="224" spans="11:12" x14ac:dyDescent="0.35">
      <c r="K224" s="32" t="s">
        <v>574</v>
      </c>
      <c r="L224" s="30">
        <v>1</v>
      </c>
    </row>
    <row r="225" spans="11:12" x14ac:dyDescent="0.35">
      <c r="K225" s="32" t="s">
        <v>2024</v>
      </c>
      <c r="L225" s="30">
        <v>1</v>
      </c>
    </row>
    <row r="226" spans="11:12" x14ac:dyDescent="0.35">
      <c r="K226" s="32" t="s">
        <v>2436</v>
      </c>
      <c r="L226" s="30">
        <v>1</v>
      </c>
    </row>
    <row r="227" spans="11:12" x14ac:dyDescent="0.35">
      <c r="K227" s="32" t="s">
        <v>2419</v>
      </c>
      <c r="L227" s="30">
        <v>1</v>
      </c>
    </row>
    <row r="228" spans="11:12" x14ac:dyDescent="0.35">
      <c r="K228" s="32" t="s">
        <v>2431</v>
      </c>
      <c r="L228" s="30">
        <v>1</v>
      </c>
    </row>
    <row r="229" spans="11:12" x14ac:dyDescent="0.35">
      <c r="K229" s="32" t="s">
        <v>1649</v>
      </c>
      <c r="L229" s="30">
        <v>1</v>
      </c>
    </row>
    <row r="230" spans="11:12" x14ac:dyDescent="0.35">
      <c r="K230" s="32" t="s">
        <v>2316</v>
      </c>
      <c r="L230" s="30">
        <v>1</v>
      </c>
    </row>
    <row r="231" spans="11:12" x14ac:dyDescent="0.35">
      <c r="K231" s="32" t="s">
        <v>1773</v>
      </c>
      <c r="L231" s="30">
        <v>1</v>
      </c>
    </row>
    <row r="232" spans="11:12" x14ac:dyDescent="0.35">
      <c r="K232" s="32" t="s">
        <v>495</v>
      </c>
      <c r="L232" s="30">
        <v>1</v>
      </c>
    </row>
    <row r="233" spans="11:12" x14ac:dyDescent="0.35">
      <c r="K233" s="32" t="s">
        <v>2393</v>
      </c>
      <c r="L233" s="30">
        <v>1</v>
      </c>
    </row>
    <row r="234" spans="11:12" x14ac:dyDescent="0.35">
      <c r="K234" s="32" t="s">
        <v>1699</v>
      </c>
      <c r="L234" s="30">
        <v>1</v>
      </c>
    </row>
    <row r="235" spans="11:12" x14ac:dyDescent="0.35">
      <c r="K235" s="32" t="s">
        <v>2359</v>
      </c>
      <c r="L235" s="30">
        <v>1</v>
      </c>
    </row>
    <row r="236" spans="11:12" x14ac:dyDescent="0.35">
      <c r="K236" s="32" t="s">
        <v>1759</v>
      </c>
      <c r="L236" s="30">
        <v>1</v>
      </c>
    </row>
    <row r="237" spans="11:12" x14ac:dyDescent="0.35">
      <c r="K237" s="32" t="s">
        <v>1452</v>
      </c>
      <c r="L237" s="30">
        <v>1</v>
      </c>
    </row>
    <row r="238" spans="11:12" x14ac:dyDescent="0.35">
      <c r="K238" s="32" t="s">
        <v>2287</v>
      </c>
      <c r="L238" s="30">
        <v>1</v>
      </c>
    </row>
    <row r="239" spans="11:12" x14ac:dyDescent="0.35">
      <c r="K239" s="32" t="s">
        <v>2383</v>
      </c>
      <c r="L239" s="30">
        <v>1</v>
      </c>
    </row>
    <row r="240" spans="11:12" x14ac:dyDescent="0.35">
      <c r="K240" s="32" t="s">
        <v>1154</v>
      </c>
      <c r="L240" s="30">
        <v>1</v>
      </c>
    </row>
    <row r="241" spans="11:12" x14ac:dyDescent="0.35">
      <c r="K241" s="32" t="s">
        <v>684</v>
      </c>
      <c r="L241" s="30">
        <v>1</v>
      </c>
    </row>
    <row r="242" spans="11:12" x14ac:dyDescent="0.35">
      <c r="K242" s="32" t="s">
        <v>1574</v>
      </c>
      <c r="L242" s="30">
        <v>1</v>
      </c>
    </row>
    <row r="243" spans="11:12" x14ac:dyDescent="0.35">
      <c r="K243" s="32" t="s">
        <v>561</v>
      </c>
      <c r="L243" s="30">
        <v>1</v>
      </c>
    </row>
    <row r="244" spans="11:12" x14ac:dyDescent="0.35">
      <c r="K244" s="32" t="s">
        <v>835</v>
      </c>
      <c r="L244" s="30">
        <v>1</v>
      </c>
    </row>
    <row r="245" spans="11:12" x14ac:dyDescent="0.35">
      <c r="K245" s="32" t="s">
        <v>2040</v>
      </c>
      <c r="L245" s="30">
        <v>1</v>
      </c>
    </row>
    <row r="246" spans="11:12" x14ac:dyDescent="0.35">
      <c r="K246" s="32" t="s">
        <v>1853</v>
      </c>
      <c r="L246" s="30">
        <v>1</v>
      </c>
    </row>
    <row r="247" spans="11:12" x14ac:dyDescent="0.35">
      <c r="K247" s="32" t="s">
        <v>1188</v>
      </c>
      <c r="L247" s="30">
        <v>1</v>
      </c>
    </row>
    <row r="248" spans="11:12" x14ac:dyDescent="0.35">
      <c r="K248" s="32" t="s">
        <v>410</v>
      </c>
      <c r="L248" s="30">
        <v>1</v>
      </c>
    </row>
    <row r="249" spans="11:12" x14ac:dyDescent="0.35">
      <c r="K249" s="32" t="s">
        <v>1589</v>
      </c>
      <c r="L249" s="30">
        <v>1</v>
      </c>
    </row>
    <row r="250" spans="11:12" x14ac:dyDescent="0.35">
      <c r="K250" s="32" t="s">
        <v>404</v>
      </c>
      <c r="L250" s="30">
        <v>1</v>
      </c>
    </row>
    <row r="251" spans="11:12" x14ac:dyDescent="0.35">
      <c r="K251" s="32" t="s">
        <v>948</v>
      </c>
      <c r="L251" s="30">
        <v>1</v>
      </c>
    </row>
    <row r="252" spans="11:12" x14ac:dyDescent="0.35">
      <c r="K252" s="32" t="s">
        <v>1482</v>
      </c>
      <c r="L252" s="30">
        <v>1</v>
      </c>
    </row>
    <row r="253" spans="11:12" x14ac:dyDescent="0.35">
      <c r="K253" s="32" t="s">
        <v>570</v>
      </c>
      <c r="L253" s="30">
        <v>1</v>
      </c>
    </row>
    <row r="254" spans="11:12" x14ac:dyDescent="0.35">
      <c r="K254" s="32" t="s">
        <v>1560</v>
      </c>
      <c r="L254" s="30">
        <v>1</v>
      </c>
    </row>
    <row r="255" spans="11:12" x14ac:dyDescent="0.35">
      <c r="K255" s="32" t="s">
        <v>1532</v>
      </c>
      <c r="L255" s="30">
        <v>1</v>
      </c>
    </row>
    <row r="256" spans="11:12" x14ac:dyDescent="0.35">
      <c r="K256" s="32" t="s">
        <v>2221</v>
      </c>
      <c r="L256" s="30">
        <v>1</v>
      </c>
    </row>
    <row r="257" spans="11:12" x14ac:dyDescent="0.35">
      <c r="K257" s="32" t="s">
        <v>2187</v>
      </c>
      <c r="L257" s="30">
        <v>1</v>
      </c>
    </row>
    <row r="258" spans="11:12" x14ac:dyDescent="0.35">
      <c r="K258" s="32" t="s">
        <v>1905</v>
      </c>
      <c r="L258" s="30">
        <v>1</v>
      </c>
    </row>
    <row r="259" spans="11:12" x14ac:dyDescent="0.35">
      <c r="K259" s="32" t="s">
        <v>1330</v>
      </c>
      <c r="L259" s="30">
        <v>1</v>
      </c>
    </row>
    <row r="260" spans="11:12" x14ac:dyDescent="0.35">
      <c r="K260" s="32" t="s">
        <v>725</v>
      </c>
      <c r="L260" s="30">
        <v>1</v>
      </c>
    </row>
    <row r="261" spans="11:12" x14ac:dyDescent="0.35">
      <c r="K261" s="32" t="s">
        <v>1175</v>
      </c>
      <c r="L261" s="30">
        <v>1</v>
      </c>
    </row>
    <row r="262" spans="11:12" x14ac:dyDescent="0.35">
      <c r="K262" s="32" t="s">
        <v>1663</v>
      </c>
      <c r="L262" s="30">
        <v>1</v>
      </c>
    </row>
    <row r="263" spans="11:12" x14ac:dyDescent="0.35">
      <c r="K263" s="32" t="s">
        <v>981</v>
      </c>
      <c r="L263" s="30">
        <v>1</v>
      </c>
    </row>
    <row r="264" spans="11:12" x14ac:dyDescent="0.35">
      <c r="K264" s="32" t="s">
        <v>2105</v>
      </c>
      <c r="L264" s="30">
        <v>1</v>
      </c>
    </row>
    <row r="265" spans="11:12" x14ac:dyDescent="0.35">
      <c r="K265" s="32" t="s">
        <v>1230</v>
      </c>
      <c r="L265" s="30">
        <v>1</v>
      </c>
    </row>
    <row r="266" spans="11:12" x14ac:dyDescent="0.35">
      <c r="K266" s="32" t="s">
        <v>1880</v>
      </c>
      <c r="L266" s="30">
        <v>1</v>
      </c>
    </row>
    <row r="267" spans="11:12" x14ac:dyDescent="0.35">
      <c r="K267" s="32" t="s">
        <v>1326</v>
      </c>
      <c r="L267" s="30">
        <v>1</v>
      </c>
    </row>
    <row r="268" spans="11:12" x14ac:dyDescent="0.35">
      <c r="K268" s="32" t="s">
        <v>862</v>
      </c>
      <c r="L268" s="30">
        <v>1</v>
      </c>
    </row>
    <row r="269" spans="11:12" x14ac:dyDescent="0.35">
      <c r="K269" s="32" t="s">
        <v>1754</v>
      </c>
      <c r="L269" s="30">
        <v>1</v>
      </c>
    </row>
    <row r="270" spans="11:12" x14ac:dyDescent="0.35">
      <c r="K270" s="32" t="s">
        <v>2378</v>
      </c>
      <c r="L270" s="30">
        <v>1</v>
      </c>
    </row>
    <row r="271" spans="11:12" x14ac:dyDescent="0.35">
      <c r="K271" s="32" t="s">
        <v>506</v>
      </c>
      <c r="L271" s="30">
        <v>1</v>
      </c>
    </row>
    <row r="272" spans="11:12" x14ac:dyDescent="0.35">
      <c r="K272" s="32" t="s">
        <v>1551</v>
      </c>
      <c r="L272" s="30">
        <v>1</v>
      </c>
    </row>
    <row r="273" spans="11:12" x14ac:dyDescent="0.35">
      <c r="K273" s="32" t="s">
        <v>1414</v>
      </c>
      <c r="L273" s="30">
        <v>1</v>
      </c>
    </row>
    <row r="274" spans="11:12" x14ac:dyDescent="0.35">
      <c r="K274" s="32" t="s">
        <v>1023</v>
      </c>
      <c r="L274" s="30">
        <v>1</v>
      </c>
    </row>
    <row r="275" spans="11:12" x14ac:dyDescent="0.35">
      <c r="K275" s="32" t="s">
        <v>1885</v>
      </c>
      <c r="L275" s="30">
        <v>1</v>
      </c>
    </row>
    <row r="276" spans="11:12" x14ac:dyDescent="0.35">
      <c r="K276" s="32" t="s">
        <v>440</v>
      </c>
      <c r="L276" s="30">
        <v>1</v>
      </c>
    </row>
    <row r="277" spans="11:12" x14ac:dyDescent="0.35">
      <c r="K277" s="32" t="s">
        <v>590</v>
      </c>
      <c r="L277" s="30">
        <v>1</v>
      </c>
    </row>
    <row r="278" spans="11:12" x14ac:dyDescent="0.35">
      <c r="K278" s="32" t="s">
        <v>1944</v>
      </c>
      <c r="L278" s="30">
        <v>1</v>
      </c>
    </row>
    <row r="279" spans="11:12" x14ac:dyDescent="0.35">
      <c r="K279" s="32" t="s">
        <v>1986</v>
      </c>
      <c r="L279" s="30">
        <v>1</v>
      </c>
    </row>
    <row r="280" spans="11:12" x14ac:dyDescent="0.35">
      <c r="K280" s="32" t="s">
        <v>1529</v>
      </c>
      <c r="L280" s="30">
        <v>1</v>
      </c>
    </row>
    <row r="281" spans="11:12" x14ac:dyDescent="0.35">
      <c r="K281" s="32" t="s">
        <v>1216</v>
      </c>
      <c r="L281" s="30">
        <v>1</v>
      </c>
    </row>
    <row r="282" spans="11:12" x14ac:dyDescent="0.35">
      <c r="K282" s="32" t="s">
        <v>887</v>
      </c>
      <c r="L282" s="30">
        <v>1</v>
      </c>
    </row>
    <row r="283" spans="11:12" x14ac:dyDescent="0.35">
      <c r="K283" s="32" t="s">
        <v>1489</v>
      </c>
      <c r="L283" s="30">
        <v>1</v>
      </c>
    </row>
    <row r="284" spans="11:12" x14ac:dyDescent="0.35">
      <c r="K284" s="32" t="s">
        <v>788</v>
      </c>
      <c r="L284" s="30">
        <v>1</v>
      </c>
    </row>
    <row r="285" spans="11:12" x14ac:dyDescent="0.35">
      <c r="K285" s="32" t="s">
        <v>2076</v>
      </c>
      <c r="L285" s="30">
        <v>1</v>
      </c>
    </row>
    <row r="286" spans="11:12" x14ac:dyDescent="0.35">
      <c r="K286" s="32" t="s">
        <v>2152</v>
      </c>
      <c r="L286" s="30">
        <v>1</v>
      </c>
    </row>
    <row r="287" spans="11:12" x14ac:dyDescent="0.35">
      <c r="K287" s="32" t="s">
        <v>2279</v>
      </c>
      <c r="L287" s="30">
        <v>1</v>
      </c>
    </row>
    <row r="288" spans="11:12" x14ac:dyDescent="0.35">
      <c r="K288" s="32" t="s">
        <v>1321</v>
      </c>
      <c r="L288" s="30">
        <v>1</v>
      </c>
    </row>
    <row r="289" spans="11:12" x14ac:dyDescent="0.35">
      <c r="K289" s="32" t="s">
        <v>1075</v>
      </c>
      <c r="L289" s="30">
        <v>1</v>
      </c>
    </row>
    <row r="290" spans="11:12" x14ac:dyDescent="0.35">
      <c r="K290" s="32" t="s">
        <v>516</v>
      </c>
      <c r="L290" s="30">
        <v>1</v>
      </c>
    </row>
    <row r="291" spans="11:12" x14ac:dyDescent="0.35">
      <c r="K291" s="32" t="s">
        <v>2046</v>
      </c>
      <c r="L291" s="30">
        <v>1</v>
      </c>
    </row>
    <row r="292" spans="11:12" x14ac:dyDescent="0.35">
      <c r="K292" s="32" t="s">
        <v>1654</v>
      </c>
      <c r="L292" s="30">
        <v>1</v>
      </c>
    </row>
    <row r="293" spans="11:12" x14ac:dyDescent="0.35">
      <c r="K293" s="32" t="s">
        <v>2068</v>
      </c>
      <c r="L293" s="30">
        <v>1</v>
      </c>
    </row>
    <row r="294" spans="11:12" x14ac:dyDescent="0.35">
      <c r="K294" s="32" t="s">
        <v>942</v>
      </c>
      <c r="L294" s="30">
        <v>1</v>
      </c>
    </row>
    <row r="295" spans="11:12" x14ac:dyDescent="0.35">
      <c r="K295" s="32" t="s">
        <v>1161</v>
      </c>
      <c r="L295" s="30">
        <v>1</v>
      </c>
    </row>
    <row r="296" spans="11:12" x14ac:dyDescent="0.35">
      <c r="K296" s="32" t="s">
        <v>2301</v>
      </c>
      <c r="L296" s="30">
        <v>1</v>
      </c>
    </row>
    <row r="297" spans="11:12" x14ac:dyDescent="0.35">
      <c r="K297" s="32" t="s">
        <v>1863</v>
      </c>
      <c r="L297" s="30">
        <v>1</v>
      </c>
    </row>
    <row r="298" spans="11:12" x14ac:dyDescent="0.35">
      <c r="K298" s="32" t="s">
        <v>1275</v>
      </c>
      <c r="L298" s="30">
        <v>1</v>
      </c>
    </row>
    <row r="299" spans="11:12" x14ac:dyDescent="0.35">
      <c r="K299" s="32" t="s">
        <v>1462</v>
      </c>
      <c r="L299" s="30">
        <v>1</v>
      </c>
    </row>
    <row r="300" spans="11:12" x14ac:dyDescent="0.35">
      <c r="K300" s="32" t="s">
        <v>1296</v>
      </c>
      <c r="L300" s="30">
        <v>1</v>
      </c>
    </row>
    <row r="301" spans="11:12" x14ac:dyDescent="0.35">
      <c r="K301" s="32" t="s">
        <v>1783</v>
      </c>
      <c r="L301" s="30">
        <v>1</v>
      </c>
    </row>
    <row r="302" spans="11:12" x14ac:dyDescent="0.35">
      <c r="K302" s="32" t="s">
        <v>449</v>
      </c>
      <c r="L302" s="30">
        <v>1</v>
      </c>
    </row>
    <row r="303" spans="11:12" x14ac:dyDescent="0.35">
      <c r="K303" s="32" t="s">
        <v>631</v>
      </c>
      <c r="L303" s="30">
        <v>1</v>
      </c>
    </row>
    <row r="304" spans="11:12" x14ac:dyDescent="0.35">
      <c r="K304" s="32" t="s">
        <v>2275</v>
      </c>
      <c r="L304" s="30">
        <v>1</v>
      </c>
    </row>
    <row r="305" spans="11:12" x14ac:dyDescent="0.35">
      <c r="K305" s="32" t="s">
        <v>2260</v>
      </c>
      <c r="L305" s="30">
        <v>1</v>
      </c>
    </row>
    <row r="306" spans="11:12" x14ac:dyDescent="0.35">
      <c r="K306" s="32" t="s">
        <v>1788</v>
      </c>
      <c r="L306" s="30">
        <v>1</v>
      </c>
    </row>
    <row r="307" spans="11:12" x14ac:dyDescent="0.35">
      <c r="K307" s="32" t="s">
        <v>1668</v>
      </c>
      <c r="L307" s="30">
        <v>1</v>
      </c>
    </row>
    <row r="308" spans="11:12" x14ac:dyDescent="0.35">
      <c r="K308" s="32" t="s">
        <v>1816</v>
      </c>
      <c r="L308" s="30">
        <v>1</v>
      </c>
    </row>
    <row r="309" spans="11:12" x14ac:dyDescent="0.35">
      <c r="K309" s="32" t="s">
        <v>2099</v>
      </c>
      <c r="L309" s="30">
        <v>1</v>
      </c>
    </row>
    <row r="310" spans="11:12" x14ac:dyDescent="0.35">
      <c r="K310" s="32" t="s">
        <v>1503</v>
      </c>
      <c r="L310" s="30">
        <v>1</v>
      </c>
    </row>
    <row r="311" spans="11:12" x14ac:dyDescent="0.35">
      <c r="K311" s="32" t="s">
        <v>2157</v>
      </c>
      <c r="L311" s="30">
        <v>1</v>
      </c>
    </row>
    <row r="312" spans="11:12" x14ac:dyDescent="0.35">
      <c r="K312" s="32" t="s">
        <v>550</v>
      </c>
      <c r="L312" s="30">
        <v>1</v>
      </c>
    </row>
    <row r="313" spans="11:12" x14ac:dyDescent="0.35">
      <c r="K313" s="32" t="s">
        <v>454</v>
      </c>
      <c r="L313" s="30">
        <v>1</v>
      </c>
    </row>
    <row r="314" spans="11:12" x14ac:dyDescent="0.35">
      <c r="K314" s="32" t="s">
        <v>1251</v>
      </c>
      <c r="L314" s="30">
        <v>1</v>
      </c>
    </row>
    <row r="315" spans="11:12" x14ac:dyDescent="0.35">
      <c r="K315" s="32" t="s">
        <v>677</v>
      </c>
      <c r="L315" s="30">
        <v>1</v>
      </c>
    </row>
    <row r="316" spans="11:12" x14ac:dyDescent="0.35">
      <c r="K316" s="32" t="s">
        <v>2119</v>
      </c>
      <c r="L316" s="30">
        <v>1</v>
      </c>
    </row>
    <row r="317" spans="11:12" x14ac:dyDescent="0.35">
      <c r="K317" s="32" t="s">
        <v>1103</v>
      </c>
      <c r="L317" s="30">
        <v>1</v>
      </c>
    </row>
    <row r="318" spans="11:12" x14ac:dyDescent="0.35">
      <c r="K318" s="32" t="s">
        <v>511</v>
      </c>
      <c r="L318" s="30">
        <v>1</v>
      </c>
    </row>
    <row r="319" spans="11:12" x14ac:dyDescent="0.35">
      <c r="K319" s="32" t="s">
        <v>962</v>
      </c>
      <c r="L319" s="30">
        <v>1</v>
      </c>
    </row>
    <row r="320" spans="11:12" x14ac:dyDescent="0.35">
      <c r="K320" s="32" t="s">
        <v>1358</v>
      </c>
      <c r="L320" s="30">
        <v>1</v>
      </c>
    </row>
    <row r="321" spans="11:12" x14ac:dyDescent="0.35">
      <c r="K321" s="32" t="s">
        <v>1447</v>
      </c>
      <c r="L321" s="30">
        <v>1</v>
      </c>
    </row>
    <row r="322" spans="11:12" x14ac:dyDescent="0.35">
      <c r="K322" s="32" t="s">
        <v>910</v>
      </c>
      <c r="L322" s="30">
        <v>1</v>
      </c>
    </row>
    <row r="323" spans="11:12" x14ac:dyDescent="0.35">
      <c r="K323" s="32" t="s">
        <v>1749</v>
      </c>
      <c r="L323" s="30">
        <v>1</v>
      </c>
    </row>
    <row r="324" spans="11:12" x14ac:dyDescent="0.35">
      <c r="K324" s="32" t="s">
        <v>2442</v>
      </c>
      <c r="L324" s="30">
        <v>394</v>
      </c>
    </row>
  </sheetData>
  <mergeCells count="4">
    <mergeCell ref="E3:F4"/>
    <mergeCell ref="H3:I4"/>
    <mergeCell ref="N3:O4"/>
    <mergeCell ref="K3:L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3B89D-FCC0-4E56-BF03-7BABB0F453B6}">
  <sheetPr codeName="Sheet7"/>
  <dimension ref="A1:J392"/>
  <sheetViews>
    <sheetView workbookViewId="0">
      <selection activeCell="K16" sqref="K16"/>
    </sheetView>
  </sheetViews>
  <sheetFormatPr defaultRowHeight="14.5" x14ac:dyDescent="0.35"/>
  <cols>
    <col min="4" max="4" width="13" customWidth="1"/>
    <col min="6" max="6" width="11.90625" customWidth="1"/>
    <col min="7" max="7" width="13.36328125" customWidth="1"/>
    <col min="8" max="8" width="10.36328125" customWidth="1"/>
    <col min="9" max="9" width="11" customWidth="1"/>
    <col min="10" max="10" width="12.453125" customWidth="1"/>
  </cols>
  <sheetData>
    <row r="1" spans="1:10" x14ac:dyDescent="0.35">
      <c r="A1" t="s">
        <v>359</v>
      </c>
      <c r="B1" t="s">
        <v>362</v>
      </c>
      <c r="C1" t="s">
        <v>369</v>
      </c>
      <c r="D1" t="s">
        <v>374</v>
      </c>
    </row>
    <row r="2" spans="1:10" x14ac:dyDescent="0.35">
      <c r="A2" s="1">
        <v>1.74</v>
      </c>
      <c r="B2" s="2">
        <v>88.5</v>
      </c>
      <c r="C2" s="2">
        <v>29</v>
      </c>
      <c r="D2" s="2">
        <v>984</v>
      </c>
    </row>
    <row r="3" spans="1:10" x14ac:dyDescent="0.35">
      <c r="A3" s="4">
        <v>1.74</v>
      </c>
      <c r="B3" s="5">
        <v>86.2</v>
      </c>
      <c r="C3" s="5">
        <v>28</v>
      </c>
      <c r="D3" s="5">
        <v>949</v>
      </c>
      <c r="F3" s="77" t="s">
        <v>2883</v>
      </c>
      <c r="G3" s="77"/>
      <c r="H3" s="77"/>
      <c r="I3" s="77"/>
      <c r="J3" s="77"/>
    </row>
    <row r="4" spans="1:10" x14ac:dyDescent="0.35">
      <c r="A4" s="1">
        <v>1.55</v>
      </c>
      <c r="B4" s="2">
        <v>83.9</v>
      </c>
      <c r="C4" s="2">
        <v>26</v>
      </c>
      <c r="D4" s="2">
        <v>888</v>
      </c>
      <c r="F4" s="77"/>
      <c r="G4" s="77"/>
      <c r="H4" s="77"/>
      <c r="I4" s="77"/>
      <c r="J4" s="77"/>
    </row>
    <row r="5" spans="1:10" ht="15" thickBot="1" x14ac:dyDescent="0.4">
      <c r="A5" s="4">
        <v>1.8</v>
      </c>
      <c r="B5" s="5">
        <v>84.8</v>
      </c>
      <c r="C5" s="5">
        <v>31</v>
      </c>
      <c r="D5" s="5">
        <v>795</v>
      </c>
    </row>
    <row r="6" spans="1:10" ht="15.5" thickTop="1" thickBot="1" x14ac:dyDescent="0.4">
      <c r="A6" s="1">
        <v>1.55</v>
      </c>
      <c r="B6" s="2">
        <v>87.1</v>
      </c>
      <c r="C6" s="2">
        <v>28</v>
      </c>
      <c r="D6" s="2">
        <v>728</v>
      </c>
      <c r="F6" s="21"/>
      <c r="G6" s="22" t="s">
        <v>359</v>
      </c>
      <c r="H6" s="22" t="s">
        <v>362</v>
      </c>
      <c r="I6" s="22" t="s">
        <v>369</v>
      </c>
      <c r="J6" s="23" t="s">
        <v>374</v>
      </c>
    </row>
    <row r="7" spans="1:10" ht="15" thickBot="1" x14ac:dyDescent="0.4">
      <c r="A7" s="4">
        <v>1.77</v>
      </c>
      <c r="B7" s="5">
        <v>87.1</v>
      </c>
      <c r="C7" s="5">
        <v>29</v>
      </c>
      <c r="D7" s="5">
        <v>694</v>
      </c>
      <c r="F7" s="24" t="s">
        <v>359</v>
      </c>
      <c r="G7" s="26">
        <v>1</v>
      </c>
      <c r="H7" s="26"/>
      <c r="I7" s="26"/>
      <c r="J7" s="27"/>
    </row>
    <row r="8" spans="1:10" ht="15" thickBot="1" x14ac:dyDescent="0.4">
      <c r="A8" s="1">
        <v>1.71</v>
      </c>
      <c r="B8" s="2">
        <v>82.1</v>
      </c>
      <c r="C8" s="2">
        <v>26</v>
      </c>
      <c r="D8" s="2">
        <v>671</v>
      </c>
      <c r="F8" s="24" t="s">
        <v>362</v>
      </c>
      <c r="G8" s="26">
        <v>0.18485940366002807</v>
      </c>
      <c r="H8" s="26">
        <v>1</v>
      </c>
      <c r="I8" s="26"/>
      <c r="J8" s="27"/>
    </row>
    <row r="9" spans="1:10" ht="15" thickBot="1" x14ac:dyDescent="0.4">
      <c r="A9" s="4">
        <v>1.77</v>
      </c>
      <c r="B9" s="5">
        <v>84.8</v>
      </c>
      <c r="C9" s="5">
        <v>26</v>
      </c>
      <c r="D9" s="5">
        <v>632</v>
      </c>
      <c r="F9" s="24" t="s">
        <v>369</v>
      </c>
      <c r="G9" s="26">
        <v>4.2020785905791253E-2</v>
      </c>
      <c r="H9" s="26">
        <v>-0.13591573578288299</v>
      </c>
      <c r="I9" s="26">
        <v>1</v>
      </c>
      <c r="J9" s="27"/>
    </row>
    <row r="10" spans="1:10" ht="15" thickBot="1" x14ac:dyDescent="0.4">
      <c r="A10" s="1">
        <v>1.8</v>
      </c>
      <c r="B10" s="2">
        <v>83.9</v>
      </c>
      <c r="C10" s="2">
        <v>23</v>
      </c>
      <c r="D10" s="2">
        <v>587</v>
      </c>
      <c r="F10" s="25" t="s">
        <v>374</v>
      </c>
      <c r="G10" s="28">
        <v>5.0312733395601709E-2</v>
      </c>
      <c r="H10" s="28">
        <v>-3.9910925948561096E-3</v>
      </c>
      <c r="I10" s="28">
        <v>0.43770083948694055</v>
      </c>
      <c r="J10" s="29">
        <v>1</v>
      </c>
    </row>
    <row r="11" spans="1:10" ht="15" thickTop="1" x14ac:dyDescent="0.35">
      <c r="A11" s="4">
        <v>1.8</v>
      </c>
      <c r="B11" s="5">
        <v>86.2</v>
      </c>
      <c r="C11" s="5">
        <v>30</v>
      </c>
      <c r="D11" s="5">
        <v>485</v>
      </c>
    </row>
    <row r="12" spans="1:10" x14ac:dyDescent="0.35">
      <c r="A12" s="1">
        <v>1.55</v>
      </c>
      <c r="B12" s="2">
        <v>91.6</v>
      </c>
      <c r="C12" s="2">
        <v>28</v>
      </c>
      <c r="D12" s="2">
        <v>368</v>
      </c>
    </row>
    <row r="13" spans="1:10" x14ac:dyDescent="0.35">
      <c r="A13" s="4">
        <v>1.56</v>
      </c>
      <c r="B13" s="5">
        <v>89.8</v>
      </c>
      <c r="C13" s="5">
        <v>28</v>
      </c>
      <c r="D13" s="5">
        <v>368</v>
      </c>
    </row>
    <row r="14" spans="1:10" x14ac:dyDescent="0.35">
      <c r="A14" s="1">
        <v>1.56</v>
      </c>
      <c r="B14" s="2">
        <v>90.7</v>
      </c>
      <c r="C14" s="2">
        <v>23</v>
      </c>
      <c r="D14" s="2">
        <v>349</v>
      </c>
    </row>
    <row r="15" spans="1:10" x14ac:dyDescent="0.35">
      <c r="A15" s="4">
        <v>1.74</v>
      </c>
      <c r="B15" s="5">
        <v>82.6</v>
      </c>
      <c r="C15" s="5">
        <v>28</v>
      </c>
      <c r="D15" s="5">
        <v>340</v>
      </c>
    </row>
    <row r="16" spans="1:10" x14ac:dyDescent="0.35">
      <c r="A16" s="1">
        <v>1.77</v>
      </c>
      <c r="B16" s="2">
        <v>87.5</v>
      </c>
      <c r="C16" s="2">
        <v>26</v>
      </c>
      <c r="D16" s="2">
        <v>329</v>
      </c>
    </row>
    <row r="17" spans="1:4" x14ac:dyDescent="0.35">
      <c r="A17" s="4">
        <v>1.56</v>
      </c>
      <c r="B17" s="5">
        <v>88.5</v>
      </c>
      <c r="C17" s="5">
        <v>29</v>
      </c>
      <c r="D17" s="5">
        <v>322</v>
      </c>
    </row>
    <row r="18" spans="1:4" x14ac:dyDescent="0.35">
      <c r="A18" s="1">
        <v>1.83</v>
      </c>
      <c r="B18" s="2">
        <v>95.7</v>
      </c>
      <c r="C18" s="2">
        <v>28</v>
      </c>
      <c r="D18" s="2">
        <v>319</v>
      </c>
    </row>
    <row r="19" spans="1:4" x14ac:dyDescent="0.35">
      <c r="A19" s="4">
        <v>1.83</v>
      </c>
      <c r="B19" s="5">
        <v>86.2</v>
      </c>
      <c r="C19" s="5">
        <v>27</v>
      </c>
      <c r="D19" s="5">
        <v>315</v>
      </c>
    </row>
    <row r="20" spans="1:4" x14ac:dyDescent="0.35">
      <c r="A20" s="1">
        <v>1.86</v>
      </c>
      <c r="B20" s="2">
        <v>89.8</v>
      </c>
      <c r="C20" s="2">
        <v>25</v>
      </c>
      <c r="D20" s="2">
        <v>303</v>
      </c>
    </row>
    <row r="21" spans="1:4" x14ac:dyDescent="0.35">
      <c r="A21" s="4">
        <v>1.83</v>
      </c>
      <c r="B21" s="5">
        <v>86.2</v>
      </c>
      <c r="C21" s="5">
        <v>28</v>
      </c>
      <c r="D21" s="5">
        <v>251</v>
      </c>
    </row>
    <row r="22" spans="1:4" x14ac:dyDescent="0.35">
      <c r="A22" s="1">
        <v>1.55</v>
      </c>
      <c r="B22" s="2">
        <v>86.2</v>
      </c>
      <c r="C22" s="2">
        <v>26</v>
      </c>
      <c r="D22" s="2">
        <v>245</v>
      </c>
    </row>
    <row r="23" spans="1:4" x14ac:dyDescent="0.35">
      <c r="A23" s="4">
        <v>1.55</v>
      </c>
      <c r="B23" s="5">
        <v>83.9</v>
      </c>
      <c r="C23" s="5">
        <v>26</v>
      </c>
      <c r="D23" s="5">
        <v>244</v>
      </c>
    </row>
    <row r="24" spans="1:4" x14ac:dyDescent="0.35">
      <c r="A24" s="1">
        <v>1.89</v>
      </c>
      <c r="B24" s="2">
        <v>98.4</v>
      </c>
      <c r="C24" s="2">
        <v>28</v>
      </c>
      <c r="D24" s="2">
        <v>243</v>
      </c>
    </row>
    <row r="25" spans="1:4" x14ac:dyDescent="0.35">
      <c r="A25" s="4">
        <v>1.8</v>
      </c>
      <c r="B25" s="5">
        <v>87.1</v>
      </c>
      <c r="C25" s="5">
        <v>27</v>
      </c>
      <c r="D25" s="5">
        <v>236</v>
      </c>
    </row>
    <row r="26" spans="1:4" x14ac:dyDescent="0.35">
      <c r="A26" s="1">
        <v>1.56</v>
      </c>
      <c r="B26" s="2">
        <v>94.3</v>
      </c>
      <c r="C26" s="2">
        <v>27</v>
      </c>
      <c r="D26" s="2">
        <v>233</v>
      </c>
    </row>
    <row r="27" spans="1:4" x14ac:dyDescent="0.35">
      <c r="A27" s="4">
        <v>1.83</v>
      </c>
      <c r="B27" s="5">
        <v>95.3</v>
      </c>
      <c r="C27" s="5">
        <v>27</v>
      </c>
      <c r="D27" s="5">
        <v>224</v>
      </c>
    </row>
    <row r="28" spans="1:4" x14ac:dyDescent="0.35">
      <c r="A28" s="1">
        <v>1.55</v>
      </c>
      <c r="B28" s="2">
        <v>88</v>
      </c>
      <c r="C28" s="2">
        <v>29</v>
      </c>
      <c r="D28" s="2">
        <v>218</v>
      </c>
    </row>
    <row r="29" spans="1:4" x14ac:dyDescent="0.35">
      <c r="A29" s="4">
        <v>1.56</v>
      </c>
      <c r="B29" s="5">
        <v>88.5</v>
      </c>
      <c r="C29" s="5">
        <v>29</v>
      </c>
      <c r="D29" s="5">
        <v>217</v>
      </c>
    </row>
    <row r="30" spans="1:4" x14ac:dyDescent="0.35">
      <c r="A30" s="1">
        <v>1.86</v>
      </c>
      <c r="B30" s="2">
        <v>88.5</v>
      </c>
      <c r="C30" s="2">
        <v>35</v>
      </c>
      <c r="D30" s="2">
        <v>216</v>
      </c>
    </row>
    <row r="31" spans="1:4" x14ac:dyDescent="0.35">
      <c r="A31" s="4">
        <v>1.77</v>
      </c>
      <c r="B31" s="5">
        <v>86.2</v>
      </c>
      <c r="C31" s="5">
        <v>25</v>
      </c>
      <c r="D31" s="5">
        <v>208</v>
      </c>
    </row>
    <row r="32" spans="1:4" x14ac:dyDescent="0.35">
      <c r="A32" s="1">
        <v>1.8</v>
      </c>
      <c r="B32" s="2">
        <v>83.9</v>
      </c>
      <c r="C32" s="2">
        <v>21</v>
      </c>
      <c r="D32" s="2">
        <v>194</v>
      </c>
    </row>
    <row r="33" spans="1:4" x14ac:dyDescent="0.35">
      <c r="A33" s="4">
        <v>1.8</v>
      </c>
      <c r="B33" s="5">
        <v>83.9</v>
      </c>
      <c r="C33" s="5">
        <v>20</v>
      </c>
      <c r="D33" s="5">
        <v>194</v>
      </c>
    </row>
    <row r="34" spans="1:4" x14ac:dyDescent="0.35">
      <c r="A34" s="1">
        <v>1.8</v>
      </c>
      <c r="B34" s="2">
        <v>89.4</v>
      </c>
      <c r="C34" s="2">
        <v>25</v>
      </c>
      <c r="D34" s="2">
        <v>193</v>
      </c>
    </row>
    <row r="35" spans="1:4" x14ac:dyDescent="0.35">
      <c r="A35" s="4">
        <v>1.56</v>
      </c>
      <c r="B35" s="5">
        <v>90.7</v>
      </c>
      <c r="C35" s="5">
        <v>26</v>
      </c>
      <c r="D35" s="5">
        <v>191</v>
      </c>
    </row>
    <row r="36" spans="1:4" x14ac:dyDescent="0.35">
      <c r="A36" s="1">
        <v>1.56</v>
      </c>
      <c r="B36" s="2">
        <v>88.5</v>
      </c>
      <c r="C36" s="2">
        <v>23</v>
      </c>
      <c r="D36" s="2">
        <v>186</v>
      </c>
    </row>
    <row r="37" spans="1:4" x14ac:dyDescent="0.35">
      <c r="A37" s="4">
        <v>1.77</v>
      </c>
      <c r="B37" s="5">
        <v>87.1</v>
      </c>
      <c r="C37" s="5">
        <v>28</v>
      </c>
      <c r="D37" s="5">
        <v>170</v>
      </c>
    </row>
    <row r="38" spans="1:4" x14ac:dyDescent="0.35">
      <c r="A38" s="1">
        <v>1.74</v>
      </c>
      <c r="B38" s="2">
        <v>84.8</v>
      </c>
      <c r="C38" s="2">
        <v>24</v>
      </c>
      <c r="D38" s="2">
        <v>165</v>
      </c>
    </row>
    <row r="39" spans="1:4" x14ac:dyDescent="0.35">
      <c r="A39" s="4">
        <v>1.56</v>
      </c>
      <c r="B39" s="5">
        <v>90.7</v>
      </c>
      <c r="C39" s="5">
        <v>31</v>
      </c>
      <c r="D39" s="5">
        <v>160</v>
      </c>
    </row>
    <row r="40" spans="1:4" x14ac:dyDescent="0.35">
      <c r="A40" s="1">
        <v>1.55</v>
      </c>
      <c r="B40" s="2">
        <v>83.9</v>
      </c>
      <c r="C40" s="2">
        <v>30</v>
      </c>
      <c r="D40" s="2">
        <v>159</v>
      </c>
    </row>
    <row r="41" spans="1:4" x14ac:dyDescent="0.35">
      <c r="A41" s="4">
        <v>1.83</v>
      </c>
      <c r="B41" s="5">
        <v>92.1</v>
      </c>
      <c r="C41" s="5">
        <v>29</v>
      </c>
      <c r="D41" s="5">
        <v>154</v>
      </c>
    </row>
    <row r="42" spans="1:4" x14ac:dyDescent="0.35">
      <c r="A42" s="1">
        <v>1.83</v>
      </c>
      <c r="B42" s="2">
        <v>95.3</v>
      </c>
      <c r="C42" s="2">
        <v>33</v>
      </c>
      <c r="D42" s="2">
        <v>116</v>
      </c>
    </row>
    <row r="43" spans="1:4" x14ac:dyDescent="0.35">
      <c r="A43" s="4">
        <v>1.83</v>
      </c>
      <c r="B43" s="5">
        <v>98.9</v>
      </c>
      <c r="C43" s="5">
        <v>30</v>
      </c>
      <c r="D43" s="5">
        <v>112</v>
      </c>
    </row>
    <row r="44" spans="1:4" x14ac:dyDescent="0.35">
      <c r="A44" s="1">
        <v>1.8</v>
      </c>
      <c r="B44" s="2">
        <v>87.1</v>
      </c>
      <c r="C44" s="2">
        <v>26</v>
      </c>
      <c r="D44" s="2">
        <v>108</v>
      </c>
    </row>
    <row r="45" spans="1:4" x14ac:dyDescent="0.35">
      <c r="A45" s="4">
        <v>1.56</v>
      </c>
      <c r="B45" s="5">
        <v>92.1</v>
      </c>
      <c r="C45" s="5">
        <v>31</v>
      </c>
      <c r="D45" s="5">
        <v>100</v>
      </c>
    </row>
    <row r="46" spans="1:4" x14ac:dyDescent="0.35">
      <c r="A46" s="1">
        <v>1.56</v>
      </c>
      <c r="B46" s="2">
        <v>94.8</v>
      </c>
      <c r="C46" s="2">
        <v>28</v>
      </c>
      <c r="D46" s="2">
        <v>99</v>
      </c>
    </row>
    <row r="47" spans="1:4" x14ac:dyDescent="0.35">
      <c r="A47" s="4">
        <v>1.55</v>
      </c>
      <c r="B47" s="5">
        <v>87.1</v>
      </c>
      <c r="C47" s="5">
        <v>26</v>
      </c>
      <c r="D47" s="5">
        <v>92</v>
      </c>
    </row>
    <row r="48" spans="1:4" x14ac:dyDescent="0.35">
      <c r="A48" s="1">
        <v>1.56</v>
      </c>
      <c r="B48" s="2">
        <v>86.2</v>
      </c>
      <c r="C48" s="2">
        <v>26</v>
      </c>
      <c r="D48" s="2">
        <v>90</v>
      </c>
    </row>
    <row r="49" spans="1:4" x14ac:dyDescent="0.35">
      <c r="A49" s="4">
        <v>1.77</v>
      </c>
      <c r="B49" s="5">
        <v>84.8</v>
      </c>
      <c r="C49" s="5">
        <v>28</v>
      </c>
      <c r="D49" s="5">
        <v>86</v>
      </c>
    </row>
    <row r="50" spans="1:4" x14ac:dyDescent="0.35">
      <c r="A50" s="1">
        <v>1.8</v>
      </c>
      <c r="B50" s="2">
        <v>87.1</v>
      </c>
      <c r="C50" s="2">
        <v>19</v>
      </c>
      <c r="D50" s="2">
        <v>74</v>
      </c>
    </row>
    <row r="51" spans="1:4" x14ac:dyDescent="0.35">
      <c r="A51" s="4">
        <v>1.77</v>
      </c>
      <c r="B51" s="5">
        <v>79.8</v>
      </c>
      <c r="C51" s="5">
        <v>22</v>
      </c>
      <c r="D51" s="5">
        <v>66</v>
      </c>
    </row>
    <row r="52" spans="1:4" x14ac:dyDescent="0.35">
      <c r="A52" s="1">
        <v>1.71</v>
      </c>
      <c r="B52" s="2">
        <v>74.8</v>
      </c>
      <c r="C52" s="2">
        <v>21</v>
      </c>
      <c r="D52" s="2">
        <v>53</v>
      </c>
    </row>
    <row r="53" spans="1:4" x14ac:dyDescent="0.35">
      <c r="A53" s="4">
        <v>1.8</v>
      </c>
      <c r="B53" s="5">
        <v>86.2</v>
      </c>
      <c r="C53" s="5">
        <v>24</v>
      </c>
      <c r="D53" s="5">
        <v>49</v>
      </c>
    </row>
    <row r="54" spans="1:4" x14ac:dyDescent="0.35">
      <c r="A54" s="1">
        <v>1.8</v>
      </c>
      <c r="B54" s="2">
        <v>88</v>
      </c>
      <c r="C54" s="2">
        <v>29</v>
      </c>
      <c r="D54" s="2">
        <v>48</v>
      </c>
    </row>
    <row r="55" spans="1:4" x14ac:dyDescent="0.35">
      <c r="A55" s="4">
        <v>1.74</v>
      </c>
      <c r="B55" s="5">
        <v>81.599999999999994</v>
      </c>
      <c r="C55" s="5">
        <v>30</v>
      </c>
      <c r="D55" s="5">
        <v>47</v>
      </c>
    </row>
    <row r="56" spans="1:4" x14ac:dyDescent="0.35">
      <c r="A56" s="1">
        <v>1.8</v>
      </c>
      <c r="B56" s="2">
        <v>88</v>
      </c>
      <c r="C56" s="2">
        <v>33</v>
      </c>
      <c r="D56" s="2">
        <v>46</v>
      </c>
    </row>
    <row r="57" spans="1:4" x14ac:dyDescent="0.35">
      <c r="A57" s="4">
        <v>1.8</v>
      </c>
      <c r="B57" s="5">
        <v>87.1</v>
      </c>
      <c r="C57" s="5">
        <v>29</v>
      </c>
      <c r="D57" s="5">
        <v>45</v>
      </c>
    </row>
    <row r="58" spans="1:4" x14ac:dyDescent="0.35">
      <c r="A58" s="1">
        <v>1.8</v>
      </c>
      <c r="B58" s="2">
        <v>73.900000000000006</v>
      </c>
      <c r="C58" s="2">
        <v>27</v>
      </c>
      <c r="D58" s="2">
        <v>41</v>
      </c>
    </row>
    <row r="59" spans="1:4" x14ac:dyDescent="0.35">
      <c r="A59" s="4">
        <v>1.8</v>
      </c>
      <c r="B59" s="5">
        <v>88</v>
      </c>
      <c r="C59" s="5">
        <v>26</v>
      </c>
      <c r="D59" s="5">
        <v>40</v>
      </c>
    </row>
    <row r="60" spans="1:4" x14ac:dyDescent="0.35">
      <c r="A60" s="1">
        <v>1.55</v>
      </c>
      <c r="B60" s="2">
        <v>83.9</v>
      </c>
      <c r="C60" s="2">
        <v>29</v>
      </c>
      <c r="D60" s="2">
        <v>35</v>
      </c>
    </row>
    <row r="61" spans="1:4" x14ac:dyDescent="0.35">
      <c r="A61" s="4">
        <v>1.74</v>
      </c>
      <c r="B61" s="5">
        <v>81.2</v>
      </c>
      <c r="C61" s="5">
        <v>29</v>
      </c>
      <c r="D61" s="5">
        <v>34</v>
      </c>
    </row>
    <row r="62" spans="1:4" x14ac:dyDescent="0.35">
      <c r="A62" s="1">
        <v>1.77</v>
      </c>
      <c r="B62" s="2">
        <v>76.7</v>
      </c>
      <c r="C62" s="2">
        <v>33</v>
      </c>
      <c r="D62" s="2">
        <v>33</v>
      </c>
    </row>
    <row r="63" spans="1:4" x14ac:dyDescent="0.35">
      <c r="A63" s="4">
        <v>1.89</v>
      </c>
      <c r="B63" s="5">
        <v>93</v>
      </c>
      <c r="C63" s="5">
        <v>30</v>
      </c>
      <c r="D63" s="5">
        <v>31</v>
      </c>
    </row>
    <row r="64" spans="1:4" x14ac:dyDescent="0.35">
      <c r="A64" s="1">
        <v>1.83</v>
      </c>
      <c r="B64" s="2">
        <v>95.3</v>
      </c>
      <c r="C64" s="2">
        <v>25</v>
      </c>
      <c r="D64" s="2">
        <v>31</v>
      </c>
    </row>
    <row r="65" spans="1:4" x14ac:dyDescent="0.35">
      <c r="A65" s="4">
        <v>1.56</v>
      </c>
      <c r="B65" s="5">
        <v>91.2</v>
      </c>
      <c r="C65" s="5">
        <v>29</v>
      </c>
      <c r="D65" s="5">
        <v>31</v>
      </c>
    </row>
    <row r="66" spans="1:4" x14ac:dyDescent="0.35">
      <c r="A66" s="1">
        <v>0.15</v>
      </c>
      <c r="B66" s="2">
        <v>83.9</v>
      </c>
      <c r="C66" s="2">
        <v>32</v>
      </c>
      <c r="D66" s="2">
        <v>31</v>
      </c>
    </row>
    <row r="67" spans="1:4" x14ac:dyDescent="0.35">
      <c r="A67" s="4">
        <v>1.74</v>
      </c>
      <c r="B67" s="5">
        <v>79.8</v>
      </c>
      <c r="C67" s="5">
        <v>25</v>
      </c>
      <c r="D67" s="5">
        <v>25</v>
      </c>
    </row>
    <row r="68" spans="1:4" x14ac:dyDescent="0.35">
      <c r="A68" s="1">
        <v>0.03</v>
      </c>
      <c r="B68" s="2">
        <v>76.2</v>
      </c>
      <c r="C68" s="2">
        <v>27</v>
      </c>
      <c r="D68" s="2">
        <v>24</v>
      </c>
    </row>
    <row r="69" spans="1:4" x14ac:dyDescent="0.35">
      <c r="A69" s="4">
        <v>1.83</v>
      </c>
      <c r="B69" s="5">
        <v>91.2</v>
      </c>
      <c r="C69" s="5">
        <v>22</v>
      </c>
      <c r="D69" s="5">
        <v>23</v>
      </c>
    </row>
    <row r="70" spans="1:4" x14ac:dyDescent="0.35">
      <c r="A70" s="1">
        <v>1.83</v>
      </c>
      <c r="B70" s="2">
        <v>87.1</v>
      </c>
      <c r="C70" s="2">
        <v>29</v>
      </c>
      <c r="D70" s="2">
        <v>20</v>
      </c>
    </row>
    <row r="71" spans="1:4" x14ac:dyDescent="0.35">
      <c r="A71" s="4">
        <v>1.56</v>
      </c>
      <c r="B71" s="5">
        <v>89.8</v>
      </c>
      <c r="C71" s="5">
        <v>31</v>
      </c>
      <c r="D71" s="5">
        <v>18</v>
      </c>
    </row>
    <row r="72" spans="1:4" x14ac:dyDescent="0.35">
      <c r="A72" s="1">
        <v>1.83</v>
      </c>
      <c r="B72" s="2">
        <v>88.9</v>
      </c>
      <c r="C72" s="2">
        <v>29</v>
      </c>
      <c r="D72" s="2">
        <v>18</v>
      </c>
    </row>
    <row r="73" spans="1:4" x14ac:dyDescent="0.35">
      <c r="A73" s="4">
        <v>1.89</v>
      </c>
      <c r="B73" s="5">
        <v>87.1</v>
      </c>
      <c r="C73" s="5">
        <v>24</v>
      </c>
      <c r="D73" s="5">
        <v>16</v>
      </c>
    </row>
    <row r="74" spans="1:4" x14ac:dyDescent="0.35">
      <c r="A74" s="1">
        <v>1.77</v>
      </c>
      <c r="B74" s="2">
        <v>87.1</v>
      </c>
      <c r="C74" s="2">
        <v>24</v>
      </c>
      <c r="D74" s="2">
        <v>13</v>
      </c>
    </row>
    <row r="75" spans="1:4" x14ac:dyDescent="0.35">
      <c r="A75" s="4">
        <v>1.83</v>
      </c>
      <c r="B75" s="5">
        <v>89.8</v>
      </c>
      <c r="C75" s="5">
        <v>27</v>
      </c>
      <c r="D75" s="5">
        <v>7</v>
      </c>
    </row>
    <row r="76" spans="1:4" x14ac:dyDescent="0.35">
      <c r="A76" s="1">
        <v>1.77</v>
      </c>
      <c r="B76" s="2">
        <v>76.2</v>
      </c>
      <c r="C76" s="2">
        <v>28</v>
      </c>
      <c r="D76" s="2">
        <v>3</v>
      </c>
    </row>
    <row r="77" spans="1:4" x14ac:dyDescent="0.35">
      <c r="A77" s="4">
        <v>1.55</v>
      </c>
      <c r="B77" s="5">
        <v>86.2</v>
      </c>
      <c r="C77" s="5">
        <v>27</v>
      </c>
      <c r="D77" s="5">
        <v>3</v>
      </c>
    </row>
    <row r="78" spans="1:4" x14ac:dyDescent="0.35">
      <c r="A78" s="1">
        <v>1.8</v>
      </c>
      <c r="B78" s="2">
        <v>88</v>
      </c>
      <c r="C78" s="2">
        <v>32</v>
      </c>
      <c r="D78" s="2">
        <v>-2</v>
      </c>
    </row>
    <row r="79" spans="1:4" x14ac:dyDescent="0.35">
      <c r="A79" s="4">
        <v>1.83</v>
      </c>
      <c r="B79" s="5">
        <v>88</v>
      </c>
      <c r="C79" s="5">
        <v>28</v>
      </c>
      <c r="D79" s="5">
        <v>-3</v>
      </c>
    </row>
    <row r="80" spans="1:4" x14ac:dyDescent="0.35">
      <c r="A80" s="1">
        <v>1.83</v>
      </c>
      <c r="B80" s="2">
        <v>88</v>
      </c>
      <c r="C80" s="2">
        <v>31</v>
      </c>
      <c r="D80" s="2">
        <v>-4</v>
      </c>
    </row>
    <row r="81" spans="1:4" x14ac:dyDescent="0.35">
      <c r="A81" s="4">
        <v>1.77</v>
      </c>
      <c r="B81" s="5">
        <v>77.099999999999994</v>
      </c>
      <c r="C81" s="5">
        <v>30</v>
      </c>
      <c r="D81" s="5">
        <v>-5</v>
      </c>
    </row>
    <row r="82" spans="1:4" x14ac:dyDescent="0.35">
      <c r="A82" s="1">
        <v>1.74</v>
      </c>
      <c r="B82" s="2">
        <v>83.9</v>
      </c>
      <c r="C82" s="2">
        <v>24</v>
      </c>
      <c r="D82" s="2">
        <v>-6</v>
      </c>
    </row>
    <row r="83" spans="1:4" x14ac:dyDescent="0.35">
      <c r="A83" s="4">
        <v>1.55</v>
      </c>
      <c r="B83" s="5">
        <v>92.5</v>
      </c>
      <c r="C83" s="5">
        <v>34</v>
      </c>
      <c r="D83" s="5">
        <v>-7</v>
      </c>
    </row>
    <row r="84" spans="1:4" x14ac:dyDescent="0.35">
      <c r="A84" s="1">
        <v>1.8</v>
      </c>
      <c r="B84" s="2">
        <v>86.2</v>
      </c>
      <c r="C84" s="2">
        <v>30</v>
      </c>
      <c r="D84" s="2">
        <v>-8</v>
      </c>
    </row>
    <row r="85" spans="1:4" x14ac:dyDescent="0.35">
      <c r="A85" s="4">
        <v>0.18</v>
      </c>
      <c r="B85" s="5">
        <v>83.9</v>
      </c>
      <c r="C85" s="5">
        <v>33</v>
      </c>
      <c r="D85" s="5">
        <v>-9</v>
      </c>
    </row>
    <row r="86" spans="1:4" x14ac:dyDescent="0.35">
      <c r="A86" s="1">
        <v>1.8</v>
      </c>
      <c r="B86" s="2">
        <v>88.5</v>
      </c>
      <c r="C86" s="2">
        <v>25</v>
      </c>
      <c r="D86" s="2">
        <v>-10</v>
      </c>
    </row>
    <row r="87" spans="1:4" x14ac:dyDescent="0.35">
      <c r="A87" s="4">
        <v>1.8</v>
      </c>
      <c r="B87" s="5">
        <v>83.9</v>
      </c>
      <c r="C87" s="5">
        <v>25</v>
      </c>
      <c r="D87" s="5">
        <v>-11</v>
      </c>
    </row>
    <row r="88" spans="1:4" x14ac:dyDescent="0.35">
      <c r="A88" s="1">
        <v>1.71</v>
      </c>
      <c r="B88" s="2">
        <v>77.099999999999994</v>
      </c>
      <c r="C88" s="2">
        <v>31</v>
      </c>
      <c r="D88" s="2">
        <v>-12</v>
      </c>
    </row>
    <row r="89" spans="1:4" x14ac:dyDescent="0.35">
      <c r="A89" s="4">
        <v>1.8</v>
      </c>
      <c r="B89" s="5">
        <v>88.5</v>
      </c>
      <c r="C89" s="5">
        <v>24</v>
      </c>
      <c r="D89" s="5">
        <v>-13</v>
      </c>
    </row>
    <row r="90" spans="1:4" x14ac:dyDescent="0.35">
      <c r="A90" s="1">
        <v>1.77</v>
      </c>
      <c r="B90" s="2">
        <v>86.2</v>
      </c>
      <c r="C90" s="2">
        <v>28</v>
      </c>
      <c r="D90" s="2">
        <v>-14</v>
      </c>
    </row>
    <row r="91" spans="1:4" x14ac:dyDescent="0.35">
      <c r="A91" s="4">
        <v>1.83</v>
      </c>
      <c r="B91" s="5">
        <v>93</v>
      </c>
      <c r="C91" s="5">
        <v>25</v>
      </c>
      <c r="D91" s="5">
        <v>-15</v>
      </c>
    </row>
    <row r="92" spans="1:4" x14ac:dyDescent="0.35">
      <c r="A92" s="1">
        <v>1.56</v>
      </c>
      <c r="B92" s="2">
        <v>83</v>
      </c>
      <c r="C92" s="2">
        <v>24</v>
      </c>
      <c r="D92" s="2">
        <v>-16</v>
      </c>
    </row>
    <row r="93" spans="1:4" x14ac:dyDescent="0.35">
      <c r="A93" s="4">
        <v>1.74</v>
      </c>
      <c r="B93" s="5">
        <v>73</v>
      </c>
      <c r="C93" s="5">
        <v>27</v>
      </c>
      <c r="D93" s="5">
        <v>-17</v>
      </c>
    </row>
    <row r="94" spans="1:4" x14ac:dyDescent="0.35">
      <c r="A94" s="1">
        <v>1.77</v>
      </c>
      <c r="B94" s="2">
        <v>82.1</v>
      </c>
      <c r="C94" s="2">
        <v>25</v>
      </c>
      <c r="D94" s="2">
        <v>-18</v>
      </c>
    </row>
    <row r="95" spans="1:4" x14ac:dyDescent="0.35">
      <c r="A95" s="4">
        <v>1.55</v>
      </c>
      <c r="B95" s="5">
        <v>83</v>
      </c>
      <c r="C95" s="5">
        <v>29</v>
      </c>
      <c r="D95" s="5">
        <v>-19</v>
      </c>
    </row>
    <row r="96" spans="1:4" x14ac:dyDescent="0.35">
      <c r="A96" s="1">
        <v>1.55</v>
      </c>
      <c r="B96" s="2">
        <v>81.2</v>
      </c>
      <c r="C96" s="2">
        <v>36</v>
      </c>
      <c r="D96" s="2">
        <v>-20</v>
      </c>
    </row>
    <row r="97" spans="1:4" x14ac:dyDescent="0.35">
      <c r="A97" s="4">
        <v>1.89</v>
      </c>
      <c r="B97" s="5">
        <v>90.7</v>
      </c>
      <c r="C97" s="5">
        <v>23</v>
      </c>
      <c r="D97" s="5">
        <v>-21</v>
      </c>
    </row>
    <row r="98" spans="1:4" x14ac:dyDescent="0.35">
      <c r="A98" s="1">
        <v>1.86</v>
      </c>
      <c r="B98" s="2">
        <v>96.2</v>
      </c>
      <c r="C98" s="2">
        <v>30</v>
      </c>
      <c r="D98" s="2">
        <v>-22</v>
      </c>
    </row>
    <row r="99" spans="1:4" x14ac:dyDescent="0.35">
      <c r="A99" s="4">
        <v>1.8</v>
      </c>
      <c r="B99" s="5">
        <v>79.400000000000006</v>
      </c>
      <c r="C99" s="5">
        <v>32</v>
      </c>
      <c r="D99" s="5">
        <v>-23</v>
      </c>
    </row>
    <row r="100" spans="1:4" x14ac:dyDescent="0.35">
      <c r="A100" s="1">
        <v>1.74</v>
      </c>
      <c r="B100" s="2">
        <v>81.2</v>
      </c>
      <c r="C100" s="2">
        <v>28</v>
      </c>
      <c r="D100" s="2">
        <v>-24</v>
      </c>
    </row>
    <row r="101" spans="1:4" x14ac:dyDescent="0.35">
      <c r="A101" s="4">
        <v>1.56</v>
      </c>
      <c r="B101" s="5">
        <v>90.7</v>
      </c>
      <c r="C101" s="5">
        <v>29</v>
      </c>
      <c r="D101" s="5">
        <v>-25</v>
      </c>
    </row>
    <row r="102" spans="1:4" x14ac:dyDescent="0.35">
      <c r="A102" s="1">
        <v>1.55</v>
      </c>
      <c r="B102" s="2">
        <v>89.8</v>
      </c>
      <c r="C102" s="2">
        <v>24</v>
      </c>
      <c r="D102" s="2">
        <v>-26</v>
      </c>
    </row>
    <row r="103" spans="1:4" x14ac:dyDescent="0.35">
      <c r="A103" s="4">
        <v>1.74</v>
      </c>
      <c r="B103" s="5">
        <v>79.8</v>
      </c>
      <c r="C103" s="5">
        <v>22</v>
      </c>
      <c r="D103" s="5">
        <v>-27</v>
      </c>
    </row>
    <row r="104" spans="1:4" x14ac:dyDescent="0.35">
      <c r="A104" s="1">
        <v>1.55</v>
      </c>
      <c r="B104" s="2">
        <v>92.1</v>
      </c>
      <c r="C104" s="2">
        <v>26</v>
      </c>
      <c r="D104" s="2">
        <v>-28</v>
      </c>
    </row>
    <row r="105" spans="1:4" x14ac:dyDescent="0.35">
      <c r="A105" s="4">
        <v>1.74</v>
      </c>
      <c r="B105" s="5">
        <v>69.900000000000006</v>
      </c>
      <c r="C105" s="5">
        <v>33</v>
      </c>
      <c r="D105" s="5">
        <v>-29</v>
      </c>
    </row>
    <row r="106" spans="1:4" x14ac:dyDescent="0.35">
      <c r="A106" s="1">
        <v>1.89</v>
      </c>
      <c r="B106" s="2">
        <v>85.7</v>
      </c>
      <c r="C106" s="2">
        <v>46</v>
      </c>
      <c r="D106" s="2">
        <v>-30</v>
      </c>
    </row>
    <row r="107" spans="1:4" x14ac:dyDescent="0.35">
      <c r="A107" s="4">
        <v>1.55</v>
      </c>
      <c r="B107" s="5">
        <v>89.8</v>
      </c>
      <c r="C107" s="5">
        <v>24</v>
      </c>
      <c r="D107" s="5">
        <v>-31</v>
      </c>
    </row>
    <row r="108" spans="1:4" x14ac:dyDescent="0.35">
      <c r="A108" s="1">
        <v>1.86</v>
      </c>
      <c r="B108" s="2">
        <v>97.5</v>
      </c>
      <c r="C108" s="2">
        <v>29</v>
      </c>
      <c r="D108" s="2">
        <v>-32</v>
      </c>
    </row>
    <row r="109" spans="1:4" x14ac:dyDescent="0.35">
      <c r="A109" s="4">
        <v>1.74</v>
      </c>
      <c r="B109" s="5">
        <v>78.900000000000006</v>
      </c>
      <c r="C109" s="5">
        <v>28</v>
      </c>
      <c r="D109" s="5">
        <v>-33</v>
      </c>
    </row>
    <row r="110" spans="1:4" x14ac:dyDescent="0.35">
      <c r="A110" s="1">
        <v>1.74</v>
      </c>
      <c r="B110" s="2">
        <v>80.7</v>
      </c>
      <c r="C110" s="2">
        <v>28</v>
      </c>
      <c r="D110" s="2">
        <v>-34</v>
      </c>
    </row>
    <row r="111" spans="1:4" x14ac:dyDescent="0.35">
      <c r="A111" s="4">
        <v>1.77</v>
      </c>
      <c r="B111" s="5">
        <v>83.9</v>
      </c>
      <c r="C111" s="5">
        <v>33</v>
      </c>
      <c r="D111" s="5">
        <v>-35</v>
      </c>
    </row>
    <row r="112" spans="1:4" x14ac:dyDescent="0.35">
      <c r="A112" s="1">
        <v>1.86</v>
      </c>
      <c r="B112" s="2">
        <v>88.5</v>
      </c>
      <c r="C112" s="2">
        <v>28</v>
      </c>
      <c r="D112" s="2">
        <v>-36</v>
      </c>
    </row>
    <row r="113" spans="1:4" x14ac:dyDescent="0.35">
      <c r="A113" s="4">
        <v>1.89</v>
      </c>
      <c r="B113" s="5">
        <v>83.9</v>
      </c>
      <c r="C113" s="5">
        <v>31</v>
      </c>
      <c r="D113" s="5">
        <v>-37</v>
      </c>
    </row>
    <row r="114" spans="1:4" x14ac:dyDescent="0.35">
      <c r="A114" s="1">
        <v>1.8</v>
      </c>
      <c r="B114" s="2">
        <v>79.8</v>
      </c>
      <c r="C114" s="2">
        <v>29</v>
      </c>
      <c r="D114" s="2">
        <v>-38</v>
      </c>
    </row>
    <row r="115" spans="1:4" x14ac:dyDescent="0.35">
      <c r="A115" s="4">
        <v>1.55</v>
      </c>
      <c r="B115" s="5">
        <v>83.9</v>
      </c>
      <c r="C115" s="5">
        <v>29</v>
      </c>
      <c r="D115" s="5">
        <v>-39</v>
      </c>
    </row>
    <row r="116" spans="1:4" x14ac:dyDescent="0.35">
      <c r="A116" s="1">
        <v>1.71</v>
      </c>
      <c r="B116" s="2">
        <v>81.2</v>
      </c>
      <c r="C116" s="2">
        <v>30</v>
      </c>
      <c r="D116" s="2">
        <v>-40</v>
      </c>
    </row>
    <row r="117" spans="1:4" x14ac:dyDescent="0.35">
      <c r="A117" s="4">
        <v>1.77</v>
      </c>
      <c r="B117" s="5">
        <v>69.900000000000006</v>
      </c>
      <c r="C117" s="5">
        <v>29</v>
      </c>
      <c r="D117" s="5">
        <v>-41</v>
      </c>
    </row>
    <row r="118" spans="1:4" x14ac:dyDescent="0.35">
      <c r="A118" s="1">
        <v>1.8</v>
      </c>
      <c r="B118" s="2">
        <v>83.9</v>
      </c>
      <c r="C118" s="2">
        <v>28</v>
      </c>
      <c r="D118" s="2">
        <v>-42</v>
      </c>
    </row>
    <row r="119" spans="1:4" x14ac:dyDescent="0.35">
      <c r="A119" s="4">
        <v>1.74</v>
      </c>
      <c r="B119" s="5">
        <v>79.8</v>
      </c>
      <c r="C119" s="5">
        <v>32</v>
      </c>
      <c r="D119" s="5">
        <v>-43</v>
      </c>
    </row>
    <row r="120" spans="1:4" x14ac:dyDescent="0.35">
      <c r="A120" s="1">
        <v>1.74</v>
      </c>
      <c r="B120" s="2">
        <v>83</v>
      </c>
      <c r="C120" s="2">
        <v>28</v>
      </c>
      <c r="D120" s="2">
        <v>-44</v>
      </c>
    </row>
    <row r="121" spans="1:4" x14ac:dyDescent="0.35">
      <c r="A121" s="4">
        <v>1.55</v>
      </c>
      <c r="B121" s="5">
        <v>86.2</v>
      </c>
      <c r="C121" s="5">
        <v>30</v>
      </c>
      <c r="D121" s="5">
        <v>-45</v>
      </c>
    </row>
    <row r="122" spans="1:4" x14ac:dyDescent="0.35">
      <c r="A122" s="1">
        <v>1.8</v>
      </c>
      <c r="B122" s="2">
        <v>72.099999999999994</v>
      </c>
      <c r="C122" s="2">
        <v>31</v>
      </c>
      <c r="D122" s="2">
        <v>-46</v>
      </c>
    </row>
    <row r="123" spans="1:4" x14ac:dyDescent="0.35">
      <c r="A123" s="4">
        <v>1.56</v>
      </c>
      <c r="B123" s="5">
        <v>86.2</v>
      </c>
      <c r="C123" s="5">
        <v>30</v>
      </c>
      <c r="D123" s="5">
        <v>-47</v>
      </c>
    </row>
    <row r="124" spans="1:4" x14ac:dyDescent="0.35">
      <c r="A124" s="1">
        <v>1.8</v>
      </c>
      <c r="B124" s="2">
        <v>81.2</v>
      </c>
      <c r="C124" s="2">
        <v>30</v>
      </c>
      <c r="D124" s="2">
        <v>-48</v>
      </c>
    </row>
    <row r="125" spans="1:4" x14ac:dyDescent="0.35">
      <c r="A125" s="4">
        <v>1.74</v>
      </c>
      <c r="B125" s="5">
        <v>79.8</v>
      </c>
      <c r="C125" s="5">
        <v>32</v>
      </c>
      <c r="D125" s="5">
        <v>-49</v>
      </c>
    </row>
    <row r="126" spans="1:4" x14ac:dyDescent="0.35">
      <c r="A126" s="1">
        <v>1.55</v>
      </c>
      <c r="B126" s="2">
        <v>83.9</v>
      </c>
      <c r="C126" s="2">
        <v>29</v>
      </c>
      <c r="D126" s="2">
        <v>-50</v>
      </c>
    </row>
    <row r="127" spans="1:4" x14ac:dyDescent="0.35">
      <c r="A127" s="4">
        <v>1.8</v>
      </c>
      <c r="B127" s="5">
        <v>90.7</v>
      </c>
      <c r="C127" s="5">
        <v>28</v>
      </c>
      <c r="D127" s="5">
        <v>-51</v>
      </c>
    </row>
    <row r="128" spans="1:4" x14ac:dyDescent="0.35">
      <c r="A128" s="1">
        <v>1.77</v>
      </c>
      <c r="B128" s="2">
        <v>76.2</v>
      </c>
      <c r="C128" s="2">
        <v>39</v>
      </c>
      <c r="D128" s="2">
        <v>-52</v>
      </c>
    </row>
    <row r="129" spans="1:4" x14ac:dyDescent="0.35">
      <c r="A129" s="4">
        <v>1.77</v>
      </c>
      <c r="B129" s="5">
        <v>82.1</v>
      </c>
      <c r="C129" s="5">
        <v>30</v>
      </c>
      <c r="D129" s="5">
        <v>-53</v>
      </c>
    </row>
    <row r="130" spans="1:4" x14ac:dyDescent="0.35">
      <c r="A130" s="1">
        <v>1.74</v>
      </c>
      <c r="B130" s="2">
        <v>66.2</v>
      </c>
      <c r="C130" s="2">
        <v>31</v>
      </c>
      <c r="D130" s="2">
        <v>-54</v>
      </c>
    </row>
    <row r="131" spans="1:4" x14ac:dyDescent="0.35">
      <c r="A131" s="4">
        <v>1.74</v>
      </c>
      <c r="B131" s="5">
        <v>81.599999999999994</v>
      </c>
      <c r="C131" s="5">
        <v>38</v>
      </c>
      <c r="D131" s="5">
        <v>-55</v>
      </c>
    </row>
    <row r="132" spans="1:4" x14ac:dyDescent="0.35">
      <c r="A132" s="1">
        <v>1.8</v>
      </c>
      <c r="B132" s="2">
        <v>72.099999999999994</v>
      </c>
      <c r="C132" s="2">
        <v>29</v>
      </c>
      <c r="D132" s="2">
        <v>-56</v>
      </c>
    </row>
    <row r="133" spans="1:4" x14ac:dyDescent="0.35">
      <c r="A133" s="4">
        <v>1.74</v>
      </c>
      <c r="B133" s="5">
        <v>72.099999999999994</v>
      </c>
      <c r="C133" s="5">
        <v>31</v>
      </c>
      <c r="D133" s="5">
        <v>-57</v>
      </c>
    </row>
    <row r="134" spans="1:4" x14ac:dyDescent="0.35">
      <c r="A134" s="1">
        <v>1.8</v>
      </c>
      <c r="B134" s="2">
        <v>69.900000000000006</v>
      </c>
      <c r="C134" s="2">
        <v>30</v>
      </c>
      <c r="D134" s="2">
        <v>-58</v>
      </c>
    </row>
    <row r="135" spans="1:4" x14ac:dyDescent="0.35">
      <c r="A135" s="4">
        <v>1.77</v>
      </c>
      <c r="B135" s="5">
        <v>83.9</v>
      </c>
      <c r="C135" s="5">
        <v>21</v>
      </c>
      <c r="D135" s="5">
        <v>-59</v>
      </c>
    </row>
    <row r="136" spans="1:4" x14ac:dyDescent="0.35">
      <c r="A136" s="1">
        <v>1.71</v>
      </c>
      <c r="B136" s="2">
        <v>66.2</v>
      </c>
      <c r="C136" s="2">
        <v>31</v>
      </c>
      <c r="D136" s="2">
        <v>-59</v>
      </c>
    </row>
    <row r="137" spans="1:4" x14ac:dyDescent="0.35">
      <c r="A137" s="4">
        <v>1.8</v>
      </c>
      <c r="B137" s="5">
        <v>84.8</v>
      </c>
      <c r="C137" s="5">
        <v>25</v>
      </c>
      <c r="D137" s="5">
        <v>-59</v>
      </c>
    </row>
    <row r="138" spans="1:4" x14ac:dyDescent="0.35">
      <c r="A138" s="1">
        <v>1.68</v>
      </c>
      <c r="B138" s="2">
        <v>70.8</v>
      </c>
      <c r="C138" s="2">
        <v>24</v>
      </c>
      <c r="D138" s="2">
        <v>-59</v>
      </c>
    </row>
    <row r="139" spans="1:4" x14ac:dyDescent="0.35">
      <c r="A139" s="4">
        <v>1.8</v>
      </c>
      <c r="B139" s="5">
        <v>86.2</v>
      </c>
      <c r="C139" s="5">
        <v>26</v>
      </c>
      <c r="D139" s="5">
        <v>-63</v>
      </c>
    </row>
    <row r="140" spans="1:4" x14ac:dyDescent="0.35">
      <c r="A140" s="1">
        <v>1.71</v>
      </c>
      <c r="B140" s="2">
        <v>73.5</v>
      </c>
      <c r="C140" s="2">
        <v>30</v>
      </c>
      <c r="D140" s="2">
        <v>-63</v>
      </c>
    </row>
    <row r="141" spans="1:4" x14ac:dyDescent="0.35">
      <c r="A141" s="4">
        <v>1.74</v>
      </c>
      <c r="B141" s="5">
        <v>86.2</v>
      </c>
      <c r="C141" s="5">
        <v>32</v>
      </c>
      <c r="D141" s="5">
        <v>-63</v>
      </c>
    </row>
    <row r="142" spans="1:4" x14ac:dyDescent="0.35">
      <c r="A142" s="1">
        <v>1.74</v>
      </c>
      <c r="B142" s="2">
        <v>69.900000000000006</v>
      </c>
      <c r="C142" s="2">
        <v>38</v>
      </c>
      <c r="D142" s="2">
        <v>-63</v>
      </c>
    </row>
    <row r="143" spans="1:4" x14ac:dyDescent="0.35">
      <c r="A143" s="4">
        <v>1.65</v>
      </c>
      <c r="B143" s="5">
        <v>63.5</v>
      </c>
      <c r="C143" s="5">
        <v>31</v>
      </c>
      <c r="D143" s="5">
        <v>-63</v>
      </c>
    </row>
    <row r="144" spans="1:4" x14ac:dyDescent="0.35">
      <c r="A144" s="1">
        <v>1.55</v>
      </c>
      <c r="B144" s="2">
        <v>87.1</v>
      </c>
      <c r="C144" s="2">
        <v>35</v>
      </c>
      <c r="D144" s="2">
        <v>650</v>
      </c>
    </row>
    <row r="145" spans="1:4" x14ac:dyDescent="0.35">
      <c r="A145" s="4">
        <v>1.55</v>
      </c>
      <c r="B145" s="5">
        <v>83.9</v>
      </c>
      <c r="C145" s="5">
        <v>35</v>
      </c>
      <c r="D145" s="5">
        <v>600</v>
      </c>
    </row>
    <row r="146" spans="1:4" x14ac:dyDescent="0.35">
      <c r="A146" s="1">
        <v>1.55</v>
      </c>
      <c r="B146" s="2">
        <v>91.2</v>
      </c>
      <c r="C146" s="2">
        <v>35</v>
      </c>
      <c r="D146" s="2">
        <v>580</v>
      </c>
    </row>
    <row r="147" spans="1:4" x14ac:dyDescent="0.35">
      <c r="A147" s="4">
        <v>1.77</v>
      </c>
      <c r="B147" s="5">
        <v>91.6</v>
      </c>
      <c r="C147" s="5">
        <v>39</v>
      </c>
      <c r="D147" s="5">
        <v>560</v>
      </c>
    </row>
    <row r="148" spans="1:4" x14ac:dyDescent="0.35">
      <c r="A148" s="1">
        <v>0.15</v>
      </c>
      <c r="B148" s="2">
        <v>88.5</v>
      </c>
      <c r="C148" s="2">
        <v>37</v>
      </c>
      <c r="D148" s="2">
        <v>500</v>
      </c>
    </row>
    <row r="149" spans="1:4" x14ac:dyDescent="0.35">
      <c r="A149" s="4">
        <v>1.55</v>
      </c>
      <c r="B149" s="5">
        <v>82.1</v>
      </c>
      <c r="C149" s="5">
        <v>36</v>
      </c>
      <c r="D149" s="5">
        <v>400</v>
      </c>
    </row>
    <row r="150" spans="1:4" x14ac:dyDescent="0.35">
      <c r="A150" s="1">
        <v>1.55</v>
      </c>
      <c r="B150" s="2">
        <v>88.5</v>
      </c>
      <c r="C150" s="2">
        <v>37</v>
      </c>
      <c r="D150" s="2">
        <v>400</v>
      </c>
    </row>
    <row r="151" spans="1:4" x14ac:dyDescent="0.35">
      <c r="A151" s="4">
        <v>1.65</v>
      </c>
      <c r="B151" s="5">
        <v>70.3</v>
      </c>
      <c r="C151" s="5">
        <v>35</v>
      </c>
      <c r="D151" s="5">
        <v>380</v>
      </c>
    </row>
    <row r="152" spans="1:4" x14ac:dyDescent="0.35">
      <c r="A152" s="1">
        <v>1.56</v>
      </c>
      <c r="B152" s="2">
        <v>91.2</v>
      </c>
      <c r="C152" s="2">
        <v>37</v>
      </c>
      <c r="D152" s="2">
        <v>280</v>
      </c>
    </row>
    <row r="153" spans="1:4" x14ac:dyDescent="0.35">
      <c r="A153" s="1">
        <v>1.77</v>
      </c>
      <c r="B153" s="2">
        <v>86.2</v>
      </c>
      <c r="C153" s="2">
        <v>43</v>
      </c>
      <c r="D153" s="2">
        <v>640</v>
      </c>
    </row>
    <row r="154" spans="1:4" x14ac:dyDescent="0.35">
      <c r="A154" s="4">
        <v>1.55</v>
      </c>
      <c r="B154" s="5">
        <v>90.7</v>
      </c>
      <c r="C154" s="5">
        <v>40</v>
      </c>
      <c r="D154" s="5">
        <v>510</v>
      </c>
    </row>
    <row r="155" spans="1:4" x14ac:dyDescent="0.35">
      <c r="A155" s="1">
        <v>1.86</v>
      </c>
      <c r="B155" s="2">
        <v>90.7</v>
      </c>
      <c r="C155" s="2">
        <v>42</v>
      </c>
      <c r="D155" s="2">
        <v>510</v>
      </c>
    </row>
    <row r="156" spans="1:4" x14ac:dyDescent="0.35">
      <c r="A156" s="4">
        <v>1.95</v>
      </c>
      <c r="B156" s="5">
        <v>98</v>
      </c>
      <c r="C156" s="5">
        <v>40</v>
      </c>
      <c r="D156" s="5">
        <v>450</v>
      </c>
    </row>
    <row r="157" spans="1:4" x14ac:dyDescent="0.35">
      <c r="A157" s="1">
        <v>1.8</v>
      </c>
      <c r="B157" s="2">
        <v>77.099999999999994</v>
      </c>
      <c r="C157" s="2">
        <v>40</v>
      </c>
      <c r="D157" s="2">
        <v>420</v>
      </c>
    </row>
    <row r="158" spans="1:4" x14ac:dyDescent="0.35">
      <c r="A158" s="4">
        <v>1.55</v>
      </c>
      <c r="B158" s="5">
        <v>91.2</v>
      </c>
      <c r="C158" s="5">
        <v>41</v>
      </c>
      <c r="D158" s="5">
        <v>420</v>
      </c>
    </row>
    <row r="159" spans="1:4" x14ac:dyDescent="0.35">
      <c r="A159" s="1">
        <v>1.56</v>
      </c>
      <c r="B159" s="2">
        <v>85.3</v>
      </c>
      <c r="C159" s="2">
        <v>41</v>
      </c>
      <c r="D159" s="2">
        <v>400</v>
      </c>
    </row>
    <row r="160" spans="1:4" x14ac:dyDescent="0.35">
      <c r="A160" s="4">
        <v>1.86</v>
      </c>
      <c r="B160" s="5">
        <v>94.3</v>
      </c>
      <c r="C160" s="5">
        <v>40</v>
      </c>
      <c r="D160" s="5">
        <v>390</v>
      </c>
    </row>
    <row r="161" spans="1:4" x14ac:dyDescent="0.35">
      <c r="A161" s="1">
        <v>1.55</v>
      </c>
      <c r="B161" s="2">
        <v>94.8</v>
      </c>
      <c r="C161" s="2">
        <v>40</v>
      </c>
      <c r="D161" s="2">
        <v>380</v>
      </c>
    </row>
    <row r="162" spans="1:4" x14ac:dyDescent="0.35">
      <c r="A162" s="4">
        <v>1.8</v>
      </c>
      <c r="B162" s="5">
        <v>72.599999999999994</v>
      </c>
      <c r="C162" s="5">
        <v>41</v>
      </c>
      <c r="D162" s="5">
        <v>370</v>
      </c>
    </row>
    <row r="163" spans="1:4" x14ac:dyDescent="0.35">
      <c r="A163" s="1">
        <v>1.74</v>
      </c>
      <c r="B163" s="2">
        <v>78.5</v>
      </c>
      <c r="C163" s="2">
        <v>45</v>
      </c>
      <c r="D163" s="2">
        <v>740</v>
      </c>
    </row>
    <row r="164" spans="1:4" x14ac:dyDescent="0.35">
      <c r="A164" s="4">
        <v>1.74</v>
      </c>
      <c r="B164" s="5">
        <v>83.9</v>
      </c>
      <c r="C164" s="5">
        <v>45</v>
      </c>
      <c r="D164" s="5">
        <v>640</v>
      </c>
    </row>
    <row r="165" spans="1:4" x14ac:dyDescent="0.35">
      <c r="A165" s="1">
        <v>1.74</v>
      </c>
      <c r="B165" s="2">
        <v>77.599999999999994</v>
      </c>
      <c r="C165" s="2">
        <v>45</v>
      </c>
      <c r="D165" s="2">
        <v>520</v>
      </c>
    </row>
    <row r="166" spans="1:4" x14ac:dyDescent="0.35">
      <c r="A166" s="4">
        <v>1.74</v>
      </c>
      <c r="B166" s="5">
        <v>79.8</v>
      </c>
      <c r="C166" s="5">
        <v>48</v>
      </c>
      <c r="D166" s="5">
        <v>510</v>
      </c>
    </row>
    <row r="167" spans="1:4" x14ac:dyDescent="0.35">
      <c r="A167" s="1">
        <v>1.55</v>
      </c>
      <c r="B167" s="2">
        <v>83.9</v>
      </c>
      <c r="C167" s="2">
        <v>47</v>
      </c>
      <c r="D167" s="2">
        <v>410</v>
      </c>
    </row>
    <row r="168" spans="1:4" x14ac:dyDescent="0.35">
      <c r="A168" s="4">
        <v>1.77</v>
      </c>
      <c r="B168" s="5">
        <v>81.599999999999994</v>
      </c>
      <c r="C168" s="5">
        <v>45</v>
      </c>
      <c r="D168" s="5">
        <v>400</v>
      </c>
    </row>
    <row r="169" spans="1:4" x14ac:dyDescent="0.35">
      <c r="A169" s="1">
        <v>1.68</v>
      </c>
      <c r="B169" s="2">
        <v>74.8</v>
      </c>
      <c r="C169" s="2">
        <v>49</v>
      </c>
      <c r="D169" s="2">
        <v>390</v>
      </c>
    </row>
    <row r="170" spans="1:4" x14ac:dyDescent="0.35">
      <c r="A170" s="4">
        <v>1.8</v>
      </c>
      <c r="B170" s="5">
        <v>81.2</v>
      </c>
      <c r="C170" s="5">
        <v>46</v>
      </c>
      <c r="D170" s="5">
        <v>270</v>
      </c>
    </row>
    <row r="171" spans="1:4" x14ac:dyDescent="0.35">
      <c r="A171" s="1">
        <v>1.56</v>
      </c>
      <c r="B171" s="2">
        <v>83.9</v>
      </c>
      <c r="C171" s="2">
        <v>46</v>
      </c>
      <c r="D171" s="2">
        <v>210</v>
      </c>
    </row>
    <row r="172" spans="1:4" x14ac:dyDescent="0.35">
      <c r="A172" s="4">
        <v>1.71</v>
      </c>
      <c r="B172" s="5">
        <v>79.400000000000006</v>
      </c>
      <c r="C172" s="5">
        <v>46</v>
      </c>
      <c r="D172" s="5">
        <v>350</v>
      </c>
    </row>
    <row r="173" spans="1:4" x14ac:dyDescent="0.35">
      <c r="A173" s="1">
        <v>1.77</v>
      </c>
      <c r="B173" s="2">
        <v>77.099999999999994</v>
      </c>
      <c r="C173" s="2">
        <v>52</v>
      </c>
      <c r="D173" s="2">
        <v>630</v>
      </c>
    </row>
    <row r="174" spans="1:4" x14ac:dyDescent="0.35">
      <c r="A174" s="4">
        <v>1.83</v>
      </c>
      <c r="B174" s="5">
        <v>86.2</v>
      </c>
      <c r="C174" s="5">
        <v>50</v>
      </c>
      <c r="D174" s="5">
        <v>620</v>
      </c>
    </row>
    <row r="175" spans="1:4" x14ac:dyDescent="0.35">
      <c r="A175" s="1">
        <v>1.56</v>
      </c>
      <c r="B175" s="2">
        <v>85.3</v>
      </c>
      <c r="C175" s="2">
        <v>50</v>
      </c>
      <c r="D175" s="2">
        <v>590</v>
      </c>
    </row>
    <row r="176" spans="1:4" x14ac:dyDescent="0.35">
      <c r="A176" s="4">
        <v>1.55</v>
      </c>
      <c r="B176" s="5">
        <v>83.9</v>
      </c>
      <c r="C176" s="5">
        <v>51</v>
      </c>
      <c r="D176" s="5">
        <v>520</v>
      </c>
    </row>
    <row r="177" spans="1:4" x14ac:dyDescent="0.35">
      <c r="A177" s="1">
        <v>1.8</v>
      </c>
      <c r="B177" s="2">
        <v>84.8</v>
      </c>
      <c r="C177" s="2">
        <v>52</v>
      </c>
      <c r="D177" s="2">
        <v>500</v>
      </c>
    </row>
    <row r="178" spans="1:4" x14ac:dyDescent="0.35">
      <c r="A178" s="4">
        <v>1.77</v>
      </c>
      <c r="B178" s="5">
        <v>86.2</v>
      </c>
      <c r="C178" s="5">
        <v>52</v>
      </c>
      <c r="D178" s="5">
        <v>490</v>
      </c>
    </row>
    <row r="179" spans="1:4" x14ac:dyDescent="0.35">
      <c r="A179" s="1">
        <v>1.86</v>
      </c>
      <c r="B179" s="2">
        <v>90.7</v>
      </c>
      <c r="C179" s="2">
        <v>54</v>
      </c>
      <c r="D179" s="2">
        <v>350</v>
      </c>
    </row>
    <row r="180" spans="1:4" x14ac:dyDescent="0.35">
      <c r="A180" s="4">
        <v>1.68</v>
      </c>
      <c r="B180" s="5">
        <v>72.099999999999994</v>
      </c>
      <c r="C180" s="5">
        <v>50</v>
      </c>
      <c r="D180" s="5">
        <v>320</v>
      </c>
    </row>
    <row r="181" spans="1:4" x14ac:dyDescent="0.35">
      <c r="A181" s="1">
        <v>1.8</v>
      </c>
      <c r="B181" s="2">
        <v>85.3</v>
      </c>
      <c r="C181" s="2">
        <v>51</v>
      </c>
      <c r="D181" s="2">
        <v>310</v>
      </c>
    </row>
    <row r="182" spans="1:4" x14ac:dyDescent="0.35">
      <c r="A182" s="4">
        <v>1.83</v>
      </c>
      <c r="B182" s="5">
        <v>102.1</v>
      </c>
      <c r="C182" s="5">
        <v>52</v>
      </c>
      <c r="D182" s="5">
        <v>140</v>
      </c>
    </row>
    <row r="183" spans="1:4" x14ac:dyDescent="0.35">
      <c r="A183" s="1">
        <v>1.86</v>
      </c>
      <c r="B183" s="2">
        <v>90.7</v>
      </c>
      <c r="C183" s="2">
        <v>55</v>
      </c>
      <c r="D183" s="2">
        <v>530</v>
      </c>
    </row>
    <row r="184" spans="1:4" x14ac:dyDescent="0.35">
      <c r="A184" s="4">
        <v>1.83</v>
      </c>
      <c r="B184" s="5">
        <v>93</v>
      </c>
      <c r="C184" s="5">
        <v>56</v>
      </c>
      <c r="D184" s="5">
        <v>530</v>
      </c>
    </row>
    <row r="185" spans="1:4" x14ac:dyDescent="0.35">
      <c r="A185" s="1">
        <v>1.65</v>
      </c>
      <c r="B185" s="2">
        <v>68.900000000000006</v>
      </c>
      <c r="C185" s="2">
        <v>55</v>
      </c>
      <c r="D185" s="2">
        <v>520</v>
      </c>
    </row>
    <row r="186" spans="1:4" x14ac:dyDescent="0.35">
      <c r="A186" s="4">
        <v>1.8</v>
      </c>
      <c r="B186" s="5">
        <v>77.099999999999994</v>
      </c>
      <c r="C186" s="5">
        <v>55</v>
      </c>
      <c r="D186" s="5">
        <v>490</v>
      </c>
    </row>
    <row r="187" spans="1:4" x14ac:dyDescent="0.35">
      <c r="A187" s="1">
        <v>1.55</v>
      </c>
      <c r="B187" s="2">
        <v>79.400000000000006</v>
      </c>
      <c r="C187" s="2">
        <v>55</v>
      </c>
      <c r="D187" s="2">
        <v>460</v>
      </c>
    </row>
    <row r="188" spans="1:4" x14ac:dyDescent="0.35">
      <c r="A188" s="4">
        <v>1.8</v>
      </c>
      <c r="B188" s="5">
        <v>82.6</v>
      </c>
      <c r="C188" s="5">
        <v>59</v>
      </c>
      <c r="D188" s="5">
        <v>390</v>
      </c>
    </row>
    <row r="189" spans="1:4" x14ac:dyDescent="0.35">
      <c r="A189" s="1">
        <v>1.77</v>
      </c>
      <c r="B189" s="2">
        <v>76.2</v>
      </c>
      <c r="C189" s="2">
        <v>56</v>
      </c>
      <c r="D189" s="2">
        <v>350</v>
      </c>
    </row>
    <row r="190" spans="1:4" x14ac:dyDescent="0.35">
      <c r="A190" s="4">
        <v>1.83</v>
      </c>
      <c r="B190" s="5">
        <v>83.9</v>
      </c>
      <c r="C190" s="5">
        <v>56</v>
      </c>
      <c r="D190" s="5">
        <v>280</v>
      </c>
    </row>
    <row r="191" spans="1:4" x14ac:dyDescent="0.35">
      <c r="A191" s="1">
        <v>1.83</v>
      </c>
      <c r="B191" s="2">
        <v>90.7</v>
      </c>
      <c r="C191" s="2">
        <v>55</v>
      </c>
      <c r="D191" s="2">
        <v>260</v>
      </c>
    </row>
    <row r="192" spans="1:4" x14ac:dyDescent="0.35">
      <c r="A192" s="4">
        <v>1.56</v>
      </c>
      <c r="B192" s="5">
        <v>84.4</v>
      </c>
      <c r="C192" s="5">
        <v>60</v>
      </c>
      <c r="D192" s="5">
        <v>520</v>
      </c>
    </row>
    <row r="193" spans="1:4" x14ac:dyDescent="0.35">
      <c r="A193" s="1">
        <v>1.86</v>
      </c>
      <c r="B193" s="2">
        <v>90.7</v>
      </c>
      <c r="C193" s="2">
        <v>60</v>
      </c>
      <c r="D193" s="2">
        <v>490</v>
      </c>
    </row>
    <row r="194" spans="1:4" x14ac:dyDescent="0.35">
      <c r="A194" s="4">
        <v>1.55</v>
      </c>
      <c r="B194" s="5">
        <v>90.7</v>
      </c>
      <c r="C194" s="5">
        <v>60</v>
      </c>
      <c r="D194" s="5">
        <v>480</v>
      </c>
    </row>
    <row r="195" spans="1:4" x14ac:dyDescent="0.35">
      <c r="A195" s="1">
        <v>1.74</v>
      </c>
      <c r="B195" s="2">
        <v>74.400000000000006</v>
      </c>
      <c r="C195" s="2">
        <v>60</v>
      </c>
      <c r="D195" s="2">
        <v>470</v>
      </c>
    </row>
    <row r="196" spans="1:4" x14ac:dyDescent="0.35">
      <c r="A196" s="4">
        <v>1.71</v>
      </c>
      <c r="B196" s="5">
        <v>73.900000000000006</v>
      </c>
      <c r="C196" s="5">
        <v>62</v>
      </c>
      <c r="D196" s="5">
        <v>460</v>
      </c>
    </row>
    <row r="197" spans="1:4" x14ac:dyDescent="0.35">
      <c r="A197" s="1">
        <v>1.77</v>
      </c>
      <c r="B197" s="2">
        <v>73.900000000000006</v>
      </c>
      <c r="C197" s="2">
        <v>63</v>
      </c>
      <c r="D197" s="2">
        <v>400</v>
      </c>
    </row>
    <row r="198" spans="1:4" x14ac:dyDescent="0.35">
      <c r="A198" s="4">
        <v>1.55</v>
      </c>
      <c r="B198" s="5">
        <v>81.599999999999994</v>
      </c>
      <c r="C198" s="5">
        <v>61</v>
      </c>
      <c r="D198" s="5">
        <v>340</v>
      </c>
    </row>
    <row r="199" spans="1:4" x14ac:dyDescent="0.35">
      <c r="A199" s="1">
        <v>1.56</v>
      </c>
      <c r="B199" s="2">
        <v>79.400000000000006</v>
      </c>
      <c r="C199" s="2">
        <v>60</v>
      </c>
      <c r="D199" s="2">
        <v>310</v>
      </c>
    </row>
    <row r="200" spans="1:4" x14ac:dyDescent="0.35">
      <c r="A200" s="4">
        <v>1.55</v>
      </c>
      <c r="B200" s="5">
        <v>72.599999999999994</v>
      </c>
      <c r="C200" s="5">
        <v>61</v>
      </c>
      <c r="D200" s="5">
        <v>290</v>
      </c>
    </row>
    <row r="201" spans="1:4" x14ac:dyDescent="0.35">
      <c r="A201" s="1">
        <v>1.77</v>
      </c>
      <c r="B201" s="2">
        <v>74.8</v>
      </c>
      <c r="C201" s="2">
        <v>60</v>
      </c>
      <c r="D201" s="2">
        <v>140</v>
      </c>
    </row>
    <row r="202" spans="1:4" x14ac:dyDescent="0.35">
      <c r="A202" s="1">
        <v>1.65</v>
      </c>
      <c r="B202" s="2">
        <v>58.1</v>
      </c>
      <c r="C202" s="2">
        <v>25</v>
      </c>
      <c r="D202" s="2">
        <v>1071</v>
      </c>
    </row>
    <row r="203" spans="1:4" x14ac:dyDescent="0.35">
      <c r="A203" s="4">
        <v>1.65</v>
      </c>
      <c r="B203" s="5">
        <v>59</v>
      </c>
      <c r="C203" s="5">
        <v>33</v>
      </c>
      <c r="D203" s="5">
        <v>876</v>
      </c>
    </row>
    <row r="204" spans="1:4" x14ac:dyDescent="0.35">
      <c r="A204" s="1">
        <v>1.65</v>
      </c>
      <c r="B204" s="2">
        <v>61.2</v>
      </c>
      <c r="C204" s="2">
        <v>28</v>
      </c>
      <c r="D204" s="2">
        <v>851</v>
      </c>
    </row>
    <row r="205" spans="1:4" x14ac:dyDescent="0.35">
      <c r="A205" s="4">
        <v>1.74</v>
      </c>
      <c r="B205" s="5">
        <v>68</v>
      </c>
      <c r="C205" s="5">
        <v>26</v>
      </c>
      <c r="D205" s="5">
        <v>784</v>
      </c>
    </row>
    <row r="206" spans="1:4" x14ac:dyDescent="0.35">
      <c r="A206" s="1">
        <v>1.62</v>
      </c>
      <c r="B206" s="2">
        <v>63</v>
      </c>
      <c r="C206" s="2">
        <v>30</v>
      </c>
      <c r="D206" s="2">
        <v>714</v>
      </c>
    </row>
    <row r="207" spans="1:4" x14ac:dyDescent="0.35">
      <c r="A207" s="4">
        <v>1.71</v>
      </c>
      <c r="B207" s="5">
        <v>64.900000000000006</v>
      </c>
      <c r="C207" s="5">
        <v>18</v>
      </c>
      <c r="D207" s="5">
        <v>711</v>
      </c>
    </row>
    <row r="208" spans="1:4" x14ac:dyDescent="0.35">
      <c r="A208" s="1">
        <v>1.74</v>
      </c>
      <c r="B208" s="2">
        <v>70.3</v>
      </c>
      <c r="C208" s="2">
        <v>27</v>
      </c>
      <c r="D208" s="2">
        <v>706</v>
      </c>
    </row>
    <row r="209" spans="1:4" x14ac:dyDescent="0.35">
      <c r="A209" s="4">
        <v>1.65</v>
      </c>
      <c r="B209" s="5">
        <v>65.8</v>
      </c>
      <c r="C209" s="5">
        <v>25</v>
      </c>
      <c r="D209" s="5">
        <v>659</v>
      </c>
    </row>
    <row r="210" spans="1:4" x14ac:dyDescent="0.35">
      <c r="A210" s="1">
        <v>1.62</v>
      </c>
      <c r="B210" s="2">
        <v>63</v>
      </c>
      <c r="C210" s="2">
        <v>29</v>
      </c>
      <c r="D210" s="2">
        <v>640</v>
      </c>
    </row>
    <row r="211" spans="1:4" x14ac:dyDescent="0.35">
      <c r="A211" s="4">
        <v>1.68</v>
      </c>
      <c r="B211" s="5">
        <v>59</v>
      </c>
      <c r="C211" s="5">
        <v>27</v>
      </c>
      <c r="D211" s="5">
        <v>611</v>
      </c>
    </row>
    <row r="212" spans="1:4" x14ac:dyDescent="0.35">
      <c r="A212" s="1">
        <v>1.74</v>
      </c>
      <c r="B212" s="2">
        <v>68</v>
      </c>
      <c r="C212" s="2">
        <v>23</v>
      </c>
      <c r="D212" s="2">
        <v>376</v>
      </c>
    </row>
    <row r="213" spans="1:4" x14ac:dyDescent="0.35">
      <c r="A213" s="4">
        <v>1.74</v>
      </c>
      <c r="B213" s="5">
        <v>68.900000000000006</v>
      </c>
      <c r="C213" s="5">
        <v>29</v>
      </c>
      <c r="D213" s="5">
        <v>370</v>
      </c>
    </row>
    <row r="214" spans="1:4" x14ac:dyDescent="0.35">
      <c r="A214" s="1">
        <v>1.62</v>
      </c>
      <c r="B214" s="2">
        <v>65.3</v>
      </c>
      <c r="C214" s="2">
        <v>29</v>
      </c>
      <c r="D214" s="2">
        <v>365</v>
      </c>
    </row>
    <row r="215" spans="1:4" x14ac:dyDescent="0.35">
      <c r="A215" s="4">
        <v>1.71</v>
      </c>
      <c r="B215" s="5">
        <v>70.3</v>
      </c>
      <c r="C215" s="5">
        <v>33</v>
      </c>
      <c r="D215" s="5">
        <v>365</v>
      </c>
    </row>
    <row r="216" spans="1:4" x14ac:dyDescent="0.35">
      <c r="A216" s="1">
        <v>1.74</v>
      </c>
      <c r="B216" s="2">
        <v>68.900000000000006</v>
      </c>
      <c r="C216" s="2">
        <v>22</v>
      </c>
      <c r="D216" s="2">
        <v>356</v>
      </c>
    </row>
    <row r="217" spans="1:4" x14ac:dyDescent="0.35">
      <c r="A217" s="4">
        <v>1.71</v>
      </c>
      <c r="B217" s="5">
        <v>68</v>
      </c>
      <c r="C217" s="5">
        <v>24</v>
      </c>
      <c r="D217" s="5">
        <v>351</v>
      </c>
    </row>
    <row r="218" spans="1:4" x14ac:dyDescent="0.35">
      <c r="A218" s="1">
        <v>1.68</v>
      </c>
      <c r="B218" s="2">
        <v>65.8</v>
      </c>
      <c r="C218" s="2">
        <v>31</v>
      </c>
      <c r="D218" s="2">
        <v>328</v>
      </c>
    </row>
    <row r="219" spans="1:4" x14ac:dyDescent="0.35">
      <c r="A219" s="4">
        <v>1.74</v>
      </c>
      <c r="B219" s="5">
        <v>61.2</v>
      </c>
      <c r="C219" s="5">
        <v>37</v>
      </c>
      <c r="D219" s="5">
        <v>318</v>
      </c>
    </row>
    <row r="220" spans="1:4" x14ac:dyDescent="0.35">
      <c r="A220" s="1">
        <v>1.74</v>
      </c>
      <c r="B220" s="2">
        <v>68</v>
      </c>
      <c r="C220" s="2">
        <v>30</v>
      </c>
      <c r="D220" s="2">
        <v>317</v>
      </c>
    </row>
    <row r="221" spans="1:4" x14ac:dyDescent="0.35">
      <c r="A221" s="4">
        <v>1.77</v>
      </c>
      <c r="B221" s="5">
        <v>68.900000000000006</v>
      </c>
      <c r="C221" s="5">
        <v>26</v>
      </c>
      <c r="D221" s="5">
        <v>294</v>
      </c>
    </row>
    <row r="222" spans="1:4" x14ac:dyDescent="0.35">
      <c r="A222" s="1">
        <v>1.68</v>
      </c>
      <c r="B222" s="2">
        <v>64</v>
      </c>
      <c r="C222" s="2">
        <v>29</v>
      </c>
      <c r="D222" s="2">
        <v>255</v>
      </c>
    </row>
    <row r="223" spans="1:4" x14ac:dyDescent="0.35">
      <c r="A223" s="4">
        <v>1.74</v>
      </c>
      <c r="B223" s="5">
        <v>73</v>
      </c>
      <c r="C223" s="5">
        <v>24</v>
      </c>
      <c r="D223" s="5">
        <v>254</v>
      </c>
    </row>
    <row r="224" spans="1:4" x14ac:dyDescent="0.35">
      <c r="A224" s="1">
        <v>1.58</v>
      </c>
      <c r="B224" s="2">
        <v>62.1</v>
      </c>
      <c r="C224" s="2">
        <v>22</v>
      </c>
      <c r="D224" s="2">
        <v>244</v>
      </c>
    </row>
    <row r="225" spans="1:4" x14ac:dyDescent="0.35">
      <c r="A225" s="4">
        <v>1.71</v>
      </c>
      <c r="B225" s="5">
        <v>68</v>
      </c>
      <c r="C225" s="5">
        <v>27</v>
      </c>
      <c r="D225" s="5">
        <v>243</v>
      </c>
    </row>
    <row r="226" spans="1:4" x14ac:dyDescent="0.35">
      <c r="A226" s="1">
        <v>1.58</v>
      </c>
      <c r="B226" s="2">
        <v>57.6</v>
      </c>
      <c r="C226" s="2">
        <v>24</v>
      </c>
      <c r="D226" s="2">
        <v>237</v>
      </c>
    </row>
    <row r="227" spans="1:4" x14ac:dyDescent="0.35">
      <c r="A227" s="4">
        <v>1.65</v>
      </c>
      <c r="B227" s="5">
        <v>70.3</v>
      </c>
      <c r="C227" s="5">
        <v>31</v>
      </c>
      <c r="D227" s="5">
        <v>228</v>
      </c>
    </row>
    <row r="228" spans="1:4" x14ac:dyDescent="0.35">
      <c r="A228" s="1">
        <v>1.71</v>
      </c>
      <c r="B228" s="2">
        <v>76.2</v>
      </c>
      <c r="C228" s="2">
        <v>25</v>
      </c>
      <c r="D228" s="2">
        <v>226</v>
      </c>
    </row>
    <row r="229" spans="1:4" x14ac:dyDescent="0.35">
      <c r="A229" s="4">
        <v>1.77</v>
      </c>
      <c r="B229" s="5">
        <v>75.7</v>
      </c>
      <c r="C229" s="5">
        <v>29</v>
      </c>
      <c r="D229" s="5">
        <v>222</v>
      </c>
    </row>
    <row r="230" spans="1:4" x14ac:dyDescent="0.35">
      <c r="A230" s="1">
        <v>1.68</v>
      </c>
      <c r="B230" s="2">
        <v>67.599999999999994</v>
      </c>
      <c r="C230" s="2">
        <v>28</v>
      </c>
      <c r="D230" s="2">
        <v>208</v>
      </c>
    </row>
    <row r="231" spans="1:4" x14ac:dyDescent="0.35">
      <c r="A231" s="4">
        <v>1.68</v>
      </c>
      <c r="B231" s="5">
        <v>68.900000000000006</v>
      </c>
      <c r="C231" s="5">
        <v>24</v>
      </c>
      <c r="D231" s="5">
        <v>191</v>
      </c>
    </row>
    <row r="232" spans="1:4" x14ac:dyDescent="0.35">
      <c r="A232" s="1">
        <v>1.62</v>
      </c>
      <c r="B232" s="2">
        <v>64.900000000000006</v>
      </c>
      <c r="C232" s="2">
        <v>27</v>
      </c>
      <c r="D232" s="2">
        <v>171</v>
      </c>
    </row>
    <row r="233" spans="1:4" x14ac:dyDescent="0.35">
      <c r="A233" s="4">
        <v>1.71</v>
      </c>
      <c r="B233" s="5">
        <v>69.900000000000006</v>
      </c>
      <c r="C233" s="5">
        <v>27</v>
      </c>
      <c r="D233" s="5">
        <v>168</v>
      </c>
    </row>
    <row r="234" spans="1:4" x14ac:dyDescent="0.35">
      <c r="A234" s="1">
        <v>1.62</v>
      </c>
      <c r="B234" s="2">
        <v>61.2</v>
      </c>
      <c r="C234" s="2">
        <v>27</v>
      </c>
      <c r="D234" s="2">
        <v>167</v>
      </c>
    </row>
    <row r="235" spans="1:4" x14ac:dyDescent="0.35">
      <c r="A235" s="4">
        <v>1.74</v>
      </c>
      <c r="B235" s="5">
        <v>68.900000000000006</v>
      </c>
      <c r="C235" s="5">
        <v>30</v>
      </c>
      <c r="D235" s="5">
        <v>156</v>
      </c>
    </row>
    <row r="236" spans="1:4" x14ac:dyDescent="0.35">
      <c r="A236" s="1">
        <v>1.77</v>
      </c>
      <c r="B236" s="2">
        <v>69.900000000000006</v>
      </c>
      <c r="C236" s="2">
        <v>34</v>
      </c>
      <c r="D236" s="2">
        <v>152</v>
      </c>
    </row>
    <row r="237" spans="1:4" x14ac:dyDescent="0.35">
      <c r="A237" s="4">
        <v>1.71</v>
      </c>
      <c r="B237" s="5">
        <v>66.2</v>
      </c>
      <c r="C237" s="5">
        <v>25</v>
      </c>
      <c r="D237" s="5">
        <v>152</v>
      </c>
    </row>
    <row r="238" spans="1:4" x14ac:dyDescent="0.35">
      <c r="A238" s="1">
        <v>1.71</v>
      </c>
      <c r="B238" s="2">
        <v>64.900000000000006</v>
      </c>
      <c r="C238" s="2">
        <v>23</v>
      </c>
      <c r="D238" s="2">
        <v>141</v>
      </c>
    </row>
    <row r="239" spans="1:4" x14ac:dyDescent="0.35">
      <c r="A239" s="4">
        <v>1.8</v>
      </c>
      <c r="B239" s="5">
        <v>79.8</v>
      </c>
      <c r="C239" s="5">
        <v>26</v>
      </c>
      <c r="D239" s="5">
        <v>132</v>
      </c>
    </row>
    <row r="240" spans="1:4" x14ac:dyDescent="0.35">
      <c r="A240" s="1">
        <v>1.65</v>
      </c>
      <c r="B240" s="2">
        <v>58.1</v>
      </c>
      <c r="C240" s="2">
        <v>30</v>
      </c>
      <c r="D240" s="2">
        <v>125</v>
      </c>
    </row>
    <row r="241" spans="1:4" x14ac:dyDescent="0.35">
      <c r="A241" s="4">
        <v>1.65</v>
      </c>
      <c r="B241" s="5">
        <v>56.7</v>
      </c>
      <c r="C241" s="5">
        <v>34</v>
      </c>
      <c r="D241" s="5">
        <v>122</v>
      </c>
    </row>
    <row r="242" spans="1:4" x14ac:dyDescent="0.35">
      <c r="A242" s="1">
        <v>0.15</v>
      </c>
      <c r="B242" s="2">
        <v>59</v>
      </c>
      <c r="C242" s="2">
        <v>27</v>
      </c>
      <c r="D242" s="2">
        <v>100</v>
      </c>
    </row>
    <row r="243" spans="1:4" x14ac:dyDescent="0.35">
      <c r="A243" s="4">
        <v>1.58</v>
      </c>
      <c r="B243" s="5">
        <v>59.9</v>
      </c>
      <c r="C243" s="5">
        <v>30</v>
      </c>
      <c r="D243" s="5">
        <v>98</v>
      </c>
    </row>
    <row r="244" spans="1:4" x14ac:dyDescent="0.35">
      <c r="A244" s="1">
        <v>1.55</v>
      </c>
      <c r="B244" s="2">
        <v>68.900000000000006</v>
      </c>
      <c r="C244" s="2">
        <v>30</v>
      </c>
      <c r="D244" s="2">
        <v>90</v>
      </c>
    </row>
    <row r="245" spans="1:4" x14ac:dyDescent="0.35">
      <c r="A245" s="4">
        <v>1.62</v>
      </c>
      <c r="B245" s="5">
        <v>67.099999999999994</v>
      </c>
      <c r="C245" s="5">
        <v>28</v>
      </c>
      <c r="D245" s="5">
        <v>89</v>
      </c>
    </row>
    <row r="246" spans="1:4" x14ac:dyDescent="0.35">
      <c r="A246" s="1">
        <v>1.74</v>
      </c>
      <c r="B246" s="2">
        <v>71.2</v>
      </c>
      <c r="C246" s="2">
        <v>25</v>
      </c>
      <c r="D246" s="2">
        <v>86</v>
      </c>
    </row>
    <row r="247" spans="1:4" x14ac:dyDescent="0.35">
      <c r="A247" s="4">
        <v>1.71</v>
      </c>
      <c r="B247" s="5">
        <v>69.900000000000006</v>
      </c>
      <c r="C247" s="5">
        <v>30</v>
      </c>
      <c r="D247" s="5">
        <v>80</v>
      </c>
    </row>
    <row r="248" spans="1:4" x14ac:dyDescent="0.35">
      <c r="A248" s="1">
        <v>1.71</v>
      </c>
      <c r="B248" s="2">
        <v>67.099999999999994</v>
      </c>
      <c r="C248" s="2">
        <v>27</v>
      </c>
      <c r="D248" s="2">
        <v>77</v>
      </c>
    </row>
    <row r="249" spans="1:4" x14ac:dyDescent="0.35">
      <c r="A249" s="4">
        <v>1.71</v>
      </c>
      <c r="B249" s="5">
        <v>64.900000000000006</v>
      </c>
      <c r="C249" s="5">
        <v>32</v>
      </c>
      <c r="D249" s="5">
        <v>74</v>
      </c>
    </row>
    <row r="250" spans="1:4" x14ac:dyDescent="0.35">
      <c r="A250" s="1">
        <v>1.58</v>
      </c>
      <c r="B250" s="2">
        <v>55.8</v>
      </c>
      <c r="C250" s="2">
        <v>26</v>
      </c>
      <c r="D250" s="2">
        <v>71</v>
      </c>
    </row>
    <row r="251" spans="1:4" x14ac:dyDescent="0.35">
      <c r="A251" s="4">
        <v>1.68</v>
      </c>
      <c r="B251" s="5">
        <v>66.7</v>
      </c>
      <c r="C251" s="5">
        <v>27</v>
      </c>
      <c r="D251" s="5">
        <v>69</v>
      </c>
    </row>
    <row r="252" spans="1:4" x14ac:dyDescent="0.35">
      <c r="A252" s="1">
        <v>1.62</v>
      </c>
      <c r="B252" s="2">
        <v>65.8</v>
      </c>
      <c r="C252" s="2">
        <v>28</v>
      </c>
      <c r="D252" s="2">
        <v>54</v>
      </c>
    </row>
    <row r="253" spans="1:4" x14ac:dyDescent="0.35">
      <c r="A253" s="4">
        <v>1.74</v>
      </c>
      <c r="B253" s="5">
        <v>65.8</v>
      </c>
      <c r="C253" s="5">
        <v>28</v>
      </c>
      <c r="D253" s="5">
        <v>48</v>
      </c>
    </row>
    <row r="254" spans="1:4" x14ac:dyDescent="0.35">
      <c r="A254" s="1">
        <v>1.74</v>
      </c>
      <c r="B254" s="2">
        <v>68.900000000000006</v>
      </c>
      <c r="C254" s="2">
        <v>34</v>
      </c>
      <c r="D254" s="2">
        <v>46</v>
      </c>
    </row>
    <row r="255" spans="1:4" x14ac:dyDescent="0.35">
      <c r="A255" s="4">
        <v>1.74</v>
      </c>
      <c r="B255" s="5">
        <v>68</v>
      </c>
      <c r="C255" s="5">
        <v>37</v>
      </c>
      <c r="D255" s="5">
        <v>45</v>
      </c>
    </row>
    <row r="256" spans="1:4" x14ac:dyDescent="0.35">
      <c r="A256" s="1">
        <v>1.62</v>
      </c>
      <c r="B256" s="2">
        <v>68.900000000000006</v>
      </c>
      <c r="C256" s="2">
        <v>30</v>
      </c>
      <c r="D256" s="2">
        <v>44</v>
      </c>
    </row>
    <row r="257" spans="1:4" x14ac:dyDescent="0.35">
      <c r="A257" s="4">
        <v>1.65</v>
      </c>
      <c r="B257" s="5">
        <v>62.6</v>
      </c>
      <c r="C257" s="5">
        <v>30</v>
      </c>
      <c r="D257" s="5">
        <v>43</v>
      </c>
    </row>
    <row r="258" spans="1:4" x14ac:dyDescent="0.35">
      <c r="A258" s="1">
        <v>1.68</v>
      </c>
      <c r="B258" s="2">
        <v>68</v>
      </c>
      <c r="C258" s="2">
        <v>32</v>
      </c>
      <c r="D258" s="2">
        <v>40</v>
      </c>
    </row>
    <row r="259" spans="1:4" x14ac:dyDescent="0.35">
      <c r="A259" s="4">
        <v>1.62</v>
      </c>
      <c r="B259" s="5">
        <v>58.1</v>
      </c>
      <c r="C259" s="5">
        <v>27</v>
      </c>
      <c r="D259" s="5">
        <v>36</v>
      </c>
    </row>
    <row r="260" spans="1:4" x14ac:dyDescent="0.35">
      <c r="A260" s="1">
        <v>1.74</v>
      </c>
      <c r="B260" s="2">
        <v>68</v>
      </c>
      <c r="C260" s="2">
        <v>27</v>
      </c>
      <c r="D260" s="2">
        <v>36</v>
      </c>
    </row>
    <row r="261" spans="1:4" x14ac:dyDescent="0.35">
      <c r="A261" s="4">
        <v>1.62</v>
      </c>
      <c r="B261" s="5">
        <v>61.2</v>
      </c>
      <c r="C261" s="5">
        <v>30</v>
      </c>
      <c r="D261" s="5">
        <v>35</v>
      </c>
    </row>
    <row r="262" spans="1:4" x14ac:dyDescent="0.35">
      <c r="A262" s="1">
        <v>1.74</v>
      </c>
      <c r="B262" s="2">
        <v>59.9</v>
      </c>
      <c r="C262" s="2">
        <v>35</v>
      </c>
      <c r="D262" s="2">
        <v>35</v>
      </c>
    </row>
    <row r="263" spans="1:4" x14ac:dyDescent="0.35">
      <c r="A263" s="4">
        <v>1.55</v>
      </c>
      <c r="B263" s="5">
        <v>59</v>
      </c>
      <c r="C263" s="5">
        <v>23</v>
      </c>
      <c r="D263" s="5">
        <v>34</v>
      </c>
    </row>
    <row r="264" spans="1:4" x14ac:dyDescent="0.35">
      <c r="A264" s="1">
        <v>1.71</v>
      </c>
      <c r="B264" s="2">
        <v>63.5</v>
      </c>
      <c r="C264" s="2">
        <v>28</v>
      </c>
      <c r="D264" s="2">
        <v>32</v>
      </c>
    </row>
    <row r="265" spans="1:4" x14ac:dyDescent="0.35">
      <c r="A265" s="4">
        <v>1.62</v>
      </c>
      <c r="B265" s="5">
        <v>68</v>
      </c>
      <c r="C265" s="5">
        <v>27</v>
      </c>
      <c r="D265" s="5">
        <v>28</v>
      </c>
    </row>
    <row r="266" spans="1:4" x14ac:dyDescent="0.35">
      <c r="A266" s="1">
        <v>1.8</v>
      </c>
      <c r="B266" s="2">
        <v>73</v>
      </c>
      <c r="C266" s="2">
        <v>36</v>
      </c>
      <c r="D266" s="2">
        <v>28</v>
      </c>
    </row>
    <row r="267" spans="1:4" x14ac:dyDescent="0.35">
      <c r="A267" s="4">
        <v>1.74</v>
      </c>
      <c r="B267" s="5">
        <v>58.1</v>
      </c>
      <c r="C267" s="5">
        <v>29</v>
      </c>
      <c r="D267" s="5">
        <v>27</v>
      </c>
    </row>
    <row r="268" spans="1:4" x14ac:dyDescent="0.35">
      <c r="A268" s="1">
        <v>1.55</v>
      </c>
      <c r="B268" s="2">
        <v>52.2</v>
      </c>
      <c r="C268" s="2">
        <v>30</v>
      </c>
      <c r="D268" s="2">
        <v>26</v>
      </c>
    </row>
    <row r="269" spans="1:4" x14ac:dyDescent="0.35">
      <c r="A269" s="4">
        <v>1.65</v>
      </c>
      <c r="B269" s="5">
        <v>59</v>
      </c>
      <c r="C269" s="5">
        <v>30</v>
      </c>
      <c r="D269" s="5">
        <v>21</v>
      </c>
    </row>
    <row r="270" spans="1:4" x14ac:dyDescent="0.35">
      <c r="A270" s="1">
        <v>1.68</v>
      </c>
      <c r="B270" s="2">
        <v>60.8</v>
      </c>
      <c r="C270" s="2">
        <v>25</v>
      </c>
      <c r="D270" s="2">
        <v>19</v>
      </c>
    </row>
    <row r="271" spans="1:4" x14ac:dyDescent="0.35">
      <c r="A271" s="4">
        <v>1.65</v>
      </c>
      <c r="B271" s="5">
        <v>66.7</v>
      </c>
      <c r="C271" s="5">
        <v>26</v>
      </c>
      <c r="D271" s="5">
        <v>18</v>
      </c>
    </row>
    <row r="272" spans="1:4" x14ac:dyDescent="0.35">
      <c r="A272" s="1">
        <v>1.74</v>
      </c>
      <c r="B272" s="2">
        <v>64.900000000000006</v>
      </c>
      <c r="C272" s="2">
        <v>28</v>
      </c>
      <c r="D272" s="2">
        <v>18</v>
      </c>
    </row>
    <row r="273" spans="1:4" x14ac:dyDescent="0.35">
      <c r="A273" s="4">
        <v>1.62</v>
      </c>
      <c r="B273" s="5">
        <v>54.4</v>
      </c>
      <c r="C273" s="5">
        <v>26</v>
      </c>
      <c r="D273" s="5">
        <v>18</v>
      </c>
    </row>
    <row r="274" spans="1:4" x14ac:dyDescent="0.35">
      <c r="A274" s="1">
        <v>1.68</v>
      </c>
      <c r="B274" s="2">
        <v>63</v>
      </c>
      <c r="C274" s="2">
        <v>32</v>
      </c>
      <c r="D274" s="2">
        <v>17</v>
      </c>
    </row>
    <row r="275" spans="1:4" x14ac:dyDescent="0.35">
      <c r="A275" s="4">
        <v>1.77</v>
      </c>
      <c r="B275" s="5">
        <v>68</v>
      </c>
      <c r="C275" s="5">
        <v>27</v>
      </c>
      <c r="D275" s="5">
        <v>15</v>
      </c>
    </row>
    <row r="276" spans="1:4" x14ac:dyDescent="0.35">
      <c r="A276" s="1">
        <v>1.8</v>
      </c>
      <c r="B276" s="2">
        <v>68.900000000000006</v>
      </c>
      <c r="C276" s="2">
        <v>25</v>
      </c>
      <c r="D276" s="2">
        <v>10</v>
      </c>
    </row>
    <row r="277" spans="1:4" x14ac:dyDescent="0.35">
      <c r="A277" s="4">
        <v>1.52</v>
      </c>
      <c r="B277" s="5">
        <v>57.2</v>
      </c>
      <c r="C277" s="5">
        <v>35</v>
      </c>
      <c r="D277" s="5">
        <v>-1</v>
      </c>
    </row>
    <row r="278" spans="1:4" x14ac:dyDescent="0.35">
      <c r="A278" s="1">
        <v>1.74</v>
      </c>
      <c r="B278" s="2">
        <v>72.099999999999994</v>
      </c>
      <c r="C278" s="2">
        <v>20</v>
      </c>
      <c r="D278" s="2">
        <v>-2</v>
      </c>
    </row>
    <row r="279" spans="1:4" x14ac:dyDescent="0.35">
      <c r="A279" s="4">
        <v>1.58</v>
      </c>
      <c r="B279" s="5">
        <v>64</v>
      </c>
      <c r="C279" s="5">
        <v>29</v>
      </c>
      <c r="D279" s="5">
        <v>-3</v>
      </c>
    </row>
    <row r="280" spans="1:4" x14ac:dyDescent="0.35">
      <c r="A280" s="1">
        <v>1.71</v>
      </c>
      <c r="B280" s="2">
        <v>65.8</v>
      </c>
      <c r="C280" s="2">
        <v>31</v>
      </c>
      <c r="D280" s="2">
        <v>-4</v>
      </c>
    </row>
    <row r="281" spans="1:4" x14ac:dyDescent="0.35">
      <c r="A281" s="4">
        <v>1.71</v>
      </c>
      <c r="B281" s="5">
        <v>69.900000000000006</v>
      </c>
      <c r="C281" s="5">
        <v>35</v>
      </c>
      <c r="D281" s="5">
        <v>-5</v>
      </c>
    </row>
    <row r="282" spans="1:4" x14ac:dyDescent="0.35">
      <c r="A282" s="1">
        <v>1.62</v>
      </c>
      <c r="B282" s="2">
        <v>63.5</v>
      </c>
      <c r="C282" s="2">
        <v>26</v>
      </c>
      <c r="D282" s="2">
        <v>-6</v>
      </c>
    </row>
    <row r="283" spans="1:4" x14ac:dyDescent="0.35">
      <c r="A283" s="4">
        <v>1.71</v>
      </c>
      <c r="B283" s="5">
        <v>72.099999999999994</v>
      </c>
      <c r="C283" s="5">
        <v>31</v>
      </c>
      <c r="D283" s="5">
        <v>-7</v>
      </c>
    </row>
    <row r="284" spans="1:4" x14ac:dyDescent="0.35">
      <c r="A284" s="1">
        <v>1.58</v>
      </c>
      <c r="B284" s="2">
        <v>58.1</v>
      </c>
      <c r="C284" s="2">
        <v>31</v>
      </c>
      <c r="D284" s="2">
        <v>-8</v>
      </c>
    </row>
    <row r="285" spans="1:4" x14ac:dyDescent="0.35">
      <c r="A285" s="4">
        <v>0.15</v>
      </c>
      <c r="B285" s="5">
        <v>55.3</v>
      </c>
      <c r="C285" s="5">
        <v>21</v>
      </c>
      <c r="D285" s="5">
        <v>-9</v>
      </c>
    </row>
    <row r="286" spans="1:4" x14ac:dyDescent="0.35">
      <c r="A286" s="1">
        <v>1.52</v>
      </c>
      <c r="B286" s="2">
        <v>54.4</v>
      </c>
      <c r="C286" s="2">
        <v>30</v>
      </c>
      <c r="D286" s="2">
        <v>-10</v>
      </c>
    </row>
    <row r="287" spans="1:4" x14ac:dyDescent="0.35">
      <c r="A287" s="4">
        <v>1.62</v>
      </c>
      <c r="B287" s="5">
        <v>55.8</v>
      </c>
      <c r="C287" s="5">
        <v>24</v>
      </c>
      <c r="D287" s="5">
        <v>-11</v>
      </c>
    </row>
    <row r="288" spans="1:4" x14ac:dyDescent="0.35">
      <c r="A288" s="1">
        <v>1.74</v>
      </c>
      <c r="B288" s="2">
        <v>68.900000000000006</v>
      </c>
      <c r="C288" s="2">
        <v>24</v>
      </c>
      <c r="D288" s="2">
        <v>-12</v>
      </c>
    </row>
    <row r="289" spans="1:4" x14ac:dyDescent="0.35">
      <c r="A289" s="4">
        <v>1.58</v>
      </c>
      <c r="B289" s="5">
        <v>58.1</v>
      </c>
      <c r="C289" s="5">
        <v>36</v>
      </c>
      <c r="D289" s="5">
        <v>-13</v>
      </c>
    </row>
    <row r="290" spans="1:4" x14ac:dyDescent="0.35">
      <c r="A290" s="1">
        <v>1.55</v>
      </c>
      <c r="B290" s="2">
        <v>61.2</v>
      </c>
      <c r="C290" s="2">
        <v>32</v>
      </c>
      <c r="D290" s="2">
        <v>-14</v>
      </c>
    </row>
    <row r="291" spans="1:4" x14ac:dyDescent="0.35">
      <c r="A291" s="4">
        <v>1.65</v>
      </c>
      <c r="B291" s="5">
        <v>56.7</v>
      </c>
      <c r="C291" s="5">
        <v>26</v>
      </c>
      <c r="D291" s="5">
        <v>-15</v>
      </c>
    </row>
    <row r="292" spans="1:4" x14ac:dyDescent="0.35">
      <c r="A292" s="1">
        <v>1.71</v>
      </c>
      <c r="B292" s="2">
        <v>70.3</v>
      </c>
      <c r="C292" s="2">
        <v>31</v>
      </c>
      <c r="D292" s="2">
        <v>-16</v>
      </c>
    </row>
    <row r="293" spans="1:4" x14ac:dyDescent="0.35">
      <c r="A293" s="4">
        <v>0.03</v>
      </c>
      <c r="B293" s="5">
        <v>58.1</v>
      </c>
      <c r="C293" s="5">
        <v>20</v>
      </c>
      <c r="D293" s="5">
        <v>-17</v>
      </c>
    </row>
    <row r="294" spans="1:4" x14ac:dyDescent="0.35">
      <c r="A294" s="1">
        <v>1.55</v>
      </c>
      <c r="B294" s="2">
        <v>54</v>
      </c>
      <c r="C294" s="2">
        <v>28</v>
      </c>
      <c r="D294" s="2">
        <v>-17</v>
      </c>
    </row>
    <row r="295" spans="1:4" x14ac:dyDescent="0.35">
      <c r="A295" s="4">
        <v>1.65</v>
      </c>
      <c r="B295" s="5">
        <v>58.1</v>
      </c>
      <c r="C295" s="5">
        <v>32</v>
      </c>
      <c r="D295" s="5">
        <v>-17</v>
      </c>
    </row>
    <row r="296" spans="1:4" x14ac:dyDescent="0.35">
      <c r="A296" s="1">
        <v>1.62</v>
      </c>
      <c r="B296" s="2">
        <v>59.9</v>
      </c>
      <c r="C296" s="2">
        <v>32</v>
      </c>
      <c r="D296" s="2">
        <v>-17</v>
      </c>
    </row>
    <row r="297" spans="1:4" x14ac:dyDescent="0.35">
      <c r="A297" s="4">
        <v>1.68</v>
      </c>
      <c r="B297" s="5">
        <v>68</v>
      </c>
      <c r="C297" s="5">
        <v>19</v>
      </c>
      <c r="D297" s="5">
        <v>-17</v>
      </c>
    </row>
    <row r="298" spans="1:4" x14ac:dyDescent="0.35">
      <c r="A298" s="1">
        <v>1.74</v>
      </c>
      <c r="B298" s="2">
        <v>59</v>
      </c>
      <c r="C298" s="2">
        <v>37</v>
      </c>
      <c r="D298" s="2">
        <v>-17</v>
      </c>
    </row>
    <row r="299" spans="1:4" x14ac:dyDescent="0.35">
      <c r="A299" s="4">
        <v>1.68</v>
      </c>
      <c r="B299" s="5">
        <v>74.8</v>
      </c>
      <c r="C299" s="5">
        <v>33</v>
      </c>
      <c r="D299" s="5">
        <v>-17</v>
      </c>
    </row>
    <row r="300" spans="1:4" x14ac:dyDescent="0.35">
      <c r="A300" s="1">
        <v>1.55</v>
      </c>
      <c r="B300" s="2">
        <v>62.6</v>
      </c>
      <c r="C300" s="2">
        <v>23</v>
      </c>
      <c r="D300" s="2">
        <v>-17</v>
      </c>
    </row>
    <row r="301" spans="1:4" x14ac:dyDescent="0.35">
      <c r="A301" s="4">
        <v>1.55</v>
      </c>
      <c r="B301" s="5">
        <v>79.8</v>
      </c>
      <c r="C301" s="5">
        <v>30</v>
      </c>
      <c r="D301" s="5">
        <v>-17</v>
      </c>
    </row>
    <row r="302" spans="1:4" x14ac:dyDescent="0.35">
      <c r="A302" s="1">
        <v>1.71</v>
      </c>
      <c r="B302" s="2">
        <v>62.1</v>
      </c>
      <c r="C302" s="2">
        <v>17</v>
      </c>
      <c r="D302" s="2">
        <v>-17</v>
      </c>
    </row>
    <row r="303" spans="1:4" x14ac:dyDescent="0.35">
      <c r="A303" s="4">
        <v>1.65</v>
      </c>
      <c r="B303" s="5">
        <v>58.1</v>
      </c>
      <c r="C303" s="5">
        <v>33</v>
      </c>
      <c r="D303" s="5">
        <v>-27</v>
      </c>
    </row>
    <row r="304" spans="1:4" x14ac:dyDescent="0.35">
      <c r="A304" s="1">
        <v>1.62</v>
      </c>
      <c r="B304" s="2">
        <v>59.9</v>
      </c>
      <c r="C304" s="2">
        <v>30</v>
      </c>
      <c r="D304" s="2">
        <v>-27</v>
      </c>
    </row>
    <row r="305" spans="1:4" x14ac:dyDescent="0.35">
      <c r="A305" s="4">
        <v>1.55</v>
      </c>
      <c r="B305" s="5">
        <v>59.9</v>
      </c>
      <c r="C305" s="5">
        <v>25</v>
      </c>
      <c r="D305" s="5">
        <v>-27</v>
      </c>
    </row>
    <row r="306" spans="1:4" x14ac:dyDescent="0.35">
      <c r="A306" s="1">
        <v>1.68</v>
      </c>
      <c r="B306" s="2">
        <v>59.9</v>
      </c>
      <c r="C306" s="2">
        <v>28</v>
      </c>
      <c r="D306" s="2">
        <v>-27</v>
      </c>
    </row>
    <row r="307" spans="1:4" x14ac:dyDescent="0.35">
      <c r="A307" s="4">
        <v>1.55</v>
      </c>
      <c r="B307" s="5">
        <v>53.1</v>
      </c>
      <c r="C307" s="5">
        <v>32</v>
      </c>
      <c r="D307" s="5">
        <v>-27</v>
      </c>
    </row>
    <row r="308" spans="1:4" x14ac:dyDescent="0.35">
      <c r="A308" s="1">
        <v>1.65</v>
      </c>
      <c r="B308" s="2">
        <v>63</v>
      </c>
      <c r="C308" s="2">
        <v>26</v>
      </c>
      <c r="D308" s="2">
        <v>-27</v>
      </c>
    </row>
    <row r="309" spans="1:4" x14ac:dyDescent="0.35">
      <c r="A309" s="4">
        <v>1.58</v>
      </c>
      <c r="B309" s="5">
        <v>59.9</v>
      </c>
      <c r="C309" s="5">
        <v>27</v>
      </c>
      <c r="D309" s="5">
        <v>-27</v>
      </c>
    </row>
    <row r="310" spans="1:4" x14ac:dyDescent="0.35">
      <c r="A310" s="1">
        <v>1.68</v>
      </c>
      <c r="B310" s="2">
        <v>65.8</v>
      </c>
      <c r="C310" s="2">
        <v>31</v>
      </c>
      <c r="D310" s="2">
        <v>-27</v>
      </c>
    </row>
    <row r="311" spans="1:4" x14ac:dyDescent="0.35">
      <c r="A311" s="4">
        <v>1.8</v>
      </c>
      <c r="B311" s="5">
        <v>68</v>
      </c>
      <c r="C311" s="5">
        <v>36</v>
      </c>
      <c r="D311" s="5">
        <v>-27</v>
      </c>
    </row>
    <row r="312" spans="1:4" x14ac:dyDescent="0.35">
      <c r="A312" s="1">
        <v>1.71</v>
      </c>
      <c r="B312" s="2">
        <v>61.2</v>
      </c>
      <c r="C312" s="2">
        <v>28</v>
      </c>
      <c r="D312" s="2">
        <v>-27</v>
      </c>
    </row>
    <row r="313" spans="1:4" x14ac:dyDescent="0.35">
      <c r="A313" s="4">
        <v>1.65</v>
      </c>
      <c r="B313" s="5">
        <v>60.8</v>
      </c>
      <c r="C313" s="5">
        <v>30</v>
      </c>
      <c r="D313" s="5">
        <v>-27</v>
      </c>
    </row>
    <row r="314" spans="1:4" x14ac:dyDescent="0.35">
      <c r="A314" s="1">
        <v>1.68</v>
      </c>
      <c r="B314" s="2">
        <v>65.8</v>
      </c>
      <c r="C314" s="2">
        <v>38</v>
      </c>
      <c r="D314" s="2">
        <v>-27</v>
      </c>
    </row>
    <row r="315" spans="1:4" x14ac:dyDescent="0.35">
      <c r="A315" s="4">
        <v>1.58</v>
      </c>
      <c r="B315" s="5">
        <v>57.6</v>
      </c>
      <c r="C315" s="5">
        <v>26</v>
      </c>
      <c r="D315" s="5">
        <v>-27</v>
      </c>
    </row>
    <row r="316" spans="1:4" x14ac:dyDescent="0.35">
      <c r="A316" s="1">
        <v>1.71</v>
      </c>
      <c r="B316" s="2">
        <v>63.5</v>
      </c>
      <c r="C316" s="2">
        <v>43</v>
      </c>
      <c r="D316" s="2">
        <v>-27</v>
      </c>
    </row>
    <row r="317" spans="1:4" x14ac:dyDescent="0.35">
      <c r="A317" s="4">
        <v>1.25</v>
      </c>
      <c r="B317" s="5">
        <v>52.2</v>
      </c>
      <c r="C317" s="5">
        <v>44</v>
      </c>
      <c r="D317" s="5">
        <v>-27</v>
      </c>
    </row>
    <row r="318" spans="1:4" x14ac:dyDescent="0.35">
      <c r="A318" s="1">
        <v>1.74</v>
      </c>
      <c r="B318" s="2">
        <v>66.7</v>
      </c>
      <c r="C318" s="2">
        <v>21</v>
      </c>
      <c r="D318" s="2">
        <v>-42</v>
      </c>
    </row>
    <row r="319" spans="1:4" x14ac:dyDescent="0.35">
      <c r="A319" s="4">
        <v>1.8</v>
      </c>
      <c r="B319" s="5">
        <v>73.900000000000006</v>
      </c>
      <c r="C319" s="5">
        <v>33</v>
      </c>
      <c r="D319" s="5">
        <v>-42</v>
      </c>
    </row>
    <row r="320" spans="1:4" x14ac:dyDescent="0.35">
      <c r="A320" s="1">
        <v>1.68</v>
      </c>
      <c r="B320" s="2">
        <v>69.900000000000006</v>
      </c>
      <c r="C320" s="2">
        <v>34</v>
      </c>
      <c r="D320" s="2">
        <v>-42</v>
      </c>
    </row>
    <row r="321" spans="1:4" x14ac:dyDescent="0.35">
      <c r="A321" s="4">
        <v>1.68</v>
      </c>
      <c r="B321" s="5">
        <v>59.9</v>
      </c>
      <c r="C321" s="5">
        <v>41</v>
      </c>
      <c r="D321" s="5">
        <v>-42</v>
      </c>
    </row>
    <row r="322" spans="1:4" x14ac:dyDescent="0.35">
      <c r="A322" s="1">
        <v>0.15</v>
      </c>
      <c r="B322" s="2">
        <v>73</v>
      </c>
      <c r="C322" s="2">
        <v>37</v>
      </c>
      <c r="D322" s="2">
        <v>-42</v>
      </c>
    </row>
    <row r="323" spans="1:4" x14ac:dyDescent="0.35">
      <c r="A323" s="4">
        <v>1.74</v>
      </c>
      <c r="B323" s="5">
        <v>72.099999999999994</v>
      </c>
      <c r="C323" s="5">
        <v>25</v>
      </c>
      <c r="D323" s="5">
        <v>-42</v>
      </c>
    </row>
    <row r="324" spans="1:4" x14ac:dyDescent="0.35">
      <c r="A324" s="1">
        <v>1.77</v>
      </c>
      <c r="B324" s="2">
        <v>65.8</v>
      </c>
      <c r="C324" s="2">
        <v>27</v>
      </c>
      <c r="D324" s="2">
        <v>-42</v>
      </c>
    </row>
    <row r="325" spans="1:4" x14ac:dyDescent="0.35">
      <c r="A325" s="4">
        <v>1.65</v>
      </c>
      <c r="B325" s="5">
        <v>73.5</v>
      </c>
      <c r="C325" s="5">
        <v>41</v>
      </c>
      <c r="D325" s="5">
        <v>-42</v>
      </c>
    </row>
    <row r="326" spans="1:4" x14ac:dyDescent="0.35">
      <c r="A326" s="1">
        <v>1.65</v>
      </c>
      <c r="B326" s="2">
        <v>56.2</v>
      </c>
      <c r="C326" s="2">
        <v>34</v>
      </c>
      <c r="D326" s="2">
        <v>-42</v>
      </c>
    </row>
    <row r="327" spans="1:4" x14ac:dyDescent="0.35">
      <c r="A327" s="4">
        <v>1.62</v>
      </c>
      <c r="B327" s="5">
        <v>57.2</v>
      </c>
      <c r="C327" s="5">
        <v>27</v>
      </c>
      <c r="D327" s="5">
        <v>-42</v>
      </c>
    </row>
    <row r="328" spans="1:4" x14ac:dyDescent="0.35">
      <c r="A328" s="1">
        <v>1.62</v>
      </c>
      <c r="B328" s="2">
        <v>63</v>
      </c>
      <c r="C328" s="2">
        <v>35</v>
      </c>
      <c r="D328" s="2">
        <v>-42</v>
      </c>
    </row>
    <row r="329" spans="1:4" x14ac:dyDescent="0.35">
      <c r="A329" s="4">
        <v>1.74</v>
      </c>
      <c r="B329" s="5">
        <v>64</v>
      </c>
      <c r="C329" s="5">
        <v>25</v>
      </c>
      <c r="D329" s="5">
        <v>-42</v>
      </c>
    </row>
    <row r="330" spans="1:4" x14ac:dyDescent="0.35">
      <c r="A330" s="1">
        <v>1.65</v>
      </c>
      <c r="B330" s="2">
        <v>64.900000000000006</v>
      </c>
      <c r="C330" s="2">
        <v>23</v>
      </c>
      <c r="D330" s="2">
        <v>-42</v>
      </c>
    </row>
    <row r="331" spans="1:4" x14ac:dyDescent="0.35">
      <c r="A331" s="4">
        <v>0.15</v>
      </c>
      <c r="B331" s="5">
        <v>59</v>
      </c>
      <c r="C331" s="5">
        <v>22</v>
      </c>
      <c r="D331" s="5">
        <v>-42</v>
      </c>
    </row>
    <row r="332" spans="1:4" x14ac:dyDescent="0.35">
      <c r="A332" s="1">
        <v>1.68</v>
      </c>
      <c r="B332" s="2">
        <v>77.099999999999994</v>
      </c>
      <c r="C332" s="2">
        <v>33</v>
      </c>
      <c r="D332" s="2">
        <v>-42</v>
      </c>
    </row>
    <row r="333" spans="1:4" x14ac:dyDescent="0.35">
      <c r="A333" s="4">
        <v>1.71</v>
      </c>
      <c r="B333" s="5">
        <v>64.900000000000006</v>
      </c>
      <c r="C333" s="5">
        <v>36</v>
      </c>
      <c r="D333" s="5">
        <v>690</v>
      </c>
    </row>
    <row r="334" spans="1:4" x14ac:dyDescent="0.35">
      <c r="A334" s="1">
        <v>1.58</v>
      </c>
      <c r="B334" s="2">
        <v>62.1</v>
      </c>
      <c r="C334" s="2">
        <v>35</v>
      </c>
      <c r="D334" s="2">
        <v>600</v>
      </c>
    </row>
    <row r="335" spans="1:4" x14ac:dyDescent="0.35">
      <c r="A335" s="4">
        <v>1.8</v>
      </c>
      <c r="B335" s="5">
        <v>68.900000000000006</v>
      </c>
      <c r="C335" s="5">
        <v>38</v>
      </c>
      <c r="D335" s="5">
        <v>580</v>
      </c>
    </row>
    <row r="336" spans="1:4" x14ac:dyDescent="0.35">
      <c r="A336" s="1">
        <v>1.55</v>
      </c>
      <c r="B336" s="2">
        <v>61.2</v>
      </c>
      <c r="C336" s="2">
        <v>36</v>
      </c>
      <c r="D336" s="2">
        <v>540</v>
      </c>
    </row>
    <row r="337" spans="1:4" x14ac:dyDescent="0.35">
      <c r="A337" s="4">
        <v>1.62</v>
      </c>
      <c r="B337" s="5">
        <v>59</v>
      </c>
      <c r="C337" s="5">
        <v>35</v>
      </c>
      <c r="D337" s="5">
        <v>530</v>
      </c>
    </row>
    <row r="338" spans="1:4" x14ac:dyDescent="0.35">
      <c r="A338" s="1">
        <v>1.68</v>
      </c>
      <c r="B338" s="2">
        <v>62.1</v>
      </c>
      <c r="C338" s="2">
        <v>38</v>
      </c>
      <c r="D338" s="2">
        <v>420</v>
      </c>
    </row>
    <row r="339" spans="1:4" x14ac:dyDescent="0.35">
      <c r="A339" s="4">
        <v>1.55</v>
      </c>
      <c r="B339" s="5">
        <v>64.900000000000006</v>
      </c>
      <c r="C339" s="5">
        <v>35</v>
      </c>
      <c r="D339" s="5">
        <v>330</v>
      </c>
    </row>
    <row r="340" spans="1:4" x14ac:dyDescent="0.35">
      <c r="A340" s="1">
        <v>1.58</v>
      </c>
      <c r="B340" s="2">
        <v>59</v>
      </c>
      <c r="C340" s="2">
        <v>39</v>
      </c>
      <c r="D340" s="2">
        <v>320</v>
      </c>
    </row>
    <row r="341" spans="1:4" x14ac:dyDescent="0.35">
      <c r="A341" s="4">
        <v>1.52</v>
      </c>
      <c r="B341" s="5">
        <v>54.4</v>
      </c>
      <c r="C341" s="5">
        <v>35</v>
      </c>
      <c r="D341" s="5">
        <v>290</v>
      </c>
    </row>
    <row r="342" spans="1:4" x14ac:dyDescent="0.35">
      <c r="A342" s="1">
        <v>1.68</v>
      </c>
      <c r="B342" s="2">
        <v>66.7</v>
      </c>
      <c r="C342" s="2">
        <v>36</v>
      </c>
      <c r="D342" s="2">
        <v>130</v>
      </c>
    </row>
    <row r="343" spans="1:4" x14ac:dyDescent="0.35">
      <c r="A343" s="4">
        <v>1.55</v>
      </c>
      <c r="B343" s="5">
        <v>56.7</v>
      </c>
      <c r="C343" s="5">
        <v>41</v>
      </c>
      <c r="D343" s="5">
        <v>700</v>
      </c>
    </row>
    <row r="344" spans="1:4" x14ac:dyDescent="0.35">
      <c r="A344" s="1">
        <v>1.74</v>
      </c>
      <c r="B344" s="2">
        <v>72.099999999999994</v>
      </c>
      <c r="C344" s="2">
        <v>41</v>
      </c>
      <c r="D344" s="2">
        <v>610</v>
      </c>
    </row>
    <row r="345" spans="1:4" x14ac:dyDescent="0.35">
      <c r="A345" s="4">
        <v>1.71</v>
      </c>
      <c r="B345" s="5">
        <v>67.099999999999994</v>
      </c>
      <c r="C345" s="5">
        <v>40</v>
      </c>
      <c r="D345" s="5">
        <v>560</v>
      </c>
    </row>
    <row r="346" spans="1:4" x14ac:dyDescent="0.35">
      <c r="A346" s="1">
        <v>1.68</v>
      </c>
      <c r="B346" s="2">
        <v>65.8</v>
      </c>
      <c r="C346" s="2">
        <v>40</v>
      </c>
      <c r="D346" s="2">
        <v>510</v>
      </c>
    </row>
    <row r="347" spans="1:4" x14ac:dyDescent="0.35">
      <c r="A347" s="4">
        <v>1.65</v>
      </c>
      <c r="B347" s="5">
        <v>63</v>
      </c>
      <c r="C347" s="5">
        <v>40</v>
      </c>
      <c r="D347" s="5">
        <v>500</v>
      </c>
    </row>
    <row r="348" spans="1:4" x14ac:dyDescent="0.35">
      <c r="A348" s="1">
        <v>1.65</v>
      </c>
      <c r="B348" s="2">
        <v>68</v>
      </c>
      <c r="C348" s="2">
        <v>42</v>
      </c>
      <c r="D348" s="2">
        <v>460</v>
      </c>
    </row>
    <row r="349" spans="1:4" x14ac:dyDescent="0.35">
      <c r="A349" s="4">
        <v>1.52</v>
      </c>
      <c r="B349" s="5">
        <v>52.2</v>
      </c>
      <c r="C349" s="5">
        <v>41</v>
      </c>
      <c r="D349" s="5">
        <v>420</v>
      </c>
    </row>
    <row r="350" spans="1:4" x14ac:dyDescent="0.35">
      <c r="A350" s="1">
        <v>1.68</v>
      </c>
      <c r="B350" s="2">
        <v>70.3</v>
      </c>
      <c r="C350" s="2">
        <v>41</v>
      </c>
      <c r="D350" s="2">
        <v>310</v>
      </c>
    </row>
    <row r="351" spans="1:4" x14ac:dyDescent="0.35">
      <c r="A351" s="4">
        <v>1.68</v>
      </c>
      <c r="B351" s="5">
        <v>63.5</v>
      </c>
      <c r="C351" s="5">
        <v>41</v>
      </c>
      <c r="D351" s="5">
        <v>160</v>
      </c>
    </row>
    <row r="352" spans="1:4" x14ac:dyDescent="0.35">
      <c r="A352" s="1">
        <v>1.71</v>
      </c>
      <c r="B352" s="2">
        <v>66.7</v>
      </c>
      <c r="C352" s="2">
        <v>44</v>
      </c>
      <c r="D352" s="2">
        <v>40</v>
      </c>
    </row>
    <row r="353" spans="1:4" x14ac:dyDescent="0.35">
      <c r="A353" s="4">
        <v>1.65</v>
      </c>
      <c r="B353" s="5">
        <v>66.7</v>
      </c>
      <c r="C353" s="5">
        <v>45</v>
      </c>
      <c r="D353" s="5">
        <v>640</v>
      </c>
    </row>
    <row r="354" spans="1:4" x14ac:dyDescent="0.35">
      <c r="A354" s="1">
        <v>1.71</v>
      </c>
      <c r="B354" s="2">
        <v>62.6</v>
      </c>
      <c r="C354" s="2">
        <v>45</v>
      </c>
      <c r="D354" s="2">
        <v>600</v>
      </c>
    </row>
    <row r="355" spans="1:4" x14ac:dyDescent="0.35">
      <c r="A355" s="4">
        <v>1.55</v>
      </c>
      <c r="B355" s="5">
        <v>66.2</v>
      </c>
      <c r="C355" s="5">
        <v>47</v>
      </c>
      <c r="D355" s="5">
        <v>580</v>
      </c>
    </row>
    <row r="356" spans="1:4" x14ac:dyDescent="0.35">
      <c r="A356" s="1">
        <v>1.55</v>
      </c>
      <c r="B356" s="2">
        <v>57.2</v>
      </c>
      <c r="C356" s="2">
        <v>47</v>
      </c>
      <c r="D356" s="2">
        <v>550</v>
      </c>
    </row>
    <row r="357" spans="1:4" x14ac:dyDescent="0.35">
      <c r="A357" s="4">
        <v>1.74</v>
      </c>
      <c r="B357" s="5">
        <v>64.900000000000006</v>
      </c>
      <c r="C357" s="5">
        <v>45</v>
      </c>
      <c r="D357" s="5">
        <v>520</v>
      </c>
    </row>
    <row r="358" spans="1:4" x14ac:dyDescent="0.35">
      <c r="A358" s="1">
        <v>1.68</v>
      </c>
      <c r="B358" s="2">
        <v>61.2</v>
      </c>
      <c r="C358" s="2">
        <v>46</v>
      </c>
      <c r="D358" s="2">
        <v>410</v>
      </c>
    </row>
    <row r="359" spans="1:4" x14ac:dyDescent="0.35">
      <c r="A359" s="4">
        <v>1.58</v>
      </c>
      <c r="B359" s="5">
        <v>60.3</v>
      </c>
      <c r="C359" s="5">
        <v>48</v>
      </c>
      <c r="D359" s="5">
        <v>390</v>
      </c>
    </row>
    <row r="360" spans="1:4" x14ac:dyDescent="0.35">
      <c r="A360" s="1">
        <v>1.58</v>
      </c>
      <c r="B360" s="2">
        <v>57.2</v>
      </c>
      <c r="C360" s="2">
        <v>45</v>
      </c>
      <c r="D360" s="2">
        <v>350</v>
      </c>
    </row>
    <row r="361" spans="1:4" x14ac:dyDescent="0.35">
      <c r="A361" s="4">
        <v>1.58</v>
      </c>
      <c r="B361" s="5">
        <v>61.2</v>
      </c>
      <c r="C361" s="5">
        <v>45</v>
      </c>
      <c r="D361" s="5">
        <v>340</v>
      </c>
    </row>
    <row r="362" spans="1:4" x14ac:dyDescent="0.35">
      <c r="A362" s="1">
        <v>1.68</v>
      </c>
      <c r="B362" s="2">
        <v>68</v>
      </c>
      <c r="C362" s="2">
        <v>48</v>
      </c>
      <c r="D362" s="2">
        <v>20</v>
      </c>
    </row>
    <row r="363" spans="1:4" x14ac:dyDescent="0.35">
      <c r="A363" s="4">
        <v>1.74</v>
      </c>
      <c r="B363" s="5">
        <v>64.400000000000006</v>
      </c>
      <c r="C363" s="5">
        <v>50</v>
      </c>
      <c r="D363" s="5">
        <v>650</v>
      </c>
    </row>
    <row r="364" spans="1:4" x14ac:dyDescent="0.35">
      <c r="A364" s="1">
        <v>1.65</v>
      </c>
      <c r="B364" s="2">
        <v>59</v>
      </c>
      <c r="C364" s="2">
        <v>50</v>
      </c>
      <c r="D364" s="2">
        <v>630</v>
      </c>
    </row>
    <row r="365" spans="1:4" x14ac:dyDescent="0.35">
      <c r="A365" s="4">
        <v>1.71</v>
      </c>
      <c r="B365" s="5">
        <v>65.8</v>
      </c>
      <c r="C365" s="5">
        <v>50</v>
      </c>
      <c r="D365" s="5">
        <v>540</v>
      </c>
    </row>
    <row r="366" spans="1:4" x14ac:dyDescent="0.35">
      <c r="A366" s="1">
        <v>1.65</v>
      </c>
      <c r="B366" s="2">
        <v>57.2</v>
      </c>
      <c r="C366" s="2">
        <v>50</v>
      </c>
      <c r="D366" s="2">
        <v>530</v>
      </c>
    </row>
    <row r="367" spans="1:4" x14ac:dyDescent="0.35">
      <c r="A367" s="4">
        <v>1.62</v>
      </c>
      <c r="B367" s="5">
        <v>59.9</v>
      </c>
      <c r="C367" s="5">
        <v>51</v>
      </c>
      <c r="D367" s="5">
        <v>490</v>
      </c>
    </row>
    <row r="368" spans="1:4" x14ac:dyDescent="0.35">
      <c r="A368" s="1">
        <v>1.58</v>
      </c>
      <c r="B368" s="2">
        <v>59.4</v>
      </c>
      <c r="C368" s="2">
        <v>50</v>
      </c>
      <c r="D368" s="2">
        <v>480</v>
      </c>
    </row>
    <row r="369" spans="1:4" x14ac:dyDescent="0.35">
      <c r="A369" s="4">
        <v>1.65</v>
      </c>
      <c r="B369" s="5">
        <v>65.8</v>
      </c>
      <c r="C369" s="5">
        <v>50</v>
      </c>
      <c r="D369" s="5">
        <v>420</v>
      </c>
    </row>
    <row r="370" spans="1:4" x14ac:dyDescent="0.35">
      <c r="A370" s="1">
        <v>1.74</v>
      </c>
      <c r="B370" s="2">
        <v>63.5</v>
      </c>
      <c r="C370" s="2">
        <v>52</v>
      </c>
      <c r="D370" s="2">
        <v>320</v>
      </c>
    </row>
    <row r="371" spans="1:4" x14ac:dyDescent="0.35">
      <c r="A371" s="4">
        <v>1.65</v>
      </c>
      <c r="B371" s="5">
        <v>59</v>
      </c>
      <c r="C371" s="5">
        <v>51</v>
      </c>
      <c r="D371" s="5">
        <v>280</v>
      </c>
    </row>
    <row r="372" spans="1:4" x14ac:dyDescent="0.35">
      <c r="A372" s="1">
        <v>1.74</v>
      </c>
      <c r="B372" s="2">
        <v>64</v>
      </c>
      <c r="C372" s="2">
        <v>50</v>
      </c>
      <c r="D372" s="2">
        <v>120</v>
      </c>
    </row>
    <row r="373" spans="1:4" x14ac:dyDescent="0.35">
      <c r="A373" s="4">
        <v>1.68</v>
      </c>
      <c r="B373" s="5">
        <v>63.5</v>
      </c>
      <c r="C373" s="5">
        <v>55</v>
      </c>
      <c r="D373" s="5">
        <v>640</v>
      </c>
    </row>
    <row r="374" spans="1:4" x14ac:dyDescent="0.35">
      <c r="A374" s="1">
        <v>1.71</v>
      </c>
      <c r="B374" s="2">
        <v>64.900000000000006</v>
      </c>
      <c r="C374" s="2">
        <v>55</v>
      </c>
      <c r="D374" s="2">
        <v>550</v>
      </c>
    </row>
    <row r="375" spans="1:4" x14ac:dyDescent="0.35">
      <c r="A375" s="4">
        <v>1.65</v>
      </c>
      <c r="B375" s="5">
        <v>65.3</v>
      </c>
      <c r="C375" s="5">
        <v>55</v>
      </c>
      <c r="D375" s="5">
        <v>460</v>
      </c>
    </row>
    <row r="376" spans="1:4" x14ac:dyDescent="0.35">
      <c r="A376" s="1">
        <v>1.65</v>
      </c>
      <c r="B376" s="2">
        <v>63.5</v>
      </c>
      <c r="C376" s="2">
        <v>56</v>
      </c>
      <c r="D376" s="2">
        <v>430</v>
      </c>
    </row>
    <row r="377" spans="1:4" x14ac:dyDescent="0.35">
      <c r="A377" s="4">
        <v>1.62</v>
      </c>
      <c r="B377" s="5">
        <v>59.9</v>
      </c>
      <c r="C377" s="5">
        <v>55</v>
      </c>
      <c r="D377" s="5">
        <v>390</v>
      </c>
    </row>
    <row r="378" spans="1:4" x14ac:dyDescent="0.35">
      <c r="A378" s="1">
        <v>1.58</v>
      </c>
      <c r="B378" s="2">
        <v>56.7</v>
      </c>
      <c r="C378" s="2">
        <v>59</v>
      </c>
      <c r="D378" s="2">
        <v>380</v>
      </c>
    </row>
    <row r="379" spans="1:4" x14ac:dyDescent="0.35">
      <c r="A379" s="4">
        <v>1.65</v>
      </c>
      <c r="B379" s="5">
        <v>63</v>
      </c>
      <c r="C379" s="5">
        <v>56</v>
      </c>
      <c r="D379" s="5">
        <v>320</v>
      </c>
    </row>
    <row r="380" spans="1:4" x14ac:dyDescent="0.35">
      <c r="A380" s="1">
        <v>1.68</v>
      </c>
      <c r="B380" s="2">
        <v>65.8</v>
      </c>
      <c r="C380" s="2">
        <v>56</v>
      </c>
      <c r="D380" s="2">
        <v>250</v>
      </c>
    </row>
    <row r="381" spans="1:4" x14ac:dyDescent="0.35">
      <c r="A381" s="4">
        <v>1.74</v>
      </c>
      <c r="B381" s="5">
        <v>59</v>
      </c>
      <c r="C381" s="5">
        <v>57</v>
      </c>
      <c r="D381" s="5">
        <v>220</v>
      </c>
    </row>
    <row r="382" spans="1:4" x14ac:dyDescent="0.35">
      <c r="A382" s="1">
        <v>1.58</v>
      </c>
      <c r="B382" s="2">
        <v>59</v>
      </c>
      <c r="C382" s="2">
        <v>58</v>
      </c>
      <c r="D382" s="2">
        <v>240</v>
      </c>
    </row>
    <row r="383" spans="1:4" x14ac:dyDescent="0.35">
      <c r="A383" s="4">
        <v>1.68</v>
      </c>
      <c r="B383" s="5">
        <v>55.8</v>
      </c>
      <c r="C383" s="5">
        <v>60</v>
      </c>
      <c r="D383" s="5">
        <v>700</v>
      </c>
    </row>
    <row r="384" spans="1:4" x14ac:dyDescent="0.35">
      <c r="A384" s="1">
        <v>1.77</v>
      </c>
      <c r="B384" s="2">
        <v>67.599999999999994</v>
      </c>
      <c r="C384" s="2">
        <v>60</v>
      </c>
      <c r="D384" s="2">
        <v>540</v>
      </c>
    </row>
    <row r="385" spans="1:4" x14ac:dyDescent="0.35">
      <c r="A385" s="4">
        <v>1.62</v>
      </c>
      <c r="B385" s="5">
        <v>58.1</v>
      </c>
      <c r="C385" s="5">
        <v>61</v>
      </c>
      <c r="D385" s="5">
        <v>410</v>
      </c>
    </row>
    <row r="386" spans="1:4" x14ac:dyDescent="0.35">
      <c r="A386" s="1">
        <v>1.58</v>
      </c>
      <c r="B386" s="2">
        <v>55.8</v>
      </c>
      <c r="C386" s="2">
        <v>60</v>
      </c>
      <c r="D386" s="2">
        <v>400</v>
      </c>
    </row>
    <row r="387" spans="1:4" x14ac:dyDescent="0.35">
      <c r="A387" s="4">
        <v>1.71</v>
      </c>
      <c r="B387" s="5">
        <v>59.9</v>
      </c>
      <c r="C387" s="5">
        <v>60</v>
      </c>
      <c r="D387" s="5">
        <v>400</v>
      </c>
    </row>
    <row r="388" spans="1:4" x14ac:dyDescent="0.35">
      <c r="A388" s="1">
        <v>1.65</v>
      </c>
      <c r="B388" s="2">
        <v>71.2</v>
      </c>
      <c r="C388" s="2">
        <v>62</v>
      </c>
      <c r="D388" s="2">
        <v>380</v>
      </c>
    </row>
    <row r="389" spans="1:4" x14ac:dyDescent="0.35">
      <c r="A389" s="4">
        <v>1.62</v>
      </c>
      <c r="B389" s="5">
        <v>53.1</v>
      </c>
      <c r="C389" s="5">
        <v>62</v>
      </c>
      <c r="D389" s="5">
        <v>310</v>
      </c>
    </row>
    <row r="390" spans="1:4" x14ac:dyDescent="0.35">
      <c r="A390" s="1">
        <v>1.25</v>
      </c>
      <c r="B390" s="2">
        <v>50.8</v>
      </c>
      <c r="C390" s="2">
        <v>62</v>
      </c>
      <c r="D390" s="2">
        <v>290</v>
      </c>
    </row>
    <row r="391" spans="1:4" x14ac:dyDescent="0.35">
      <c r="A391" s="4">
        <v>1.68</v>
      </c>
      <c r="B391" s="5">
        <v>57.2</v>
      </c>
      <c r="C391" s="5">
        <v>60</v>
      </c>
      <c r="D391" s="5">
        <v>250</v>
      </c>
    </row>
    <row r="392" spans="1:4" x14ac:dyDescent="0.35">
      <c r="A392" s="7">
        <v>1.68</v>
      </c>
      <c r="B392" s="8">
        <v>55.8</v>
      </c>
      <c r="C392" s="8">
        <v>60</v>
      </c>
      <c r="D392" s="8">
        <v>190</v>
      </c>
    </row>
  </sheetData>
  <mergeCells count="1">
    <mergeCell ref="F3:J4"/>
  </mergeCells>
  <conditionalFormatting sqref="G7:J10">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9EE54F-3B8A-456C-A544-92976CB4E34B}">
  <sheetPr codeName="Sheet3"/>
  <dimension ref="A1:V400"/>
  <sheetViews>
    <sheetView workbookViewId="0">
      <selection activeCell="D398" sqref="D398"/>
    </sheetView>
  </sheetViews>
  <sheetFormatPr defaultRowHeight="14.5" x14ac:dyDescent="0.35"/>
  <cols>
    <col min="1" max="1" width="54.6328125" customWidth="1"/>
    <col min="3" max="3" width="11" customWidth="1"/>
    <col min="4" max="4" width="20.26953125" customWidth="1"/>
    <col min="6" max="6" width="21.1796875" hidden="1" customWidth="1"/>
    <col min="7" max="7" width="21.1796875" customWidth="1"/>
    <col min="9" max="9" width="34.08984375" customWidth="1"/>
    <col min="11" max="11" width="28.81640625" customWidth="1"/>
    <col min="12" max="12" width="55.26953125" bestFit="1" customWidth="1"/>
    <col min="13" max="13" width="13.6328125" customWidth="1"/>
    <col min="14" max="14" width="10.90625" customWidth="1"/>
    <col min="17" max="17" width="10.6328125" customWidth="1"/>
    <col min="18" max="18" width="19.6328125" customWidth="1"/>
    <col min="19" max="19" width="12.1796875" customWidth="1"/>
    <col min="20" max="20" width="13" customWidth="1"/>
    <col min="21" max="21" width="9.453125" customWidth="1"/>
    <col min="22" max="22" width="18.7265625" customWidth="1"/>
  </cols>
  <sheetData>
    <row r="1" spans="1:22" x14ac:dyDescent="0.35">
      <c r="A1" s="14" t="s">
        <v>372</v>
      </c>
      <c r="B1" t="s">
        <v>359</v>
      </c>
      <c r="C1" t="s">
        <v>360</v>
      </c>
      <c r="D1" t="s">
        <v>361</v>
      </c>
      <c r="E1" t="s">
        <v>362</v>
      </c>
      <c r="F1" t="s">
        <v>363</v>
      </c>
      <c r="G1" t="s">
        <v>2471</v>
      </c>
      <c r="H1" t="s">
        <v>364</v>
      </c>
      <c r="I1" t="s">
        <v>2878</v>
      </c>
      <c r="J1" t="s">
        <v>365</v>
      </c>
      <c r="K1" t="s">
        <v>366</v>
      </c>
      <c r="L1" t="s">
        <v>2890</v>
      </c>
      <c r="M1" t="s">
        <v>9</v>
      </c>
      <c r="N1" t="s">
        <v>367</v>
      </c>
      <c r="O1" t="s">
        <v>368</v>
      </c>
      <c r="P1" t="s">
        <v>369</v>
      </c>
      <c r="Q1" t="s">
        <v>370</v>
      </c>
      <c r="R1" t="s">
        <v>371</v>
      </c>
      <c r="S1" t="s">
        <v>373</v>
      </c>
      <c r="T1" t="s">
        <v>374</v>
      </c>
      <c r="U1" t="s">
        <v>375</v>
      </c>
      <c r="V1" t="s">
        <v>10</v>
      </c>
    </row>
    <row r="2" spans="1:22" x14ac:dyDescent="0.35">
      <c r="A2" s="16" t="s">
        <v>384</v>
      </c>
      <c r="B2" s="1">
        <v>1.74</v>
      </c>
      <c r="C2" s="2">
        <v>44632</v>
      </c>
      <c r="D2" s="2" t="s">
        <v>376</v>
      </c>
      <c r="E2" s="2">
        <v>88.5</v>
      </c>
      <c r="F2" s="2" t="s">
        <v>377</v>
      </c>
      <c r="G2" s="2" t="str">
        <f>IF(ISBLANK(Athletes_Combined10[[#This Row],[affiliatename]]), "No Gym", Athletes_Combined10[[#This Row],[affiliatename]])</f>
        <v>CrossFit Mayhem</v>
      </c>
      <c r="H2" s="2" t="s">
        <v>378</v>
      </c>
      <c r="I2" s="2" t="str">
        <f xml:space="preserve"> Athletes_Combined10[[#This Row],[competitorname]] &amp; " - " &amp; Athletes_Combined10[[#This Row],[status]]</f>
        <v>Mathew Fraser - ACT</v>
      </c>
      <c r="J2" s="2">
        <v>16</v>
      </c>
      <c r="K2" s="2" t="s">
        <v>379</v>
      </c>
      <c r="L2" s="2" t="str">
        <f>_xlfn.CONCAT("https://profilepicsbucket.crossfit.com/",Athletes_Combined10[[#This Row],[profilepics3key]])</f>
        <v>https://profilepicsbucket.crossfit.com/9e218-P153604_4-184.jpg</v>
      </c>
      <c r="M2" s="2">
        <v>153604</v>
      </c>
      <c r="N2" s="2" t="s">
        <v>380</v>
      </c>
      <c r="O2" s="2" t="s">
        <v>381</v>
      </c>
      <c r="P2" s="2">
        <v>29</v>
      </c>
      <c r="Q2" s="2" t="s">
        <v>382</v>
      </c>
      <c r="R2" s="2" t="s">
        <v>383</v>
      </c>
      <c r="S2" s="2">
        <v>1</v>
      </c>
      <c r="T2" s="2">
        <v>984</v>
      </c>
      <c r="U2" s="2" t="s">
        <v>385</v>
      </c>
      <c r="V2" s="3">
        <v>1</v>
      </c>
    </row>
    <row r="3" spans="1:22" x14ac:dyDescent="0.35">
      <c r="A3" s="17" t="s">
        <v>390</v>
      </c>
      <c r="B3" s="4">
        <v>1.74</v>
      </c>
      <c r="C3" s="5">
        <v>44800</v>
      </c>
      <c r="D3" s="5" t="s">
        <v>376</v>
      </c>
      <c r="E3" s="5">
        <v>86.2</v>
      </c>
      <c r="F3" s="5" t="s">
        <v>386</v>
      </c>
      <c r="G3" s="5" t="str">
        <f>IF(ISBLANK(Athletes_Combined10[[#This Row],[affiliatename]]), "No Gym", Athletes_Combined10[[#This Row],[affiliatename]])</f>
        <v>Peak 360 CrossFit</v>
      </c>
      <c r="H3" s="5" t="s">
        <v>378</v>
      </c>
      <c r="I3" s="5" t="str">
        <f xml:space="preserve"> Athletes_Combined10[[#This Row],[competitorname]] &amp; " - " &amp; Athletes_Combined10[[#This Row],[status]]</f>
        <v>Noah Ohlsen - ACT</v>
      </c>
      <c r="J3" s="5">
        <v>302</v>
      </c>
      <c r="K3" s="5" t="s">
        <v>387</v>
      </c>
      <c r="L3" s="5" t="str">
        <f>_xlfn.CONCAT("https://profilepicsbucket.crossfit.com/",Athletes_Combined10[[#This Row],[profilepics3key]])</f>
        <v>https://profilepicsbucket.crossfit.com/0a0bc-P2725_5-184.jpg</v>
      </c>
      <c r="M3" s="5">
        <v>2725</v>
      </c>
      <c r="N3" s="5" t="s">
        <v>388</v>
      </c>
      <c r="O3" s="5" t="s">
        <v>381</v>
      </c>
      <c r="P3" s="5">
        <v>28</v>
      </c>
      <c r="Q3" s="5" t="s">
        <v>389</v>
      </c>
      <c r="R3" s="5" t="s">
        <v>383</v>
      </c>
      <c r="S3" s="5">
        <v>2</v>
      </c>
      <c r="T3" s="5">
        <v>949</v>
      </c>
      <c r="U3" s="5" t="s">
        <v>385</v>
      </c>
      <c r="V3" s="6">
        <v>1</v>
      </c>
    </row>
    <row r="4" spans="1:22" x14ac:dyDescent="0.35">
      <c r="A4" s="16" t="s">
        <v>397</v>
      </c>
      <c r="B4" s="1">
        <v>1.55</v>
      </c>
      <c r="C4" s="2">
        <v>44753</v>
      </c>
      <c r="D4" s="2" t="s">
        <v>391</v>
      </c>
      <c r="E4" s="2">
        <v>83.9</v>
      </c>
      <c r="F4" s="2" t="s">
        <v>392</v>
      </c>
      <c r="G4" s="2" t="str">
        <f>IF(ISBLANK(Athletes_Combined10[[#This Row],[affiliatename]]), "No Gym", Athletes_Combined10[[#This Row],[affiliatename]])</f>
        <v>CrossFit Hengill</v>
      </c>
      <c r="H4" s="2" t="s">
        <v>378</v>
      </c>
      <c r="I4" s="2" t="str">
        <f xml:space="preserve"> Athletes_Combined10[[#This Row],[competitorname]] &amp; " - " &amp; Athletes_Combined10[[#This Row],[status]]</f>
        <v>BjÃ¶rgvin Karl GuÃ°mundsson - ACT</v>
      </c>
      <c r="J4" s="2">
        <v>122</v>
      </c>
      <c r="K4" s="2" t="s">
        <v>393</v>
      </c>
      <c r="L4" s="2" t="str">
        <f>_xlfn.CONCAT("https://profilepicsbucket.crossfit.com/",Athletes_Combined10[[#This Row],[profilepics3key]])</f>
        <v>https://profilepicsbucket.crossfit.com/4c5dc-P81616_4-184.jpg</v>
      </c>
      <c r="M4" s="2">
        <v>81616</v>
      </c>
      <c r="N4" s="2" t="s">
        <v>394</v>
      </c>
      <c r="O4" s="2" t="s">
        <v>381</v>
      </c>
      <c r="P4" s="2">
        <v>26</v>
      </c>
      <c r="Q4" s="2" t="s">
        <v>395</v>
      </c>
      <c r="R4" s="2" t="s">
        <v>396</v>
      </c>
      <c r="S4" s="2">
        <v>3</v>
      </c>
      <c r="T4" s="2">
        <v>888</v>
      </c>
      <c r="U4" s="2" t="s">
        <v>385</v>
      </c>
      <c r="V4" s="3">
        <v>1</v>
      </c>
    </row>
    <row r="5" spans="1:22" x14ac:dyDescent="0.35">
      <c r="A5" s="17" t="s">
        <v>402</v>
      </c>
      <c r="B5" s="4">
        <v>1.8</v>
      </c>
      <c r="C5" s="5">
        <v>44597</v>
      </c>
      <c r="D5" s="5" t="s">
        <v>376</v>
      </c>
      <c r="E5" s="5">
        <v>84.8</v>
      </c>
      <c r="F5" s="5" t="s">
        <v>398</v>
      </c>
      <c r="G5" s="5" t="str">
        <f>IF(ISBLANK(Athletes_Combined10[[#This Row],[affiliatename]]), "No Gym", Athletes_Combined10[[#This Row],[affiliatename]])</f>
        <v>CrossFit Mentality</v>
      </c>
      <c r="H5" s="5" t="s">
        <v>378</v>
      </c>
      <c r="I5" s="5" t="str">
        <f xml:space="preserve"> Athletes_Combined10[[#This Row],[competitorname]] &amp; " - " &amp; Athletes_Combined10[[#This Row],[status]]</f>
        <v>Scott Panchik - ACT</v>
      </c>
      <c r="J5" s="5">
        <v>105</v>
      </c>
      <c r="K5" s="5" t="s">
        <v>399</v>
      </c>
      <c r="L5" s="5" t="str">
        <f>_xlfn.CONCAT("https://profilepicsbucket.crossfit.com/",Athletes_Combined10[[#This Row],[profilepics3key]])</f>
        <v>https://profilepicsbucket.crossfit.com/e23e0-P34796_8-184.jpg</v>
      </c>
      <c r="M5" s="5">
        <v>34796</v>
      </c>
      <c r="N5" s="5" t="s">
        <v>400</v>
      </c>
      <c r="O5" s="5" t="s">
        <v>381</v>
      </c>
      <c r="P5" s="5">
        <v>31</v>
      </c>
      <c r="Q5" s="5" t="s">
        <v>401</v>
      </c>
      <c r="R5" s="5" t="s">
        <v>383</v>
      </c>
      <c r="S5" s="5">
        <v>4</v>
      </c>
      <c r="T5" s="5">
        <v>795</v>
      </c>
      <c r="U5" s="5" t="s">
        <v>385</v>
      </c>
      <c r="V5" s="6">
        <v>1</v>
      </c>
    </row>
    <row r="6" spans="1:22" x14ac:dyDescent="0.35">
      <c r="A6" s="16" t="s">
        <v>409</v>
      </c>
      <c r="B6" s="1">
        <v>1.55</v>
      </c>
      <c r="C6" s="2">
        <v>44792</v>
      </c>
      <c r="D6" s="2" t="s">
        <v>403</v>
      </c>
      <c r="E6" s="2">
        <v>87.1</v>
      </c>
      <c r="F6" s="2" t="s">
        <v>404</v>
      </c>
      <c r="G6" s="2" t="str">
        <f>IF(ISBLANK(Athletes_Combined10[[#This Row],[affiliatename]]), "No Gym", Athletes_Combined10[[#This Row],[affiliatename]])</f>
        <v>CrossFit Mode</v>
      </c>
      <c r="H6" s="2" t="s">
        <v>378</v>
      </c>
      <c r="I6" s="2" t="str">
        <f xml:space="preserve"> Athletes_Combined10[[#This Row],[competitorname]] &amp; " - " &amp; Athletes_Combined10[[#This Row],[status]]</f>
        <v>James Newbury - ACT</v>
      </c>
      <c r="J6" s="2">
        <v>303</v>
      </c>
      <c r="K6" s="2" t="s">
        <v>405</v>
      </c>
      <c r="L6" s="2" t="str">
        <f>_xlfn.CONCAT("https://profilepicsbucket.crossfit.com/",Athletes_Combined10[[#This Row],[profilepics3key]])</f>
        <v>https://profilepicsbucket.crossfit.com/b7c6d-P16080_7-184.jpg</v>
      </c>
      <c r="M6" s="2">
        <v>16080</v>
      </c>
      <c r="N6" s="2" t="s">
        <v>406</v>
      </c>
      <c r="O6" s="2" t="s">
        <v>381</v>
      </c>
      <c r="P6" s="2">
        <v>28</v>
      </c>
      <c r="Q6" s="2" t="s">
        <v>407</v>
      </c>
      <c r="R6" s="2" t="s">
        <v>408</v>
      </c>
      <c r="S6" s="2">
        <v>5</v>
      </c>
      <c r="T6" s="2">
        <v>728</v>
      </c>
      <c r="U6" s="2" t="s">
        <v>385</v>
      </c>
      <c r="V6" s="3">
        <v>1</v>
      </c>
    </row>
    <row r="7" spans="1:22" x14ac:dyDescent="0.35">
      <c r="A7" s="17" t="s">
        <v>414</v>
      </c>
      <c r="B7" s="4">
        <v>1.77</v>
      </c>
      <c r="C7" s="5">
        <v>44590</v>
      </c>
      <c r="D7" s="5" t="s">
        <v>376</v>
      </c>
      <c r="E7" s="5">
        <v>87.1</v>
      </c>
      <c r="F7" s="5" t="s">
        <v>410</v>
      </c>
      <c r="G7" s="5" t="str">
        <f>IF(ISBLANK(Athletes_Combined10[[#This Row],[affiliatename]]), "No Gym", Athletes_Combined10[[#This Row],[affiliatename]])</f>
        <v>Cobra Command CrossFit</v>
      </c>
      <c r="H7" s="5" t="s">
        <v>378</v>
      </c>
      <c r="I7" s="5" t="str">
        <f xml:space="preserve"> Athletes_Combined10[[#This Row],[competitorname]] &amp; " - " &amp; Athletes_Combined10[[#This Row],[status]]</f>
        <v>Jacob Heppner - ACT</v>
      </c>
      <c r="J7" s="5">
        <v>101</v>
      </c>
      <c r="K7" s="5" t="s">
        <v>411</v>
      </c>
      <c r="L7" s="5" t="str">
        <f>_xlfn.CONCAT("https://profilepicsbucket.crossfit.com/",Athletes_Combined10[[#This Row],[profilepics3key]])</f>
        <v>https://profilepicsbucket.crossfit.com/d1ef5-P199938_3-184.jpg</v>
      </c>
      <c r="M7" s="5">
        <v>199938</v>
      </c>
      <c r="N7" s="5" t="s">
        <v>412</v>
      </c>
      <c r="O7" s="5" t="s">
        <v>381</v>
      </c>
      <c r="P7" s="5">
        <v>29</v>
      </c>
      <c r="Q7" s="5" t="s">
        <v>413</v>
      </c>
      <c r="R7" s="5" t="s">
        <v>383</v>
      </c>
      <c r="S7" s="5">
        <v>6</v>
      </c>
      <c r="T7" s="5">
        <v>694</v>
      </c>
      <c r="U7" s="5" t="s">
        <v>385</v>
      </c>
      <c r="V7" s="6">
        <v>1</v>
      </c>
    </row>
    <row r="8" spans="1:22" x14ac:dyDescent="0.35">
      <c r="A8" s="16" t="s">
        <v>419</v>
      </c>
      <c r="B8" s="1">
        <v>1.71</v>
      </c>
      <c r="C8" s="2">
        <v>44805</v>
      </c>
      <c r="D8" s="2" t="s">
        <v>403</v>
      </c>
      <c r="E8" s="2">
        <v>82.1</v>
      </c>
      <c r="F8" s="2" t="s">
        <v>415</v>
      </c>
      <c r="G8" s="2" t="str">
        <f>IF(ISBLANK(Athletes_Combined10[[#This Row],[affiliatename]]), "No Gym", Athletes_Combined10[[#This Row],[affiliatename]])</f>
        <v>CrossFit Crossaxed</v>
      </c>
      <c r="H8" s="2" t="s">
        <v>378</v>
      </c>
      <c r="I8" s="2" t="str">
        <f xml:space="preserve"> Athletes_Combined10[[#This Row],[competitorname]] &amp; " - " &amp; Athletes_Combined10[[#This Row],[status]]</f>
        <v>Matt Mcleod - ACT</v>
      </c>
      <c r="J8" s="2">
        <v>311</v>
      </c>
      <c r="K8" s="2" t="s">
        <v>416</v>
      </c>
      <c r="L8" s="2" t="str">
        <f>_xlfn.CONCAT("https://profilepicsbucket.crossfit.com/",Athletes_Combined10[[#This Row],[profilepics3key]])</f>
        <v>https://profilepicsbucket.crossfit.com/41bf6-P660204_5-184.jpg</v>
      </c>
      <c r="M8" s="2">
        <v>660204</v>
      </c>
      <c r="N8" s="2" t="s">
        <v>417</v>
      </c>
      <c r="O8" s="2" t="s">
        <v>381</v>
      </c>
      <c r="P8" s="2">
        <v>26</v>
      </c>
      <c r="Q8" s="2" t="s">
        <v>418</v>
      </c>
      <c r="R8" s="2" t="s">
        <v>408</v>
      </c>
      <c r="S8" s="2">
        <v>7</v>
      </c>
      <c r="T8" s="2">
        <v>671</v>
      </c>
      <c r="U8" s="2" t="s">
        <v>385</v>
      </c>
      <c r="V8" s="3">
        <v>1</v>
      </c>
    </row>
    <row r="9" spans="1:22" x14ac:dyDescent="0.35">
      <c r="A9" s="17" t="s">
        <v>425</v>
      </c>
      <c r="B9" s="4">
        <v>1.77</v>
      </c>
      <c r="C9" s="5"/>
      <c r="D9" s="5" t="s">
        <v>420</v>
      </c>
      <c r="E9" s="5">
        <v>84.8</v>
      </c>
      <c r="F9" s="5"/>
      <c r="G9" s="5" t="str">
        <f>IF(ISBLANK(Athletes_Combined10[[#This Row],[affiliatename]]), "No Gym", Athletes_Combined10[[#This Row],[affiliatename]])</f>
        <v>No Gym</v>
      </c>
      <c r="H9" s="5" t="s">
        <v>378</v>
      </c>
      <c r="I9" s="5" t="str">
        <f xml:space="preserve"> Athletes_Combined10[[#This Row],[competitorname]] &amp; " - " &amp; Athletes_Combined10[[#This Row],[status]]</f>
        <v>Adrian Mundwiler - ACT</v>
      </c>
      <c r="J9" s="5">
        <v>135</v>
      </c>
      <c r="K9" s="5" t="s">
        <v>421</v>
      </c>
      <c r="L9" s="5" t="str">
        <f>_xlfn.CONCAT("https://profilepicsbucket.crossfit.com/",Athletes_Combined10[[#This Row],[profilepics3key]])</f>
        <v>https://profilepicsbucket.crossfit.com/ff2d6-P698182_6-184.jpg</v>
      </c>
      <c r="M9" s="5">
        <v>698182</v>
      </c>
      <c r="N9" s="5" t="s">
        <v>422</v>
      </c>
      <c r="O9" s="5" t="s">
        <v>381</v>
      </c>
      <c r="P9" s="5">
        <v>26</v>
      </c>
      <c r="Q9" s="5" t="s">
        <v>423</v>
      </c>
      <c r="R9" s="5" t="s">
        <v>424</v>
      </c>
      <c r="S9" s="5">
        <v>8</v>
      </c>
      <c r="T9" s="5">
        <v>632</v>
      </c>
      <c r="U9" s="5" t="s">
        <v>385</v>
      </c>
      <c r="V9" s="6">
        <v>1</v>
      </c>
    </row>
    <row r="10" spans="1:22" x14ac:dyDescent="0.35">
      <c r="A10" s="16" t="s">
        <v>429</v>
      </c>
      <c r="B10" s="1">
        <v>1.8</v>
      </c>
      <c r="C10" s="2">
        <v>44969</v>
      </c>
      <c r="D10" s="2" t="s">
        <v>376</v>
      </c>
      <c r="E10" s="2">
        <v>83.9</v>
      </c>
      <c r="F10" s="2" t="s">
        <v>426</v>
      </c>
      <c r="G10" s="2" t="str">
        <f>IF(ISBLANK(Athletes_Combined10[[#This Row],[affiliatename]]), "No Gym", Athletes_Combined10[[#This Row],[affiliatename]])</f>
        <v>CrossFit Cliffside</v>
      </c>
      <c r="H10" s="2" t="s">
        <v>378</v>
      </c>
      <c r="I10" s="2" t="str">
        <f xml:space="preserve"> Athletes_Combined10[[#This Row],[competitorname]] &amp; " - " &amp; Athletes_Combined10[[#This Row],[status]]</f>
        <v>Saxon Panchik - ACT</v>
      </c>
      <c r="J10" s="2">
        <v>310</v>
      </c>
      <c r="K10" s="2" t="s">
        <v>427</v>
      </c>
      <c r="L10" s="2" t="str">
        <f>_xlfn.CONCAT("https://profilepicsbucket.crossfit.com/",Athletes_Combined10[[#This Row],[profilepics3key]])</f>
        <v>https://profilepicsbucket.crossfit.com/00087-P310970_11-184.jpg</v>
      </c>
      <c r="M10" s="2">
        <v>310970</v>
      </c>
      <c r="N10" s="2" t="s">
        <v>428</v>
      </c>
      <c r="O10" s="2" t="s">
        <v>381</v>
      </c>
      <c r="P10" s="2">
        <v>23</v>
      </c>
      <c r="Q10" s="2" t="s">
        <v>401</v>
      </c>
      <c r="R10" s="2" t="s">
        <v>383</v>
      </c>
      <c r="S10" s="2">
        <v>9</v>
      </c>
      <c r="T10" s="2">
        <v>587</v>
      </c>
      <c r="U10" s="2" t="s">
        <v>385</v>
      </c>
      <c r="V10" s="3">
        <v>1</v>
      </c>
    </row>
    <row r="11" spans="1:22" x14ac:dyDescent="0.35">
      <c r="A11" s="17" t="s">
        <v>434</v>
      </c>
      <c r="B11" s="4">
        <v>1.8</v>
      </c>
      <c r="C11" s="5">
        <v>44802</v>
      </c>
      <c r="D11" s="5" t="s">
        <v>376</v>
      </c>
      <c r="E11" s="5">
        <v>86.2</v>
      </c>
      <c r="F11" s="5" t="s">
        <v>430</v>
      </c>
      <c r="G11" s="5" t="str">
        <f>IF(ISBLANK(Athletes_Combined10[[#This Row],[affiliatename]]), "No Gym", Athletes_Combined10[[#This Row],[affiliatename]])</f>
        <v>CrossFit Trivium</v>
      </c>
      <c r="H11" s="5" t="s">
        <v>378</v>
      </c>
      <c r="I11" s="5" t="str">
        <f xml:space="preserve"> Athletes_Combined10[[#This Row],[competitorname]] &amp; " - " &amp; Athletes_Combined10[[#This Row],[status]]</f>
        <v>Will Moorad - ACT</v>
      </c>
      <c r="J11" s="5">
        <v>309</v>
      </c>
      <c r="K11" s="5" t="s">
        <v>431</v>
      </c>
      <c r="L11" s="5" t="str">
        <f>_xlfn.CONCAT("https://profilepicsbucket.crossfit.com/",Athletes_Combined10[[#This Row],[profilepics3key]])</f>
        <v>https://profilepicsbucket.crossfit.com/d3cc2-P35627_6-184.jpg</v>
      </c>
      <c r="M11" s="5">
        <v>35627</v>
      </c>
      <c r="N11" s="5" t="s">
        <v>432</v>
      </c>
      <c r="O11" s="5" t="s">
        <v>381</v>
      </c>
      <c r="P11" s="5">
        <v>30</v>
      </c>
      <c r="Q11" s="5" t="s">
        <v>433</v>
      </c>
      <c r="R11" s="5" t="s">
        <v>383</v>
      </c>
      <c r="S11" s="5">
        <v>10</v>
      </c>
      <c r="T11" s="5">
        <v>485</v>
      </c>
      <c r="U11" s="5" t="s">
        <v>385</v>
      </c>
      <c r="V11" s="6">
        <v>1</v>
      </c>
    </row>
    <row r="12" spans="1:22" x14ac:dyDescent="0.35">
      <c r="A12" s="16" t="s">
        <v>439</v>
      </c>
      <c r="B12" s="1">
        <v>1.55</v>
      </c>
      <c r="C12" s="2">
        <v>44588</v>
      </c>
      <c r="D12" s="2" t="s">
        <v>376</v>
      </c>
      <c r="E12" s="2">
        <v>91.6</v>
      </c>
      <c r="F12" s="2" t="s">
        <v>435</v>
      </c>
      <c r="G12" s="2" t="str">
        <f>IF(ISBLANK(Athletes_Combined10[[#This Row],[affiliatename]]), "No Gym", Athletes_Combined10[[#This Row],[affiliatename]])</f>
        <v>CrossFit Spokane Valley</v>
      </c>
      <c r="H12" s="2" t="s">
        <v>89</v>
      </c>
      <c r="I12" s="2" t="str">
        <f xml:space="preserve"> Athletes_Combined10[[#This Row],[competitorname]] &amp; " - " &amp; Athletes_Combined10[[#This Row],[status]]</f>
        <v>Cole Sager - CUT</v>
      </c>
      <c r="J12" s="2">
        <v>102</v>
      </c>
      <c r="K12" s="2" t="s">
        <v>436</v>
      </c>
      <c r="L12" s="2" t="str">
        <f>_xlfn.CONCAT("https://profilepicsbucket.crossfit.com/",Athletes_Combined10[[#This Row],[profilepics3key]])</f>
        <v>https://profilepicsbucket.crossfit.com/ce316-P153625_5-184.jpg</v>
      </c>
      <c r="M12" s="2">
        <v>153625</v>
      </c>
      <c r="N12" s="2" t="s">
        <v>437</v>
      </c>
      <c r="O12" s="2" t="s">
        <v>381</v>
      </c>
      <c r="P12" s="2">
        <v>28</v>
      </c>
      <c r="Q12" s="2" t="s">
        <v>438</v>
      </c>
      <c r="R12" s="2" t="s">
        <v>383</v>
      </c>
      <c r="S12" s="2">
        <v>11</v>
      </c>
      <c r="T12" s="2">
        <v>368</v>
      </c>
      <c r="U12" s="2" t="s">
        <v>385</v>
      </c>
      <c r="V12" s="3">
        <v>1</v>
      </c>
    </row>
    <row r="13" spans="1:22" x14ac:dyDescent="0.35">
      <c r="A13" s="17" t="s">
        <v>444</v>
      </c>
      <c r="B13" s="4">
        <v>1.56</v>
      </c>
      <c r="C13" s="5">
        <v>44599</v>
      </c>
      <c r="D13" s="5" t="s">
        <v>376</v>
      </c>
      <c r="E13" s="5">
        <v>89.8</v>
      </c>
      <c r="F13" s="5" t="s">
        <v>440</v>
      </c>
      <c r="G13" s="5" t="str">
        <f>IF(ISBLANK(Athletes_Combined10[[#This Row],[affiliatename]]), "No Gym", Athletes_Combined10[[#This Row],[affiliatename]])</f>
        <v>CrossFit Passion</v>
      </c>
      <c r="H13" s="5" t="s">
        <v>89</v>
      </c>
      <c r="I13" s="5" t="str">
        <f xml:space="preserve"> Athletes_Combined10[[#This Row],[competitorname]] &amp; " - " &amp; Athletes_Combined10[[#This Row],[status]]</f>
        <v>Travis Mayer - CUT</v>
      </c>
      <c r="J13" s="5">
        <v>108</v>
      </c>
      <c r="K13" s="5" t="s">
        <v>441</v>
      </c>
      <c r="L13" s="5" t="str">
        <f>_xlfn.CONCAT("https://profilepicsbucket.crossfit.com/",Athletes_Combined10[[#This Row],[profilepics3key]])</f>
        <v>https://profilepicsbucket.crossfit.com/9de68-P1690_5-184.jpg</v>
      </c>
      <c r="M13" s="5">
        <v>1690</v>
      </c>
      <c r="N13" s="5" t="s">
        <v>442</v>
      </c>
      <c r="O13" s="5" t="s">
        <v>381</v>
      </c>
      <c r="P13" s="5">
        <v>28</v>
      </c>
      <c r="Q13" s="5" t="s">
        <v>443</v>
      </c>
      <c r="R13" s="5" t="s">
        <v>383</v>
      </c>
      <c r="S13" s="5">
        <v>12</v>
      </c>
      <c r="T13" s="5">
        <v>368</v>
      </c>
      <c r="U13" s="5" t="s">
        <v>385</v>
      </c>
      <c r="V13" s="6">
        <v>1</v>
      </c>
    </row>
    <row r="14" spans="1:22" x14ac:dyDescent="0.35">
      <c r="A14" s="16" t="s">
        <v>448</v>
      </c>
      <c r="B14" s="1">
        <v>1.56</v>
      </c>
      <c r="C14" s="2"/>
      <c r="D14" s="2" t="s">
        <v>376</v>
      </c>
      <c r="E14" s="2">
        <v>90.7</v>
      </c>
      <c r="F14" s="2"/>
      <c r="G14" s="2" t="str">
        <f>IF(ISBLANK(Athletes_Combined10[[#This Row],[affiliatename]]), "No Gym", Athletes_Combined10[[#This Row],[affiliatename]])</f>
        <v>No Gym</v>
      </c>
      <c r="H14" s="2" t="s">
        <v>89</v>
      </c>
      <c r="I14" s="2" t="str">
        <f xml:space="preserve"> Athletes_Combined10[[#This Row],[competitorname]] &amp; " - " &amp; Athletes_Combined10[[#This Row],[status]]</f>
        <v>Samuel Kwant - CUT</v>
      </c>
      <c r="J14" s="2">
        <v>111</v>
      </c>
      <c r="K14" s="2" t="s">
        <v>445</v>
      </c>
      <c r="L14" s="2" t="str">
        <f>_xlfn.CONCAT("https://profilepicsbucket.crossfit.com/",Athletes_Combined10[[#This Row],[profilepics3key]])</f>
        <v>https://profilepicsbucket.crossfit.com/a9afa-P74320_4-184.jpg</v>
      </c>
      <c r="M14" s="2">
        <v>74320</v>
      </c>
      <c r="N14" s="2" t="s">
        <v>446</v>
      </c>
      <c r="O14" s="2" t="s">
        <v>381</v>
      </c>
      <c r="P14" s="2">
        <v>23</v>
      </c>
      <c r="Q14" s="2" t="s">
        <v>447</v>
      </c>
      <c r="R14" s="2" t="s">
        <v>383</v>
      </c>
      <c r="S14" s="2">
        <v>13</v>
      </c>
      <c r="T14" s="2">
        <v>349</v>
      </c>
      <c r="U14" s="2" t="s">
        <v>385</v>
      </c>
      <c r="V14" s="3">
        <v>1</v>
      </c>
    </row>
    <row r="15" spans="1:22" x14ac:dyDescent="0.35">
      <c r="A15" s="17" t="s">
        <v>453</v>
      </c>
      <c r="B15" s="4">
        <v>1.74</v>
      </c>
      <c r="C15" s="5">
        <v>44700</v>
      </c>
      <c r="D15" s="5" t="s">
        <v>376</v>
      </c>
      <c r="E15" s="5">
        <v>82.6</v>
      </c>
      <c r="F15" s="5" t="s">
        <v>449</v>
      </c>
      <c r="G15" s="5" t="str">
        <f>IF(ISBLANK(Athletes_Combined10[[#This Row],[affiliatename]]), "No Gym", Athletes_Combined10[[#This Row],[affiliatename]])</f>
        <v>CrossFit Rejoice</v>
      </c>
      <c r="H15" s="5" t="s">
        <v>89</v>
      </c>
      <c r="I15" s="5" t="str">
        <f xml:space="preserve"> Athletes_Combined10[[#This Row],[competitorname]] &amp; " - " &amp; Athletes_Combined10[[#This Row],[status]]</f>
        <v>Logan Collins - CUT</v>
      </c>
      <c r="J15" s="5">
        <v>113</v>
      </c>
      <c r="K15" s="5" t="s">
        <v>450</v>
      </c>
      <c r="L15" s="5" t="str">
        <f>_xlfn.CONCAT("https://profilepicsbucket.crossfit.com/",Athletes_Combined10[[#This Row],[profilepics3key]])</f>
        <v>https://profilepicsbucket.crossfit.com/5afca-P123764_4-184.jpg</v>
      </c>
      <c r="M15" s="5">
        <v>123764</v>
      </c>
      <c r="N15" s="5" t="s">
        <v>451</v>
      </c>
      <c r="O15" s="5" t="s">
        <v>381</v>
      </c>
      <c r="P15" s="5">
        <v>28</v>
      </c>
      <c r="Q15" s="5" t="s">
        <v>452</v>
      </c>
      <c r="R15" s="5" t="s">
        <v>383</v>
      </c>
      <c r="S15" s="5">
        <v>14</v>
      </c>
      <c r="T15" s="5">
        <v>340</v>
      </c>
      <c r="U15" s="5" t="s">
        <v>385</v>
      </c>
      <c r="V15" s="6">
        <v>1</v>
      </c>
    </row>
    <row r="16" spans="1:22" x14ac:dyDescent="0.35">
      <c r="A16" s="16" t="s">
        <v>458</v>
      </c>
      <c r="B16" s="1">
        <v>1.77</v>
      </c>
      <c r="C16" s="2">
        <v>44804</v>
      </c>
      <c r="D16" s="2" t="s">
        <v>376</v>
      </c>
      <c r="E16" s="2">
        <v>87.5</v>
      </c>
      <c r="F16" s="2" t="s">
        <v>454</v>
      </c>
      <c r="G16" s="2" t="str">
        <f>IF(ISBLANK(Athletes_Combined10[[#This Row],[affiliatename]]), "No Gym", Athletes_Combined10[[#This Row],[affiliatename]])</f>
        <v>CrossFit Sacrifice</v>
      </c>
      <c r="H16" s="2" t="s">
        <v>89</v>
      </c>
      <c r="I16" s="2" t="str">
        <f xml:space="preserve"> Athletes_Combined10[[#This Row],[competitorname]] &amp; " - " &amp; Athletes_Combined10[[#This Row],[status]]</f>
        <v>Chandler Smith - CUT</v>
      </c>
      <c r="J16" s="2">
        <v>312</v>
      </c>
      <c r="K16" s="2" t="s">
        <v>455</v>
      </c>
      <c r="L16" s="2" t="str">
        <f>_xlfn.CONCAT("https://profilepicsbucket.crossfit.com/",Athletes_Combined10[[#This Row],[profilepics3key]])</f>
        <v>https://profilepicsbucket.crossfit.com/22a7d-P469626_5-184.jpg</v>
      </c>
      <c r="M16" s="2">
        <v>469626</v>
      </c>
      <c r="N16" s="2" t="s">
        <v>456</v>
      </c>
      <c r="O16" s="2" t="s">
        <v>381</v>
      </c>
      <c r="P16" s="2">
        <v>26</v>
      </c>
      <c r="Q16" s="2" t="s">
        <v>457</v>
      </c>
      <c r="R16" s="2" t="s">
        <v>383</v>
      </c>
      <c r="S16" s="2">
        <v>15</v>
      </c>
      <c r="T16" s="2">
        <v>329</v>
      </c>
      <c r="U16" s="2" t="s">
        <v>385</v>
      </c>
      <c r="V16" s="3">
        <v>1</v>
      </c>
    </row>
    <row r="17" spans="1:22" x14ac:dyDescent="0.35">
      <c r="A17" s="17" t="s">
        <v>465</v>
      </c>
      <c r="B17" s="4">
        <v>1.56</v>
      </c>
      <c r="C17" s="5">
        <v>44773</v>
      </c>
      <c r="D17" s="5" t="s">
        <v>459</v>
      </c>
      <c r="E17" s="5">
        <v>88.5</v>
      </c>
      <c r="F17" s="5" t="s">
        <v>460</v>
      </c>
      <c r="G17" s="5" t="str">
        <f>IF(ISBLANK(Athletes_Combined10[[#This Row],[affiliatename]]), "No Gym", Athletes_Combined10[[#This Row],[affiliatename]])</f>
        <v>CrossFit Solid Ground</v>
      </c>
      <c r="H17" s="5" t="s">
        <v>89</v>
      </c>
      <c r="I17" s="5" t="str">
        <f xml:space="preserve"> Athletes_Combined10[[#This Row],[competitorname]] &amp; " - " &amp; Athletes_Combined10[[#This Row],[status]]</f>
        <v>Patrick Vellner - CUT</v>
      </c>
      <c r="J17" s="5">
        <v>119</v>
      </c>
      <c r="K17" s="5" t="s">
        <v>461</v>
      </c>
      <c r="L17" s="5" t="str">
        <f>_xlfn.CONCAT("https://profilepicsbucket.crossfit.com/",Athletes_Combined10[[#This Row],[profilepics3key]])</f>
        <v>https://profilepicsbucket.crossfit.com/d471c-P158264_7-184.jpg</v>
      </c>
      <c r="M17" s="5">
        <v>158264</v>
      </c>
      <c r="N17" s="5" t="s">
        <v>462</v>
      </c>
      <c r="O17" s="5" t="s">
        <v>381</v>
      </c>
      <c r="P17" s="5">
        <v>29</v>
      </c>
      <c r="Q17" s="5" t="s">
        <v>463</v>
      </c>
      <c r="R17" s="5" t="s">
        <v>464</v>
      </c>
      <c r="S17" s="5">
        <v>16</v>
      </c>
      <c r="T17" s="5">
        <v>322</v>
      </c>
      <c r="U17" s="5" t="s">
        <v>385</v>
      </c>
      <c r="V17" s="6">
        <v>1</v>
      </c>
    </row>
    <row r="18" spans="1:22" x14ac:dyDescent="0.35">
      <c r="A18" s="16" t="s">
        <v>472</v>
      </c>
      <c r="B18" s="1">
        <v>1.83</v>
      </c>
      <c r="C18" s="2">
        <v>44756</v>
      </c>
      <c r="D18" s="2" t="s">
        <v>466</v>
      </c>
      <c r="E18" s="2">
        <v>95.7</v>
      </c>
      <c r="F18" s="2" t="s">
        <v>467</v>
      </c>
      <c r="G18" s="2" t="str">
        <f>IF(ISBLANK(Athletes_Combined10[[#This Row],[affiliatename]]), "No Gym", Athletes_Combined10[[#This Row],[affiliatename]])</f>
        <v>CrossFit Nordic</v>
      </c>
      <c r="H18" s="2" t="s">
        <v>89</v>
      </c>
      <c r="I18" s="2" t="str">
        <f xml:space="preserve"> Athletes_Combined10[[#This Row],[competitorname]] &amp; " - " &amp; Athletes_Combined10[[#This Row],[status]]</f>
        <v>Lukas HÃ¶gberg - CUT</v>
      </c>
      <c r="J18" s="2">
        <v>128</v>
      </c>
      <c r="K18" s="2" t="s">
        <v>468</v>
      </c>
      <c r="L18" s="2" t="str">
        <f>_xlfn.CONCAT("https://profilepicsbucket.crossfit.com/",Athletes_Combined10[[#This Row],[profilepics3key]])</f>
        <v>https://profilepicsbucket.crossfit.com/0c02c-P24309_6-184.jpg</v>
      </c>
      <c r="M18" s="2">
        <v>24309</v>
      </c>
      <c r="N18" s="2" t="s">
        <v>469</v>
      </c>
      <c r="O18" s="2" t="s">
        <v>381</v>
      </c>
      <c r="P18" s="2">
        <v>28</v>
      </c>
      <c r="Q18" s="2" t="s">
        <v>470</v>
      </c>
      <c r="R18" s="2" t="s">
        <v>471</v>
      </c>
      <c r="S18" s="2">
        <v>17</v>
      </c>
      <c r="T18" s="2">
        <v>319</v>
      </c>
      <c r="U18" s="2" t="s">
        <v>385</v>
      </c>
      <c r="V18" s="3">
        <v>1</v>
      </c>
    </row>
    <row r="19" spans="1:22" x14ac:dyDescent="0.35">
      <c r="A19" s="17" t="s">
        <v>479</v>
      </c>
      <c r="B19" s="4">
        <v>1.83</v>
      </c>
      <c r="C19" s="5">
        <v>44658</v>
      </c>
      <c r="D19" s="5" t="s">
        <v>473</v>
      </c>
      <c r="E19" s="5">
        <v>86.2</v>
      </c>
      <c r="F19" s="5" t="s">
        <v>474</v>
      </c>
      <c r="G19" s="5" t="str">
        <f>IF(ISBLANK(Athletes_Combined10[[#This Row],[affiliatename]]), "No Gym", Athletes_Combined10[[#This Row],[affiliatename]])</f>
        <v>CrossFit Flensburg</v>
      </c>
      <c r="H19" s="5" t="s">
        <v>89</v>
      </c>
      <c r="I19" s="5" t="str">
        <f xml:space="preserve"> Athletes_Combined10[[#This Row],[competitorname]] &amp; " - " &amp; Athletes_Combined10[[#This Row],[status]]</f>
        <v>Joshua Wichtrup - CUT</v>
      </c>
      <c r="J19" s="5">
        <v>136</v>
      </c>
      <c r="K19" s="5" t="s">
        <v>475</v>
      </c>
      <c r="L19" s="5" t="str">
        <f>_xlfn.CONCAT("https://profilepicsbucket.crossfit.com/",Athletes_Combined10[[#This Row],[profilepics3key]])</f>
        <v>https://profilepicsbucket.crossfit.com/565d0-P286691_2-184.jpg</v>
      </c>
      <c r="M19" s="5">
        <v>286691</v>
      </c>
      <c r="N19" s="5" t="s">
        <v>476</v>
      </c>
      <c r="O19" s="5" t="s">
        <v>381</v>
      </c>
      <c r="P19" s="5">
        <v>27</v>
      </c>
      <c r="Q19" s="5" t="s">
        <v>477</v>
      </c>
      <c r="R19" s="5" t="s">
        <v>478</v>
      </c>
      <c r="S19" s="5">
        <v>18</v>
      </c>
      <c r="T19" s="5">
        <v>315</v>
      </c>
      <c r="U19" s="5" t="s">
        <v>385</v>
      </c>
      <c r="V19" s="6">
        <v>1</v>
      </c>
    </row>
    <row r="20" spans="1:22" x14ac:dyDescent="0.35">
      <c r="A20" s="16" t="s">
        <v>486</v>
      </c>
      <c r="B20" s="1">
        <v>1.86</v>
      </c>
      <c r="C20" s="2">
        <v>44663</v>
      </c>
      <c r="D20" s="2" t="s">
        <v>480</v>
      </c>
      <c r="E20" s="2">
        <v>89.8</v>
      </c>
      <c r="F20" s="2" t="s">
        <v>481</v>
      </c>
      <c r="G20" s="2" t="str">
        <f>IF(ISBLANK(Athletes_Combined10[[#This Row],[affiliatename]]), "No Gym", Athletes_Combined10[[#This Row],[affiliatename]])</f>
        <v>CrossFit Yas</v>
      </c>
      <c r="H20" s="2" t="s">
        <v>89</v>
      </c>
      <c r="I20" s="2" t="str">
        <f xml:space="preserve"> Athletes_Combined10[[#This Row],[competitorname]] &amp; " - " &amp; Athletes_Combined10[[#This Row],[status]]</f>
        <v>Elliot Simmonds - CUT</v>
      </c>
      <c r="J20" s="2">
        <v>132</v>
      </c>
      <c r="K20" s="2" t="s">
        <v>482</v>
      </c>
      <c r="L20" s="2" t="str">
        <f>_xlfn.CONCAT("https://profilepicsbucket.crossfit.com/",Athletes_Combined10[[#This Row],[profilepics3key]])</f>
        <v>https://profilepicsbucket.crossfit.com/ae97a-P86089_6-184.jpg</v>
      </c>
      <c r="M20" s="2">
        <v>86089</v>
      </c>
      <c r="N20" s="2" t="s">
        <v>483</v>
      </c>
      <c r="O20" s="2" t="s">
        <v>381</v>
      </c>
      <c r="P20" s="2">
        <v>25</v>
      </c>
      <c r="Q20" s="2" t="s">
        <v>484</v>
      </c>
      <c r="R20" s="2" t="s">
        <v>485</v>
      </c>
      <c r="S20" s="2">
        <v>19</v>
      </c>
      <c r="T20" s="2">
        <v>303</v>
      </c>
      <c r="U20" s="2" t="s">
        <v>385</v>
      </c>
      <c r="V20" s="3">
        <v>1</v>
      </c>
    </row>
    <row r="21" spans="1:22" x14ac:dyDescent="0.35">
      <c r="A21" s="17" t="s">
        <v>493</v>
      </c>
      <c r="B21" s="4">
        <v>1.83</v>
      </c>
      <c r="C21" s="5">
        <v>44593</v>
      </c>
      <c r="D21" s="5" t="s">
        <v>487</v>
      </c>
      <c r="E21" s="5">
        <v>86.2</v>
      </c>
      <c r="F21" s="5" t="s">
        <v>488</v>
      </c>
      <c r="G21" s="5" t="str">
        <f>IF(ISBLANK(Athletes_Combined10[[#This Row],[affiliatename]]), "No Gym", Athletes_Combined10[[#This Row],[affiliatename]])</f>
        <v>CrossFit Skodsborg</v>
      </c>
      <c r="H21" s="5" t="s">
        <v>89</v>
      </c>
      <c r="I21" s="5" t="str">
        <f xml:space="preserve"> Athletes_Combined10[[#This Row],[competitorname]] &amp; " - " &amp; Athletes_Combined10[[#This Row],[status]]</f>
        <v>Casper Gammelmark - CUT</v>
      </c>
      <c r="J21" s="5">
        <v>115</v>
      </c>
      <c r="K21" s="5" t="s">
        <v>489</v>
      </c>
      <c r="L21" s="5" t="str">
        <f>_xlfn.CONCAT("https://profilepicsbucket.crossfit.com/",Athletes_Combined10[[#This Row],[profilepics3key]])</f>
        <v>https://profilepicsbucket.crossfit.com/0e8b6-P230757_2-184.jpg</v>
      </c>
      <c r="M21" s="5">
        <v>230757</v>
      </c>
      <c r="N21" s="5" t="s">
        <v>490</v>
      </c>
      <c r="O21" s="5" t="s">
        <v>381</v>
      </c>
      <c r="P21" s="5">
        <v>28</v>
      </c>
      <c r="Q21" s="5" t="s">
        <v>491</v>
      </c>
      <c r="R21" s="5" t="s">
        <v>492</v>
      </c>
      <c r="S21" s="5">
        <v>20</v>
      </c>
      <c r="T21" s="5">
        <v>251</v>
      </c>
      <c r="U21" s="5" t="s">
        <v>385</v>
      </c>
      <c r="V21" s="6">
        <v>1</v>
      </c>
    </row>
    <row r="22" spans="1:22" x14ac:dyDescent="0.35">
      <c r="A22" s="16" t="s">
        <v>500</v>
      </c>
      <c r="B22" s="1">
        <v>1.55</v>
      </c>
      <c r="C22" s="2">
        <v>44688</v>
      </c>
      <c r="D22" s="2" t="s">
        <v>494</v>
      </c>
      <c r="E22" s="2">
        <v>86.2</v>
      </c>
      <c r="F22" s="2" t="s">
        <v>495</v>
      </c>
      <c r="G22" s="2" t="str">
        <f>IF(ISBLANK(Athletes_Combined10[[#This Row],[affiliatename]]), "No Gym", Athletes_Combined10[[#This Row],[affiliatename]])</f>
        <v>CrossFit Lutece</v>
      </c>
      <c r="H22" s="2" t="s">
        <v>89</v>
      </c>
      <c r="I22" s="2" t="str">
        <f xml:space="preserve"> Athletes_Combined10[[#This Row],[competitorname]] &amp; " - " &amp; Athletes_Combined10[[#This Row],[status]]</f>
        <v>Willy Georges - CUT</v>
      </c>
      <c r="J22" s="2">
        <v>130</v>
      </c>
      <c r="K22" s="2" t="s">
        <v>496</v>
      </c>
      <c r="L22" s="2" t="str">
        <f>_xlfn.CONCAT("https://profilepicsbucket.crossfit.com/",Athletes_Combined10[[#This Row],[profilepics3key]])</f>
        <v>https://profilepicsbucket.crossfit.com/9ca60-P702092_3-184.jpg</v>
      </c>
      <c r="M22" s="2">
        <v>702092</v>
      </c>
      <c r="N22" s="2" t="s">
        <v>497</v>
      </c>
      <c r="O22" s="2" t="s">
        <v>381</v>
      </c>
      <c r="P22" s="2">
        <v>26</v>
      </c>
      <c r="Q22" s="2" t="s">
        <v>498</v>
      </c>
      <c r="R22" s="2" t="s">
        <v>499</v>
      </c>
      <c r="S22" s="2">
        <v>21</v>
      </c>
      <c r="T22" s="2">
        <v>245</v>
      </c>
      <c r="U22" s="2" t="s">
        <v>385</v>
      </c>
      <c r="V22" s="3">
        <v>1</v>
      </c>
    </row>
    <row r="23" spans="1:22" x14ac:dyDescent="0.35">
      <c r="A23" s="17" t="s">
        <v>505</v>
      </c>
      <c r="B23" s="4">
        <v>1.55</v>
      </c>
      <c r="C23" s="5">
        <v>44977</v>
      </c>
      <c r="D23" s="5" t="s">
        <v>376</v>
      </c>
      <c r="E23" s="5">
        <v>83.9</v>
      </c>
      <c r="F23" s="5" t="s">
        <v>501</v>
      </c>
      <c r="G23" s="5" t="str">
        <f>IF(ISBLANK(Athletes_Combined10[[#This Row],[affiliatename]]), "No Gym", Athletes_Combined10[[#This Row],[affiliatename]])</f>
        <v>Solidarity CrossFit</v>
      </c>
      <c r="H23" s="5" t="s">
        <v>89</v>
      </c>
      <c r="I23" s="5" t="str">
        <f xml:space="preserve"> Athletes_Combined10[[#This Row],[competitorname]] &amp; " - " &amp; Athletes_Combined10[[#This Row],[status]]</f>
        <v>Connor Duddy - CUT</v>
      </c>
      <c r="J23" s="5">
        <v>316</v>
      </c>
      <c r="K23" s="5" t="s">
        <v>502</v>
      </c>
      <c r="L23" s="5" t="str">
        <f>_xlfn.CONCAT("https://profilepicsbucket.crossfit.com/",Athletes_Combined10[[#This Row],[profilepics3key]])</f>
        <v>https://profilepicsbucket.crossfit.com/b72ee-P111592_7-184.jpg</v>
      </c>
      <c r="M23" s="5">
        <v>111592</v>
      </c>
      <c r="N23" s="5" t="s">
        <v>503</v>
      </c>
      <c r="O23" s="5" t="s">
        <v>381</v>
      </c>
      <c r="P23" s="5">
        <v>26</v>
      </c>
      <c r="Q23" s="5" t="s">
        <v>504</v>
      </c>
      <c r="R23" s="5" t="s">
        <v>383</v>
      </c>
      <c r="S23" s="5">
        <v>22</v>
      </c>
      <c r="T23" s="5">
        <v>244</v>
      </c>
      <c r="U23" s="5" t="s">
        <v>385</v>
      </c>
      <c r="V23" s="6">
        <v>1</v>
      </c>
    </row>
    <row r="24" spans="1:22" x14ac:dyDescent="0.35">
      <c r="A24" s="16" t="s">
        <v>510</v>
      </c>
      <c r="B24" s="1">
        <v>1.89</v>
      </c>
      <c r="C24" s="2">
        <v>44790</v>
      </c>
      <c r="D24" s="2" t="s">
        <v>459</v>
      </c>
      <c r="E24" s="2">
        <v>98.4</v>
      </c>
      <c r="F24" s="2" t="s">
        <v>506</v>
      </c>
      <c r="G24" s="2" t="str">
        <f>IF(ISBLANK(Athletes_Combined10[[#This Row],[affiliatename]]), "No Gym", Athletes_Combined10[[#This Row],[affiliatename]])</f>
        <v>Kelowna CrossFit</v>
      </c>
      <c r="H24" s="2" t="s">
        <v>89</v>
      </c>
      <c r="I24" s="2" t="str">
        <f xml:space="preserve"> Athletes_Combined10[[#This Row],[competitorname]] &amp; " - " &amp; Athletes_Combined10[[#This Row],[status]]</f>
        <v>Brent Fikowski - CUT</v>
      </c>
      <c r="J24" s="2">
        <v>308</v>
      </c>
      <c r="K24" s="2" t="s">
        <v>507</v>
      </c>
      <c r="L24" s="2" t="str">
        <f>_xlfn.CONCAT("https://profilepicsbucket.crossfit.com/",Athletes_Combined10[[#This Row],[profilepics3key]])</f>
        <v>https://profilepicsbucket.crossfit.com/1780d-P107101_9-184.jpg</v>
      </c>
      <c r="M24" s="2">
        <v>107101</v>
      </c>
      <c r="N24" s="2" t="s">
        <v>508</v>
      </c>
      <c r="O24" s="2" t="s">
        <v>381</v>
      </c>
      <c r="P24" s="2">
        <v>28</v>
      </c>
      <c r="Q24" s="2" t="s">
        <v>509</v>
      </c>
      <c r="R24" s="2" t="s">
        <v>464</v>
      </c>
      <c r="S24" s="2">
        <v>23</v>
      </c>
      <c r="T24" s="2">
        <v>243</v>
      </c>
      <c r="U24" s="2" t="s">
        <v>385</v>
      </c>
      <c r="V24" s="3">
        <v>1</v>
      </c>
    </row>
    <row r="25" spans="1:22" x14ac:dyDescent="0.35">
      <c r="A25" s="17" t="s">
        <v>515</v>
      </c>
      <c r="B25" s="4">
        <v>1.8</v>
      </c>
      <c r="C25" s="5">
        <v>44789</v>
      </c>
      <c r="D25" s="5" t="s">
        <v>376</v>
      </c>
      <c r="E25" s="5">
        <v>87.1</v>
      </c>
      <c r="F25" s="5" t="s">
        <v>511</v>
      </c>
      <c r="G25" s="5" t="str">
        <f>IF(ISBLANK(Athletes_Combined10[[#This Row],[affiliatename]]), "No Gym", Athletes_Combined10[[#This Row],[affiliatename]])</f>
        <v>CrossFit Powerstroke</v>
      </c>
      <c r="H25" s="5" t="s">
        <v>89</v>
      </c>
      <c r="I25" s="5" t="str">
        <f xml:space="preserve"> Athletes_Combined10[[#This Row],[competitorname]] &amp; " - " &amp; Athletes_Combined10[[#This Row],[status]]</f>
        <v>Sean Sweeney - CUT</v>
      </c>
      <c r="J25" s="5">
        <v>304</v>
      </c>
      <c r="K25" s="5" t="s">
        <v>512</v>
      </c>
      <c r="L25" s="5" t="str">
        <f>_xlfn.CONCAT("https://profilepicsbucket.crossfit.com/",Athletes_Combined10[[#This Row],[profilepics3key]])</f>
        <v>https://profilepicsbucket.crossfit.com/a0a86-P134617_10-184.jpg</v>
      </c>
      <c r="M25" s="5">
        <v>134617</v>
      </c>
      <c r="N25" s="5" t="s">
        <v>513</v>
      </c>
      <c r="O25" s="5" t="s">
        <v>381</v>
      </c>
      <c r="P25" s="5">
        <v>27</v>
      </c>
      <c r="Q25" s="5" t="s">
        <v>514</v>
      </c>
      <c r="R25" s="5" t="s">
        <v>383</v>
      </c>
      <c r="S25" s="5">
        <v>24</v>
      </c>
      <c r="T25" s="5">
        <v>236</v>
      </c>
      <c r="U25" s="5" t="s">
        <v>385</v>
      </c>
      <c r="V25" s="6">
        <v>1</v>
      </c>
    </row>
    <row r="26" spans="1:22" x14ac:dyDescent="0.35">
      <c r="A26" s="16" t="s">
        <v>520</v>
      </c>
      <c r="B26" s="1">
        <v>1.56</v>
      </c>
      <c r="C26" s="2">
        <v>44602</v>
      </c>
      <c r="D26" s="2" t="s">
        <v>459</v>
      </c>
      <c r="E26" s="2">
        <v>94.3</v>
      </c>
      <c r="F26" s="2" t="s">
        <v>516</v>
      </c>
      <c r="G26" s="2" t="str">
        <f>IF(ISBLANK(Athletes_Combined10[[#This Row],[affiliatename]]), "No Gym", Athletes_Combined10[[#This Row],[affiliatename]])</f>
        <v>CrossFit Quebec City</v>
      </c>
      <c r="H26" s="2" t="s">
        <v>89</v>
      </c>
      <c r="I26" s="2" t="str">
        <f xml:space="preserve"> Athletes_Combined10[[#This Row],[competitorname]] &amp; " - " &amp; Athletes_Combined10[[#This Row],[status]]</f>
        <v>Alex Vigneault - CUT</v>
      </c>
      <c r="J26" s="2">
        <v>116</v>
      </c>
      <c r="K26" s="2" t="s">
        <v>517</v>
      </c>
      <c r="L26" s="2" t="str">
        <f>_xlfn.CONCAT("https://profilepicsbucket.crossfit.com/",Athletes_Combined10[[#This Row],[profilepics3key]])</f>
        <v>https://profilepicsbucket.crossfit.com/ebe1c-P180541_4-184.jpg</v>
      </c>
      <c r="M26" s="2">
        <v>180541</v>
      </c>
      <c r="N26" s="2" t="s">
        <v>518</v>
      </c>
      <c r="O26" s="2" t="s">
        <v>381</v>
      </c>
      <c r="P26" s="2">
        <v>27</v>
      </c>
      <c r="Q26" s="2" t="s">
        <v>519</v>
      </c>
      <c r="R26" s="2" t="s">
        <v>464</v>
      </c>
      <c r="S26" s="2">
        <v>25</v>
      </c>
      <c r="T26" s="2">
        <v>233</v>
      </c>
      <c r="U26" s="2" t="s">
        <v>385</v>
      </c>
      <c r="V26" s="3">
        <v>1</v>
      </c>
    </row>
    <row r="27" spans="1:22" x14ac:dyDescent="0.35">
      <c r="A27" s="17" t="s">
        <v>526</v>
      </c>
      <c r="B27" s="4">
        <v>1.83</v>
      </c>
      <c r="C27" s="5">
        <v>44676</v>
      </c>
      <c r="D27" s="5" t="s">
        <v>521</v>
      </c>
      <c r="E27" s="5">
        <v>95.3</v>
      </c>
      <c r="F27" s="5" t="s">
        <v>522</v>
      </c>
      <c r="G27" s="5" t="str">
        <f>IF(ISBLANK(Athletes_Combined10[[#This Row],[affiliatename]]), "No Gym", Athletes_Combined10[[#This Row],[affiliatename]])</f>
        <v>CrossFit 8020</v>
      </c>
      <c r="H27" s="5" t="s">
        <v>89</v>
      </c>
      <c r="I27" s="5" t="str">
        <f xml:space="preserve"> Athletes_Combined10[[#This Row],[competitorname]] &amp; " - " &amp; Athletes_Combined10[[#This Row],[status]]</f>
        <v>Michael Smith - CUT</v>
      </c>
      <c r="J27" s="5">
        <v>146</v>
      </c>
      <c r="K27" s="5" t="s">
        <v>523</v>
      </c>
      <c r="L27" s="5" t="str">
        <f>_xlfn.CONCAT("https://profilepicsbucket.crossfit.com/",Athletes_Combined10[[#This Row],[profilepics3key]])</f>
        <v>https://profilepicsbucket.crossfit.com/15913-P461734_4-184.jpg</v>
      </c>
      <c r="M27" s="5">
        <v>461734</v>
      </c>
      <c r="N27" s="5" t="s">
        <v>524</v>
      </c>
      <c r="O27" s="5" t="s">
        <v>381</v>
      </c>
      <c r="P27" s="5">
        <v>27</v>
      </c>
      <c r="Q27" s="5" t="s">
        <v>457</v>
      </c>
      <c r="R27" s="5" t="s">
        <v>525</v>
      </c>
      <c r="S27" s="5">
        <v>26</v>
      </c>
      <c r="T27" s="5">
        <v>224</v>
      </c>
      <c r="U27" s="5" t="s">
        <v>385</v>
      </c>
      <c r="V27" s="6">
        <v>1</v>
      </c>
    </row>
    <row r="28" spans="1:22" x14ac:dyDescent="0.35">
      <c r="A28" s="16" t="s">
        <v>533</v>
      </c>
      <c r="B28" s="1">
        <v>1.55</v>
      </c>
      <c r="C28" s="2">
        <v>44626</v>
      </c>
      <c r="D28" s="2" t="s">
        <v>527</v>
      </c>
      <c r="E28" s="2">
        <v>88</v>
      </c>
      <c r="F28" s="2" t="s">
        <v>528</v>
      </c>
      <c r="G28" s="2" t="str">
        <f>IF(ISBLANK(Athletes_Combined10[[#This Row],[affiliatename]]), "No Gym", Athletes_Combined10[[#This Row],[affiliatename]])</f>
        <v>CrossFit CFPT</v>
      </c>
      <c r="H28" s="2" t="s">
        <v>89</v>
      </c>
      <c r="I28" s="2" t="str">
        <f xml:space="preserve"> Athletes_Combined10[[#This Row],[competitorname]] &amp; " - " &amp; Athletes_Combined10[[#This Row],[status]]</f>
        <v>Ant Haynes - CUT</v>
      </c>
      <c r="J28" s="2">
        <v>145</v>
      </c>
      <c r="K28" s="2" t="s">
        <v>529</v>
      </c>
      <c r="L28" s="2" t="str">
        <f>_xlfn.CONCAT("https://profilepicsbucket.crossfit.com/",Athletes_Combined10[[#This Row],[profilepics3key]])</f>
        <v>https://profilepicsbucket.crossfit.com/7aece-P23655_2-184.jpg</v>
      </c>
      <c r="M28" s="2">
        <v>23655</v>
      </c>
      <c r="N28" s="2" t="s">
        <v>530</v>
      </c>
      <c r="O28" s="2" t="s">
        <v>381</v>
      </c>
      <c r="P28" s="2">
        <v>29</v>
      </c>
      <c r="Q28" s="2" t="s">
        <v>531</v>
      </c>
      <c r="R28" s="2" t="s">
        <v>532</v>
      </c>
      <c r="S28" s="2">
        <v>27</v>
      </c>
      <c r="T28" s="2">
        <v>218</v>
      </c>
      <c r="U28" s="2" t="s">
        <v>385</v>
      </c>
      <c r="V28" s="3">
        <v>1</v>
      </c>
    </row>
    <row r="29" spans="1:22" x14ac:dyDescent="0.35">
      <c r="A29" s="17" t="s">
        <v>537</v>
      </c>
      <c r="B29" s="4">
        <v>1.56</v>
      </c>
      <c r="C29" s="5">
        <v>44795</v>
      </c>
      <c r="D29" s="5" t="s">
        <v>376</v>
      </c>
      <c r="E29" s="5">
        <v>88.5</v>
      </c>
      <c r="F29" s="5" t="s">
        <v>534</v>
      </c>
      <c r="G29" s="5" t="str">
        <f>IF(ISBLANK(Athletes_Combined10[[#This Row],[affiliatename]]), "No Gym", Athletes_Combined10[[#This Row],[affiliatename]])</f>
        <v>CrossFit Krypton</v>
      </c>
      <c r="H29" s="5" t="s">
        <v>89</v>
      </c>
      <c r="I29" s="5" t="str">
        <f xml:space="preserve"> Athletes_Combined10[[#This Row],[competitorname]] &amp; " - " &amp; Athletes_Combined10[[#This Row],[status]]</f>
        <v>Ben Smith - CUT</v>
      </c>
      <c r="J29" s="5">
        <v>15</v>
      </c>
      <c r="K29" s="5" t="s">
        <v>535</v>
      </c>
      <c r="L29" s="5" t="str">
        <f>_xlfn.CONCAT("https://profilepicsbucket.crossfit.com/",Athletes_Combined10[[#This Row],[profilepics3key]])</f>
        <v>https://profilepicsbucket.crossfit.com/eab2e-P43761_13-184.jpg</v>
      </c>
      <c r="M29" s="5">
        <v>43761</v>
      </c>
      <c r="N29" s="5" t="s">
        <v>536</v>
      </c>
      <c r="O29" s="5" t="s">
        <v>381</v>
      </c>
      <c r="P29" s="5">
        <v>29</v>
      </c>
      <c r="Q29" s="5" t="s">
        <v>457</v>
      </c>
      <c r="R29" s="5" t="s">
        <v>383</v>
      </c>
      <c r="S29" s="5">
        <v>28</v>
      </c>
      <c r="T29" s="5">
        <v>217</v>
      </c>
      <c r="U29" s="5" t="s">
        <v>385</v>
      </c>
      <c r="V29" s="6">
        <v>1</v>
      </c>
    </row>
    <row r="30" spans="1:22" x14ac:dyDescent="0.35">
      <c r="A30" s="16" t="s">
        <v>543</v>
      </c>
      <c r="B30" s="1">
        <v>1.86</v>
      </c>
      <c r="C30" s="2">
        <v>44766</v>
      </c>
      <c r="D30" s="2" t="s">
        <v>538</v>
      </c>
      <c r="E30" s="2">
        <v>88.5</v>
      </c>
      <c r="F30" s="2" t="s">
        <v>539</v>
      </c>
      <c r="G30" s="2" t="str">
        <f>IF(ISBLANK(Athletes_Combined10[[#This Row],[affiliatename]]), "No Gym", Athletes_Combined10[[#This Row],[affiliatename]])</f>
        <v>CrossFit Kyalami</v>
      </c>
      <c r="H30" s="2" t="s">
        <v>89</v>
      </c>
      <c r="I30" s="2" t="str">
        <f xml:space="preserve"> Athletes_Combined10[[#This Row],[competitorname]] &amp; " - " &amp; Athletes_Combined10[[#This Row],[status]]</f>
        <v>Jason Smith - CUT</v>
      </c>
      <c r="J30" s="2">
        <v>137</v>
      </c>
      <c r="K30" s="2" t="s">
        <v>540</v>
      </c>
      <c r="L30" s="2" t="str">
        <f>_xlfn.CONCAT("https://profilepicsbucket.crossfit.com/",Athletes_Combined10[[#This Row],[profilepics3key]])</f>
        <v>https://profilepicsbucket.crossfit.com/f2583-P120333_4-184.jpg</v>
      </c>
      <c r="M30" s="2">
        <v>120333</v>
      </c>
      <c r="N30" s="2" t="s">
        <v>541</v>
      </c>
      <c r="O30" s="2" t="s">
        <v>381</v>
      </c>
      <c r="P30" s="2">
        <v>35</v>
      </c>
      <c r="Q30" s="2" t="s">
        <v>457</v>
      </c>
      <c r="R30" s="2" t="s">
        <v>542</v>
      </c>
      <c r="S30" s="2">
        <v>29</v>
      </c>
      <c r="T30" s="2">
        <v>216</v>
      </c>
      <c r="U30" s="2" t="s">
        <v>385</v>
      </c>
      <c r="V30" s="3">
        <v>1</v>
      </c>
    </row>
    <row r="31" spans="1:22" x14ac:dyDescent="0.35">
      <c r="A31" s="17" t="s">
        <v>548</v>
      </c>
      <c r="B31" s="4">
        <v>1.77</v>
      </c>
      <c r="C31" s="5">
        <v>44782</v>
      </c>
      <c r="D31" s="5" t="s">
        <v>376</v>
      </c>
      <c r="E31" s="5">
        <v>86.2</v>
      </c>
      <c r="F31" s="5" t="s">
        <v>544</v>
      </c>
      <c r="G31" s="5" t="str">
        <f>IF(ISBLANK(Athletes_Combined10[[#This Row],[affiliatename]]), "No Gym", Athletes_Combined10[[#This Row],[affiliatename]])</f>
        <v>Ft. Wright CrossFit</v>
      </c>
      <c r="H31" s="5" t="s">
        <v>89</v>
      </c>
      <c r="I31" s="5" t="str">
        <f xml:space="preserve"> Athletes_Combined10[[#This Row],[competitorname]] &amp; " - " &amp; Athletes_Combined10[[#This Row],[status]]</f>
        <v>Ryan Sowder - CUT</v>
      </c>
      <c r="J31" s="5">
        <v>313</v>
      </c>
      <c r="K31" s="5" t="s">
        <v>545</v>
      </c>
      <c r="L31" s="5" t="str">
        <f>_xlfn.CONCAT("https://profilepicsbucket.crossfit.com/",Athletes_Combined10[[#This Row],[profilepics3key]])</f>
        <v>https://profilepicsbucket.crossfit.com/cb045-P682551_3-184.jpg</v>
      </c>
      <c r="M31" s="5">
        <v>682551</v>
      </c>
      <c r="N31" s="5" t="s">
        <v>546</v>
      </c>
      <c r="O31" s="5" t="s">
        <v>381</v>
      </c>
      <c r="P31" s="5">
        <v>25</v>
      </c>
      <c r="Q31" s="5" t="s">
        <v>547</v>
      </c>
      <c r="R31" s="5" t="s">
        <v>383</v>
      </c>
      <c r="S31" s="5">
        <v>30</v>
      </c>
      <c r="T31" s="5">
        <v>208</v>
      </c>
      <c r="U31" s="5" t="s">
        <v>385</v>
      </c>
      <c r="V31" s="6">
        <v>1</v>
      </c>
    </row>
    <row r="32" spans="1:22" x14ac:dyDescent="0.35">
      <c r="A32" s="16" t="s">
        <v>555</v>
      </c>
      <c r="B32" s="1">
        <v>1.8</v>
      </c>
      <c r="C32" s="2">
        <v>44689</v>
      </c>
      <c r="D32" s="2" t="s">
        <v>549</v>
      </c>
      <c r="E32" s="2">
        <v>83.9</v>
      </c>
      <c r="F32" s="2" t="s">
        <v>550</v>
      </c>
      <c r="G32" s="2" t="str">
        <f>IF(ISBLANK(Athletes_Combined10[[#This Row],[affiliatename]]), "No Gym", Athletes_Combined10[[#This Row],[affiliatename]])</f>
        <v>CrossFit Riga</v>
      </c>
      <c r="H32" s="2" t="s">
        <v>89</v>
      </c>
      <c r="I32" s="2" t="str">
        <f xml:space="preserve"> Athletes_Combined10[[#This Row],[competitorname]] &amp; " - " &amp; Athletes_Combined10[[#This Row],[status]]</f>
        <v>Uldis Upenieks - CUT</v>
      </c>
      <c r="J32" s="2">
        <v>125</v>
      </c>
      <c r="K32" s="2" t="s">
        <v>551</v>
      </c>
      <c r="L32" s="2" t="str">
        <f>_xlfn.CONCAT("https://profilepicsbucket.crossfit.com/",Athletes_Combined10[[#This Row],[profilepics3key]])</f>
        <v>https://profilepicsbucket.crossfit.com/cf540-P472642_5-184.jpg</v>
      </c>
      <c r="M32" s="2">
        <v>472642</v>
      </c>
      <c r="N32" s="2" t="s">
        <v>552</v>
      </c>
      <c r="O32" s="2" t="s">
        <v>381</v>
      </c>
      <c r="P32" s="2">
        <v>21</v>
      </c>
      <c r="Q32" s="2" t="s">
        <v>553</v>
      </c>
      <c r="R32" s="2" t="s">
        <v>554</v>
      </c>
      <c r="S32" s="2">
        <v>31</v>
      </c>
      <c r="T32" s="2">
        <v>194</v>
      </c>
      <c r="U32" s="2" t="s">
        <v>385</v>
      </c>
      <c r="V32" s="3">
        <v>1</v>
      </c>
    </row>
    <row r="33" spans="1:22" x14ac:dyDescent="0.35">
      <c r="A33" s="17" t="s">
        <v>560</v>
      </c>
      <c r="B33" s="4">
        <v>1.8</v>
      </c>
      <c r="C33" s="5">
        <v>44606</v>
      </c>
      <c r="D33" s="5" t="s">
        <v>376</v>
      </c>
      <c r="E33" s="5">
        <v>83.9</v>
      </c>
      <c r="F33" s="5" t="s">
        <v>556</v>
      </c>
      <c r="G33" s="5" t="str">
        <f>IF(ISBLANK(Athletes_Combined10[[#This Row],[affiliatename]]), "No Gym", Athletes_Combined10[[#This Row],[affiliatename]])</f>
        <v>BrewCity CrossFit</v>
      </c>
      <c r="H33" s="5" t="s">
        <v>89</v>
      </c>
      <c r="I33" s="5" t="str">
        <f xml:space="preserve"> Athletes_Combined10[[#This Row],[competitorname]] &amp; " - " &amp; Athletes_Combined10[[#This Row],[status]]</f>
        <v>George Sterner - CUT</v>
      </c>
      <c r="J33" s="5">
        <v>103</v>
      </c>
      <c r="K33" s="5" t="s">
        <v>557</v>
      </c>
      <c r="L33" s="5" t="str">
        <f>_xlfn.CONCAT("https://profilepicsbucket.crossfit.com/",Athletes_Combined10[[#This Row],[profilepics3key]])</f>
        <v>https://profilepicsbucket.crossfit.com/79ace-P329279_12-184.jpg</v>
      </c>
      <c r="M33" s="5">
        <v>329279</v>
      </c>
      <c r="N33" s="5" t="s">
        <v>558</v>
      </c>
      <c r="O33" s="5" t="s">
        <v>381</v>
      </c>
      <c r="P33" s="5">
        <v>20</v>
      </c>
      <c r="Q33" s="5" t="s">
        <v>559</v>
      </c>
      <c r="R33" s="5" t="s">
        <v>383</v>
      </c>
      <c r="S33" s="5">
        <v>32</v>
      </c>
      <c r="T33" s="5">
        <v>194</v>
      </c>
      <c r="U33" s="5" t="s">
        <v>385</v>
      </c>
      <c r="V33" s="6">
        <v>1</v>
      </c>
    </row>
    <row r="34" spans="1:22" x14ac:dyDescent="0.35">
      <c r="A34" s="16" t="s">
        <v>565</v>
      </c>
      <c r="B34" s="1">
        <v>1.8</v>
      </c>
      <c r="C34" s="2">
        <v>44595</v>
      </c>
      <c r="D34" s="2" t="s">
        <v>459</v>
      </c>
      <c r="E34" s="2">
        <v>89.4</v>
      </c>
      <c r="F34" s="2" t="s">
        <v>561</v>
      </c>
      <c r="G34" s="2" t="str">
        <f>IF(ISBLANK(Athletes_Combined10[[#This Row],[affiliatename]]), "No Gym", Athletes_Combined10[[#This Row],[affiliatename]])</f>
        <v>CrossFit Wonderland</v>
      </c>
      <c r="H34" s="2" t="s">
        <v>89</v>
      </c>
      <c r="I34" s="2" t="str">
        <f xml:space="preserve"> Athletes_Combined10[[#This Row],[competitorname]] &amp; " - " &amp; Athletes_Combined10[[#This Row],[status]]</f>
        <v>Jeffrey Adler - CUT</v>
      </c>
      <c r="J34" s="2">
        <v>117</v>
      </c>
      <c r="K34" s="2" t="s">
        <v>562</v>
      </c>
      <c r="L34" s="2" t="str">
        <f>_xlfn.CONCAT("https://profilepicsbucket.crossfit.com/",Athletes_Combined10[[#This Row],[profilepics3key]])</f>
        <v>https://profilepicsbucket.crossfit.com/e480e-P469656_1-184.jpg</v>
      </c>
      <c r="M34" s="2">
        <v>469656</v>
      </c>
      <c r="N34" s="2" t="s">
        <v>563</v>
      </c>
      <c r="O34" s="2" t="s">
        <v>381</v>
      </c>
      <c r="P34" s="2">
        <v>25</v>
      </c>
      <c r="Q34" s="2" t="s">
        <v>564</v>
      </c>
      <c r="R34" s="2" t="s">
        <v>464</v>
      </c>
      <c r="S34" s="2">
        <v>33</v>
      </c>
      <c r="T34" s="2">
        <v>193</v>
      </c>
      <c r="U34" s="2" t="s">
        <v>385</v>
      </c>
      <c r="V34" s="3">
        <v>1</v>
      </c>
    </row>
    <row r="35" spans="1:22" x14ac:dyDescent="0.35">
      <c r="A35" s="17" t="s">
        <v>569</v>
      </c>
      <c r="B35" s="4">
        <v>1.56</v>
      </c>
      <c r="C35" s="5">
        <v>44725</v>
      </c>
      <c r="D35" s="5" t="s">
        <v>420</v>
      </c>
      <c r="E35" s="5">
        <v>90.7</v>
      </c>
      <c r="F35" s="5" t="s">
        <v>566</v>
      </c>
      <c r="G35" s="5" t="str">
        <f>IF(ISBLANK(Athletes_Combined10[[#This Row],[affiliatename]]), "No Gym", Athletes_Combined10[[#This Row],[affiliatename]])</f>
        <v>CrossFit Kreis 9</v>
      </c>
      <c r="H35" s="5" t="s">
        <v>89</v>
      </c>
      <c r="I35" s="5" t="str">
        <f xml:space="preserve"> Athletes_Combined10[[#This Row],[competitorname]] &amp; " - " &amp; Athletes_Combined10[[#This Row],[status]]</f>
        <v>Lukas Esslinger - CUT</v>
      </c>
      <c r="J35" s="5">
        <v>307</v>
      </c>
      <c r="K35" s="5" t="s">
        <v>567</v>
      </c>
      <c r="L35" s="5" t="str">
        <f>_xlfn.CONCAT("https://profilepicsbucket.crossfit.com/",Athletes_Combined10[[#This Row],[profilepics3key]])</f>
        <v>https://profilepicsbucket.crossfit.com/b98a5-P2766_6-184.jpg</v>
      </c>
      <c r="M35" s="5">
        <v>2766</v>
      </c>
      <c r="N35" s="5" t="s">
        <v>469</v>
      </c>
      <c r="O35" s="5" t="s">
        <v>381</v>
      </c>
      <c r="P35" s="5">
        <v>26</v>
      </c>
      <c r="Q35" s="5" t="s">
        <v>568</v>
      </c>
      <c r="R35" s="5" t="s">
        <v>424</v>
      </c>
      <c r="S35" s="5">
        <v>34</v>
      </c>
      <c r="T35" s="5">
        <v>191</v>
      </c>
      <c r="U35" s="5" t="s">
        <v>385</v>
      </c>
      <c r="V35" s="6">
        <v>1</v>
      </c>
    </row>
    <row r="36" spans="1:22" x14ac:dyDescent="0.35">
      <c r="A36" s="16" t="s">
        <v>573</v>
      </c>
      <c r="B36" s="1">
        <v>1.56</v>
      </c>
      <c r="C36" s="2">
        <v>44600</v>
      </c>
      <c r="D36" s="2" t="s">
        <v>459</v>
      </c>
      <c r="E36" s="2">
        <v>88.5</v>
      </c>
      <c r="F36" s="2" t="s">
        <v>570</v>
      </c>
      <c r="G36" s="2" t="str">
        <f>IF(ISBLANK(Athletes_Combined10[[#This Row],[affiliatename]]), "No Gym", Athletes_Combined10[[#This Row],[affiliatename]])</f>
        <v>Deka CrossFit</v>
      </c>
      <c r="H36" s="2" t="s">
        <v>89</v>
      </c>
      <c r="I36" s="2" t="str">
        <f xml:space="preserve"> Athletes_Combined10[[#This Row],[competitorname]] &amp; " - " &amp; Athletes_Combined10[[#This Row],[status]]</f>
        <v>Samuel Cournoyer - CUT</v>
      </c>
      <c r="J36" s="2">
        <v>104</v>
      </c>
      <c r="K36" s="2" t="s">
        <v>571</v>
      </c>
      <c r="L36" s="2" t="str">
        <f>_xlfn.CONCAT("https://profilepicsbucket.crossfit.com/",Athletes_Combined10[[#This Row],[profilepics3key]])</f>
        <v>https://profilepicsbucket.crossfit.com/ab5f0-P327636_3-184.jpg</v>
      </c>
      <c r="M36" s="2">
        <v>327636</v>
      </c>
      <c r="N36" s="2" t="s">
        <v>446</v>
      </c>
      <c r="O36" s="2" t="s">
        <v>381</v>
      </c>
      <c r="P36" s="2">
        <v>23</v>
      </c>
      <c r="Q36" s="2" t="s">
        <v>572</v>
      </c>
      <c r="R36" s="2" t="s">
        <v>464</v>
      </c>
      <c r="S36" s="2">
        <v>35</v>
      </c>
      <c r="T36" s="2">
        <v>186</v>
      </c>
      <c r="U36" s="2" t="s">
        <v>385</v>
      </c>
      <c r="V36" s="3">
        <v>1</v>
      </c>
    </row>
    <row r="37" spans="1:22" x14ac:dyDescent="0.35">
      <c r="A37" s="17" t="s">
        <v>578</v>
      </c>
      <c r="B37" s="4">
        <v>1.77</v>
      </c>
      <c r="C37" s="5">
        <v>44741</v>
      </c>
      <c r="D37" s="5" t="s">
        <v>403</v>
      </c>
      <c r="E37" s="5">
        <v>87.1</v>
      </c>
      <c r="F37" s="5" t="s">
        <v>574</v>
      </c>
      <c r="G37" s="5" t="str">
        <f>IF(ISBLANK(Athletes_Combined10[[#This Row],[affiliatename]]), "No Gym", Athletes_Combined10[[#This Row],[affiliatename]])</f>
        <v>CrossFit Lionmode</v>
      </c>
      <c r="H37" s="5" t="s">
        <v>89</v>
      </c>
      <c r="I37" s="5" t="str">
        <f xml:space="preserve"> Athletes_Combined10[[#This Row],[competitorname]] &amp; " - " &amp; Athletes_Combined10[[#This Row],[status]]</f>
        <v>Dean Linder-Leighton - CUT</v>
      </c>
      <c r="J37" s="5">
        <v>118</v>
      </c>
      <c r="K37" s="5" t="s">
        <v>575</v>
      </c>
      <c r="L37" s="5" t="str">
        <f>_xlfn.CONCAT("https://profilepicsbucket.crossfit.com/",Athletes_Combined10[[#This Row],[profilepics3key]])</f>
        <v>https://profilepicsbucket.crossfit.com/1ce47-P8690_5-184.jpg</v>
      </c>
      <c r="M37" s="5">
        <v>8690</v>
      </c>
      <c r="N37" s="5" t="s">
        <v>576</v>
      </c>
      <c r="O37" s="5" t="s">
        <v>381</v>
      </c>
      <c r="P37" s="5">
        <v>28</v>
      </c>
      <c r="Q37" s="5" t="s">
        <v>577</v>
      </c>
      <c r="R37" s="5" t="s">
        <v>408</v>
      </c>
      <c r="S37" s="5">
        <v>36</v>
      </c>
      <c r="T37" s="5">
        <v>170</v>
      </c>
      <c r="U37" s="5" t="s">
        <v>385</v>
      </c>
      <c r="V37" s="6">
        <v>1</v>
      </c>
    </row>
    <row r="38" spans="1:22" x14ac:dyDescent="0.35">
      <c r="A38" s="16" t="s">
        <v>584</v>
      </c>
      <c r="B38" s="1">
        <v>1.74</v>
      </c>
      <c r="C38" s="2">
        <v>44725</v>
      </c>
      <c r="D38" s="2" t="s">
        <v>579</v>
      </c>
      <c r="E38" s="2">
        <v>84.8</v>
      </c>
      <c r="F38" s="2" t="s">
        <v>566</v>
      </c>
      <c r="G38" s="2" t="str">
        <f>IF(ISBLANK(Athletes_Combined10[[#This Row],[affiliatename]]), "No Gym", Athletes_Combined10[[#This Row],[affiliatename]])</f>
        <v>CrossFit Kreis 9</v>
      </c>
      <c r="H38" s="2" t="s">
        <v>89</v>
      </c>
      <c r="I38" s="2" t="str">
        <f xml:space="preserve"> Athletes_Combined10[[#This Row],[competitorname]] &amp; " - " &amp; Athletes_Combined10[[#This Row],[status]]</f>
        <v>Jonne Koski - CUT</v>
      </c>
      <c r="J38" s="2">
        <v>131</v>
      </c>
      <c r="K38" s="2" t="s">
        <v>580</v>
      </c>
      <c r="L38" s="2" t="str">
        <f>_xlfn.CONCAT("https://profilepicsbucket.crossfit.com/",Athletes_Combined10[[#This Row],[profilepics3key]])</f>
        <v>https://profilepicsbucket.crossfit.com/9f8e1-P173837_3-184.jpg</v>
      </c>
      <c r="M38" s="2">
        <v>173837</v>
      </c>
      <c r="N38" s="2" t="s">
        <v>581</v>
      </c>
      <c r="O38" s="2" t="s">
        <v>381</v>
      </c>
      <c r="P38" s="2">
        <v>24</v>
      </c>
      <c r="Q38" s="2" t="s">
        <v>582</v>
      </c>
      <c r="R38" s="2" t="s">
        <v>583</v>
      </c>
      <c r="S38" s="2">
        <v>37</v>
      </c>
      <c r="T38" s="2">
        <v>165</v>
      </c>
      <c r="U38" s="2" t="s">
        <v>385</v>
      </c>
      <c r="V38" s="3">
        <v>1</v>
      </c>
    </row>
    <row r="39" spans="1:22" x14ac:dyDescent="0.35">
      <c r="A39" s="17" t="s">
        <v>589</v>
      </c>
      <c r="B39" s="4">
        <v>1.56</v>
      </c>
      <c r="C39" s="5">
        <v>44591</v>
      </c>
      <c r="D39" s="5" t="s">
        <v>376</v>
      </c>
      <c r="E39" s="5">
        <v>90.7</v>
      </c>
      <c r="F39" s="5" t="s">
        <v>585</v>
      </c>
      <c r="G39" s="5" t="str">
        <f>IF(ISBLANK(Athletes_Combined10[[#This Row],[affiliatename]]), "No Gym", Athletes_Combined10[[#This Row],[affiliatename]])</f>
        <v>CrossFit Invictus</v>
      </c>
      <c r="H39" s="5" t="s">
        <v>89</v>
      </c>
      <c r="I39" s="5" t="str">
        <f xml:space="preserve"> Athletes_Combined10[[#This Row],[competitorname]] &amp; " - " &amp; Athletes_Combined10[[#This Row],[status]]</f>
        <v>Eric Carmody - CUT</v>
      </c>
      <c r="J39" s="5">
        <v>114</v>
      </c>
      <c r="K39" s="5" t="s">
        <v>586</v>
      </c>
      <c r="L39" s="5" t="str">
        <f>_xlfn.CONCAT("https://profilepicsbucket.crossfit.com/",Athletes_Combined10[[#This Row],[profilepics3key]])</f>
        <v>https://profilepicsbucket.crossfit.com/a0d02-P28040_5-184.jpg</v>
      </c>
      <c r="M39" s="5">
        <v>28040</v>
      </c>
      <c r="N39" s="5" t="s">
        <v>587</v>
      </c>
      <c r="O39" s="5" t="s">
        <v>381</v>
      </c>
      <c r="P39" s="5">
        <v>31</v>
      </c>
      <c r="Q39" s="5" t="s">
        <v>588</v>
      </c>
      <c r="R39" s="5" t="s">
        <v>383</v>
      </c>
      <c r="S39" s="5">
        <v>38</v>
      </c>
      <c r="T39" s="5">
        <v>160</v>
      </c>
      <c r="U39" s="5" t="s">
        <v>385</v>
      </c>
      <c r="V39" s="6">
        <v>1</v>
      </c>
    </row>
    <row r="40" spans="1:22" x14ac:dyDescent="0.35">
      <c r="A40" s="16" t="s">
        <v>593</v>
      </c>
      <c r="B40" s="1">
        <v>1.55</v>
      </c>
      <c r="C40" s="2">
        <v>44752</v>
      </c>
      <c r="D40" s="2" t="s">
        <v>376</v>
      </c>
      <c r="E40" s="2">
        <v>83.9</v>
      </c>
      <c r="F40" s="2" t="s">
        <v>590</v>
      </c>
      <c r="G40" s="2" t="str">
        <f>IF(ISBLANK(Athletes_Combined10[[#This Row],[affiliatename]]), "No Gym", Athletes_Combined10[[#This Row],[affiliatename]])</f>
        <v>LumberYard CrossFit</v>
      </c>
      <c r="H40" s="2" t="s">
        <v>89</v>
      </c>
      <c r="I40" s="2" t="str">
        <f xml:space="preserve"> Athletes_Combined10[[#This Row],[competitorname]] &amp; " - " &amp; Athletes_Combined10[[#This Row],[status]]</f>
        <v>Jason Carroll - CUT</v>
      </c>
      <c r="J40" s="2">
        <v>106</v>
      </c>
      <c r="K40" s="2" t="s">
        <v>591</v>
      </c>
      <c r="L40" s="2" t="str">
        <f>_xlfn.CONCAT("https://profilepicsbucket.crossfit.com/",Athletes_Combined10[[#This Row],[profilepics3key]])</f>
        <v>https://profilepicsbucket.crossfit.com/709b2-P501728_4-184.jpg</v>
      </c>
      <c r="M40" s="2">
        <v>501728</v>
      </c>
      <c r="N40" s="2" t="s">
        <v>541</v>
      </c>
      <c r="O40" s="2" t="s">
        <v>381</v>
      </c>
      <c r="P40" s="2">
        <v>30</v>
      </c>
      <c r="Q40" s="2" t="s">
        <v>592</v>
      </c>
      <c r="R40" s="2" t="s">
        <v>383</v>
      </c>
      <c r="S40" s="2">
        <v>39</v>
      </c>
      <c r="T40" s="2">
        <v>159</v>
      </c>
      <c r="U40" s="2" t="s">
        <v>385</v>
      </c>
      <c r="V40" s="3">
        <v>1</v>
      </c>
    </row>
    <row r="41" spans="1:22" x14ac:dyDescent="0.35">
      <c r="A41" s="17" t="s">
        <v>600</v>
      </c>
      <c r="B41" s="4">
        <v>1.83</v>
      </c>
      <c r="C41" s="5">
        <v>44702</v>
      </c>
      <c r="D41" s="5" t="s">
        <v>594</v>
      </c>
      <c r="E41" s="5">
        <v>92.1</v>
      </c>
      <c r="F41" s="5" t="s">
        <v>595</v>
      </c>
      <c r="G41" s="5" t="str">
        <f>IF(ISBLANK(Athletes_Combined10[[#This Row],[affiliatename]]), "No Gym", Athletes_Combined10[[#This Row],[affiliatename]])</f>
        <v>CrossFit Sandvika</v>
      </c>
      <c r="H41" s="5" t="s">
        <v>89</v>
      </c>
      <c r="I41" s="5" t="str">
        <f xml:space="preserve"> Athletes_Combined10[[#This Row],[competitorname]] &amp; " - " &amp; Athletes_Combined10[[#This Row],[status]]</f>
        <v>Nicolay Billaudel - CUT</v>
      </c>
      <c r="J41" s="5">
        <v>152</v>
      </c>
      <c r="K41" s="5" t="s">
        <v>596</v>
      </c>
      <c r="L41" s="5" t="str">
        <f>_xlfn.CONCAT("https://profilepicsbucket.crossfit.com/",Athletes_Combined10[[#This Row],[profilepics3key]])</f>
        <v>https://profilepicsbucket.crossfit.com/5b3bf-P542883_2-184.jpg</v>
      </c>
      <c r="M41" s="5">
        <v>542883</v>
      </c>
      <c r="N41" s="5" t="s">
        <v>597</v>
      </c>
      <c r="O41" s="5" t="s">
        <v>381</v>
      </c>
      <c r="P41" s="5">
        <v>29</v>
      </c>
      <c r="Q41" s="5" t="s">
        <v>598</v>
      </c>
      <c r="R41" s="5" t="s">
        <v>599</v>
      </c>
      <c r="S41" s="5">
        <v>40</v>
      </c>
      <c r="T41" s="5">
        <v>154</v>
      </c>
      <c r="U41" s="5" t="s">
        <v>385</v>
      </c>
      <c r="V41" s="6">
        <v>1</v>
      </c>
    </row>
    <row r="42" spans="1:22" x14ac:dyDescent="0.35">
      <c r="A42" s="16" t="s">
        <v>605</v>
      </c>
      <c r="B42" s="1">
        <v>1.83</v>
      </c>
      <c r="C42" s="2">
        <v>44948</v>
      </c>
      <c r="D42" s="2" t="s">
        <v>376</v>
      </c>
      <c r="E42" s="2">
        <v>95.3</v>
      </c>
      <c r="F42" s="2" t="s">
        <v>601</v>
      </c>
      <c r="G42" s="2" t="str">
        <f>IF(ISBLANK(Athletes_Combined10[[#This Row],[affiliatename]]), "No Gym", Athletes_Combined10[[#This Row],[affiliatename]])</f>
        <v>CrossFit Fond du Lac</v>
      </c>
      <c r="H42" s="2" t="s">
        <v>89</v>
      </c>
      <c r="I42" s="2" t="str">
        <f xml:space="preserve"> Athletes_Combined10[[#This Row],[competitorname]] &amp; " - " &amp; Athletes_Combined10[[#This Row],[status]]</f>
        <v>Nick Bloch - CUT</v>
      </c>
      <c r="J42" s="2">
        <v>314</v>
      </c>
      <c r="K42" s="2" t="s">
        <v>602</v>
      </c>
      <c r="L42" s="2" t="str">
        <f>_xlfn.CONCAT("https://profilepicsbucket.crossfit.com/",Athletes_Combined10[[#This Row],[profilepics3key]])</f>
        <v>https://profilepicsbucket.crossfit.com/907aa-P8325_6-184.jpg</v>
      </c>
      <c r="M42" s="2">
        <v>8325</v>
      </c>
      <c r="N42" s="2" t="s">
        <v>603</v>
      </c>
      <c r="O42" s="2" t="s">
        <v>381</v>
      </c>
      <c r="P42" s="2">
        <v>33</v>
      </c>
      <c r="Q42" s="2" t="s">
        <v>604</v>
      </c>
      <c r="R42" s="2" t="s">
        <v>383</v>
      </c>
      <c r="S42" s="2">
        <v>41</v>
      </c>
      <c r="T42" s="2">
        <v>116</v>
      </c>
      <c r="U42" s="2" t="s">
        <v>385</v>
      </c>
      <c r="V42" s="3">
        <v>1</v>
      </c>
    </row>
    <row r="43" spans="1:22" x14ac:dyDescent="0.35">
      <c r="A43" s="17" t="s">
        <v>611</v>
      </c>
      <c r="B43" s="4">
        <v>1.83</v>
      </c>
      <c r="C43" s="5"/>
      <c r="D43" s="5" t="s">
        <v>606</v>
      </c>
      <c r="E43" s="5">
        <v>98.9</v>
      </c>
      <c r="F43" s="5"/>
      <c r="G43" s="5" t="str">
        <f>IF(ISBLANK(Athletes_Combined10[[#This Row],[affiliatename]]), "No Gym", Athletes_Combined10[[#This Row],[affiliatename]])</f>
        <v>No Gym</v>
      </c>
      <c r="H43" s="5" t="s">
        <v>89</v>
      </c>
      <c r="I43" s="5" t="str">
        <f xml:space="preserve"> Athletes_Combined10[[#This Row],[competitorname]] &amp; " - " &amp; Athletes_Combined10[[#This Row],[status]]</f>
        <v>Bronislaw Olenkowicz - CUT</v>
      </c>
      <c r="J43" s="5">
        <v>305</v>
      </c>
      <c r="K43" s="5" t="s">
        <v>607</v>
      </c>
      <c r="L43" s="5" t="str">
        <f>_xlfn.CONCAT("https://profilepicsbucket.crossfit.com/",Athletes_Combined10[[#This Row],[profilepics3key]])</f>
        <v>https://profilepicsbucket.crossfit.com/9750f-P250172_2-184.jpg</v>
      </c>
      <c r="M43" s="5">
        <v>250172</v>
      </c>
      <c r="N43" s="5" t="s">
        <v>608</v>
      </c>
      <c r="O43" s="5" t="s">
        <v>381</v>
      </c>
      <c r="P43" s="5">
        <v>30</v>
      </c>
      <c r="Q43" s="5" t="s">
        <v>609</v>
      </c>
      <c r="R43" s="5" t="s">
        <v>610</v>
      </c>
      <c r="S43" s="5">
        <v>42</v>
      </c>
      <c r="T43" s="5">
        <v>112</v>
      </c>
      <c r="U43" s="5" t="s">
        <v>385</v>
      </c>
      <c r="V43" s="6">
        <v>1</v>
      </c>
    </row>
    <row r="44" spans="1:22" x14ac:dyDescent="0.35">
      <c r="A44" s="16" t="s">
        <v>618</v>
      </c>
      <c r="B44" s="1">
        <v>1.8</v>
      </c>
      <c r="C44" s="2">
        <v>44669</v>
      </c>
      <c r="D44" s="2" t="s">
        <v>612</v>
      </c>
      <c r="E44" s="2">
        <v>87.1</v>
      </c>
      <c r="F44" s="2" t="s">
        <v>613</v>
      </c>
      <c r="G44" s="2" t="str">
        <f>IF(ISBLANK(Athletes_Combined10[[#This Row],[affiliatename]]), "No Gym", Athletes_Combined10[[#This Row],[affiliatename]])</f>
        <v>CrossFit 82</v>
      </c>
      <c r="H44" s="2" t="s">
        <v>89</v>
      </c>
      <c r="I44" s="2" t="str">
        <f xml:space="preserve"> Athletes_Combined10[[#This Row],[competitorname]] &amp; " - " &amp; Athletes_Combined10[[#This Row],[status]]</f>
        <v>Arminas Balevicius - CUT</v>
      </c>
      <c r="J44" s="2">
        <v>143</v>
      </c>
      <c r="K44" s="2" t="s">
        <v>614</v>
      </c>
      <c r="L44" s="2" t="str">
        <f>_xlfn.CONCAT("https://profilepicsbucket.crossfit.com/",Athletes_Combined10[[#This Row],[profilepics3key]])</f>
        <v>https://profilepicsbucket.crossfit.com/2d23e-P432338_3-184.jpg</v>
      </c>
      <c r="M44" s="2">
        <v>432338</v>
      </c>
      <c r="N44" s="2" t="s">
        <v>615</v>
      </c>
      <c r="O44" s="2" t="s">
        <v>381</v>
      </c>
      <c r="P44" s="2">
        <v>26</v>
      </c>
      <c r="Q44" s="2" t="s">
        <v>616</v>
      </c>
      <c r="R44" s="2" t="s">
        <v>617</v>
      </c>
      <c r="S44" s="2">
        <v>43</v>
      </c>
      <c r="T44" s="2">
        <v>108</v>
      </c>
      <c r="U44" s="2" t="s">
        <v>385</v>
      </c>
      <c r="V44" s="3">
        <v>1</v>
      </c>
    </row>
    <row r="45" spans="1:22" x14ac:dyDescent="0.35">
      <c r="A45" s="17" t="s">
        <v>625</v>
      </c>
      <c r="B45" s="4">
        <v>1.56</v>
      </c>
      <c r="C45" s="5">
        <v>44623</v>
      </c>
      <c r="D45" s="5" t="s">
        <v>619</v>
      </c>
      <c r="E45" s="5">
        <v>92.1</v>
      </c>
      <c r="F45" s="5" t="s">
        <v>620</v>
      </c>
      <c r="G45" s="5" t="str">
        <f>IF(ISBLANK(Athletes_Combined10[[#This Row],[affiliatename]]), "No Gym", Athletes_Combined10[[#This Row],[affiliatename]])</f>
        <v>CrossFit MetaliZe</v>
      </c>
      <c r="H45" s="5" t="s">
        <v>89</v>
      </c>
      <c r="I45" s="5" t="str">
        <f xml:space="preserve"> Athletes_Combined10[[#This Row],[competitorname]] &amp; " - " &amp; Athletes_Combined10[[#This Row],[status]]</f>
        <v>Mohamed Elomda - CUT</v>
      </c>
      <c r="J45" s="5">
        <v>173</v>
      </c>
      <c r="K45" s="5" t="s">
        <v>621</v>
      </c>
      <c r="L45" s="5" t="str">
        <f>_xlfn.CONCAT("https://profilepicsbucket.crossfit.com/",Athletes_Combined10[[#This Row],[profilepics3key]])</f>
        <v>https://profilepicsbucket.crossfit.com/f6b3e-P487949_3-184.jpg</v>
      </c>
      <c r="M45" s="5">
        <v>487949</v>
      </c>
      <c r="N45" s="5" t="s">
        <v>622</v>
      </c>
      <c r="O45" s="5" t="s">
        <v>381</v>
      </c>
      <c r="P45" s="5">
        <v>31</v>
      </c>
      <c r="Q45" s="5" t="s">
        <v>623</v>
      </c>
      <c r="R45" s="5" t="s">
        <v>624</v>
      </c>
      <c r="S45" s="5">
        <v>44</v>
      </c>
      <c r="T45" s="5">
        <v>100</v>
      </c>
      <c r="U45" s="5" t="s">
        <v>385</v>
      </c>
      <c r="V45" s="6">
        <v>1</v>
      </c>
    </row>
    <row r="46" spans="1:22" x14ac:dyDescent="0.35">
      <c r="A46" s="16" t="s">
        <v>630</v>
      </c>
      <c r="B46" s="1">
        <v>1.56</v>
      </c>
      <c r="C46" s="2">
        <v>44592</v>
      </c>
      <c r="D46" s="2" t="s">
        <v>466</v>
      </c>
      <c r="E46" s="2">
        <v>94.8</v>
      </c>
      <c r="F46" s="2" t="s">
        <v>626</v>
      </c>
      <c r="G46" s="2" t="str">
        <f>IF(ISBLANK(Athletes_Combined10[[#This Row],[affiliatename]]), "No Gym", Athletes_Combined10[[#This Row],[affiliatename]])</f>
        <v>CrossFit Riders</v>
      </c>
      <c r="H46" s="2" t="s">
        <v>89</v>
      </c>
      <c r="I46" s="2" t="str">
        <f xml:space="preserve"> Athletes_Combined10[[#This Row],[competitorname]] &amp; " - " &amp; Athletes_Combined10[[#This Row],[status]]</f>
        <v>Simon MÃ¤ntylÃ¤ - CUT</v>
      </c>
      <c r="J46" s="2">
        <v>112</v>
      </c>
      <c r="K46" s="2" t="s">
        <v>627</v>
      </c>
      <c r="L46" s="2" t="str">
        <f>_xlfn.CONCAT("https://profilepicsbucket.crossfit.com/",Athletes_Combined10[[#This Row],[profilepics3key]])</f>
        <v>https://profilepicsbucket.crossfit.com/f749d-P106655_3-184.jpg</v>
      </c>
      <c r="M46" s="2">
        <v>106655</v>
      </c>
      <c r="N46" s="2" t="s">
        <v>628</v>
      </c>
      <c r="O46" s="2" t="s">
        <v>381</v>
      </c>
      <c r="P46" s="2">
        <v>28</v>
      </c>
      <c r="Q46" s="2" t="s">
        <v>629</v>
      </c>
      <c r="R46" s="2" t="s">
        <v>471</v>
      </c>
      <c r="S46" s="2">
        <v>45</v>
      </c>
      <c r="T46" s="2">
        <v>99</v>
      </c>
      <c r="U46" s="2" t="s">
        <v>385</v>
      </c>
      <c r="V46" s="3">
        <v>1</v>
      </c>
    </row>
    <row r="47" spans="1:22" x14ac:dyDescent="0.35">
      <c r="A47" s="17" t="s">
        <v>635</v>
      </c>
      <c r="B47" s="4">
        <v>1.55</v>
      </c>
      <c r="C47" s="5">
        <v>44794</v>
      </c>
      <c r="D47" s="5" t="s">
        <v>376</v>
      </c>
      <c r="E47" s="5">
        <v>87.1</v>
      </c>
      <c r="F47" s="5" t="s">
        <v>631</v>
      </c>
      <c r="G47" s="5" t="str">
        <f>IF(ISBLANK(Athletes_Combined10[[#This Row],[affiliatename]]), "No Gym", Athletes_Combined10[[#This Row],[affiliatename]])</f>
        <v>Shockoe Bottom CrossFit</v>
      </c>
      <c r="H47" s="5" t="s">
        <v>89</v>
      </c>
      <c r="I47" s="5" t="str">
        <f xml:space="preserve"> Athletes_Combined10[[#This Row],[competitorname]] &amp; " - " &amp; Athletes_Combined10[[#This Row],[status]]</f>
        <v>John-Paul Hethcock - CUT</v>
      </c>
      <c r="J47" s="5">
        <v>306</v>
      </c>
      <c r="K47" s="5" t="s">
        <v>632</v>
      </c>
      <c r="L47" s="5" t="str">
        <f>_xlfn.CONCAT("https://profilepicsbucket.crossfit.com/",Athletes_Combined10[[#This Row],[profilepics3key]])</f>
        <v>https://profilepicsbucket.crossfit.com/b1338-P244353_1-184.jpg</v>
      </c>
      <c r="M47" s="5">
        <v>244353</v>
      </c>
      <c r="N47" s="5" t="s">
        <v>633</v>
      </c>
      <c r="O47" s="5" t="s">
        <v>381</v>
      </c>
      <c r="P47" s="5">
        <v>26</v>
      </c>
      <c r="Q47" s="5" t="s">
        <v>634</v>
      </c>
      <c r="R47" s="5" t="s">
        <v>383</v>
      </c>
      <c r="S47" s="5">
        <v>46</v>
      </c>
      <c r="T47" s="5">
        <v>92</v>
      </c>
      <c r="U47" s="5" t="s">
        <v>385</v>
      </c>
      <c r="V47" s="6">
        <v>1</v>
      </c>
    </row>
    <row r="48" spans="1:22" x14ac:dyDescent="0.35">
      <c r="A48" s="16" t="s">
        <v>642</v>
      </c>
      <c r="B48" s="1">
        <v>1.56</v>
      </c>
      <c r="C48" s="2">
        <v>44747</v>
      </c>
      <c r="D48" s="2" t="s">
        <v>636</v>
      </c>
      <c r="E48" s="2">
        <v>86.2</v>
      </c>
      <c r="F48" s="2" t="s">
        <v>637</v>
      </c>
      <c r="G48" s="2" t="str">
        <f>IF(ISBLANK(Athletes_Combined10[[#This Row],[affiliatename]]), "No Gym", Athletes_Combined10[[#This Row],[affiliatename]])</f>
        <v>Reebok CrossFit Ljubljana</v>
      </c>
      <c r="H48" s="2" t="s">
        <v>89</v>
      </c>
      <c r="I48" s="2" t="str">
        <f xml:space="preserve"> Athletes_Combined10[[#This Row],[competitorname]] &amp; " - " &amp; Athletes_Combined10[[#This Row],[status]]</f>
        <v>Aleks KoÅ¡tomaj - CUT</v>
      </c>
      <c r="J48" s="2">
        <v>181</v>
      </c>
      <c r="K48" s="2" t="s">
        <v>638</v>
      </c>
      <c r="L48" s="2" t="str">
        <f>_xlfn.CONCAT("https://profilepicsbucket.crossfit.com/",Athletes_Combined10[[#This Row],[profilepics3key]])</f>
        <v>https://profilepicsbucket.crossfit.com/pukie.png</v>
      </c>
      <c r="M48" s="2">
        <v>842919</v>
      </c>
      <c r="N48" s="2" t="s">
        <v>639</v>
      </c>
      <c r="O48" s="2" t="s">
        <v>381</v>
      </c>
      <c r="P48" s="2">
        <v>26</v>
      </c>
      <c r="Q48" s="2" t="s">
        <v>640</v>
      </c>
      <c r="R48" s="2" t="s">
        <v>641</v>
      </c>
      <c r="S48" s="2">
        <v>47</v>
      </c>
      <c r="T48" s="2">
        <v>90</v>
      </c>
      <c r="U48" s="2" t="s">
        <v>385</v>
      </c>
      <c r="V48" s="3">
        <v>1</v>
      </c>
    </row>
    <row r="49" spans="1:22" x14ac:dyDescent="0.35">
      <c r="A49" s="17" t="s">
        <v>648</v>
      </c>
      <c r="B49" s="4">
        <v>1.77</v>
      </c>
      <c r="C49" s="5"/>
      <c r="D49" s="5" t="s">
        <v>643</v>
      </c>
      <c r="E49" s="5">
        <v>84.8</v>
      </c>
      <c r="F49" s="5"/>
      <c r="G49" s="5" t="str">
        <f>IF(ISBLANK(Athletes_Combined10[[#This Row],[affiliatename]]), "No Gym", Athletes_Combined10[[#This Row],[affiliatename]])</f>
        <v>No Gym</v>
      </c>
      <c r="H49" s="5" t="s">
        <v>89</v>
      </c>
      <c r="I49" s="5" t="str">
        <f xml:space="preserve"> Athletes_Combined10[[#This Row],[competitorname]] &amp; " - " &amp; Athletes_Combined10[[#This Row],[status]]</f>
        <v>GÃ¡bor TÃ¶rÃ¶k - CUT</v>
      </c>
      <c r="J49" s="5">
        <v>139</v>
      </c>
      <c r="K49" s="5" t="s">
        <v>644</v>
      </c>
      <c r="L49" s="5" t="str">
        <f>_xlfn.CONCAT("https://profilepicsbucket.crossfit.com/",Athletes_Combined10[[#This Row],[profilepics3key]])</f>
        <v>https://profilepicsbucket.crossfit.com/fabed-P511473_2-184.jpg</v>
      </c>
      <c r="M49" s="5">
        <v>511473</v>
      </c>
      <c r="N49" s="5" t="s">
        <v>645</v>
      </c>
      <c r="O49" s="5" t="s">
        <v>381</v>
      </c>
      <c r="P49" s="5">
        <v>28</v>
      </c>
      <c r="Q49" s="5" t="s">
        <v>646</v>
      </c>
      <c r="R49" s="5" t="s">
        <v>647</v>
      </c>
      <c r="S49" s="5">
        <v>48</v>
      </c>
      <c r="T49" s="5">
        <v>86</v>
      </c>
      <c r="U49" s="5" t="s">
        <v>385</v>
      </c>
      <c r="V49" s="6">
        <v>1</v>
      </c>
    </row>
    <row r="50" spans="1:22" x14ac:dyDescent="0.35">
      <c r="A50" s="16" t="s">
        <v>655</v>
      </c>
      <c r="B50" s="1">
        <v>1.8</v>
      </c>
      <c r="C50" s="2">
        <v>44660</v>
      </c>
      <c r="D50" s="2" t="s">
        <v>649</v>
      </c>
      <c r="E50" s="2">
        <v>87.1</v>
      </c>
      <c r="F50" s="2" t="s">
        <v>650</v>
      </c>
      <c r="G50" s="2" t="str">
        <f>IF(ISBLANK(Athletes_Combined10[[#This Row],[affiliatename]]), "No Gym", Athletes_Combined10[[#This Row],[affiliatename]])</f>
        <v>CrossFit Al Ain</v>
      </c>
      <c r="H50" s="2" t="s">
        <v>89</v>
      </c>
      <c r="I50" s="2" t="str">
        <f xml:space="preserve"> Athletes_Combined10[[#This Row],[competitorname]] &amp; " - " &amp; Athletes_Combined10[[#This Row],[status]]</f>
        <v>Guilherme Malheiros - CUT</v>
      </c>
      <c r="J50" s="2">
        <v>142</v>
      </c>
      <c r="K50" s="2" t="s">
        <v>651</v>
      </c>
      <c r="L50" s="2" t="str">
        <f>_xlfn.CONCAT("https://profilepicsbucket.crossfit.com/",Athletes_Combined10[[#This Row],[profilepics3key]])</f>
        <v>https://profilepicsbucket.crossfit.com/1853e-P686308_3-184.jpg</v>
      </c>
      <c r="M50" s="2">
        <v>686308</v>
      </c>
      <c r="N50" s="2" t="s">
        <v>652</v>
      </c>
      <c r="O50" s="2" t="s">
        <v>381</v>
      </c>
      <c r="P50" s="2">
        <v>19</v>
      </c>
      <c r="Q50" s="2" t="s">
        <v>653</v>
      </c>
      <c r="R50" s="2" t="s">
        <v>654</v>
      </c>
      <c r="S50" s="2">
        <v>49</v>
      </c>
      <c r="T50" s="2">
        <v>74</v>
      </c>
      <c r="U50" s="2" t="s">
        <v>385</v>
      </c>
      <c r="V50" s="3">
        <v>1</v>
      </c>
    </row>
    <row r="51" spans="1:22" x14ac:dyDescent="0.35">
      <c r="A51" s="17" t="s">
        <v>661</v>
      </c>
      <c r="B51" s="4">
        <v>1.77</v>
      </c>
      <c r="C51" s="5"/>
      <c r="D51" s="5" t="s">
        <v>656</v>
      </c>
      <c r="E51" s="5">
        <v>79.8</v>
      </c>
      <c r="F51" s="5"/>
      <c r="G51" s="5" t="str">
        <f>IF(ISBLANK(Athletes_Combined10[[#This Row],[affiliatename]]), "No Gym", Athletes_Combined10[[#This Row],[affiliatename]])</f>
        <v>No Gym</v>
      </c>
      <c r="H51" s="5" t="s">
        <v>89</v>
      </c>
      <c r="I51" s="5" t="str">
        <f xml:space="preserve"> Athletes_Combined10[[#This Row],[competitorname]] &amp; " - " &amp; Athletes_Combined10[[#This Row],[status]]</f>
        <v>Agustin Richelme - CUT</v>
      </c>
      <c r="J51" s="5">
        <v>134</v>
      </c>
      <c r="K51" s="5" t="s">
        <v>657</v>
      </c>
      <c r="L51" s="5" t="str">
        <f>_xlfn.CONCAT("https://profilepicsbucket.crossfit.com/",Athletes_Combined10[[#This Row],[profilepics3key]])</f>
        <v>https://profilepicsbucket.crossfit.com/7870f-P478414_5-184.jpg</v>
      </c>
      <c r="M51" s="5">
        <v>478414</v>
      </c>
      <c r="N51" s="5" t="s">
        <v>658</v>
      </c>
      <c r="O51" s="5" t="s">
        <v>381</v>
      </c>
      <c r="P51" s="5">
        <v>22</v>
      </c>
      <c r="Q51" s="5" t="s">
        <v>659</v>
      </c>
      <c r="R51" s="5" t="s">
        <v>660</v>
      </c>
      <c r="S51" s="5">
        <v>50</v>
      </c>
      <c r="T51" s="5">
        <v>66</v>
      </c>
      <c r="U51" s="5" t="s">
        <v>385</v>
      </c>
      <c r="V51" s="6">
        <v>1</v>
      </c>
    </row>
    <row r="52" spans="1:22" x14ac:dyDescent="0.35">
      <c r="A52" s="16" t="s">
        <v>668</v>
      </c>
      <c r="B52" s="1">
        <v>1.71</v>
      </c>
      <c r="C52" s="2">
        <v>44734</v>
      </c>
      <c r="D52" s="2" t="s">
        <v>662</v>
      </c>
      <c r="E52" s="2">
        <v>74.8</v>
      </c>
      <c r="F52" s="2" t="s">
        <v>663</v>
      </c>
      <c r="G52" s="2" t="str">
        <f>IF(ISBLANK(Athletes_Combined10[[#This Row],[affiliatename]]), "No Gym", Athletes_Combined10[[#This Row],[affiliatename]])</f>
        <v>CrossFit Canarias</v>
      </c>
      <c r="H52" s="2" t="s">
        <v>89</v>
      </c>
      <c r="I52" s="2" t="str">
        <f xml:space="preserve"> Athletes_Combined10[[#This Row],[competitorname]] &amp; " - " &amp; Athletes_Combined10[[#This Row],[status]]</f>
        <v>Bryan HernÃ¡ndez - CUT</v>
      </c>
      <c r="J52" s="2">
        <v>161</v>
      </c>
      <c r="K52" s="2" t="s">
        <v>664</v>
      </c>
      <c r="L52" s="2" t="str">
        <f>_xlfn.CONCAT("https://profilepicsbucket.crossfit.com/",Athletes_Combined10[[#This Row],[profilepics3key]])</f>
        <v>https://profilepicsbucket.crossfit.com/306d0-P468290_1-184.jpg</v>
      </c>
      <c r="M52" s="2">
        <v>468290</v>
      </c>
      <c r="N52" s="2" t="s">
        <v>665</v>
      </c>
      <c r="O52" s="2" t="s">
        <v>381</v>
      </c>
      <c r="P52" s="2">
        <v>21</v>
      </c>
      <c r="Q52" s="2" t="s">
        <v>666</v>
      </c>
      <c r="R52" s="2" t="s">
        <v>667</v>
      </c>
      <c r="S52" s="2">
        <v>51</v>
      </c>
      <c r="T52" s="2">
        <v>53</v>
      </c>
      <c r="U52" s="2" t="s">
        <v>385</v>
      </c>
      <c r="V52" s="3">
        <v>1</v>
      </c>
    </row>
    <row r="53" spans="1:22" x14ac:dyDescent="0.35">
      <c r="A53" s="17" t="s">
        <v>675</v>
      </c>
      <c r="B53" s="4">
        <v>1.8</v>
      </c>
      <c r="C53" s="5">
        <v>44655</v>
      </c>
      <c r="D53" s="5" t="s">
        <v>669</v>
      </c>
      <c r="E53" s="5">
        <v>86.2</v>
      </c>
      <c r="F53" s="5" t="s">
        <v>670</v>
      </c>
      <c r="G53" s="5" t="str">
        <f>IF(ISBLANK(Athletes_Combined10[[#This Row],[affiliatename]]), "No Gym", Athletes_Combined10[[#This Row],[affiliatename]])</f>
        <v>CrossFit Albi</v>
      </c>
      <c r="H53" s="5" t="s">
        <v>89</v>
      </c>
      <c r="I53" s="5" t="str">
        <f xml:space="preserve"> Athletes_Combined10[[#This Row],[competitorname]] &amp; " - " &amp; Athletes_Combined10[[#This Row],[status]]</f>
        <v>Alban Dubois - CUT</v>
      </c>
      <c r="J53" s="5">
        <v>165</v>
      </c>
      <c r="K53" s="5" t="s">
        <v>671</v>
      </c>
      <c r="L53" s="5" t="str">
        <f>_xlfn.CONCAT("https://profilepicsbucket.crossfit.com/",Athletes_Combined10[[#This Row],[profilepics3key]])</f>
        <v>https://profilepicsbucket.crossfit.com/d7e4d-P677889_5-184.jpg</v>
      </c>
      <c r="M53" s="5">
        <v>677889</v>
      </c>
      <c r="N53" s="5" t="s">
        <v>672</v>
      </c>
      <c r="O53" s="5" t="s">
        <v>381</v>
      </c>
      <c r="P53" s="5">
        <v>24</v>
      </c>
      <c r="Q53" s="5" t="s">
        <v>673</v>
      </c>
      <c r="R53" s="5" t="s">
        <v>674</v>
      </c>
      <c r="S53" s="5">
        <v>52</v>
      </c>
      <c r="T53" s="5">
        <v>49</v>
      </c>
      <c r="U53" s="5" t="s">
        <v>385</v>
      </c>
      <c r="V53" s="6">
        <v>1</v>
      </c>
    </row>
    <row r="54" spans="1:22" x14ac:dyDescent="0.35">
      <c r="A54" s="16" t="s">
        <v>682</v>
      </c>
      <c r="B54" s="1">
        <v>1.8</v>
      </c>
      <c r="C54" s="2">
        <v>44672</v>
      </c>
      <c r="D54" s="2" t="s">
        <v>676</v>
      </c>
      <c r="E54" s="2">
        <v>88</v>
      </c>
      <c r="F54" s="2" t="s">
        <v>677</v>
      </c>
      <c r="G54" s="2" t="str">
        <f>IF(ISBLANK(Athletes_Combined10[[#This Row],[affiliatename]]), "No Gym", Athletes_Combined10[[#This Row],[affiliatename]])</f>
        <v>Thorndon CrossFit</v>
      </c>
      <c r="H54" s="2" t="s">
        <v>89</v>
      </c>
      <c r="I54" s="2" t="str">
        <f xml:space="preserve"> Athletes_Combined10[[#This Row],[competitorname]] &amp; " - " &amp; Athletes_Combined10[[#This Row],[status]]</f>
        <v>Luke Fiso - CUT</v>
      </c>
      <c r="J54" s="2">
        <v>138</v>
      </c>
      <c r="K54" s="2" t="s">
        <v>678</v>
      </c>
      <c r="L54" s="2" t="str">
        <f>_xlfn.CONCAT("https://profilepicsbucket.crossfit.com/",Athletes_Combined10[[#This Row],[profilepics3key]])</f>
        <v>https://profilepicsbucket.crossfit.com/1353d-P221436_10-184.jpg</v>
      </c>
      <c r="M54" s="2">
        <v>221436</v>
      </c>
      <c r="N54" s="2" t="s">
        <v>679</v>
      </c>
      <c r="O54" s="2" t="s">
        <v>381</v>
      </c>
      <c r="P54" s="2">
        <v>29</v>
      </c>
      <c r="Q54" s="2" t="s">
        <v>680</v>
      </c>
      <c r="R54" s="2" t="s">
        <v>681</v>
      </c>
      <c r="S54" s="2">
        <v>53</v>
      </c>
      <c r="T54" s="2">
        <v>48</v>
      </c>
      <c r="U54" s="2" t="s">
        <v>385</v>
      </c>
      <c r="V54" s="3">
        <v>1</v>
      </c>
    </row>
    <row r="55" spans="1:22" x14ac:dyDescent="0.35">
      <c r="A55" s="17" t="s">
        <v>689</v>
      </c>
      <c r="B55" s="4">
        <v>1.74</v>
      </c>
      <c r="C55" s="5">
        <v>44758</v>
      </c>
      <c r="D55" s="5" t="s">
        <v>683</v>
      </c>
      <c r="E55" s="5">
        <v>81.599999999999994</v>
      </c>
      <c r="F55" s="5" t="s">
        <v>684</v>
      </c>
      <c r="G55" s="5" t="str">
        <f>IF(ISBLANK(Athletes_Combined10[[#This Row],[affiliatename]]), "No Gym", Athletes_Combined10[[#This Row],[affiliatename]])</f>
        <v>CrossFit 3 Sons</v>
      </c>
      <c r="H55" s="5" t="s">
        <v>89</v>
      </c>
      <c r="I55" s="5" t="str">
        <f xml:space="preserve"> Athletes_Combined10[[#This Row],[competitorname]] &amp; " - " &amp; Athletes_Combined10[[#This Row],[status]]</f>
        <v>Darwin Perez - CUT</v>
      </c>
      <c r="J55" s="5">
        <v>144</v>
      </c>
      <c r="K55" s="5" t="s">
        <v>685</v>
      </c>
      <c r="L55" s="5" t="str">
        <f>_xlfn.CONCAT("https://profilepicsbucket.crossfit.com/",Athletes_Combined10[[#This Row],[profilepics3key]])</f>
        <v>https://profilepicsbucket.crossfit.com/b159c-P155471_5-184.jpg</v>
      </c>
      <c r="M55" s="5">
        <v>155471</v>
      </c>
      <c r="N55" s="5" t="s">
        <v>686</v>
      </c>
      <c r="O55" s="5" t="s">
        <v>381</v>
      </c>
      <c r="P55" s="5">
        <v>30</v>
      </c>
      <c r="Q55" s="5" t="s">
        <v>687</v>
      </c>
      <c r="R55" s="5" t="s">
        <v>688</v>
      </c>
      <c r="S55" s="5">
        <v>54</v>
      </c>
      <c r="T55" s="5">
        <v>47</v>
      </c>
      <c r="U55" s="5" t="s">
        <v>385</v>
      </c>
      <c r="V55" s="6">
        <v>1</v>
      </c>
    </row>
    <row r="56" spans="1:22" x14ac:dyDescent="0.35">
      <c r="A56" s="16" t="s">
        <v>695</v>
      </c>
      <c r="B56" s="1">
        <v>1.8</v>
      </c>
      <c r="C56" s="2"/>
      <c r="D56" s="2" t="s">
        <v>690</v>
      </c>
      <c r="E56" s="2">
        <v>88</v>
      </c>
      <c r="F56" s="2"/>
      <c r="G56" s="2" t="str">
        <f>IF(ISBLANK(Athletes_Combined10[[#This Row],[affiliatename]]), "No Gym", Athletes_Combined10[[#This Row],[affiliatename]])</f>
        <v>No Gym</v>
      </c>
      <c r="H56" s="2" t="s">
        <v>89</v>
      </c>
      <c r="I56" s="2" t="str">
        <f xml:space="preserve"> Athletes_Combined10[[#This Row],[competitorname]] &amp; " - " &amp; Athletes_Combined10[[#This Row],[status]]</f>
        <v>Marlon Azurdia - CUT</v>
      </c>
      <c r="J56" s="2">
        <v>159</v>
      </c>
      <c r="K56" s="2" t="s">
        <v>691</v>
      </c>
      <c r="L56" s="2" t="str">
        <f>_xlfn.CONCAT("https://profilepicsbucket.crossfit.com/",Athletes_Combined10[[#This Row],[profilepics3key]])</f>
        <v>https://profilepicsbucket.crossfit.com/db495-P286311_4-184.jpg</v>
      </c>
      <c r="M56" s="2">
        <v>286311</v>
      </c>
      <c r="N56" s="2" t="s">
        <v>692</v>
      </c>
      <c r="O56" s="2" t="s">
        <v>381</v>
      </c>
      <c r="P56" s="2">
        <v>33</v>
      </c>
      <c r="Q56" s="2" t="s">
        <v>693</v>
      </c>
      <c r="R56" s="2" t="s">
        <v>694</v>
      </c>
      <c r="S56" s="2">
        <v>55</v>
      </c>
      <c r="T56" s="2">
        <v>46</v>
      </c>
      <c r="U56" s="2" t="s">
        <v>385</v>
      </c>
      <c r="V56" s="3">
        <v>1</v>
      </c>
    </row>
    <row r="57" spans="1:22" x14ac:dyDescent="0.35">
      <c r="A57" s="17" t="s">
        <v>702</v>
      </c>
      <c r="B57" s="4">
        <v>1.8</v>
      </c>
      <c r="C57" s="5">
        <v>44732</v>
      </c>
      <c r="D57" s="5" t="s">
        <v>696</v>
      </c>
      <c r="E57" s="5">
        <v>87.1</v>
      </c>
      <c r="F57" s="5" t="s">
        <v>697</v>
      </c>
      <c r="G57" s="5" t="str">
        <f>IF(ISBLANK(Athletes_Combined10[[#This Row],[affiliatename]]), "No Gym", Athletes_Combined10[[#This Row],[affiliatename]])</f>
        <v>CrossFit Idol</v>
      </c>
      <c r="H57" s="5" t="s">
        <v>89</v>
      </c>
      <c r="I57" s="5" t="str">
        <f xml:space="preserve"> Athletes_Combined10[[#This Row],[competitorname]] &amp; " - " &amp; Athletes_Combined10[[#This Row],[status]]</f>
        <v>Aleksandar Ilin - CUT</v>
      </c>
      <c r="J57" s="5">
        <v>133</v>
      </c>
      <c r="K57" s="5" t="s">
        <v>698</v>
      </c>
      <c r="L57" s="5" t="str">
        <f>_xlfn.CONCAT("https://profilepicsbucket.crossfit.com/",Athletes_Combined10[[#This Row],[profilepics3key]])</f>
        <v>https://profilepicsbucket.crossfit.com/9cea9-P1325298_1-184.jpg</v>
      </c>
      <c r="M57" s="5">
        <v>1325298</v>
      </c>
      <c r="N57" s="5" t="s">
        <v>699</v>
      </c>
      <c r="O57" s="5" t="s">
        <v>381</v>
      </c>
      <c r="P57" s="5">
        <v>29</v>
      </c>
      <c r="Q57" s="5" t="s">
        <v>700</v>
      </c>
      <c r="R57" s="5" t="s">
        <v>701</v>
      </c>
      <c r="S57" s="5">
        <v>56</v>
      </c>
      <c r="T57" s="5">
        <v>45</v>
      </c>
      <c r="U57" s="5" t="s">
        <v>385</v>
      </c>
      <c r="V57" s="6">
        <v>1</v>
      </c>
    </row>
    <row r="58" spans="1:22" x14ac:dyDescent="0.35">
      <c r="A58" s="16" t="s">
        <v>709</v>
      </c>
      <c r="B58" s="1">
        <v>1.8</v>
      </c>
      <c r="C58" s="2">
        <v>44610</v>
      </c>
      <c r="D58" s="2" t="s">
        <v>703</v>
      </c>
      <c r="E58" s="2">
        <v>73.900000000000006</v>
      </c>
      <c r="F58" s="2" t="s">
        <v>704</v>
      </c>
      <c r="G58" s="2" t="str">
        <f>IF(ISBLANK(Athletes_Combined10[[#This Row],[affiliatename]]), "No Gym", Athletes_Combined10[[#This Row],[affiliatename]])</f>
        <v>CrossFit Zurriola</v>
      </c>
      <c r="H58" s="2" t="s">
        <v>89</v>
      </c>
      <c r="I58" s="2" t="str">
        <f xml:space="preserve"> Athletes_Combined10[[#This Row],[competitorname]] &amp; " - " &amp; Athletes_Combined10[[#This Row],[status]]</f>
        <v>Alexander Anasagasti - CUT</v>
      </c>
      <c r="J58" s="2">
        <v>148</v>
      </c>
      <c r="K58" s="2" t="s">
        <v>705</v>
      </c>
      <c r="L58" s="2" t="str">
        <f>_xlfn.CONCAT("https://profilepicsbucket.crossfit.com/",Athletes_Combined10[[#This Row],[profilepics3key]])</f>
        <v>https://profilepicsbucket.crossfit.com/5bcb0-P351417_1-184.jpg</v>
      </c>
      <c r="M58" s="2">
        <v>351417</v>
      </c>
      <c r="N58" s="2" t="s">
        <v>706</v>
      </c>
      <c r="O58" s="2" t="s">
        <v>381</v>
      </c>
      <c r="P58" s="2">
        <v>27</v>
      </c>
      <c r="Q58" s="2" t="s">
        <v>707</v>
      </c>
      <c r="R58" s="2" t="s">
        <v>708</v>
      </c>
      <c r="S58" s="2">
        <v>57</v>
      </c>
      <c r="T58" s="2">
        <v>41</v>
      </c>
      <c r="U58" s="2" t="s">
        <v>385</v>
      </c>
      <c r="V58" s="3">
        <v>1</v>
      </c>
    </row>
    <row r="59" spans="1:22" x14ac:dyDescent="0.35">
      <c r="A59" s="17" t="s">
        <v>716</v>
      </c>
      <c r="B59" s="4">
        <v>1.8</v>
      </c>
      <c r="C59" s="5">
        <v>44596</v>
      </c>
      <c r="D59" s="5" t="s">
        <v>710</v>
      </c>
      <c r="E59" s="5">
        <v>88</v>
      </c>
      <c r="F59" s="5" t="s">
        <v>711</v>
      </c>
      <c r="G59" s="5" t="str">
        <f>IF(ISBLANK(Athletes_Combined10[[#This Row],[affiliatename]]), "No Gym", Athletes_Combined10[[#This Row],[affiliatename]])</f>
        <v>CrossFit Alioth</v>
      </c>
      <c r="H59" s="5" t="s">
        <v>89</v>
      </c>
      <c r="I59" s="5" t="str">
        <f xml:space="preserve"> Athletes_Combined10[[#This Row],[competitorname]] &amp; " - " &amp; Athletes_Combined10[[#This Row],[status]]</f>
        <v>Mahmood Shalan - CUT</v>
      </c>
      <c r="J59" s="5">
        <v>158</v>
      </c>
      <c r="K59" s="5" t="s">
        <v>712</v>
      </c>
      <c r="L59" s="5" t="str">
        <f>_xlfn.CONCAT("https://profilepicsbucket.crossfit.com/",Athletes_Combined10[[#This Row],[profilepics3key]])</f>
        <v>https://profilepicsbucket.crossfit.com/cae81-P1697328_1-184.jpg</v>
      </c>
      <c r="M59" s="5">
        <v>1697328</v>
      </c>
      <c r="N59" s="5" t="s">
        <v>713</v>
      </c>
      <c r="O59" s="5" t="s">
        <v>381</v>
      </c>
      <c r="P59" s="5">
        <v>26</v>
      </c>
      <c r="Q59" s="5" t="s">
        <v>714</v>
      </c>
      <c r="R59" s="5" t="s">
        <v>715</v>
      </c>
      <c r="S59" s="5">
        <v>58</v>
      </c>
      <c r="T59" s="5">
        <v>40</v>
      </c>
      <c r="U59" s="5" t="s">
        <v>385</v>
      </c>
      <c r="V59" s="6">
        <v>1</v>
      </c>
    </row>
    <row r="60" spans="1:22" x14ac:dyDescent="0.35">
      <c r="A60" s="16" t="s">
        <v>723</v>
      </c>
      <c r="B60" s="1">
        <v>1.55</v>
      </c>
      <c r="C60" s="2">
        <v>44659</v>
      </c>
      <c r="D60" s="2" t="s">
        <v>717</v>
      </c>
      <c r="E60" s="2">
        <v>83.9</v>
      </c>
      <c r="F60" s="2" t="s">
        <v>718</v>
      </c>
      <c r="G60" s="2" t="str">
        <f>IF(ISBLANK(Athletes_Combined10[[#This Row],[affiliatename]]), "No Gym", Athletes_Combined10[[#This Row],[affiliatename]])</f>
        <v>CrossFit BBros</v>
      </c>
      <c r="H60" s="2" t="s">
        <v>89</v>
      </c>
      <c r="I60" s="2" t="str">
        <f xml:space="preserve"> Athletes_Combined10[[#This Row],[competitorname]] &amp; " - " &amp; Athletes_Combined10[[#This Row],[status]]</f>
        <v>Erik Toth - CUT</v>
      </c>
      <c r="J60" s="2">
        <v>149</v>
      </c>
      <c r="K60" s="2" t="s">
        <v>719</v>
      </c>
      <c r="L60" s="2" t="str">
        <f>_xlfn.CONCAT("https://profilepicsbucket.crossfit.com/",Athletes_Combined10[[#This Row],[profilepics3key]])</f>
        <v>https://profilepicsbucket.crossfit.com/f9e0a-P119313_6-184.jpg</v>
      </c>
      <c r="M60" s="2">
        <v>119313</v>
      </c>
      <c r="N60" s="2" t="s">
        <v>720</v>
      </c>
      <c r="O60" s="2" t="s">
        <v>381</v>
      </c>
      <c r="P60" s="2">
        <v>29</v>
      </c>
      <c r="Q60" s="2" t="s">
        <v>721</v>
      </c>
      <c r="R60" s="2" t="s">
        <v>722</v>
      </c>
      <c r="S60" s="2">
        <v>59</v>
      </c>
      <c r="T60" s="2">
        <v>35</v>
      </c>
      <c r="U60" s="2" t="s">
        <v>385</v>
      </c>
      <c r="V60" s="3">
        <v>1</v>
      </c>
    </row>
    <row r="61" spans="1:22" x14ac:dyDescent="0.35">
      <c r="A61" s="17" t="s">
        <v>730</v>
      </c>
      <c r="B61" s="4">
        <v>1.74</v>
      </c>
      <c r="C61" s="5">
        <v>44713</v>
      </c>
      <c r="D61" s="5" t="s">
        <v>724</v>
      </c>
      <c r="E61" s="5">
        <v>81.2</v>
      </c>
      <c r="F61" s="5" t="s">
        <v>725</v>
      </c>
      <c r="G61" s="5" t="str">
        <f>IF(ISBLANK(Athletes_Combined10[[#This Row],[affiliatename]]), "No Gym", Athletes_Combined10[[#This Row],[affiliatename]])</f>
        <v>CrossFit North Zone</v>
      </c>
      <c r="H61" s="5" t="s">
        <v>89</v>
      </c>
      <c r="I61" s="5" t="str">
        <f xml:space="preserve"> Athletes_Combined10[[#This Row],[competitorname]] &amp; " - " &amp; Athletes_Combined10[[#This Row],[status]]</f>
        <v>Lefteris Theofanidis - CUT</v>
      </c>
      <c r="J61" s="5">
        <v>123</v>
      </c>
      <c r="K61" s="5" t="s">
        <v>726</v>
      </c>
      <c r="L61" s="5" t="str">
        <f>_xlfn.CONCAT("https://profilepicsbucket.crossfit.com/",Athletes_Combined10[[#This Row],[profilepics3key]])</f>
        <v>https://profilepicsbucket.crossfit.com/931eb-P514502_2-184.jpg</v>
      </c>
      <c r="M61" s="5">
        <v>514502</v>
      </c>
      <c r="N61" s="5" t="s">
        <v>727</v>
      </c>
      <c r="O61" s="5" t="s">
        <v>381</v>
      </c>
      <c r="P61" s="5">
        <v>29</v>
      </c>
      <c r="Q61" s="5" t="s">
        <v>728</v>
      </c>
      <c r="R61" s="5" t="s">
        <v>729</v>
      </c>
      <c r="S61" s="5">
        <v>60</v>
      </c>
      <c r="T61" s="5">
        <v>34</v>
      </c>
      <c r="U61" s="5" t="s">
        <v>385</v>
      </c>
      <c r="V61" s="6">
        <v>1</v>
      </c>
    </row>
    <row r="62" spans="1:22" x14ac:dyDescent="0.35">
      <c r="A62" s="16" t="s">
        <v>737</v>
      </c>
      <c r="B62" s="1">
        <v>1.77</v>
      </c>
      <c r="C62" s="2">
        <v>44755</v>
      </c>
      <c r="D62" s="2" t="s">
        <v>731</v>
      </c>
      <c r="E62" s="2">
        <v>76.7</v>
      </c>
      <c r="F62" s="2" t="s">
        <v>732</v>
      </c>
      <c r="G62" s="2" t="str">
        <f>IF(ISBLANK(Athletes_Combined10[[#This Row],[affiliatename]]), "No Gym", Athletes_Combined10[[#This Row],[affiliatename]])</f>
        <v>CrossFit Boran</v>
      </c>
      <c r="H62" s="2" t="s">
        <v>89</v>
      </c>
      <c r="I62" s="2" t="str">
        <f xml:space="preserve"> Athletes_Combined10[[#This Row],[competitorname]] &amp; " - " &amp; Athletes_Combined10[[#This Row],[status]]</f>
        <v>Ates Boran - CUT</v>
      </c>
      <c r="J62" s="2">
        <v>166</v>
      </c>
      <c r="K62" s="2" t="s">
        <v>733</v>
      </c>
      <c r="L62" s="2" t="str">
        <f>_xlfn.CONCAT("https://profilepicsbucket.crossfit.com/",Athletes_Combined10[[#This Row],[profilepics3key]])</f>
        <v>https://profilepicsbucket.crossfit.com/0cb10-P231921_6-184.jpg</v>
      </c>
      <c r="M62" s="2">
        <v>231921</v>
      </c>
      <c r="N62" s="2" t="s">
        <v>734</v>
      </c>
      <c r="O62" s="2" t="s">
        <v>381</v>
      </c>
      <c r="P62" s="2">
        <v>33</v>
      </c>
      <c r="Q62" s="2" t="s">
        <v>735</v>
      </c>
      <c r="R62" s="2" t="s">
        <v>736</v>
      </c>
      <c r="S62" s="2">
        <v>61</v>
      </c>
      <c r="T62" s="2">
        <v>33</v>
      </c>
      <c r="U62" s="2" t="s">
        <v>385</v>
      </c>
      <c r="V62" s="3">
        <v>1</v>
      </c>
    </row>
    <row r="63" spans="1:22" x14ac:dyDescent="0.35">
      <c r="A63" s="17" t="s">
        <v>742</v>
      </c>
      <c r="B63" s="4">
        <v>1.89</v>
      </c>
      <c r="C63" s="5">
        <v>44942</v>
      </c>
      <c r="D63" s="5" t="s">
        <v>376</v>
      </c>
      <c r="E63" s="5">
        <v>93</v>
      </c>
      <c r="F63" s="5" t="s">
        <v>738</v>
      </c>
      <c r="G63" s="5" t="str">
        <f>IF(ISBLANK(Athletes_Combined10[[#This Row],[affiliatename]]), "No Gym", Athletes_Combined10[[#This Row],[affiliatename]])</f>
        <v>Precision CrossFit</v>
      </c>
      <c r="H63" s="5" t="s">
        <v>89</v>
      </c>
      <c r="I63" s="5" t="str">
        <f xml:space="preserve"> Athletes_Combined10[[#This Row],[competitorname]] &amp; " - " &amp; Athletes_Combined10[[#This Row],[status]]</f>
        <v>Hunter McIntyre - CUT</v>
      </c>
      <c r="J63" s="5">
        <v>401</v>
      </c>
      <c r="K63" s="5" t="s">
        <v>739</v>
      </c>
      <c r="L63" s="5" t="str">
        <f>_xlfn.CONCAT("https://profilepicsbucket.crossfit.com/",Athletes_Combined10[[#This Row],[profilepics3key]])</f>
        <v>https://profilepicsbucket.crossfit.com/43261-P196667_2-184.jpg</v>
      </c>
      <c r="M63" s="5">
        <v>196667</v>
      </c>
      <c r="N63" s="5" t="s">
        <v>740</v>
      </c>
      <c r="O63" s="5" t="s">
        <v>381</v>
      </c>
      <c r="P63" s="5">
        <v>30</v>
      </c>
      <c r="Q63" s="5" t="s">
        <v>741</v>
      </c>
      <c r="R63" s="5" t="s">
        <v>383</v>
      </c>
      <c r="S63" s="5">
        <v>62</v>
      </c>
      <c r="T63" s="5">
        <v>31</v>
      </c>
      <c r="U63" s="5" t="s">
        <v>385</v>
      </c>
      <c r="V63" s="6">
        <v>1</v>
      </c>
    </row>
    <row r="64" spans="1:22" x14ac:dyDescent="0.35">
      <c r="A64" s="16" t="s">
        <v>747</v>
      </c>
      <c r="B64" s="1">
        <v>1.83</v>
      </c>
      <c r="C64" s="2">
        <v>44591</v>
      </c>
      <c r="D64" s="2" t="s">
        <v>743</v>
      </c>
      <c r="E64" s="2">
        <v>95.3</v>
      </c>
      <c r="F64" s="2" t="s">
        <v>585</v>
      </c>
      <c r="G64" s="2" t="str">
        <f>IF(ISBLANK(Athletes_Combined10[[#This Row],[affiliatename]]), "No Gym", Athletes_Combined10[[#This Row],[affiliatename]])</f>
        <v>CrossFit Invictus</v>
      </c>
      <c r="H64" s="2" t="s">
        <v>89</v>
      </c>
      <c r="I64" s="2" t="str">
        <f xml:space="preserve"> Athletes_Combined10[[#This Row],[competitorname]] &amp; " - " &amp; Athletes_Combined10[[#This Row],[status]]</f>
        <v>Connor Nellans - CUT</v>
      </c>
      <c r="J64" s="2">
        <v>156</v>
      </c>
      <c r="K64" s="2" t="s">
        <v>744</v>
      </c>
      <c r="L64" s="2" t="str">
        <f>_xlfn.CONCAT("https://profilepicsbucket.crossfit.com/",Athletes_Combined10[[#This Row],[profilepics3key]])</f>
        <v>https://profilepicsbucket.crossfit.com/60a27-P160128_2-184.jpg</v>
      </c>
      <c r="M64" s="2">
        <v>160128</v>
      </c>
      <c r="N64" s="2" t="s">
        <v>503</v>
      </c>
      <c r="O64" s="2" t="s">
        <v>381</v>
      </c>
      <c r="P64" s="2">
        <v>25</v>
      </c>
      <c r="Q64" s="2" t="s">
        <v>745</v>
      </c>
      <c r="R64" s="2" t="s">
        <v>746</v>
      </c>
      <c r="S64" s="2">
        <v>63</v>
      </c>
      <c r="T64" s="2">
        <v>31</v>
      </c>
      <c r="U64" s="2" t="s">
        <v>385</v>
      </c>
      <c r="V64" s="3">
        <v>1</v>
      </c>
    </row>
    <row r="65" spans="1:22" x14ac:dyDescent="0.35">
      <c r="A65" s="17" t="s">
        <v>752</v>
      </c>
      <c r="B65" s="4">
        <v>1.56</v>
      </c>
      <c r="C65" s="5"/>
      <c r="D65" s="5" t="s">
        <v>748</v>
      </c>
      <c r="E65" s="5">
        <v>91.2</v>
      </c>
      <c r="F65" s="5"/>
      <c r="G65" s="5" t="str">
        <f>IF(ISBLANK(Athletes_Combined10[[#This Row],[affiliatename]]), "No Gym", Athletes_Combined10[[#This Row],[affiliatename]])</f>
        <v>No Gym</v>
      </c>
      <c r="H65" s="5" t="s">
        <v>89</v>
      </c>
      <c r="I65" s="5" t="str">
        <f xml:space="preserve"> Athletes_Combined10[[#This Row],[competitorname]] &amp; " - " &amp; Athletes_Combined10[[#This Row],[status]]</f>
        <v>Augustin Vilicnik - CUT</v>
      </c>
      <c r="J65" s="5">
        <v>178</v>
      </c>
      <c r="K65" s="5" t="s">
        <v>638</v>
      </c>
      <c r="L65" s="5" t="str">
        <f>_xlfn.CONCAT("https://profilepicsbucket.crossfit.com/",Athletes_Combined10[[#This Row],[profilepics3key]])</f>
        <v>https://profilepicsbucket.crossfit.com/pukie.png</v>
      </c>
      <c r="M65" s="5">
        <v>858387</v>
      </c>
      <c r="N65" s="5" t="s">
        <v>749</v>
      </c>
      <c r="O65" s="5" t="s">
        <v>381</v>
      </c>
      <c r="P65" s="5">
        <v>29</v>
      </c>
      <c r="Q65" s="5" t="s">
        <v>750</v>
      </c>
      <c r="R65" s="5" t="s">
        <v>751</v>
      </c>
      <c r="S65" s="5">
        <v>64</v>
      </c>
      <c r="T65" s="5">
        <v>31</v>
      </c>
      <c r="U65" s="5" t="s">
        <v>385</v>
      </c>
      <c r="V65" s="6">
        <v>1</v>
      </c>
    </row>
    <row r="66" spans="1:22" x14ac:dyDescent="0.35">
      <c r="A66" s="16" t="s">
        <v>759</v>
      </c>
      <c r="B66" s="1">
        <v>0.15</v>
      </c>
      <c r="C66" s="2">
        <v>44696</v>
      </c>
      <c r="D66" s="2" t="s">
        <v>753</v>
      </c>
      <c r="E66" s="2">
        <v>83.9</v>
      </c>
      <c r="F66" s="2" t="s">
        <v>754</v>
      </c>
      <c r="G66" s="2" t="str">
        <f>IF(ISBLANK(Athletes_Combined10[[#This Row],[affiliatename]]), "No Gym", Athletes_Combined10[[#This Row],[affiliatename]])</f>
        <v>BeeGrow CrossFit</v>
      </c>
      <c r="H66" s="2" t="s">
        <v>89</v>
      </c>
      <c r="I66" s="2" t="str">
        <f xml:space="preserve"> Athletes_Combined10[[#This Row],[competitorname]] &amp; " - " &amp; Athletes_Combined10[[#This Row],[status]]</f>
        <v>Shingo Moromasa - CUT</v>
      </c>
      <c r="J66" s="2">
        <v>171</v>
      </c>
      <c r="K66" s="2" t="s">
        <v>755</v>
      </c>
      <c r="L66" s="2" t="str">
        <f>_xlfn.CONCAT("https://profilepicsbucket.crossfit.com/",Athletes_Combined10[[#This Row],[profilepics3key]])</f>
        <v>https://profilepicsbucket.crossfit.com/fbb8f-P849478_2-184.jpg</v>
      </c>
      <c r="M66" s="2">
        <v>849478</v>
      </c>
      <c r="N66" s="2" t="s">
        <v>756</v>
      </c>
      <c r="O66" s="2" t="s">
        <v>381</v>
      </c>
      <c r="P66" s="2">
        <v>32</v>
      </c>
      <c r="Q66" s="2" t="s">
        <v>757</v>
      </c>
      <c r="R66" s="2" t="s">
        <v>758</v>
      </c>
      <c r="S66" s="2">
        <v>65</v>
      </c>
      <c r="T66" s="2">
        <v>31</v>
      </c>
      <c r="U66" s="2" t="s">
        <v>385</v>
      </c>
      <c r="V66" s="3">
        <v>1</v>
      </c>
    </row>
    <row r="67" spans="1:22" x14ac:dyDescent="0.35">
      <c r="A67" s="17" t="s">
        <v>766</v>
      </c>
      <c r="B67" s="4">
        <v>1.74</v>
      </c>
      <c r="C67" s="5">
        <v>44638</v>
      </c>
      <c r="D67" s="5" t="s">
        <v>760</v>
      </c>
      <c r="E67" s="5">
        <v>79.8</v>
      </c>
      <c r="F67" s="5" t="s">
        <v>761</v>
      </c>
      <c r="G67" s="5" t="str">
        <f>IF(ISBLANK(Athletes_Combined10[[#This Row],[affiliatename]]), "No Gym", Athletes_Combined10[[#This Row],[affiliatename]])</f>
        <v>CrossFit 962</v>
      </c>
      <c r="H67" s="5" t="s">
        <v>89</v>
      </c>
      <c r="I67" s="5" t="str">
        <f xml:space="preserve"> Athletes_Combined10[[#This Row],[competitorname]] &amp; " - " &amp; Athletes_Combined10[[#This Row],[status]]</f>
        <v>Amin Attallah - CUT</v>
      </c>
      <c r="J67" s="5">
        <v>172</v>
      </c>
      <c r="K67" s="5" t="s">
        <v>762</v>
      </c>
      <c r="L67" s="5" t="str">
        <f>_xlfn.CONCAT("https://profilepicsbucket.crossfit.com/",Athletes_Combined10[[#This Row],[profilepics3key]])</f>
        <v>https://profilepicsbucket.crossfit.com/e2cfb-P315266_3-184.jpg</v>
      </c>
      <c r="M67" s="5">
        <v>315266</v>
      </c>
      <c r="N67" s="5" t="s">
        <v>763</v>
      </c>
      <c r="O67" s="5" t="s">
        <v>381</v>
      </c>
      <c r="P67" s="5">
        <v>25</v>
      </c>
      <c r="Q67" s="5" t="s">
        <v>764</v>
      </c>
      <c r="R67" s="5" t="s">
        <v>765</v>
      </c>
      <c r="S67" s="5">
        <v>66</v>
      </c>
      <c r="T67" s="5">
        <v>25</v>
      </c>
      <c r="U67" s="5" t="s">
        <v>385</v>
      </c>
      <c r="V67" s="6">
        <v>1</v>
      </c>
    </row>
    <row r="68" spans="1:22" x14ac:dyDescent="0.35">
      <c r="A68" s="16" t="s">
        <v>773</v>
      </c>
      <c r="B68" s="1">
        <v>0.03</v>
      </c>
      <c r="C68" s="2">
        <v>44636</v>
      </c>
      <c r="D68" s="2" t="s">
        <v>767</v>
      </c>
      <c r="E68" s="2">
        <v>76.2</v>
      </c>
      <c r="F68" s="2" t="s">
        <v>768</v>
      </c>
      <c r="G68" s="2" t="str">
        <f>IF(ISBLANK(Athletes_Combined10[[#This Row],[affiliatename]]), "No Gym", Athletes_Combined10[[#This Row],[affiliatename]])</f>
        <v>CrossFit 4 L</v>
      </c>
      <c r="H68" s="2" t="s">
        <v>89</v>
      </c>
      <c r="I68" s="2" t="str">
        <f xml:space="preserve"> Athletes_Combined10[[#This Row],[competitorname]] &amp; " - " &amp; Athletes_Combined10[[#This Row],[status]]</f>
        <v>Omar Martinez - CUT</v>
      </c>
      <c r="J68" s="2">
        <v>141</v>
      </c>
      <c r="K68" s="2" t="s">
        <v>769</v>
      </c>
      <c r="L68" s="2" t="str">
        <f>_xlfn.CONCAT("https://profilepicsbucket.crossfit.com/",Athletes_Combined10[[#This Row],[profilepics3key]])</f>
        <v>https://profilepicsbucket.crossfit.com/cb959-P270266_2-184.jpg</v>
      </c>
      <c r="M68" s="2">
        <v>270266</v>
      </c>
      <c r="N68" s="2" t="s">
        <v>770</v>
      </c>
      <c r="O68" s="2" t="s">
        <v>381</v>
      </c>
      <c r="P68" s="2">
        <v>27</v>
      </c>
      <c r="Q68" s="2" t="s">
        <v>771</v>
      </c>
      <c r="R68" s="2" t="s">
        <v>772</v>
      </c>
      <c r="S68" s="2">
        <v>67</v>
      </c>
      <c r="T68" s="2">
        <v>24</v>
      </c>
      <c r="U68" s="2" t="s">
        <v>385</v>
      </c>
      <c r="V68" s="3">
        <v>1</v>
      </c>
    </row>
    <row r="69" spans="1:22" x14ac:dyDescent="0.35">
      <c r="A69" s="17" t="s">
        <v>780</v>
      </c>
      <c r="B69" s="4">
        <v>1.83</v>
      </c>
      <c r="C69" s="5">
        <v>44719</v>
      </c>
      <c r="D69" s="5" t="s">
        <v>774</v>
      </c>
      <c r="E69" s="5">
        <v>91.2</v>
      </c>
      <c r="F69" s="5" t="s">
        <v>775</v>
      </c>
      <c r="G69" s="5" t="str">
        <f>IF(ISBLANK(Athletes_Combined10[[#This Row],[affiliatename]]), "No Gym", Athletes_Combined10[[#This Row],[affiliatename]])</f>
        <v>CrossFit Finestrat</v>
      </c>
      <c r="H69" s="5" t="s">
        <v>89</v>
      </c>
      <c r="I69" s="5" t="str">
        <f xml:space="preserve"> Athletes_Combined10[[#This Row],[competitorname]] &amp; " - " &amp; Athletes_Combined10[[#This Row],[status]]</f>
        <v>Sam Lubben - CUT</v>
      </c>
      <c r="J69" s="5">
        <v>160</v>
      </c>
      <c r="K69" s="5" t="s">
        <v>776</v>
      </c>
      <c r="L69" s="5" t="str">
        <f>_xlfn.CONCAT("https://profilepicsbucket.crossfit.com/",Athletes_Combined10[[#This Row],[profilepics3key]])</f>
        <v>https://profilepicsbucket.crossfit.com/a2893-P423302_1-184.jpg</v>
      </c>
      <c r="M69" s="5">
        <v>423302</v>
      </c>
      <c r="N69" s="5" t="s">
        <v>777</v>
      </c>
      <c r="O69" s="5" t="s">
        <v>381</v>
      </c>
      <c r="P69" s="5">
        <v>22</v>
      </c>
      <c r="Q69" s="5" t="s">
        <v>778</v>
      </c>
      <c r="R69" s="5" t="s">
        <v>779</v>
      </c>
      <c r="S69" s="5">
        <v>68</v>
      </c>
      <c r="T69" s="5">
        <v>23</v>
      </c>
      <c r="U69" s="5" t="s">
        <v>385</v>
      </c>
      <c r="V69" s="6">
        <v>1</v>
      </c>
    </row>
    <row r="70" spans="1:22" x14ac:dyDescent="0.35">
      <c r="A70" s="16" t="s">
        <v>786</v>
      </c>
      <c r="B70" s="1">
        <v>1.83</v>
      </c>
      <c r="C70" s="2"/>
      <c r="D70" s="2" t="s">
        <v>781</v>
      </c>
      <c r="E70" s="2">
        <v>87.1</v>
      </c>
      <c r="F70" s="2"/>
      <c r="G70" s="2" t="str">
        <f>IF(ISBLANK(Athletes_Combined10[[#This Row],[affiliatename]]), "No Gym", Athletes_Combined10[[#This Row],[affiliatename]])</f>
        <v>No Gym</v>
      </c>
      <c r="H70" s="2" t="s">
        <v>89</v>
      </c>
      <c r="I70" s="2" t="str">
        <f xml:space="preserve"> Athletes_Combined10[[#This Row],[competitorname]] &amp; " - " &amp; Athletes_Combined10[[#This Row],[status]]</f>
        <v>Uyi Nosa Osawe - CUT</v>
      </c>
      <c r="J70" s="2">
        <v>188</v>
      </c>
      <c r="K70" s="2" t="s">
        <v>782</v>
      </c>
      <c r="L70" s="2" t="str">
        <f>_xlfn.CONCAT("https://profilepicsbucket.crossfit.com/",Athletes_Combined10[[#This Row],[profilepics3key]])</f>
        <v>https://profilepicsbucket.crossfit.com/85757-P1692338_1-184.jpg</v>
      </c>
      <c r="M70" s="2">
        <v>1692338</v>
      </c>
      <c r="N70" s="2" t="s">
        <v>783</v>
      </c>
      <c r="O70" s="2" t="s">
        <v>381</v>
      </c>
      <c r="P70" s="2">
        <v>29</v>
      </c>
      <c r="Q70" s="2" t="s">
        <v>784</v>
      </c>
      <c r="R70" s="2" t="s">
        <v>785</v>
      </c>
      <c r="S70" s="2">
        <v>69</v>
      </c>
      <c r="T70" s="2">
        <v>20</v>
      </c>
      <c r="U70" s="2" t="s">
        <v>385</v>
      </c>
      <c r="V70" s="3">
        <v>1</v>
      </c>
    </row>
    <row r="71" spans="1:22" x14ac:dyDescent="0.35">
      <c r="A71" s="17" t="s">
        <v>793</v>
      </c>
      <c r="B71" s="4">
        <v>1.56</v>
      </c>
      <c r="C71" s="5">
        <v>44673</v>
      </c>
      <c r="D71" s="5" t="s">
        <v>787</v>
      </c>
      <c r="E71" s="5">
        <v>89.8</v>
      </c>
      <c r="F71" s="5" t="s">
        <v>788</v>
      </c>
      <c r="G71" s="5" t="str">
        <f>IF(ISBLANK(Athletes_Combined10[[#This Row],[affiliatename]]), "No Gym", Athletes_Combined10[[#This Row],[affiliatename]])</f>
        <v>Triller CrossFit</v>
      </c>
      <c r="H71" s="5" t="s">
        <v>89</v>
      </c>
      <c r="I71" s="5" t="str">
        <f xml:space="preserve"> Athletes_Combined10[[#This Row],[competitorname]] &amp; " - " &amp; Athletes_Combined10[[#This Row],[status]]</f>
        <v>Christoph Koerner - CUT</v>
      </c>
      <c r="J71" s="5">
        <v>147</v>
      </c>
      <c r="K71" s="5" t="s">
        <v>789</v>
      </c>
      <c r="L71" s="5" t="str">
        <f>_xlfn.CONCAT("https://profilepicsbucket.crossfit.com/",Athletes_Combined10[[#This Row],[profilepics3key]])</f>
        <v>https://profilepicsbucket.crossfit.com/3f1be-P275390_1-184.jpg</v>
      </c>
      <c r="M71" s="5">
        <v>275390</v>
      </c>
      <c r="N71" s="5" t="s">
        <v>790</v>
      </c>
      <c r="O71" s="5" t="s">
        <v>381</v>
      </c>
      <c r="P71" s="5">
        <v>31</v>
      </c>
      <c r="Q71" s="5" t="s">
        <v>791</v>
      </c>
      <c r="R71" s="5" t="s">
        <v>792</v>
      </c>
      <c r="S71" s="5">
        <v>70</v>
      </c>
      <c r="T71" s="5">
        <v>18</v>
      </c>
      <c r="U71" s="5" t="s">
        <v>385</v>
      </c>
      <c r="V71" s="6">
        <v>1</v>
      </c>
    </row>
    <row r="72" spans="1:22" x14ac:dyDescent="0.35">
      <c r="A72" s="16" t="s">
        <v>800</v>
      </c>
      <c r="B72" s="1">
        <v>1.83</v>
      </c>
      <c r="C72" s="2">
        <v>44643</v>
      </c>
      <c r="D72" s="2" t="s">
        <v>794</v>
      </c>
      <c r="E72" s="2">
        <v>88.9</v>
      </c>
      <c r="F72" s="2" t="s">
        <v>795</v>
      </c>
      <c r="G72" s="2" t="str">
        <f>IF(ISBLANK(Athletes_Combined10[[#This Row],[affiliatename]]), "No Gym", Athletes_Combined10[[#This Row],[affiliatename]])</f>
        <v>CrossFit Sea Energy</v>
      </c>
      <c r="H72" s="2" t="s">
        <v>89</v>
      </c>
      <c r="I72" s="2" t="str">
        <f xml:space="preserve"> Athletes_Combined10[[#This Row],[competitorname]] &amp; " - " &amp; Athletes_Combined10[[#This Row],[status]]</f>
        <v>Oleksandr Shkoliarenko - CUT</v>
      </c>
      <c r="J72" s="2">
        <v>154</v>
      </c>
      <c r="K72" s="2" t="s">
        <v>796</v>
      </c>
      <c r="L72" s="2" t="str">
        <f>_xlfn.CONCAT("https://profilepicsbucket.crossfit.com/",Athletes_Combined10[[#This Row],[profilepics3key]])</f>
        <v>https://profilepicsbucket.crossfit.com/1d878-P470906_2-184.jpg</v>
      </c>
      <c r="M72" s="2">
        <v>470906</v>
      </c>
      <c r="N72" s="2" t="s">
        <v>797</v>
      </c>
      <c r="O72" s="2" t="s">
        <v>381</v>
      </c>
      <c r="P72" s="2">
        <v>29</v>
      </c>
      <c r="Q72" s="2" t="s">
        <v>798</v>
      </c>
      <c r="R72" s="2" t="s">
        <v>799</v>
      </c>
      <c r="S72" s="2">
        <v>71</v>
      </c>
      <c r="T72" s="2">
        <v>18</v>
      </c>
      <c r="U72" s="2" t="s">
        <v>385</v>
      </c>
      <c r="V72" s="3">
        <v>1</v>
      </c>
    </row>
    <row r="73" spans="1:22" x14ac:dyDescent="0.35">
      <c r="A73" s="17" t="s">
        <v>807</v>
      </c>
      <c r="B73" s="4">
        <v>1.89</v>
      </c>
      <c r="C73" s="5">
        <v>44690</v>
      </c>
      <c r="D73" s="5" t="s">
        <v>801</v>
      </c>
      <c r="E73" s="5">
        <v>87.1</v>
      </c>
      <c r="F73" s="5" t="s">
        <v>802</v>
      </c>
      <c r="G73" s="5" t="str">
        <f>IF(ISBLANK(Athletes_Combined10[[#This Row],[affiliatename]]), "No Gym", Athletes_Combined10[[#This Row],[affiliatename]])</f>
        <v>Tantum CrossFit</v>
      </c>
      <c r="H73" s="5" t="s">
        <v>89</v>
      </c>
      <c r="I73" s="5" t="str">
        <f xml:space="preserve"> Athletes_Combined10[[#This Row],[competitorname]] &amp; " - " &amp; Athletes_Combined10[[#This Row],[status]]</f>
        <v>ÄorÄ‘e ÄuriÄ‡ - CUT</v>
      </c>
      <c r="J73" s="5">
        <v>170</v>
      </c>
      <c r="K73" s="5" t="s">
        <v>803</v>
      </c>
      <c r="L73" s="5" t="str">
        <f>_xlfn.CONCAT("https://profilepicsbucket.crossfit.com/",Athletes_Combined10[[#This Row],[profilepics3key]])</f>
        <v>https://profilepicsbucket.crossfit.com/f6ae1-P667464_4-184.jpg</v>
      </c>
      <c r="M73" s="5">
        <v>667464</v>
      </c>
      <c r="N73" s="5" t="s">
        <v>804</v>
      </c>
      <c r="O73" s="5" t="s">
        <v>381</v>
      </c>
      <c r="P73" s="5">
        <v>24</v>
      </c>
      <c r="Q73" s="5" t="s">
        <v>805</v>
      </c>
      <c r="R73" s="5" t="s">
        <v>806</v>
      </c>
      <c r="S73" s="5">
        <v>72</v>
      </c>
      <c r="T73" s="5">
        <v>16</v>
      </c>
      <c r="U73" s="5" t="s">
        <v>385</v>
      </c>
      <c r="V73" s="6">
        <v>1</v>
      </c>
    </row>
    <row r="74" spans="1:22" x14ac:dyDescent="0.35">
      <c r="A74" s="16" t="s">
        <v>814</v>
      </c>
      <c r="B74" s="1">
        <v>1.77</v>
      </c>
      <c r="C74" s="2">
        <v>44729</v>
      </c>
      <c r="D74" s="2" t="s">
        <v>808</v>
      </c>
      <c r="E74" s="2">
        <v>87.1</v>
      </c>
      <c r="F74" s="2" t="s">
        <v>809</v>
      </c>
      <c r="G74" s="2" t="str">
        <f>IF(ISBLANK(Athletes_Combined10[[#This Row],[affiliatename]]), "No Gym", Athletes_Combined10[[#This Row],[affiliatename]])</f>
        <v>CrossFit Ramallah</v>
      </c>
      <c r="H74" s="2" t="s">
        <v>89</v>
      </c>
      <c r="I74" s="2" t="str">
        <f xml:space="preserve"> Athletes_Combined10[[#This Row],[competitorname]] &amp; " - " &amp; Athletes_Combined10[[#This Row],[status]]</f>
        <v>Hamzeh Tarefi - CUT</v>
      </c>
      <c r="J74" s="2">
        <v>168</v>
      </c>
      <c r="K74" s="2" t="s">
        <v>810</v>
      </c>
      <c r="L74" s="2" t="str">
        <f>_xlfn.CONCAT("https://profilepicsbucket.crossfit.com/",Athletes_Combined10[[#This Row],[profilepics3key]])</f>
        <v>https://profilepicsbucket.crossfit.com/db955-P1076087_3-184.jpg</v>
      </c>
      <c r="M74" s="2">
        <v>1076087</v>
      </c>
      <c r="N74" s="2" t="s">
        <v>811</v>
      </c>
      <c r="O74" s="2" t="s">
        <v>381</v>
      </c>
      <c r="P74" s="2">
        <v>24</v>
      </c>
      <c r="Q74" s="2" t="s">
        <v>812</v>
      </c>
      <c r="R74" s="2" t="s">
        <v>813</v>
      </c>
      <c r="S74" s="2">
        <v>73</v>
      </c>
      <c r="T74" s="2">
        <v>13</v>
      </c>
      <c r="U74" s="2" t="s">
        <v>385</v>
      </c>
      <c r="V74" s="3">
        <v>1</v>
      </c>
    </row>
    <row r="75" spans="1:22" x14ac:dyDescent="0.35">
      <c r="A75" s="17" t="s">
        <v>820</v>
      </c>
      <c r="B75" s="4">
        <v>1.83</v>
      </c>
      <c r="C75" s="5"/>
      <c r="D75" s="5" t="s">
        <v>815</v>
      </c>
      <c r="E75" s="5">
        <v>89.8</v>
      </c>
      <c r="F75" s="5"/>
      <c r="G75" s="5" t="str">
        <f>IF(ISBLANK(Athletes_Combined10[[#This Row],[affiliatename]]), "No Gym", Athletes_Combined10[[#This Row],[affiliatename]])</f>
        <v>No Gym</v>
      </c>
      <c r="H75" s="5" t="s">
        <v>89</v>
      </c>
      <c r="I75" s="5" t="str">
        <f xml:space="preserve"> Athletes_Combined10[[#This Row],[competitorname]] &amp; " - " &amp; Athletes_Combined10[[#This Row],[status]]</f>
        <v>Piero Gorichon - CUT</v>
      </c>
      <c r="J75" s="5">
        <v>153</v>
      </c>
      <c r="K75" s="5" t="s">
        <v>816</v>
      </c>
      <c r="L75" s="5" t="str">
        <f>_xlfn.CONCAT("https://profilepicsbucket.crossfit.com/",Athletes_Combined10[[#This Row],[profilepics3key]])</f>
        <v>https://profilepicsbucket.crossfit.com/b8edd-P1178252_1-184.jpg</v>
      </c>
      <c r="M75" s="5">
        <v>1178252</v>
      </c>
      <c r="N75" s="5" t="s">
        <v>817</v>
      </c>
      <c r="O75" s="5" t="s">
        <v>381</v>
      </c>
      <c r="P75" s="5">
        <v>27</v>
      </c>
      <c r="Q75" s="5" t="s">
        <v>818</v>
      </c>
      <c r="R75" s="5" t="s">
        <v>819</v>
      </c>
      <c r="S75" s="5">
        <v>74</v>
      </c>
      <c r="T75" s="5">
        <v>7</v>
      </c>
      <c r="U75" s="5" t="s">
        <v>385</v>
      </c>
      <c r="V75" s="6">
        <v>1</v>
      </c>
    </row>
    <row r="76" spans="1:22" x14ac:dyDescent="0.35">
      <c r="A76" s="16" t="s">
        <v>826</v>
      </c>
      <c r="B76" s="1">
        <v>1.77</v>
      </c>
      <c r="C76" s="2"/>
      <c r="D76" s="2" t="s">
        <v>821</v>
      </c>
      <c r="E76" s="2">
        <v>76.2</v>
      </c>
      <c r="F76" s="2"/>
      <c r="G76" s="2" t="str">
        <f>IF(ISBLANK(Athletes_Combined10[[#This Row],[affiliatename]]), "No Gym", Athletes_Combined10[[#This Row],[affiliatename]])</f>
        <v>No Gym</v>
      </c>
      <c r="H76" s="2" t="s">
        <v>89</v>
      </c>
      <c r="I76" s="2" t="str">
        <f xml:space="preserve"> Athletes_Combined10[[#This Row],[competitorname]] &amp; " - " &amp; Athletes_Combined10[[#This Row],[status]]</f>
        <v>Marzougui Mootez - CUT</v>
      </c>
      <c r="J76" s="2">
        <v>196</v>
      </c>
      <c r="K76" s="2" t="s">
        <v>822</v>
      </c>
      <c r="L76" s="2" t="str">
        <f>_xlfn.CONCAT("https://profilepicsbucket.crossfit.com/",Athletes_Combined10[[#This Row],[profilepics3key]])</f>
        <v>https://profilepicsbucket.crossfit.com/298c2-P844066_3-184.jpg</v>
      </c>
      <c r="M76" s="2">
        <v>844066</v>
      </c>
      <c r="N76" s="2" t="s">
        <v>823</v>
      </c>
      <c r="O76" s="2" t="s">
        <v>381</v>
      </c>
      <c r="P76" s="2">
        <v>28</v>
      </c>
      <c r="Q76" s="2" t="s">
        <v>824</v>
      </c>
      <c r="R76" s="2" t="s">
        <v>825</v>
      </c>
      <c r="S76" s="2">
        <v>75</v>
      </c>
      <c r="T76" s="2">
        <v>3</v>
      </c>
      <c r="U76" s="2" t="s">
        <v>385</v>
      </c>
      <c r="V76" s="3">
        <v>1</v>
      </c>
    </row>
    <row r="77" spans="1:22" x14ac:dyDescent="0.35">
      <c r="A77" s="17" t="s">
        <v>833</v>
      </c>
      <c r="B77" s="4">
        <v>1.55</v>
      </c>
      <c r="C77" s="5">
        <v>44736</v>
      </c>
      <c r="D77" s="5" t="s">
        <v>827</v>
      </c>
      <c r="E77" s="5">
        <v>86.2</v>
      </c>
      <c r="F77" s="5" t="s">
        <v>828</v>
      </c>
      <c r="G77" s="5" t="str">
        <f>IF(ISBLANK(Athletes_Combined10[[#This Row],[affiliatename]]), "No Gym", Athletes_Combined10[[#This Row],[affiliatename]])</f>
        <v>CrossFit Dignus</v>
      </c>
      <c r="H77" s="5" t="s">
        <v>89</v>
      </c>
      <c r="I77" s="5" t="str">
        <f xml:space="preserve"> Athletes_Combined10[[#This Row],[competitorname]] &amp; " - " &amp; Athletes_Combined10[[#This Row],[status]]</f>
        <v>Jean-Claude Jardim - CUT</v>
      </c>
      <c r="J77" s="5">
        <v>182</v>
      </c>
      <c r="K77" s="5" t="s">
        <v>829</v>
      </c>
      <c r="L77" s="5" t="str">
        <f>_xlfn.CONCAT("https://profilepicsbucket.crossfit.com/",Athletes_Combined10[[#This Row],[profilepics3key]])</f>
        <v>https://profilepicsbucket.crossfit.com/433f0-P105253_8-184.jpg</v>
      </c>
      <c r="M77" s="5">
        <v>105253</v>
      </c>
      <c r="N77" s="5" t="s">
        <v>830</v>
      </c>
      <c r="O77" s="5" t="s">
        <v>381</v>
      </c>
      <c r="P77" s="5">
        <v>27</v>
      </c>
      <c r="Q77" s="5" t="s">
        <v>831</v>
      </c>
      <c r="R77" s="5" t="s">
        <v>832</v>
      </c>
      <c r="S77" s="5">
        <v>76</v>
      </c>
      <c r="T77" s="5">
        <v>3</v>
      </c>
      <c r="U77" s="5" t="s">
        <v>385</v>
      </c>
      <c r="V77" s="6">
        <v>1</v>
      </c>
    </row>
    <row r="78" spans="1:22" x14ac:dyDescent="0.35">
      <c r="A78" s="16" t="s">
        <v>840</v>
      </c>
      <c r="B78" s="1">
        <v>1.8</v>
      </c>
      <c r="C78" s="2">
        <v>44699</v>
      </c>
      <c r="D78" s="2" t="s">
        <v>834</v>
      </c>
      <c r="E78" s="2">
        <v>88</v>
      </c>
      <c r="F78" s="2" t="s">
        <v>835</v>
      </c>
      <c r="G78" s="2" t="str">
        <f>IF(ISBLANK(Athletes_Combined10[[#This Row],[affiliatename]]), "No Gym", Athletes_Combined10[[#This Row],[affiliatename]])</f>
        <v>Circuit Plus CrossFit Shuwaikh</v>
      </c>
      <c r="H78" s="2" t="s">
        <v>89</v>
      </c>
      <c r="I78" s="2" t="str">
        <f xml:space="preserve"> Athletes_Combined10[[#This Row],[competitorname]] &amp; " - " &amp; Athletes_Combined10[[#This Row],[status]]</f>
        <v>Khalid Aljarallah - CUT</v>
      </c>
      <c r="J78" s="2">
        <v>185</v>
      </c>
      <c r="K78" s="2" t="s">
        <v>836</v>
      </c>
      <c r="L78" s="2" t="str">
        <f>_xlfn.CONCAT("https://profilepicsbucket.crossfit.com/",Athletes_Combined10[[#This Row],[profilepics3key]])</f>
        <v>https://profilepicsbucket.crossfit.com/49d3e-P703126_1-184.jpg</v>
      </c>
      <c r="M78" s="2">
        <v>703126</v>
      </c>
      <c r="N78" s="2" t="s">
        <v>837</v>
      </c>
      <c r="O78" s="2" t="s">
        <v>381</v>
      </c>
      <c r="P78" s="2">
        <v>32</v>
      </c>
      <c r="Q78" s="2" t="s">
        <v>838</v>
      </c>
      <c r="R78" s="2" t="s">
        <v>839</v>
      </c>
      <c r="S78" s="2">
        <v>77</v>
      </c>
      <c r="T78" s="2">
        <v>-2</v>
      </c>
      <c r="U78" s="2" t="s">
        <v>385</v>
      </c>
      <c r="V78" s="3">
        <v>1</v>
      </c>
    </row>
    <row r="79" spans="1:22" x14ac:dyDescent="0.35">
      <c r="A79" s="17" t="s">
        <v>847</v>
      </c>
      <c r="B79" s="4">
        <v>1.83</v>
      </c>
      <c r="C79" s="5">
        <v>44627</v>
      </c>
      <c r="D79" s="5" t="s">
        <v>841</v>
      </c>
      <c r="E79" s="5">
        <v>88</v>
      </c>
      <c r="F79" s="5" t="s">
        <v>842</v>
      </c>
      <c r="G79" s="5" t="str">
        <f>IF(ISBLANK(Athletes_Combined10[[#This Row],[affiliatename]]), "No Gym", Athletes_Combined10[[#This Row],[affiliatename]])</f>
        <v>BIGG CrossFit Herrera</v>
      </c>
      <c r="H79" s="5" t="s">
        <v>89</v>
      </c>
      <c r="I79" s="5" t="str">
        <f xml:space="preserve"> Athletes_Combined10[[#This Row],[competitorname]] &amp; " - " &amp; Athletes_Combined10[[#This Row],[status]]</f>
        <v>Diego Kemper - CUT</v>
      </c>
      <c r="J79" s="5">
        <v>177</v>
      </c>
      <c r="K79" s="5" t="s">
        <v>843</v>
      </c>
      <c r="L79" s="5" t="str">
        <f>_xlfn.CONCAT("https://profilepicsbucket.crossfit.com/",Athletes_Combined10[[#This Row],[profilepics3key]])</f>
        <v>https://profilepicsbucket.crossfit.com/70c62-P683220_4-184.jpg</v>
      </c>
      <c r="M79" s="5">
        <v>683220</v>
      </c>
      <c r="N79" s="5" t="s">
        <v>844</v>
      </c>
      <c r="O79" s="5" t="s">
        <v>381</v>
      </c>
      <c r="P79" s="5">
        <v>28</v>
      </c>
      <c r="Q79" s="5" t="s">
        <v>845</v>
      </c>
      <c r="R79" s="5" t="s">
        <v>846</v>
      </c>
      <c r="S79" s="5">
        <v>78</v>
      </c>
      <c r="T79" s="5">
        <v>-3</v>
      </c>
      <c r="U79" s="5" t="s">
        <v>385</v>
      </c>
      <c r="V79" s="6">
        <v>1</v>
      </c>
    </row>
    <row r="80" spans="1:22" x14ac:dyDescent="0.35">
      <c r="A80" s="16" t="s">
        <v>853</v>
      </c>
      <c r="B80" s="1">
        <v>1.83</v>
      </c>
      <c r="C80" s="2"/>
      <c r="D80" s="2" t="s">
        <v>848</v>
      </c>
      <c r="E80" s="2">
        <v>88</v>
      </c>
      <c r="F80" s="2"/>
      <c r="G80" s="2" t="str">
        <f>IF(ISBLANK(Athletes_Combined10[[#This Row],[affiliatename]]), "No Gym", Athletes_Combined10[[#This Row],[affiliatename]])</f>
        <v>No Gym</v>
      </c>
      <c r="H80" s="2" t="s">
        <v>89</v>
      </c>
      <c r="I80" s="2" t="str">
        <f xml:space="preserve"> Athletes_Combined10[[#This Row],[competitorname]] &amp; " - " &amp; Athletes_Combined10[[#This Row],[status]]</f>
        <v>Severin Irimia - CUT</v>
      </c>
      <c r="J80" s="2">
        <v>162</v>
      </c>
      <c r="K80" s="2" t="s">
        <v>849</v>
      </c>
      <c r="L80" s="2" t="str">
        <f>_xlfn.CONCAT("https://profilepicsbucket.crossfit.com/",Athletes_Combined10[[#This Row],[profilepics3key]])</f>
        <v>https://profilepicsbucket.crossfit.com/dcd71-P213806_3-184.jpg</v>
      </c>
      <c r="M80" s="2">
        <v>213806</v>
      </c>
      <c r="N80" s="2" t="s">
        <v>850</v>
      </c>
      <c r="O80" s="2" t="s">
        <v>381</v>
      </c>
      <c r="P80" s="2">
        <v>31</v>
      </c>
      <c r="Q80" s="2" t="s">
        <v>851</v>
      </c>
      <c r="R80" s="2" t="s">
        <v>852</v>
      </c>
      <c r="S80" s="2">
        <v>79</v>
      </c>
      <c r="T80" s="2">
        <v>-4</v>
      </c>
      <c r="U80" s="2" t="s">
        <v>385</v>
      </c>
      <c r="V80" s="3">
        <v>1</v>
      </c>
    </row>
    <row r="81" spans="1:22" x14ac:dyDescent="0.35">
      <c r="A81" s="17" t="s">
        <v>860</v>
      </c>
      <c r="B81" s="4">
        <v>1.77</v>
      </c>
      <c r="C81" s="5">
        <v>44628</v>
      </c>
      <c r="D81" s="5" t="s">
        <v>854</v>
      </c>
      <c r="E81" s="5">
        <v>77.099999999999994</v>
      </c>
      <c r="F81" s="5" t="s">
        <v>855</v>
      </c>
      <c r="G81" s="5" t="str">
        <f>IF(ISBLANK(Athletes_Combined10[[#This Row],[affiliatename]]), "No Gym", Athletes_Combined10[[#This Row],[affiliatename]])</f>
        <v>CrossFit Subterranean</v>
      </c>
      <c r="H81" s="5" t="s">
        <v>89</v>
      </c>
      <c r="I81" s="5" t="str">
        <f xml:space="preserve"> Athletes_Combined10[[#This Row],[competitorname]] &amp; " - " &amp; Athletes_Combined10[[#This Row],[status]]</f>
        <v>Vernon Neal - CUT</v>
      </c>
      <c r="J81" s="5">
        <v>201</v>
      </c>
      <c r="K81" s="5" t="s">
        <v>856</v>
      </c>
      <c r="L81" s="5" t="str">
        <f>_xlfn.CONCAT("https://profilepicsbucket.crossfit.com/",Athletes_Combined10[[#This Row],[profilepics3key]])</f>
        <v>https://profilepicsbucket.crossfit.com/c6cea-P1523179_7-184.jpg</v>
      </c>
      <c r="M81" s="5">
        <v>1523179</v>
      </c>
      <c r="N81" s="5" t="s">
        <v>857</v>
      </c>
      <c r="O81" s="5" t="s">
        <v>381</v>
      </c>
      <c r="P81" s="5">
        <v>30</v>
      </c>
      <c r="Q81" s="5" t="s">
        <v>858</v>
      </c>
      <c r="R81" s="5" t="s">
        <v>859</v>
      </c>
      <c r="S81" s="5">
        <v>80</v>
      </c>
      <c r="T81" s="5">
        <v>-5</v>
      </c>
      <c r="U81" s="5" t="s">
        <v>385</v>
      </c>
      <c r="V81" s="6">
        <v>1</v>
      </c>
    </row>
    <row r="82" spans="1:22" x14ac:dyDescent="0.35">
      <c r="A82" s="16" t="s">
        <v>867</v>
      </c>
      <c r="B82" s="1">
        <v>1.74</v>
      </c>
      <c r="C82" s="2">
        <v>44765</v>
      </c>
      <c r="D82" s="2" t="s">
        <v>861</v>
      </c>
      <c r="E82" s="2">
        <v>83.9</v>
      </c>
      <c r="F82" s="2" t="s">
        <v>862</v>
      </c>
      <c r="G82" s="2" t="str">
        <f>IF(ISBLANK(Athletes_Combined10[[#This Row],[affiliatename]]), "No Gym", Athletes_Combined10[[#This Row],[affiliatename]])</f>
        <v>CrossFit OPO</v>
      </c>
      <c r="H82" s="2" t="s">
        <v>89</v>
      </c>
      <c r="I82" s="2" t="str">
        <f xml:space="preserve"> Athletes_Combined10[[#This Row],[competitorname]] &amp; " - " &amp; Athletes_Combined10[[#This Row],[status]]</f>
        <v>JoÃ£o Ferreira - CUT</v>
      </c>
      <c r="J82" s="2">
        <v>155</v>
      </c>
      <c r="K82" s="2" t="s">
        <v>863</v>
      </c>
      <c r="L82" s="2" t="str">
        <f>_xlfn.CONCAT("https://profilepicsbucket.crossfit.com/",Athletes_Combined10[[#This Row],[profilepics3key]])</f>
        <v>https://profilepicsbucket.crossfit.com/50ca1-P233855_8-184.jpg</v>
      </c>
      <c r="M82" s="2">
        <v>233855</v>
      </c>
      <c r="N82" s="2" t="s">
        <v>864</v>
      </c>
      <c r="O82" s="2" t="s">
        <v>381</v>
      </c>
      <c r="P82" s="2">
        <v>24</v>
      </c>
      <c r="Q82" s="2" t="s">
        <v>865</v>
      </c>
      <c r="R82" s="2" t="s">
        <v>866</v>
      </c>
      <c r="S82" s="2">
        <v>81</v>
      </c>
      <c r="T82" s="2">
        <v>-6</v>
      </c>
      <c r="U82" s="2" t="s">
        <v>385</v>
      </c>
      <c r="V82" s="3">
        <v>1</v>
      </c>
    </row>
    <row r="83" spans="1:22" x14ac:dyDescent="0.35">
      <c r="A83" s="17" t="s">
        <v>874</v>
      </c>
      <c r="B83" s="4">
        <v>1.55</v>
      </c>
      <c r="C83" s="5">
        <v>44614</v>
      </c>
      <c r="D83" s="5" t="s">
        <v>868</v>
      </c>
      <c r="E83" s="5">
        <v>92.5</v>
      </c>
      <c r="F83" s="5" t="s">
        <v>869</v>
      </c>
      <c r="G83" s="5" t="str">
        <f>IF(ISBLANK(Athletes_Combined10[[#This Row],[affiliatename]]), "No Gym", Athletes_Combined10[[#This Row],[affiliatename]])</f>
        <v>CrossFit Steel Factory</v>
      </c>
      <c r="H83" s="5" t="s">
        <v>89</v>
      </c>
      <c r="I83" s="5" t="str">
        <f xml:space="preserve"> Athletes_Combined10[[#This Row],[competitorname]] &amp; " - " &amp; Athletes_Combined10[[#This Row],[status]]</f>
        <v>Eusebio Aldano - CUT</v>
      </c>
      <c r="J83" s="5">
        <v>187</v>
      </c>
      <c r="K83" s="5" t="s">
        <v>870</v>
      </c>
      <c r="L83" s="5" t="str">
        <f>_xlfn.CONCAT("https://profilepicsbucket.crossfit.com/",Athletes_Combined10[[#This Row],[profilepics3key]])</f>
        <v>https://profilepicsbucket.crossfit.com/6518d-P256607_4-184.jpg</v>
      </c>
      <c r="M83" s="5">
        <v>256607</v>
      </c>
      <c r="N83" s="5" t="s">
        <v>871</v>
      </c>
      <c r="O83" s="5" t="s">
        <v>381</v>
      </c>
      <c r="P83" s="5">
        <v>34</v>
      </c>
      <c r="Q83" s="5" t="s">
        <v>872</v>
      </c>
      <c r="R83" s="5" t="s">
        <v>873</v>
      </c>
      <c r="S83" s="5">
        <v>82</v>
      </c>
      <c r="T83" s="5">
        <v>-7</v>
      </c>
      <c r="U83" s="5" t="s">
        <v>385</v>
      </c>
      <c r="V83" s="6">
        <v>1</v>
      </c>
    </row>
    <row r="84" spans="1:22" x14ac:dyDescent="0.35">
      <c r="A84" s="16" t="s">
        <v>879</v>
      </c>
      <c r="B84" s="1">
        <v>1.8</v>
      </c>
      <c r="C84" s="2">
        <v>44971</v>
      </c>
      <c r="D84" s="2" t="s">
        <v>376</v>
      </c>
      <c r="E84" s="2">
        <v>86.2</v>
      </c>
      <c r="F84" s="2" t="s">
        <v>875</v>
      </c>
      <c r="G84" s="2" t="str">
        <f>IF(ISBLANK(Athletes_Combined10[[#This Row],[affiliatename]]), "No Gym", Athletes_Combined10[[#This Row],[affiliatename]])</f>
        <v>CrossFit Crash</v>
      </c>
      <c r="H84" s="2" t="s">
        <v>89</v>
      </c>
      <c r="I84" s="2" t="str">
        <f xml:space="preserve"> Athletes_Combined10[[#This Row],[competitorname]] &amp; " - " &amp; Athletes_Combined10[[#This Row],[status]]</f>
        <v>Josh Miller - CUT</v>
      </c>
      <c r="J84" s="2">
        <v>315</v>
      </c>
      <c r="K84" s="2" t="s">
        <v>876</v>
      </c>
      <c r="L84" s="2" t="str">
        <f>_xlfn.CONCAT("https://profilepicsbucket.crossfit.com/",Athletes_Combined10[[#This Row],[profilepics3key]])</f>
        <v>https://profilepicsbucket.crossfit.com/b3ff4-P93473_3-184.jpg</v>
      </c>
      <c r="M84" s="2">
        <v>93473</v>
      </c>
      <c r="N84" s="2" t="s">
        <v>877</v>
      </c>
      <c r="O84" s="2" t="s">
        <v>381</v>
      </c>
      <c r="P84" s="2">
        <v>30</v>
      </c>
      <c r="Q84" s="2" t="s">
        <v>878</v>
      </c>
      <c r="R84" s="2" t="s">
        <v>383</v>
      </c>
      <c r="S84" s="2">
        <v>83</v>
      </c>
      <c r="T84" s="2">
        <v>-8</v>
      </c>
      <c r="U84" s="2" t="s">
        <v>385</v>
      </c>
      <c r="V84" s="3">
        <v>1</v>
      </c>
    </row>
    <row r="85" spans="1:22" x14ac:dyDescent="0.35">
      <c r="A85" s="17" t="s">
        <v>886</v>
      </c>
      <c r="B85" s="4">
        <v>0.18</v>
      </c>
      <c r="C85" s="5">
        <v>44633</v>
      </c>
      <c r="D85" s="5" t="s">
        <v>880</v>
      </c>
      <c r="E85" s="5">
        <v>83.9</v>
      </c>
      <c r="F85" s="5" t="s">
        <v>881</v>
      </c>
      <c r="G85" s="5" t="str">
        <f>IF(ISBLANK(Athletes_Combined10[[#This Row],[affiliatename]]), "No Gym", Athletes_Combined10[[#This Row],[affiliatename]])</f>
        <v>Reebok CrossFit PTY</v>
      </c>
      <c r="H85" s="5" t="s">
        <v>89</v>
      </c>
      <c r="I85" s="5" t="str">
        <f xml:space="preserve"> Athletes_Combined10[[#This Row],[competitorname]] &amp; " - " &amp; Athletes_Combined10[[#This Row],[status]]</f>
        <v>Alvaro Lopez - CUT</v>
      </c>
      <c r="J85" s="5">
        <v>186</v>
      </c>
      <c r="K85" s="5" t="s">
        <v>882</v>
      </c>
      <c r="L85" s="5" t="str">
        <f>_xlfn.CONCAT("https://profilepicsbucket.crossfit.com/",Athletes_Combined10[[#This Row],[profilepics3key]])</f>
        <v>https://profilepicsbucket.crossfit.com/fd95b-P191624_2-184.jpg</v>
      </c>
      <c r="M85" s="5">
        <v>191624</v>
      </c>
      <c r="N85" s="5" t="s">
        <v>883</v>
      </c>
      <c r="O85" s="5" t="s">
        <v>381</v>
      </c>
      <c r="P85" s="5">
        <v>33</v>
      </c>
      <c r="Q85" s="5" t="s">
        <v>884</v>
      </c>
      <c r="R85" s="5" t="s">
        <v>885</v>
      </c>
      <c r="S85" s="5">
        <v>84</v>
      </c>
      <c r="T85" s="5">
        <v>-9</v>
      </c>
      <c r="U85" s="5" t="s">
        <v>385</v>
      </c>
      <c r="V85" s="6">
        <v>1</v>
      </c>
    </row>
    <row r="86" spans="1:22" x14ac:dyDescent="0.35">
      <c r="A86" s="16" t="s">
        <v>891</v>
      </c>
      <c r="B86" s="1">
        <v>1.8</v>
      </c>
      <c r="C86" s="2">
        <v>44617</v>
      </c>
      <c r="D86" s="2" t="s">
        <v>459</v>
      </c>
      <c r="E86" s="2">
        <v>88.5</v>
      </c>
      <c r="F86" s="2" t="s">
        <v>887</v>
      </c>
      <c r="G86" s="2" t="str">
        <f>IF(ISBLANK(Athletes_Combined10[[#This Row],[affiliatename]]), "No Gym", Athletes_Combined10[[#This Row],[affiliatename]])</f>
        <v>Tonic CrossFit</v>
      </c>
      <c r="H86" s="2" t="s">
        <v>89</v>
      </c>
      <c r="I86" s="2" t="str">
        <f xml:space="preserve"> Athletes_Combined10[[#This Row],[competitorname]] &amp; " - " &amp; Athletes_Combined10[[#This Row],[status]]</f>
        <v>Jean-Simon Roy-Lemaire - CUT</v>
      </c>
      <c r="J86" s="2">
        <v>124</v>
      </c>
      <c r="K86" s="2" t="s">
        <v>888</v>
      </c>
      <c r="L86" s="2" t="str">
        <f>_xlfn.CONCAT("https://profilepicsbucket.crossfit.com/",Athletes_Combined10[[#This Row],[profilepics3key]])</f>
        <v>https://profilepicsbucket.crossfit.com/47f1f-P308712_3-184.jpg</v>
      </c>
      <c r="M86" s="2">
        <v>308712</v>
      </c>
      <c r="N86" s="2" t="s">
        <v>889</v>
      </c>
      <c r="O86" s="2" t="s">
        <v>381</v>
      </c>
      <c r="P86" s="2">
        <v>25</v>
      </c>
      <c r="Q86" s="2" t="s">
        <v>890</v>
      </c>
      <c r="R86" s="2" t="s">
        <v>464</v>
      </c>
      <c r="S86" s="2">
        <v>85</v>
      </c>
      <c r="T86" s="2">
        <v>-10</v>
      </c>
      <c r="U86" s="2" t="s">
        <v>385</v>
      </c>
      <c r="V86" s="3">
        <v>1</v>
      </c>
    </row>
    <row r="87" spans="1:22" x14ac:dyDescent="0.35">
      <c r="A87" s="17" t="s">
        <v>898</v>
      </c>
      <c r="B87" s="4">
        <v>1.8</v>
      </c>
      <c r="C87" s="5">
        <v>44742</v>
      </c>
      <c r="D87" s="5" t="s">
        <v>892</v>
      </c>
      <c r="E87" s="5">
        <v>83.9</v>
      </c>
      <c r="F87" s="5" t="s">
        <v>893</v>
      </c>
      <c r="G87" s="5" t="str">
        <f>IF(ISBLANK(Athletes_Combined10[[#This Row],[affiliatename]]), "No Gym", Athletes_Combined10[[#This Row],[affiliatename]])</f>
        <v>Avant Garde CrossFit</v>
      </c>
      <c r="H87" s="5" t="s">
        <v>89</v>
      </c>
      <c r="I87" s="5" t="str">
        <f xml:space="preserve"> Athletes_Combined10[[#This Row],[competitorname]] &amp; " - " &amp; Athletes_Combined10[[#This Row],[status]]</f>
        <v>Justin Hernandez - CUT</v>
      </c>
      <c r="J87" s="5">
        <v>183</v>
      </c>
      <c r="K87" s="5" t="s">
        <v>894</v>
      </c>
      <c r="L87" s="5" t="str">
        <f>_xlfn.CONCAT("https://profilepicsbucket.crossfit.com/",Athletes_Combined10[[#This Row],[profilepics3key]])</f>
        <v>https://profilepicsbucket.crossfit.com/6aece-P434258_1-184.jpg</v>
      </c>
      <c r="M87" s="5">
        <v>434258</v>
      </c>
      <c r="N87" s="5" t="s">
        <v>895</v>
      </c>
      <c r="O87" s="5" t="s">
        <v>381</v>
      </c>
      <c r="P87" s="5">
        <v>25</v>
      </c>
      <c r="Q87" s="5" t="s">
        <v>896</v>
      </c>
      <c r="R87" s="5" t="s">
        <v>897</v>
      </c>
      <c r="S87" s="5">
        <v>86</v>
      </c>
      <c r="T87" s="5">
        <v>-11</v>
      </c>
      <c r="U87" s="5" t="s">
        <v>385</v>
      </c>
      <c r="V87" s="6">
        <v>1</v>
      </c>
    </row>
    <row r="88" spans="1:22" x14ac:dyDescent="0.35">
      <c r="A88" s="16" t="s">
        <v>904</v>
      </c>
      <c r="B88" s="1">
        <v>1.71</v>
      </c>
      <c r="C88" s="2"/>
      <c r="D88" s="2" t="s">
        <v>899</v>
      </c>
      <c r="E88" s="2">
        <v>77.099999999999994</v>
      </c>
      <c r="F88" s="2"/>
      <c r="G88" s="2" t="str">
        <f>IF(ISBLANK(Athletes_Combined10[[#This Row],[affiliatename]]), "No Gym", Athletes_Combined10[[#This Row],[affiliatename]])</f>
        <v>No Gym</v>
      </c>
      <c r="H88" s="2" t="s">
        <v>89</v>
      </c>
      <c r="I88" s="2" t="str">
        <f xml:space="preserve"> Athletes_Combined10[[#This Row],[competitorname]] &amp; " - " &amp; Athletes_Combined10[[#This Row],[status]]</f>
        <v>Franky Wood - CUT</v>
      </c>
      <c r="J88" s="2">
        <v>189</v>
      </c>
      <c r="K88" s="2" t="s">
        <v>900</v>
      </c>
      <c r="L88" s="2" t="str">
        <f>_xlfn.CONCAT("https://profilepicsbucket.crossfit.com/",Athletes_Combined10[[#This Row],[profilepics3key]])</f>
        <v>https://profilepicsbucket.crossfit.com/17cc4-P345700_4-184.jpg</v>
      </c>
      <c r="M88" s="2">
        <v>345700</v>
      </c>
      <c r="N88" s="2" t="s">
        <v>901</v>
      </c>
      <c r="O88" s="2" t="s">
        <v>381</v>
      </c>
      <c r="P88" s="2">
        <v>31</v>
      </c>
      <c r="Q88" s="2" t="s">
        <v>902</v>
      </c>
      <c r="R88" s="2" t="s">
        <v>903</v>
      </c>
      <c r="S88" s="2">
        <v>87</v>
      </c>
      <c r="T88" s="2">
        <v>-12</v>
      </c>
      <c r="U88" s="2" t="s">
        <v>385</v>
      </c>
      <c r="V88" s="3">
        <v>1</v>
      </c>
    </row>
    <row r="89" spans="1:22" x14ac:dyDescent="0.35">
      <c r="A89" s="17" t="s">
        <v>908</v>
      </c>
      <c r="B89" s="4">
        <v>1.8</v>
      </c>
      <c r="C89" s="5">
        <v>44596</v>
      </c>
      <c r="D89" s="5" t="s">
        <v>376</v>
      </c>
      <c r="E89" s="5">
        <v>88.5</v>
      </c>
      <c r="F89" s="5" t="s">
        <v>711</v>
      </c>
      <c r="G89" s="5" t="str">
        <f>IF(ISBLANK(Athletes_Combined10[[#This Row],[affiliatename]]), "No Gym", Athletes_Combined10[[#This Row],[affiliatename]])</f>
        <v>CrossFit Alioth</v>
      </c>
      <c r="H89" s="5" t="s">
        <v>89</v>
      </c>
      <c r="I89" s="5" t="str">
        <f xml:space="preserve"> Athletes_Combined10[[#This Row],[competitorname]] &amp; " - " &amp; Athletes_Combined10[[#This Row],[status]]</f>
        <v>Streat Hoerner - CUT</v>
      </c>
      <c r="J89" s="5">
        <v>109</v>
      </c>
      <c r="K89" s="5" t="s">
        <v>905</v>
      </c>
      <c r="L89" s="5" t="str">
        <f>_xlfn.CONCAT("https://profilepicsbucket.crossfit.com/",Athletes_Combined10[[#This Row],[profilepics3key]])</f>
        <v>https://profilepicsbucket.crossfit.com/0e176-P247005_2-184.jpg</v>
      </c>
      <c r="M89" s="5">
        <v>247005</v>
      </c>
      <c r="N89" s="5" t="s">
        <v>906</v>
      </c>
      <c r="O89" s="5" t="s">
        <v>381</v>
      </c>
      <c r="P89" s="5">
        <v>24</v>
      </c>
      <c r="Q89" s="5" t="s">
        <v>907</v>
      </c>
      <c r="R89" s="5" t="s">
        <v>383</v>
      </c>
      <c r="S89" s="5">
        <v>88</v>
      </c>
      <c r="T89" s="5">
        <v>-13</v>
      </c>
      <c r="U89" s="5" t="s">
        <v>385</v>
      </c>
      <c r="V89" s="6">
        <v>1</v>
      </c>
    </row>
    <row r="90" spans="1:22" x14ac:dyDescent="0.35">
      <c r="A90" s="16" t="s">
        <v>915</v>
      </c>
      <c r="B90" s="1">
        <v>1.77</v>
      </c>
      <c r="C90" s="2">
        <v>44647</v>
      </c>
      <c r="D90" s="2" t="s">
        <v>909</v>
      </c>
      <c r="E90" s="2">
        <v>86.2</v>
      </c>
      <c r="F90" s="2" t="s">
        <v>910</v>
      </c>
      <c r="G90" s="2" t="str">
        <f>IF(ISBLANK(Athletes_Combined10[[#This Row],[affiliatename]]), "No Gym", Athletes_Combined10[[#This Row],[affiliatename]])</f>
        <v>CrossFit Progression</v>
      </c>
      <c r="H90" s="2" t="s">
        <v>89</v>
      </c>
      <c r="I90" s="2" t="str">
        <f xml:space="preserve"> Athletes_Combined10[[#This Row],[competitorname]] &amp; " - " &amp; Athletes_Combined10[[#This Row],[status]]</f>
        <v>Jeremy Mghenyi - CUT</v>
      </c>
      <c r="J90" s="2">
        <v>215</v>
      </c>
      <c r="K90" s="2" t="s">
        <v>911</v>
      </c>
      <c r="L90" s="2" t="str">
        <f>_xlfn.CONCAT("https://profilepicsbucket.crossfit.com/",Athletes_Combined10[[#This Row],[profilepics3key]])</f>
        <v>https://profilepicsbucket.crossfit.com/33ba3-P1721_9-184.jpg</v>
      </c>
      <c r="M90" s="2">
        <v>1721</v>
      </c>
      <c r="N90" s="2" t="s">
        <v>912</v>
      </c>
      <c r="O90" s="2" t="s">
        <v>381</v>
      </c>
      <c r="P90" s="2">
        <v>28</v>
      </c>
      <c r="Q90" s="2" t="s">
        <v>913</v>
      </c>
      <c r="R90" s="2" t="s">
        <v>914</v>
      </c>
      <c r="S90" s="2">
        <v>89</v>
      </c>
      <c r="T90" s="2">
        <v>-14</v>
      </c>
      <c r="U90" s="2" t="s">
        <v>385</v>
      </c>
      <c r="V90" s="3">
        <v>1</v>
      </c>
    </row>
    <row r="91" spans="1:22" x14ac:dyDescent="0.35">
      <c r="A91" s="17" t="s">
        <v>920</v>
      </c>
      <c r="B91" s="4">
        <v>1.83</v>
      </c>
      <c r="C91" s="5">
        <v>44603</v>
      </c>
      <c r="D91" s="5" t="s">
        <v>376</v>
      </c>
      <c r="E91" s="5">
        <v>93</v>
      </c>
      <c r="F91" s="5" t="s">
        <v>916</v>
      </c>
      <c r="G91" s="5" t="str">
        <f>IF(ISBLANK(Athletes_Combined10[[#This Row],[affiliatename]]), "No Gym", Athletes_Combined10[[#This Row],[affiliatename]])</f>
        <v>CrossFit T-Town</v>
      </c>
      <c r="H91" s="5" t="s">
        <v>89</v>
      </c>
      <c r="I91" s="5" t="str">
        <f xml:space="preserve"> Athletes_Combined10[[#This Row],[competitorname]] &amp; " - " &amp; Athletes_Combined10[[#This Row],[status]]</f>
        <v>Zachery Buntin - CUT</v>
      </c>
      <c r="J91" s="5">
        <v>107</v>
      </c>
      <c r="K91" s="5" t="s">
        <v>917</v>
      </c>
      <c r="L91" s="5" t="str">
        <f>_xlfn.CONCAT("https://profilepicsbucket.crossfit.com/",Athletes_Combined10[[#This Row],[profilepics3key]])</f>
        <v>https://profilepicsbucket.crossfit.com/c7ff3-P755342_4-184.jpg</v>
      </c>
      <c r="M91" s="5">
        <v>755342</v>
      </c>
      <c r="N91" s="5" t="s">
        <v>918</v>
      </c>
      <c r="O91" s="5" t="s">
        <v>381</v>
      </c>
      <c r="P91" s="5">
        <v>25</v>
      </c>
      <c r="Q91" s="5" t="s">
        <v>919</v>
      </c>
      <c r="R91" s="5" t="s">
        <v>383</v>
      </c>
      <c r="S91" s="5">
        <v>90</v>
      </c>
      <c r="T91" s="5">
        <v>-15</v>
      </c>
      <c r="U91" s="5" t="s">
        <v>385</v>
      </c>
      <c r="V91" s="6">
        <v>1</v>
      </c>
    </row>
    <row r="92" spans="1:22" x14ac:dyDescent="0.35">
      <c r="A92" s="16" t="s">
        <v>927</v>
      </c>
      <c r="B92" s="1">
        <v>1.56</v>
      </c>
      <c r="C92" s="2">
        <v>44685</v>
      </c>
      <c r="D92" s="2" t="s">
        <v>921</v>
      </c>
      <c r="E92" s="2">
        <v>83</v>
      </c>
      <c r="F92" s="2" t="s">
        <v>922</v>
      </c>
      <c r="G92" s="2" t="str">
        <f>IF(ISBLANK(Athletes_Combined10[[#This Row],[affiliatename]]), "No Gym", Athletes_Combined10[[#This Row],[affiliatename]])</f>
        <v>CrossFit Tartu</v>
      </c>
      <c r="H92" s="2" t="s">
        <v>89</v>
      </c>
      <c r="I92" s="2" t="str">
        <f xml:space="preserve"> Athletes_Combined10[[#This Row],[competitorname]] &amp; " - " &amp; Athletes_Combined10[[#This Row],[status]]</f>
        <v>Mihkel Keldoja - CUT</v>
      </c>
      <c r="J92" s="2">
        <v>200</v>
      </c>
      <c r="K92" s="2" t="s">
        <v>923</v>
      </c>
      <c r="L92" s="2" t="str">
        <f>_xlfn.CONCAT("https://profilepicsbucket.crossfit.com/",Athletes_Combined10[[#This Row],[profilepics3key]])</f>
        <v>https://profilepicsbucket.crossfit.com/310fb-P733576_3-184.jpg</v>
      </c>
      <c r="M92" s="2">
        <v>733576</v>
      </c>
      <c r="N92" s="2" t="s">
        <v>924</v>
      </c>
      <c r="O92" s="2" t="s">
        <v>381</v>
      </c>
      <c r="P92" s="2">
        <v>24</v>
      </c>
      <c r="Q92" s="2" t="s">
        <v>925</v>
      </c>
      <c r="R92" s="2" t="s">
        <v>926</v>
      </c>
      <c r="S92" s="2">
        <v>91</v>
      </c>
      <c r="T92" s="2">
        <v>-16</v>
      </c>
      <c r="U92" s="2" t="s">
        <v>385</v>
      </c>
      <c r="V92" s="3">
        <v>1</v>
      </c>
    </row>
    <row r="93" spans="1:22" x14ac:dyDescent="0.35">
      <c r="A93" s="17" t="s">
        <v>934</v>
      </c>
      <c r="B93" s="4">
        <v>1.74</v>
      </c>
      <c r="C93" s="5">
        <v>44684</v>
      </c>
      <c r="D93" s="5" t="s">
        <v>928</v>
      </c>
      <c r="E93" s="5">
        <v>73</v>
      </c>
      <c r="F93" s="5" t="s">
        <v>929</v>
      </c>
      <c r="G93" s="5" t="str">
        <f>IF(ISBLANK(Athletes_Combined10[[#This Row],[affiliatename]]), "No Gym", Athletes_Combined10[[#This Row],[affiliatename]])</f>
        <v>CrossFit Worlds End</v>
      </c>
      <c r="H93" s="5" t="s">
        <v>89</v>
      </c>
      <c r="I93" s="5" t="str">
        <f xml:space="preserve"> Athletes_Combined10[[#This Row],[competitorname]] &amp; " - " &amp; Athletes_Combined10[[#This Row],[status]]</f>
        <v>Stavri Stavrev - CUT</v>
      </c>
      <c r="J93" s="5">
        <v>176</v>
      </c>
      <c r="K93" s="5" t="s">
        <v>930</v>
      </c>
      <c r="L93" s="5" t="str">
        <f>_xlfn.CONCAT("https://profilepicsbucket.crossfit.com/",Athletes_Combined10[[#This Row],[profilepics3key]])</f>
        <v>https://profilepicsbucket.crossfit.com/7d6b8-P658408_1-184.jpg</v>
      </c>
      <c r="M93" s="5">
        <v>658408</v>
      </c>
      <c r="N93" s="5" t="s">
        <v>931</v>
      </c>
      <c r="O93" s="5" t="s">
        <v>381</v>
      </c>
      <c r="P93" s="5">
        <v>27</v>
      </c>
      <c r="Q93" s="5" t="s">
        <v>932</v>
      </c>
      <c r="R93" s="5" t="s">
        <v>933</v>
      </c>
      <c r="S93" s="5">
        <v>92</v>
      </c>
      <c r="T93" s="5">
        <v>-17</v>
      </c>
      <c r="U93" s="5" t="s">
        <v>385</v>
      </c>
      <c r="V93" s="6">
        <v>1</v>
      </c>
    </row>
    <row r="94" spans="1:22" x14ac:dyDescent="0.35">
      <c r="A94" s="16" t="s">
        <v>941</v>
      </c>
      <c r="B94" s="1">
        <v>1.77</v>
      </c>
      <c r="C94" s="2">
        <v>44722</v>
      </c>
      <c r="D94" s="2" t="s">
        <v>935</v>
      </c>
      <c r="E94" s="2">
        <v>82.1</v>
      </c>
      <c r="F94" s="2" t="s">
        <v>936</v>
      </c>
      <c r="G94" s="2" t="str">
        <f>IF(ISBLANK(Athletes_Combined10[[#This Row],[affiliatename]]), "No Gym", Athletes_Combined10[[#This Row],[affiliatename]])</f>
        <v>Instinto CrossFit</v>
      </c>
      <c r="H94" s="2" t="s">
        <v>89</v>
      </c>
      <c r="I94" s="2" t="str">
        <f xml:space="preserve"> Athletes_Combined10[[#This Row],[competitorname]] &amp; " - " &amp; Athletes_Combined10[[#This Row],[status]]</f>
        <v>Santiago Comba - CUT</v>
      </c>
      <c r="J94" s="2">
        <v>167</v>
      </c>
      <c r="K94" s="2" t="s">
        <v>937</v>
      </c>
      <c r="L94" s="2" t="str">
        <f>_xlfn.CONCAT("https://profilepicsbucket.crossfit.com/",Athletes_Combined10[[#This Row],[profilepics3key]])</f>
        <v>https://profilepicsbucket.crossfit.com/ec81d-P326958_3-184.jpg</v>
      </c>
      <c r="M94" s="2">
        <v>326958</v>
      </c>
      <c r="N94" s="2" t="s">
        <v>938</v>
      </c>
      <c r="O94" s="2" t="s">
        <v>381</v>
      </c>
      <c r="P94" s="2">
        <v>25</v>
      </c>
      <c r="Q94" s="2" t="s">
        <v>939</v>
      </c>
      <c r="R94" s="2" t="s">
        <v>940</v>
      </c>
      <c r="S94" s="2">
        <v>93</v>
      </c>
      <c r="T94" s="2">
        <v>-18</v>
      </c>
      <c r="U94" s="2" t="s">
        <v>385</v>
      </c>
      <c r="V94" s="3">
        <v>1</v>
      </c>
    </row>
    <row r="95" spans="1:22" x14ac:dyDescent="0.35">
      <c r="A95" s="17" t="s">
        <v>946</v>
      </c>
      <c r="B95" s="4">
        <v>1.55</v>
      </c>
      <c r="C95" s="5">
        <v>44621</v>
      </c>
      <c r="D95" s="5" t="s">
        <v>606</v>
      </c>
      <c r="E95" s="5">
        <v>83</v>
      </c>
      <c r="F95" s="5" t="s">
        <v>942</v>
      </c>
      <c r="G95" s="5" t="str">
        <f>IF(ISBLANK(Athletes_Combined10[[#This Row],[affiliatename]]), "No Gym", Athletes_Combined10[[#This Row],[affiliatename]])</f>
        <v>CrossFit R99</v>
      </c>
      <c r="H95" s="5" t="s">
        <v>89</v>
      </c>
      <c r="I95" s="5" t="str">
        <f xml:space="preserve"> Athletes_Combined10[[#This Row],[competitorname]] &amp; " - " &amp; Athletes_Combined10[[#This Row],[status]]</f>
        <v>Bartek Lipka - CUT</v>
      </c>
      <c r="J95" s="5">
        <v>129</v>
      </c>
      <c r="K95" s="5" t="s">
        <v>943</v>
      </c>
      <c r="L95" s="5" t="str">
        <f>_xlfn.CONCAT("https://profilepicsbucket.crossfit.com/",Athletes_Combined10[[#This Row],[profilepics3key]])</f>
        <v>https://profilepicsbucket.crossfit.com/5a339-P179080_6-184.jpg</v>
      </c>
      <c r="M95" s="5">
        <v>179080</v>
      </c>
      <c r="N95" s="5" t="s">
        <v>944</v>
      </c>
      <c r="O95" s="5" t="s">
        <v>381</v>
      </c>
      <c r="P95" s="5">
        <v>29</v>
      </c>
      <c r="Q95" s="5" t="s">
        <v>945</v>
      </c>
      <c r="R95" s="5" t="s">
        <v>610</v>
      </c>
      <c r="S95" s="5">
        <v>94</v>
      </c>
      <c r="T95" s="5">
        <v>-19</v>
      </c>
      <c r="U95" s="5" t="s">
        <v>385</v>
      </c>
      <c r="V95" s="6">
        <v>1</v>
      </c>
    </row>
    <row r="96" spans="1:22" x14ac:dyDescent="0.35">
      <c r="A96" s="16" t="s">
        <v>953</v>
      </c>
      <c r="B96" s="1">
        <v>1.55</v>
      </c>
      <c r="C96" s="2">
        <v>44743</v>
      </c>
      <c r="D96" s="2" t="s">
        <v>947</v>
      </c>
      <c r="E96" s="2">
        <v>81.2</v>
      </c>
      <c r="F96" s="2" t="s">
        <v>948</v>
      </c>
      <c r="G96" s="2" t="str">
        <f>IF(ISBLANK(Athletes_Combined10[[#This Row],[affiliatename]]), "No Gym", Athletes_Combined10[[#This Row],[affiliatename]])</f>
        <v>CrossFit 3216</v>
      </c>
      <c r="H96" s="2" t="s">
        <v>89</v>
      </c>
      <c r="I96" s="2" t="str">
        <f xml:space="preserve"> Athletes_Combined10[[#This Row],[competitorname]] &amp; " - " &amp; Athletes_Combined10[[#This Row],[status]]</f>
        <v>Andre Alipate - CUT</v>
      </c>
      <c r="J96" s="2">
        <v>232</v>
      </c>
      <c r="K96" s="2" t="s">
        <v>949</v>
      </c>
      <c r="L96" s="2" t="str">
        <f>_xlfn.CONCAT("https://profilepicsbucket.crossfit.com/",Athletes_Combined10[[#This Row],[profilepics3key]])</f>
        <v>https://profilepicsbucket.crossfit.com/28dd6-P9839_2-184.jpg</v>
      </c>
      <c r="M96" s="2">
        <v>9839</v>
      </c>
      <c r="N96" s="2" t="s">
        <v>950</v>
      </c>
      <c r="O96" s="2" t="s">
        <v>381</v>
      </c>
      <c r="P96" s="2">
        <v>36</v>
      </c>
      <c r="Q96" s="2" t="s">
        <v>951</v>
      </c>
      <c r="R96" s="2" t="s">
        <v>952</v>
      </c>
      <c r="S96" s="2">
        <v>95</v>
      </c>
      <c r="T96" s="2">
        <v>-20</v>
      </c>
      <c r="U96" s="2" t="s">
        <v>385</v>
      </c>
      <c r="V96" s="3">
        <v>1</v>
      </c>
    </row>
    <row r="97" spans="1:22" x14ac:dyDescent="0.35">
      <c r="A97" s="17" t="s">
        <v>960</v>
      </c>
      <c r="B97" s="4">
        <v>1.89</v>
      </c>
      <c r="C97" s="5">
        <v>44709</v>
      </c>
      <c r="D97" s="5" t="s">
        <v>954</v>
      </c>
      <c r="E97" s="5">
        <v>90.7</v>
      </c>
      <c r="F97" s="5" t="s">
        <v>955</v>
      </c>
      <c r="G97" s="5" t="str">
        <f>IF(ISBLANK(Athletes_Combined10[[#This Row],[affiliatename]]), "No Gym", Athletes_Combined10[[#This Row],[affiliatename]])</f>
        <v>CrossFit 592</v>
      </c>
      <c r="H97" s="5" t="s">
        <v>89</v>
      </c>
      <c r="I97" s="5" t="str">
        <f xml:space="preserve"> Athletes_Combined10[[#This Row],[competitorname]] &amp; " - " &amp; Athletes_Combined10[[#This Row],[status]]</f>
        <v>Dillon Mahadeo - CUT</v>
      </c>
      <c r="J97" s="5">
        <v>213</v>
      </c>
      <c r="K97" s="5" t="s">
        <v>956</v>
      </c>
      <c r="L97" s="5" t="str">
        <f>_xlfn.CONCAT("https://profilepicsbucket.crossfit.com/",Athletes_Combined10[[#This Row],[profilepics3key]])</f>
        <v>https://profilepicsbucket.crossfit.com/3ecb5-P595818_2-184.jpg</v>
      </c>
      <c r="M97" s="5">
        <v>595818</v>
      </c>
      <c r="N97" s="5" t="s">
        <v>957</v>
      </c>
      <c r="O97" s="5" t="s">
        <v>381</v>
      </c>
      <c r="P97" s="5">
        <v>23</v>
      </c>
      <c r="Q97" s="5" t="s">
        <v>958</v>
      </c>
      <c r="R97" s="5" t="s">
        <v>959</v>
      </c>
      <c r="S97" s="5">
        <v>96</v>
      </c>
      <c r="T97" s="5">
        <v>-21</v>
      </c>
      <c r="U97" s="5" t="s">
        <v>385</v>
      </c>
      <c r="V97" s="6">
        <v>1</v>
      </c>
    </row>
    <row r="98" spans="1:22" x14ac:dyDescent="0.35">
      <c r="A98" s="16" t="s">
        <v>967</v>
      </c>
      <c r="B98" s="1">
        <v>1.86</v>
      </c>
      <c r="C98" s="2">
        <v>44681</v>
      </c>
      <c r="D98" s="2" t="s">
        <v>961</v>
      </c>
      <c r="E98" s="2">
        <v>96.2</v>
      </c>
      <c r="F98" s="2" t="s">
        <v>962</v>
      </c>
      <c r="G98" s="2" t="str">
        <f>IF(ISBLANK(Athletes_Combined10[[#This Row],[affiliatename]]), "No Gym", Athletes_Combined10[[#This Row],[affiliatename]])</f>
        <v>Ultimate Burn CrossFit</v>
      </c>
      <c r="H98" s="2" t="s">
        <v>89</v>
      </c>
      <c r="I98" s="2" t="str">
        <f xml:space="preserve"> Athletes_Combined10[[#This Row],[competitorname]] &amp; " - " &amp; Athletes_Combined10[[#This Row],[status]]</f>
        <v>Marco Almeida - CUT</v>
      </c>
      <c r="J98" s="2">
        <v>195</v>
      </c>
      <c r="K98" s="2" t="s">
        <v>963</v>
      </c>
      <c r="L98" s="2" t="str">
        <f>_xlfn.CONCAT("https://profilepicsbucket.crossfit.com/",Athletes_Combined10[[#This Row],[profilepics3key]])</f>
        <v>https://profilepicsbucket.crossfit.com/02d1a-P1402559_1-184.jpg</v>
      </c>
      <c r="M98" s="2">
        <v>1402559</v>
      </c>
      <c r="N98" s="2" t="s">
        <v>964</v>
      </c>
      <c r="O98" s="2" t="s">
        <v>381</v>
      </c>
      <c r="P98" s="2">
        <v>30</v>
      </c>
      <c r="Q98" s="2" t="s">
        <v>965</v>
      </c>
      <c r="R98" s="2" t="s">
        <v>966</v>
      </c>
      <c r="S98" s="2">
        <v>97</v>
      </c>
      <c r="T98" s="2">
        <v>-22</v>
      </c>
      <c r="U98" s="2" t="s">
        <v>385</v>
      </c>
      <c r="V98" s="3">
        <v>1</v>
      </c>
    </row>
    <row r="99" spans="1:22" x14ac:dyDescent="0.35">
      <c r="A99" s="17" t="s">
        <v>974</v>
      </c>
      <c r="B99" s="4">
        <v>1.8</v>
      </c>
      <c r="C99" s="5">
        <v>44640</v>
      </c>
      <c r="D99" s="5" t="s">
        <v>968</v>
      </c>
      <c r="E99" s="5">
        <v>79.400000000000006</v>
      </c>
      <c r="F99" s="5" t="s">
        <v>969</v>
      </c>
      <c r="G99" s="5" t="str">
        <f>IF(ISBLANK(Athletes_Combined10[[#This Row],[affiliatename]]), "No Gym", Athletes_Combined10[[#This Row],[affiliatename]])</f>
        <v>Diablo CrossFit</v>
      </c>
      <c r="H99" s="5" t="s">
        <v>89</v>
      </c>
      <c r="I99" s="5" t="str">
        <f xml:space="preserve"> Athletes_Combined10[[#This Row],[competitorname]] &amp; " - " &amp; Athletes_Combined10[[#This Row],[status]]</f>
        <v>Payam Saljoughian - CUT</v>
      </c>
      <c r="J99" s="5">
        <v>203</v>
      </c>
      <c r="K99" s="5" t="s">
        <v>970</v>
      </c>
      <c r="L99" s="5" t="str">
        <f>_xlfn.CONCAT("https://profilepicsbucket.crossfit.com/",Athletes_Combined10[[#This Row],[profilepics3key]])</f>
        <v>https://profilepicsbucket.crossfit.com/407e4-P34025_10-184.jpg</v>
      </c>
      <c r="M99" s="5">
        <v>34025</v>
      </c>
      <c r="N99" s="5" t="s">
        <v>971</v>
      </c>
      <c r="O99" s="5" t="s">
        <v>381</v>
      </c>
      <c r="P99" s="5">
        <v>32</v>
      </c>
      <c r="Q99" s="5" t="s">
        <v>972</v>
      </c>
      <c r="R99" s="5" t="s">
        <v>973</v>
      </c>
      <c r="S99" s="5">
        <v>98</v>
      </c>
      <c r="T99" s="5">
        <v>-23</v>
      </c>
      <c r="U99" s="5" t="s">
        <v>385</v>
      </c>
      <c r="V99" s="6">
        <v>1</v>
      </c>
    </row>
    <row r="100" spans="1:22" x14ac:dyDescent="0.35">
      <c r="A100" s="16" t="s">
        <v>980</v>
      </c>
      <c r="B100" s="1">
        <v>1.74</v>
      </c>
      <c r="C100" s="2">
        <v>44695</v>
      </c>
      <c r="D100" s="2" t="s">
        <v>975</v>
      </c>
      <c r="E100" s="2">
        <v>81.2</v>
      </c>
      <c r="F100" s="2" t="s">
        <v>976</v>
      </c>
      <c r="G100" s="2" t="str">
        <f>IF(ISBLANK(Athletes_Combined10[[#This Row],[affiliatename]]), "No Gym", Athletes_Combined10[[#This Row],[affiliatename]])</f>
        <v>CrossFit Delmon</v>
      </c>
      <c r="H100" s="2" t="s">
        <v>89</v>
      </c>
      <c r="I100" s="2" t="str">
        <f xml:space="preserve"> Athletes_Combined10[[#This Row],[competitorname]] &amp; " - " &amp; Athletes_Combined10[[#This Row],[status]]</f>
        <v>Majid Al Sharaf - CUT</v>
      </c>
      <c r="J100" s="2">
        <v>191</v>
      </c>
      <c r="K100" s="2" t="s">
        <v>638</v>
      </c>
      <c r="L100" s="2" t="str">
        <f>_xlfn.CONCAT("https://profilepicsbucket.crossfit.com/",Athletes_Combined10[[#This Row],[profilepics3key]])</f>
        <v>https://profilepicsbucket.crossfit.com/pukie.png</v>
      </c>
      <c r="M100" s="2">
        <v>297397</v>
      </c>
      <c r="N100" s="2" t="s">
        <v>977</v>
      </c>
      <c r="O100" s="2" t="s">
        <v>381</v>
      </c>
      <c r="P100" s="2">
        <v>28</v>
      </c>
      <c r="Q100" s="2" t="s">
        <v>978</v>
      </c>
      <c r="R100" s="2" t="s">
        <v>979</v>
      </c>
      <c r="S100" s="2">
        <v>99</v>
      </c>
      <c r="T100" s="2">
        <v>-24</v>
      </c>
      <c r="U100" s="2" t="s">
        <v>385</v>
      </c>
      <c r="V100" s="3">
        <v>1</v>
      </c>
    </row>
    <row r="101" spans="1:22" x14ac:dyDescent="0.35">
      <c r="A101" s="17" t="s">
        <v>985</v>
      </c>
      <c r="B101" s="4">
        <v>1.56</v>
      </c>
      <c r="C101" s="5">
        <v>44605</v>
      </c>
      <c r="D101" s="5" t="s">
        <v>376</v>
      </c>
      <c r="E101" s="5">
        <v>90.7</v>
      </c>
      <c r="F101" s="5" t="s">
        <v>981</v>
      </c>
      <c r="G101" s="5" t="str">
        <f>IF(ISBLANK(Athletes_Combined10[[#This Row],[affiliatename]]), "No Gym", Athletes_Combined10[[#This Row],[affiliatename]])</f>
        <v>Glass City CrossFit</v>
      </c>
      <c r="H101" s="5" t="s">
        <v>89</v>
      </c>
      <c r="I101" s="5" t="str">
        <f xml:space="preserve"> Athletes_Combined10[[#This Row],[competitorname]] &amp; " - " &amp; Athletes_Combined10[[#This Row],[status]]</f>
        <v>Richard Paul Castillo - CUT</v>
      </c>
      <c r="J101" s="5">
        <v>110</v>
      </c>
      <c r="K101" s="5" t="s">
        <v>982</v>
      </c>
      <c r="L101" s="5" t="str">
        <f>_xlfn.CONCAT("https://profilepicsbucket.crossfit.com/",Athletes_Combined10[[#This Row],[profilepics3key]])</f>
        <v>https://profilepicsbucket.crossfit.com/b97b3-P571999_1-184.jpg</v>
      </c>
      <c r="M101" s="5">
        <v>571999</v>
      </c>
      <c r="N101" s="5" t="s">
        <v>983</v>
      </c>
      <c r="O101" s="5" t="s">
        <v>381</v>
      </c>
      <c r="P101" s="5">
        <v>29</v>
      </c>
      <c r="Q101" s="5" t="s">
        <v>984</v>
      </c>
      <c r="R101" s="5" t="s">
        <v>383</v>
      </c>
      <c r="S101" s="5">
        <v>100</v>
      </c>
      <c r="T101" s="5">
        <v>-25</v>
      </c>
      <c r="U101" s="5" t="s">
        <v>385</v>
      </c>
      <c r="V101" s="6">
        <v>1</v>
      </c>
    </row>
    <row r="102" spans="1:22" x14ac:dyDescent="0.35">
      <c r="A102" s="16" t="s">
        <v>992</v>
      </c>
      <c r="B102" s="1">
        <v>1.55</v>
      </c>
      <c r="C102" s="2">
        <v>44666</v>
      </c>
      <c r="D102" s="2" t="s">
        <v>986</v>
      </c>
      <c r="E102" s="2">
        <v>89.8</v>
      </c>
      <c r="F102" s="2" t="s">
        <v>987</v>
      </c>
      <c r="G102" s="2" t="str">
        <f>IF(ISBLANK(Athletes_Combined10[[#This Row],[affiliatename]]), "No Gym", Athletes_Combined10[[#This Row],[affiliatename]])</f>
        <v>CrossFit With Us</v>
      </c>
      <c r="H102" s="2" t="s">
        <v>89</v>
      </c>
      <c r="I102" s="2" t="str">
        <f xml:space="preserve"> Athletes_Combined10[[#This Row],[competitorname]] &amp; " - " &amp; Athletes_Combined10[[#This Row],[status]]</f>
        <v>David Stroupek - CUT</v>
      </c>
      <c r="J102" s="2">
        <v>163</v>
      </c>
      <c r="K102" s="2" t="s">
        <v>988</v>
      </c>
      <c r="L102" s="2" t="str">
        <f>_xlfn.CONCAT("https://profilepicsbucket.crossfit.com/",Athletes_Combined10[[#This Row],[profilepics3key]])</f>
        <v>https://profilepicsbucket.crossfit.com/7c091-P458360_1-184.jpg</v>
      </c>
      <c r="M102" s="2">
        <v>458360</v>
      </c>
      <c r="N102" s="2" t="s">
        <v>989</v>
      </c>
      <c r="O102" s="2" t="s">
        <v>381</v>
      </c>
      <c r="P102" s="2">
        <v>24</v>
      </c>
      <c r="Q102" s="2" t="s">
        <v>990</v>
      </c>
      <c r="R102" s="2" t="s">
        <v>991</v>
      </c>
      <c r="S102" s="2">
        <v>101</v>
      </c>
      <c r="T102" s="2">
        <v>-26</v>
      </c>
      <c r="U102" s="2" t="s">
        <v>385</v>
      </c>
      <c r="V102" s="3">
        <v>1</v>
      </c>
    </row>
    <row r="103" spans="1:22" x14ac:dyDescent="0.35">
      <c r="A103" s="17" t="s">
        <v>998</v>
      </c>
      <c r="B103" s="4">
        <v>1.74</v>
      </c>
      <c r="C103" s="5"/>
      <c r="D103" s="5" t="s">
        <v>993</v>
      </c>
      <c r="E103" s="5">
        <v>79.8</v>
      </c>
      <c r="F103" s="5"/>
      <c r="G103" s="5" t="str">
        <f>IF(ISBLANK(Athletes_Combined10[[#This Row],[affiliatename]]), "No Gym", Athletes_Combined10[[#This Row],[affiliatename]])</f>
        <v>No Gym</v>
      </c>
      <c r="H103" s="5" t="s">
        <v>89</v>
      </c>
      <c r="I103" s="5" t="str">
        <f xml:space="preserve"> Athletes_Combined10[[#This Row],[competitorname]] &amp; " - " &amp; Athletes_Combined10[[#This Row],[status]]</f>
        <v>Sebastian Rodriguez - CUT</v>
      </c>
      <c r="J103" s="5">
        <v>180</v>
      </c>
      <c r="K103" s="5" t="s">
        <v>994</v>
      </c>
      <c r="L103" s="5" t="str">
        <f>_xlfn.CONCAT("https://profilepicsbucket.crossfit.com/",Athletes_Combined10[[#This Row],[profilepics3key]])</f>
        <v>https://profilepicsbucket.crossfit.com/79f38-P907105_2-184.jpg</v>
      </c>
      <c r="M103" s="5">
        <v>907105</v>
      </c>
      <c r="N103" s="5" t="s">
        <v>995</v>
      </c>
      <c r="O103" s="5" t="s">
        <v>381</v>
      </c>
      <c r="P103" s="5">
        <v>22</v>
      </c>
      <c r="Q103" s="5" t="s">
        <v>996</v>
      </c>
      <c r="R103" s="5" t="s">
        <v>997</v>
      </c>
      <c r="S103" s="5">
        <v>102</v>
      </c>
      <c r="T103" s="5">
        <v>-27</v>
      </c>
      <c r="U103" s="5" t="s">
        <v>385</v>
      </c>
      <c r="V103" s="6">
        <v>1</v>
      </c>
    </row>
    <row r="104" spans="1:22" x14ac:dyDescent="0.35">
      <c r="A104" s="16" t="s">
        <v>1005</v>
      </c>
      <c r="B104" s="1">
        <v>1.55</v>
      </c>
      <c r="C104" s="2">
        <v>44715</v>
      </c>
      <c r="D104" s="2" t="s">
        <v>999</v>
      </c>
      <c r="E104" s="2">
        <v>92.1</v>
      </c>
      <c r="F104" s="2" t="s">
        <v>1000</v>
      </c>
      <c r="G104" s="2" t="str">
        <f>IF(ISBLANK(Athletes_Combined10[[#This Row],[affiliatename]]), "No Gym", Athletes_Combined10[[#This Row],[affiliatename]])</f>
        <v>CrossFit Kaban (departed)</v>
      </c>
      <c r="H104" s="2" t="s">
        <v>89</v>
      </c>
      <c r="I104" s="2" t="str">
        <f xml:space="preserve"> Athletes_Combined10[[#This Row],[competitorname]] &amp; " - " &amp; Athletes_Combined10[[#This Row],[status]]</f>
        <v>Nikita Yundov - CUT</v>
      </c>
      <c r="J104" s="2">
        <v>157</v>
      </c>
      <c r="K104" s="2" t="s">
        <v>1001</v>
      </c>
      <c r="L104" s="2" t="str">
        <f>_xlfn.CONCAT("https://profilepicsbucket.crossfit.com/",Athletes_Combined10[[#This Row],[profilepics3key]])</f>
        <v>https://profilepicsbucket.crossfit.com/44ef7-P675164_2-184.jpg</v>
      </c>
      <c r="M104" s="2">
        <v>675164</v>
      </c>
      <c r="N104" s="2" t="s">
        <v>1002</v>
      </c>
      <c r="O104" s="2" t="s">
        <v>381</v>
      </c>
      <c r="P104" s="2">
        <v>26</v>
      </c>
      <c r="Q104" s="2" t="s">
        <v>1003</v>
      </c>
      <c r="R104" s="2" t="s">
        <v>1004</v>
      </c>
      <c r="S104" s="2">
        <v>103</v>
      </c>
      <c r="T104" s="2">
        <v>-28</v>
      </c>
      <c r="U104" s="2" t="s">
        <v>385</v>
      </c>
      <c r="V104" s="3">
        <v>1</v>
      </c>
    </row>
    <row r="105" spans="1:22" x14ac:dyDescent="0.35">
      <c r="A105" s="17" t="s">
        <v>1011</v>
      </c>
      <c r="B105" s="4">
        <v>1.74</v>
      </c>
      <c r="C105" s="5"/>
      <c r="D105" s="5" t="s">
        <v>1006</v>
      </c>
      <c r="E105" s="5">
        <v>69.900000000000006</v>
      </c>
      <c r="F105" s="5"/>
      <c r="G105" s="5" t="str">
        <f>IF(ISBLANK(Athletes_Combined10[[#This Row],[affiliatename]]), "No Gym", Athletes_Combined10[[#This Row],[affiliatename]])</f>
        <v>No Gym</v>
      </c>
      <c r="H105" s="5" t="s">
        <v>89</v>
      </c>
      <c r="I105" s="5" t="str">
        <f xml:space="preserve"> Athletes_Combined10[[#This Row],[competitorname]] &amp; " - " &amp; Athletes_Combined10[[#This Row],[status]]</f>
        <v>Edmund Tan - CUT</v>
      </c>
      <c r="J105" s="5">
        <v>206</v>
      </c>
      <c r="K105" s="5" t="s">
        <v>1007</v>
      </c>
      <c r="L105" s="5" t="str">
        <f>_xlfn.CONCAT("https://profilepicsbucket.crossfit.com/",Athletes_Combined10[[#This Row],[profilepics3key]])</f>
        <v>https://profilepicsbucket.crossfit.com/e6cf3-P25613_4-184.jpg</v>
      </c>
      <c r="M105" s="5">
        <v>25613</v>
      </c>
      <c r="N105" s="5" t="s">
        <v>1008</v>
      </c>
      <c r="O105" s="5" t="s">
        <v>381</v>
      </c>
      <c r="P105" s="5">
        <v>33</v>
      </c>
      <c r="Q105" s="5" t="s">
        <v>1009</v>
      </c>
      <c r="R105" s="5" t="s">
        <v>1010</v>
      </c>
      <c r="S105" s="5">
        <v>104</v>
      </c>
      <c r="T105" s="5">
        <v>-29</v>
      </c>
      <c r="U105" s="5" t="s">
        <v>385</v>
      </c>
      <c r="V105" s="6">
        <v>1</v>
      </c>
    </row>
    <row r="106" spans="1:22" x14ac:dyDescent="0.35">
      <c r="A106" s="16" t="s">
        <v>1018</v>
      </c>
      <c r="B106" s="1">
        <v>1.89</v>
      </c>
      <c r="C106" s="2">
        <v>44768</v>
      </c>
      <c r="D106" s="2" t="s">
        <v>1012</v>
      </c>
      <c r="E106" s="2">
        <v>85.7</v>
      </c>
      <c r="F106" s="2" t="s">
        <v>1013</v>
      </c>
      <c r="G106" s="2" t="str">
        <f>IF(ISBLANK(Athletes_Combined10[[#This Row],[affiliatename]]), "No Gym", Athletes_Combined10[[#This Row],[affiliatename]])</f>
        <v>Be CrossFit</v>
      </c>
      <c r="H106" s="2" t="s">
        <v>89</v>
      </c>
      <c r="I106" s="2" t="str">
        <f xml:space="preserve"> Athletes_Combined10[[#This Row],[competitorname]] &amp; " - " &amp; Athletes_Combined10[[#This Row],[status]]</f>
        <v>Sion Brinn - CUT</v>
      </c>
      <c r="J106" s="2">
        <v>208</v>
      </c>
      <c r="K106" s="2" t="s">
        <v>1014</v>
      </c>
      <c r="L106" s="2" t="str">
        <f>_xlfn.CONCAT("https://profilepicsbucket.crossfit.com/",Athletes_Combined10[[#This Row],[profilepics3key]])</f>
        <v>https://profilepicsbucket.crossfit.com/dd7fb-P495051_5-184.jpg</v>
      </c>
      <c r="M106" s="2">
        <v>495051</v>
      </c>
      <c r="N106" s="2" t="s">
        <v>1015</v>
      </c>
      <c r="O106" s="2" t="s">
        <v>381</v>
      </c>
      <c r="P106" s="2">
        <v>46</v>
      </c>
      <c r="Q106" s="2" t="s">
        <v>1016</v>
      </c>
      <c r="R106" s="2" t="s">
        <v>1017</v>
      </c>
      <c r="S106" s="2">
        <v>105</v>
      </c>
      <c r="T106" s="2">
        <v>-30</v>
      </c>
      <c r="U106" s="2" t="s">
        <v>385</v>
      </c>
      <c r="V106" s="3">
        <v>1</v>
      </c>
    </row>
    <row r="107" spans="1:22" x14ac:dyDescent="0.35">
      <c r="A107" s="17" t="s">
        <v>1022</v>
      </c>
      <c r="B107" s="4">
        <v>1.55</v>
      </c>
      <c r="C107" s="5">
        <v>44723</v>
      </c>
      <c r="D107" s="5" t="s">
        <v>403</v>
      </c>
      <c r="E107" s="5">
        <v>89.8</v>
      </c>
      <c r="F107" s="5" t="s">
        <v>1019</v>
      </c>
      <c r="G107" s="5" t="str">
        <f>IF(ISBLANK(Athletes_Combined10[[#This Row],[affiliatename]]), "No Gym", Athletes_Combined10[[#This Row],[affiliatename]])</f>
        <v>CrossFit Townsville</v>
      </c>
      <c r="H107" s="5" t="s">
        <v>89</v>
      </c>
      <c r="I107" s="5" t="str">
        <f xml:space="preserve"> Athletes_Combined10[[#This Row],[competitorname]] &amp; " - " &amp; Athletes_Combined10[[#This Row],[status]]</f>
        <v>Bayden Brown - CUT</v>
      </c>
      <c r="J107" s="5">
        <v>126</v>
      </c>
      <c r="K107" s="5" t="s">
        <v>638</v>
      </c>
      <c r="L107" s="5" t="str">
        <f>_xlfn.CONCAT("https://profilepicsbucket.crossfit.com/",Athletes_Combined10[[#This Row],[profilepics3key]])</f>
        <v>https://profilepicsbucket.crossfit.com/pukie.png</v>
      </c>
      <c r="M107" s="5">
        <v>337194</v>
      </c>
      <c r="N107" s="5" t="s">
        <v>1020</v>
      </c>
      <c r="O107" s="5" t="s">
        <v>381</v>
      </c>
      <c r="P107" s="5">
        <v>24</v>
      </c>
      <c r="Q107" s="5" t="s">
        <v>1021</v>
      </c>
      <c r="R107" s="5" t="s">
        <v>408</v>
      </c>
      <c r="S107" s="5">
        <v>106</v>
      </c>
      <c r="T107" s="5">
        <v>-31</v>
      </c>
      <c r="U107" s="5" t="s">
        <v>385</v>
      </c>
      <c r="V107" s="6">
        <v>1</v>
      </c>
    </row>
    <row r="108" spans="1:22" x14ac:dyDescent="0.35">
      <c r="A108" s="16" t="s">
        <v>1027</v>
      </c>
      <c r="B108" s="1">
        <v>1.86</v>
      </c>
      <c r="C108" s="2">
        <v>44774</v>
      </c>
      <c r="D108" s="2" t="s">
        <v>376</v>
      </c>
      <c r="E108" s="2">
        <v>97.5</v>
      </c>
      <c r="F108" s="2" t="s">
        <v>1023</v>
      </c>
      <c r="G108" s="2" t="str">
        <f>IF(ISBLANK(Athletes_Combined10[[#This Row],[affiliatename]]), "No Gym", Athletes_Combined10[[#This Row],[affiliatename]])</f>
        <v>CrossFit Pallas</v>
      </c>
      <c r="H108" s="2" t="s">
        <v>89</v>
      </c>
      <c r="I108" s="2" t="str">
        <f xml:space="preserve"> Athletes_Combined10[[#This Row],[competitorname]] &amp; " - " &amp; Athletes_Combined10[[#This Row],[status]]</f>
        <v>Tim Paulson - CUT</v>
      </c>
      <c r="J108" s="2">
        <v>120</v>
      </c>
      <c r="K108" s="2" t="s">
        <v>1024</v>
      </c>
      <c r="L108" s="2" t="str">
        <f>_xlfn.CONCAT("https://profilepicsbucket.crossfit.com/",Athletes_Combined10[[#This Row],[profilepics3key]])</f>
        <v>https://profilepicsbucket.crossfit.com/c15ef-P20698_9-184.jpg</v>
      </c>
      <c r="M108" s="2">
        <v>20698</v>
      </c>
      <c r="N108" s="2" t="s">
        <v>1025</v>
      </c>
      <c r="O108" s="2" t="s">
        <v>381</v>
      </c>
      <c r="P108" s="2">
        <v>29</v>
      </c>
      <c r="Q108" s="2" t="s">
        <v>1026</v>
      </c>
      <c r="R108" s="2" t="s">
        <v>383</v>
      </c>
      <c r="S108" s="2">
        <v>107</v>
      </c>
      <c r="T108" s="2">
        <v>-32</v>
      </c>
      <c r="U108" s="2" t="s">
        <v>385</v>
      </c>
      <c r="V108" s="3">
        <v>1</v>
      </c>
    </row>
    <row r="109" spans="1:22" x14ac:dyDescent="0.35">
      <c r="A109" s="17" t="s">
        <v>1034</v>
      </c>
      <c r="B109" s="4">
        <v>1.74</v>
      </c>
      <c r="C109" s="5">
        <v>44739</v>
      </c>
      <c r="D109" s="5" t="s">
        <v>1028</v>
      </c>
      <c r="E109" s="5">
        <v>78.900000000000006</v>
      </c>
      <c r="F109" s="5" t="s">
        <v>1029</v>
      </c>
      <c r="G109" s="5" t="str">
        <f>IF(ISBLANK(Athletes_Combined10[[#This Row],[affiliatename]]), "No Gym", Athletes_Combined10[[#This Row],[affiliatename]])</f>
        <v>CrossFit Limelight</v>
      </c>
      <c r="H109" s="5" t="s">
        <v>89</v>
      </c>
      <c r="I109" s="5" t="str">
        <f xml:space="preserve"> Athletes_Combined10[[#This Row],[competitorname]] &amp; " - " &amp; Athletes_Combined10[[#This Row],[status]]</f>
        <v>JiMoo Son - CUT</v>
      </c>
      <c r="J109" s="5">
        <v>150</v>
      </c>
      <c r="K109" s="5" t="s">
        <v>1030</v>
      </c>
      <c r="L109" s="5" t="str">
        <f>_xlfn.CONCAT("https://profilepicsbucket.crossfit.com/",Athletes_Combined10[[#This Row],[profilepics3key]])</f>
        <v>https://profilepicsbucket.crossfit.com/28046-P278578_3-184.jpg</v>
      </c>
      <c r="M109" s="5">
        <v>278578</v>
      </c>
      <c r="N109" s="5" t="s">
        <v>1031</v>
      </c>
      <c r="O109" s="5" t="s">
        <v>381</v>
      </c>
      <c r="P109" s="5">
        <v>28</v>
      </c>
      <c r="Q109" s="5" t="s">
        <v>1032</v>
      </c>
      <c r="R109" s="5" t="s">
        <v>1033</v>
      </c>
      <c r="S109" s="5">
        <v>108</v>
      </c>
      <c r="T109" s="5">
        <v>-33</v>
      </c>
      <c r="U109" s="5" t="s">
        <v>385</v>
      </c>
      <c r="V109" s="6">
        <v>1</v>
      </c>
    </row>
    <row r="110" spans="1:22" x14ac:dyDescent="0.35">
      <c r="A110" s="16" t="s">
        <v>1041</v>
      </c>
      <c r="B110" s="1">
        <v>1.74</v>
      </c>
      <c r="C110" s="2">
        <v>44620</v>
      </c>
      <c r="D110" s="2" t="s">
        <v>1035</v>
      </c>
      <c r="E110" s="2">
        <v>80.7</v>
      </c>
      <c r="F110" s="2" t="s">
        <v>1036</v>
      </c>
      <c r="G110" s="2" t="str">
        <f>IF(ISBLANK(Athletes_Combined10[[#This Row],[affiliatename]]), "No Gym", Athletes_Combined10[[#This Row],[affiliatename]])</f>
        <v>Igone CrossFit</v>
      </c>
      <c r="H110" s="2" t="s">
        <v>89</v>
      </c>
      <c r="I110" s="2" t="str">
        <f xml:space="preserve"> Athletes_Combined10[[#This Row],[competitorname]] &amp; " - " &amp; Athletes_Combined10[[#This Row],[status]]</f>
        <v>Mattheaus Otero - CUT</v>
      </c>
      <c r="J110" s="2">
        <v>197</v>
      </c>
      <c r="K110" s="2" t="s">
        <v>1037</v>
      </c>
      <c r="L110" s="2" t="str">
        <f>_xlfn.CONCAT("https://profilepicsbucket.crossfit.com/",Athletes_Combined10[[#This Row],[profilepics3key]])</f>
        <v>https://profilepicsbucket.crossfit.com/d3193-P227027_2-184.jpg</v>
      </c>
      <c r="M110" s="2">
        <v>227027</v>
      </c>
      <c r="N110" s="2" t="s">
        <v>1038</v>
      </c>
      <c r="O110" s="2" t="s">
        <v>381</v>
      </c>
      <c r="P110" s="2">
        <v>28</v>
      </c>
      <c r="Q110" s="2" t="s">
        <v>1039</v>
      </c>
      <c r="R110" s="2" t="s">
        <v>1040</v>
      </c>
      <c r="S110" s="2">
        <v>109</v>
      </c>
      <c r="T110" s="2">
        <v>-34</v>
      </c>
      <c r="U110" s="2" t="s">
        <v>385</v>
      </c>
      <c r="V110" s="3">
        <v>1</v>
      </c>
    </row>
    <row r="111" spans="1:22" x14ac:dyDescent="0.35">
      <c r="A111" s="17" t="s">
        <v>1048</v>
      </c>
      <c r="B111" s="4">
        <v>1.77</v>
      </c>
      <c r="C111" s="5">
        <v>44707</v>
      </c>
      <c r="D111" s="5" t="s">
        <v>1042</v>
      </c>
      <c r="E111" s="5">
        <v>83.9</v>
      </c>
      <c r="F111" s="5" t="s">
        <v>1043</v>
      </c>
      <c r="G111" s="5" t="str">
        <f>IF(ISBLANK(Athletes_Combined10[[#This Row],[affiliatename]]), "No Gym", Athletes_Combined10[[#This Row],[affiliatename]])</f>
        <v>CrossFit The Flying V</v>
      </c>
      <c r="H111" s="5" t="s">
        <v>89</v>
      </c>
      <c r="I111" s="5" t="str">
        <f xml:space="preserve"> Athletes_Combined10[[#This Row],[competitorname]] &amp; " - " &amp; Athletes_Combined10[[#This Row],[status]]</f>
        <v>Karim El Hlimi - CUT</v>
      </c>
      <c r="J111" s="5">
        <v>198</v>
      </c>
      <c r="K111" s="5" t="s">
        <v>1044</v>
      </c>
      <c r="L111" s="5" t="str">
        <f>_xlfn.CONCAT("https://profilepicsbucket.crossfit.com/",Athletes_Combined10[[#This Row],[profilepics3key]])</f>
        <v>https://profilepicsbucket.crossfit.com/a2b0a-P32083_8-184.jpg</v>
      </c>
      <c r="M111" s="5">
        <v>32083</v>
      </c>
      <c r="N111" s="5" t="s">
        <v>1045</v>
      </c>
      <c r="O111" s="5" t="s">
        <v>381</v>
      </c>
      <c r="P111" s="5">
        <v>33</v>
      </c>
      <c r="Q111" s="5" t="s">
        <v>1046</v>
      </c>
      <c r="R111" s="5" t="s">
        <v>1047</v>
      </c>
      <c r="S111" s="5">
        <v>110</v>
      </c>
      <c r="T111" s="5">
        <v>-35</v>
      </c>
      <c r="U111" s="5" t="s">
        <v>385</v>
      </c>
      <c r="V111" s="6">
        <v>1</v>
      </c>
    </row>
    <row r="112" spans="1:22" x14ac:dyDescent="0.35">
      <c r="A112" s="16" t="s">
        <v>1053</v>
      </c>
      <c r="B112" s="1">
        <v>1.86</v>
      </c>
      <c r="C112" s="2"/>
      <c r="D112" s="2" t="s">
        <v>1049</v>
      </c>
      <c r="E112" s="2">
        <v>88.5</v>
      </c>
      <c r="F112" s="2"/>
      <c r="G112" s="2" t="str">
        <f>IF(ISBLANK(Athletes_Combined10[[#This Row],[affiliatename]]), "No Gym", Athletes_Combined10[[#This Row],[affiliatename]])</f>
        <v>No Gym</v>
      </c>
      <c r="H112" s="2" t="s">
        <v>89</v>
      </c>
      <c r="I112" s="2" t="str">
        <f xml:space="preserve"> Athletes_Combined10[[#This Row],[competitorname]] &amp; " - " &amp; Athletes_Combined10[[#This Row],[status]]</f>
        <v>David Morley - CUT</v>
      </c>
      <c r="J112" s="2">
        <v>219</v>
      </c>
      <c r="K112" s="2" t="s">
        <v>1050</v>
      </c>
      <c r="L112" s="2" t="str">
        <f>_xlfn.CONCAT("https://profilepicsbucket.crossfit.com/",Athletes_Combined10[[#This Row],[profilepics3key]])</f>
        <v>https://profilepicsbucket.crossfit.com/ca414-P916290_1-184.jpg</v>
      </c>
      <c r="M112" s="2">
        <v>916290</v>
      </c>
      <c r="N112" s="2" t="s">
        <v>989</v>
      </c>
      <c r="O112" s="2" t="s">
        <v>381</v>
      </c>
      <c r="P112" s="2">
        <v>28</v>
      </c>
      <c r="Q112" s="2" t="s">
        <v>1051</v>
      </c>
      <c r="R112" s="2" t="s">
        <v>1052</v>
      </c>
      <c r="S112" s="2">
        <v>111</v>
      </c>
      <c r="T112" s="2">
        <v>-36</v>
      </c>
      <c r="U112" s="2" t="s">
        <v>385</v>
      </c>
      <c r="V112" s="3">
        <v>1</v>
      </c>
    </row>
    <row r="113" spans="1:22" x14ac:dyDescent="0.35">
      <c r="A113" s="17" t="s">
        <v>1060</v>
      </c>
      <c r="B113" s="4">
        <v>1.89</v>
      </c>
      <c r="C113" s="5">
        <v>44693</v>
      </c>
      <c r="D113" s="5" t="s">
        <v>1054</v>
      </c>
      <c r="E113" s="5">
        <v>83.9</v>
      </c>
      <c r="F113" s="5" t="s">
        <v>1055</v>
      </c>
      <c r="G113" s="5" t="str">
        <f>IF(ISBLANK(Athletes_Combined10[[#This Row],[affiliatename]]), "No Gym", Athletes_Combined10[[#This Row],[affiliatename]])</f>
        <v>RD CrossFit</v>
      </c>
      <c r="H113" s="5" t="s">
        <v>89</v>
      </c>
      <c r="I113" s="5" t="str">
        <f xml:space="preserve"> Athletes_Combined10[[#This Row],[competitorname]] &amp; " - " &amp; Athletes_Combined10[[#This Row],[status]]</f>
        <v>Rodrigo BeltrÃ¡n - CUT</v>
      </c>
      <c r="J113" s="5">
        <v>211</v>
      </c>
      <c r="K113" s="5" t="s">
        <v>1056</v>
      </c>
      <c r="L113" s="5" t="str">
        <f>_xlfn.CONCAT("https://profilepicsbucket.crossfit.com/",Athletes_Combined10[[#This Row],[profilepics3key]])</f>
        <v>https://profilepicsbucket.crossfit.com/d8f35-P683301_1-184.jpg</v>
      </c>
      <c r="M113" s="5">
        <v>683301</v>
      </c>
      <c r="N113" s="5" t="s">
        <v>1057</v>
      </c>
      <c r="O113" s="5" t="s">
        <v>381</v>
      </c>
      <c r="P113" s="5">
        <v>31</v>
      </c>
      <c r="Q113" s="5" t="s">
        <v>1058</v>
      </c>
      <c r="R113" s="5" t="s">
        <v>1059</v>
      </c>
      <c r="S113" s="5">
        <v>112</v>
      </c>
      <c r="T113" s="5">
        <v>-37</v>
      </c>
      <c r="U113" s="5" t="s">
        <v>385</v>
      </c>
      <c r="V113" s="6">
        <v>1</v>
      </c>
    </row>
    <row r="114" spans="1:22" x14ac:dyDescent="0.35">
      <c r="A114" s="16" t="s">
        <v>1066</v>
      </c>
      <c r="B114" s="1">
        <v>1.8</v>
      </c>
      <c r="C114" s="2">
        <v>44736</v>
      </c>
      <c r="D114" s="2" t="s">
        <v>1061</v>
      </c>
      <c r="E114" s="2">
        <v>79.8</v>
      </c>
      <c r="F114" s="2" t="s">
        <v>828</v>
      </c>
      <c r="G114" s="2" t="str">
        <f>IF(ISBLANK(Athletes_Combined10[[#This Row],[affiliatename]]), "No Gym", Athletes_Combined10[[#This Row],[affiliatename]])</f>
        <v>CrossFit Dignus</v>
      </c>
      <c r="H114" s="2" t="s">
        <v>89</v>
      </c>
      <c r="I114" s="2" t="str">
        <f xml:space="preserve"> Athletes_Combined10[[#This Row],[competitorname]] &amp; " - " &amp; Athletes_Combined10[[#This Row],[status]]</f>
        <v>Moustafa Awada - CUT</v>
      </c>
      <c r="J114" s="2">
        <v>194</v>
      </c>
      <c r="K114" s="2" t="s">
        <v>1062</v>
      </c>
      <c r="L114" s="2" t="str">
        <f>_xlfn.CONCAT("https://profilepicsbucket.crossfit.com/",Athletes_Combined10[[#This Row],[profilepics3key]])</f>
        <v>https://profilepicsbucket.crossfit.com/8f57c-P523439_1-184.jpg</v>
      </c>
      <c r="M114" s="2">
        <v>523439</v>
      </c>
      <c r="N114" s="2" t="s">
        <v>1063</v>
      </c>
      <c r="O114" s="2" t="s">
        <v>381</v>
      </c>
      <c r="P114" s="2">
        <v>29</v>
      </c>
      <c r="Q114" s="2" t="s">
        <v>1064</v>
      </c>
      <c r="R114" s="2" t="s">
        <v>1065</v>
      </c>
      <c r="S114" s="2">
        <v>113</v>
      </c>
      <c r="T114" s="2">
        <v>-38</v>
      </c>
      <c r="U114" s="2" t="s">
        <v>385</v>
      </c>
      <c r="V114" s="3">
        <v>1</v>
      </c>
    </row>
    <row r="115" spans="1:22" x14ac:dyDescent="0.35">
      <c r="A115" s="17" t="s">
        <v>1073</v>
      </c>
      <c r="B115" s="4">
        <v>1.55</v>
      </c>
      <c r="C115" s="5">
        <v>44618</v>
      </c>
      <c r="D115" s="5" t="s">
        <v>1067</v>
      </c>
      <c r="E115" s="5">
        <v>83.9</v>
      </c>
      <c r="F115" s="5" t="s">
        <v>1068</v>
      </c>
      <c r="G115" s="5" t="str">
        <f>IF(ISBLANK(Athletes_Combined10[[#This Row],[affiliatename]]), "No Gym", Athletes_Combined10[[#This Row],[affiliatename]])</f>
        <v>966 CrossFit Al-Nahda</v>
      </c>
      <c r="H115" s="5" t="s">
        <v>89</v>
      </c>
      <c r="I115" s="5" t="str">
        <f xml:space="preserve"> Athletes_Combined10[[#This Row],[competitorname]] &amp; " - " &amp; Athletes_Combined10[[#This Row],[status]]</f>
        <v>Hussain Saeedi - CUT</v>
      </c>
      <c r="J115" s="5">
        <v>207</v>
      </c>
      <c r="K115" s="5" t="s">
        <v>1069</v>
      </c>
      <c r="L115" s="5" t="str">
        <f>_xlfn.CONCAT("https://profilepicsbucket.crossfit.com/",Athletes_Combined10[[#This Row],[profilepics3key]])</f>
        <v>https://profilepicsbucket.crossfit.com/6e032-P639107_2-184.jpg</v>
      </c>
      <c r="M115" s="5">
        <v>639107</v>
      </c>
      <c r="N115" s="5" t="s">
        <v>1070</v>
      </c>
      <c r="O115" s="5" t="s">
        <v>381</v>
      </c>
      <c r="P115" s="5">
        <v>29</v>
      </c>
      <c r="Q115" s="5" t="s">
        <v>1071</v>
      </c>
      <c r="R115" s="5" t="s">
        <v>1072</v>
      </c>
      <c r="S115" s="5">
        <v>114</v>
      </c>
      <c r="T115" s="5">
        <v>-39</v>
      </c>
      <c r="U115" s="5" t="s">
        <v>385</v>
      </c>
      <c r="V115" s="6">
        <v>1</v>
      </c>
    </row>
    <row r="116" spans="1:22" x14ac:dyDescent="0.35">
      <c r="A116" s="16" t="s">
        <v>1080</v>
      </c>
      <c r="B116" s="1">
        <v>1.71</v>
      </c>
      <c r="C116" s="2">
        <v>44698</v>
      </c>
      <c r="D116" s="2" t="s">
        <v>1074</v>
      </c>
      <c r="E116" s="2">
        <v>81.2</v>
      </c>
      <c r="F116" s="2" t="s">
        <v>1075</v>
      </c>
      <c r="G116" s="2" t="str">
        <f>IF(ISBLANK(Athletes_Combined10[[#This Row],[affiliatename]]), "No Gym", Athletes_Combined10[[#This Row],[affiliatename]])</f>
        <v>PUL CrossFit</v>
      </c>
      <c r="H116" s="2" t="s">
        <v>89</v>
      </c>
      <c r="I116" s="2" t="str">
        <f xml:space="preserve"> Athletes_Combined10[[#This Row],[competitorname]] &amp; " - " &amp; Athletes_Combined10[[#This Row],[status]]</f>
        <v>Jovaldo Miranda - CUT</v>
      </c>
      <c r="J116" s="2">
        <v>174</v>
      </c>
      <c r="K116" s="2" t="s">
        <v>1076</v>
      </c>
      <c r="L116" s="2" t="str">
        <f>_xlfn.CONCAT("https://profilepicsbucket.crossfit.com/",Athletes_Combined10[[#This Row],[profilepics3key]])</f>
        <v>https://profilepicsbucket.crossfit.com/489ba-P915210_1-184.jpg</v>
      </c>
      <c r="M116" s="2">
        <v>915210</v>
      </c>
      <c r="N116" s="2" t="s">
        <v>1077</v>
      </c>
      <c r="O116" s="2" t="s">
        <v>381</v>
      </c>
      <c r="P116" s="2">
        <v>30</v>
      </c>
      <c r="Q116" s="2" t="s">
        <v>1078</v>
      </c>
      <c r="R116" s="2" t="s">
        <v>1079</v>
      </c>
      <c r="S116" s="2">
        <v>115</v>
      </c>
      <c r="T116" s="2">
        <v>-40</v>
      </c>
      <c r="U116" s="2" t="s">
        <v>385</v>
      </c>
      <c r="V116" s="3">
        <v>1</v>
      </c>
    </row>
    <row r="117" spans="1:22" x14ac:dyDescent="0.35">
      <c r="A117" s="17" t="s">
        <v>1087</v>
      </c>
      <c r="B117" s="4">
        <v>1.77</v>
      </c>
      <c r="C117" s="5">
        <v>44650</v>
      </c>
      <c r="D117" s="5" t="s">
        <v>1081</v>
      </c>
      <c r="E117" s="5">
        <v>69.900000000000006</v>
      </c>
      <c r="F117" s="5" t="s">
        <v>1082</v>
      </c>
      <c r="G117" s="5" t="str">
        <f>IF(ISBLANK(Athletes_Combined10[[#This Row],[affiliatename]]), "No Gym", Athletes_Combined10[[#This Row],[affiliatename]])</f>
        <v>CrossFit 6221</v>
      </c>
      <c r="H117" s="5" t="s">
        <v>89</v>
      </c>
      <c r="I117" s="5" t="str">
        <f xml:space="preserve"> Athletes_Combined10[[#This Row],[competitorname]] &amp; " - " &amp; Athletes_Combined10[[#This Row],[status]]</f>
        <v>Mahendra Arditirta - CUT</v>
      </c>
      <c r="J117" s="5">
        <v>209</v>
      </c>
      <c r="K117" s="5" t="s">
        <v>1083</v>
      </c>
      <c r="L117" s="5" t="str">
        <f>_xlfn.CONCAT("https://profilepicsbucket.crossfit.com/",Athletes_Combined10[[#This Row],[profilepics3key]])</f>
        <v>https://profilepicsbucket.crossfit.com/ce806-P1129621_1-184.jpg</v>
      </c>
      <c r="M117" s="5">
        <v>1129621</v>
      </c>
      <c r="N117" s="5" t="s">
        <v>1084</v>
      </c>
      <c r="O117" s="5" t="s">
        <v>381</v>
      </c>
      <c r="P117" s="5">
        <v>29</v>
      </c>
      <c r="Q117" s="5" t="s">
        <v>1085</v>
      </c>
      <c r="R117" s="5" t="s">
        <v>1086</v>
      </c>
      <c r="S117" s="5">
        <v>116</v>
      </c>
      <c r="T117" s="5">
        <v>-41</v>
      </c>
      <c r="U117" s="5" t="s">
        <v>385</v>
      </c>
      <c r="V117" s="6">
        <v>1</v>
      </c>
    </row>
    <row r="118" spans="1:22" x14ac:dyDescent="0.35">
      <c r="A118" s="16" t="s">
        <v>1094</v>
      </c>
      <c r="B118" s="1">
        <v>1.8</v>
      </c>
      <c r="C118" s="2">
        <v>44726</v>
      </c>
      <c r="D118" s="2" t="s">
        <v>1088</v>
      </c>
      <c r="E118" s="2">
        <v>83.9</v>
      </c>
      <c r="F118" s="2" t="s">
        <v>1089</v>
      </c>
      <c r="G118" s="2" t="str">
        <f>IF(ISBLANK(Athletes_Combined10[[#This Row],[affiliatename]]), "No Gym", Athletes_Combined10[[#This Row],[affiliatename]])</f>
        <v>CrossFit Leeds</v>
      </c>
      <c r="H118" s="2" t="s">
        <v>89</v>
      </c>
      <c r="I118" s="2" t="str">
        <f xml:space="preserve"> Athletes_Combined10[[#This Row],[competitorname]] &amp; " - " &amp; Athletes_Combined10[[#This Row],[status]]</f>
        <v>Edem Ahiaku - CUT</v>
      </c>
      <c r="J118" s="2">
        <v>230</v>
      </c>
      <c r="K118" s="2" t="s">
        <v>1090</v>
      </c>
      <c r="L118" s="2" t="str">
        <f>_xlfn.CONCAT("https://profilepicsbucket.crossfit.com/",Athletes_Combined10[[#This Row],[profilepics3key]])</f>
        <v>https://profilepicsbucket.crossfit.com/b958b-P921544_2-184.jpg</v>
      </c>
      <c r="M118" s="2">
        <v>921544</v>
      </c>
      <c r="N118" s="2" t="s">
        <v>1091</v>
      </c>
      <c r="O118" s="2" t="s">
        <v>381</v>
      </c>
      <c r="P118" s="2">
        <v>28</v>
      </c>
      <c r="Q118" s="2" t="s">
        <v>1092</v>
      </c>
      <c r="R118" s="2" t="s">
        <v>1093</v>
      </c>
      <c r="S118" s="2">
        <v>117</v>
      </c>
      <c r="T118" s="2">
        <v>-42</v>
      </c>
      <c r="U118" s="2" t="s">
        <v>385</v>
      </c>
      <c r="V118" s="3">
        <v>1</v>
      </c>
    </row>
    <row r="119" spans="1:22" x14ac:dyDescent="0.35">
      <c r="A119" s="17" t="s">
        <v>1101</v>
      </c>
      <c r="B119" s="4">
        <v>1.74</v>
      </c>
      <c r="C119" s="5">
        <v>44733</v>
      </c>
      <c r="D119" s="5" t="s">
        <v>1095</v>
      </c>
      <c r="E119" s="5">
        <v>79.8</v>
      </c>
      <c r="F119" s="5" t="s">
        <v>1096</v>
      </c>
      <c r="G119" s="5" t="str">
        <f>IF(ISBLANK(Athletes_Combined10[[#This Row],[affiliatename]]), "No Gym", Athletes_Combined10[[#This Row],[affiliatename]])</f>
        <v>CrossFit HelvetiX</v>
      </c>
      <c r="H119" s="5" t="s">
        <v>89</v>
      </c>
      <c r="I119" s="5" t="str">
        <f xml:space="preserve"> Athletes_Combined10[[#This Row],[competitorname]] &amp; " - " &amp; Athletes_Combined10[[#This Row],[status]]</f>
        <v>Robert Berisha - CUT</v>
      </c>
      <c r="J119" s="5">
        <v>205</v>
      </c>
      <c r="K119" s="5" t="s">
        <v>1097</v>
      </c>
      <c r="L119" s="5" t="str">
        <f>_xlfn.CONCAT("https://profilepicsbucket.crossfit.com/",Athletes_Combined10[[#This Row],[profilepics3key]])</f>
        <v>https://profilepicsbucket.crossfit.com/c8255-P722854_3-184.jpg</v>
      </c>
      <c r="M119" s="5">
        <v>722854</v>
      </c>
      <c r="N119" s="5" t="s">
        <v>1098</v>
      </c>
      <c r="O119" s="5" t="s">
        <v>381</v>
      </c>
      <c r="P119" s="5">
        <v>32</v>
      </c>
      <c r="Q119" s="5" t="s">
        <v>1099</v>
      </c>
      <c r="R119" s="5" t="s">
        <v>1100</v>
      </c>
      <c r="S119" s="5">
        <v>118</v>
      </c>
      <c r="T119" s="5">
        <v>-43</v>
      </c>
      <c r="U119" s="5" t="s">
        <v>385</v>
      </c>
      <c r="V119" s="6">
        <v>1</v>
      </c>
    </row>
    <row r="120" spans="1:22" x14ac:dyDescent="0.35">
      <c r="A120" s="16" t="s">
        <v>1108</v>
      </c>
      <c r="B120" s="1">
        <v>1.74</v>
      </c>
      <c r="C120" s="2">
        <v>44751</v>
      </c>
      <c r="D120" s="2" t="s">
        <v>1102</v>
      </c>
      <c r="E120" s="2">
        <v>83</v>
      </c>
      <c r="F120" s="2" t="s">
        <v>1103</v>
      </c>
      <c r="G120" s="2" t="str">
        <f>IF(ISBLANK(Athletes_Combined10[[#This Row],[affiliatename]]), "No Gym", Athletes_Combined10[[#This Row],[affiliatename]])</f>
        <v>Training PIT CrossFit</v>
      </c>
      <c r="H120" s="2" t="s">
        <v>89</v>
      </c>
      <c r="I120" s="2" t="str">
        <f xml:space="preserve"> Athletes_Combined10[[#This Row],[competitorname]] &amp; " - " &amp; Athletes_Combined10[[#This Row],[status]]</f>
        <v>William Sanchez - CUT</v>
      </c>
      <c r="J120" s="2">
        <v>164</v>
      </c>
      <c r="K120" s="2" t="s">
        <v>1104</v>
      </c>
      <c r="L120" s="2" t="str">
        <f>_xlfn.CONCAT("https://profilepicsbucket.crossfit.com/",Athletes_Combined10[[#This Row],[profilepics3key]])</f>
        <v>https://profilepicsbucket.crossfit.com/ab1de-P781908_2-184.jpg</v>
      </c>
      <c r="M120" s="2">
        <v>781908</v>
      </c>
      <c r="N120" s="2" t="s">
        <v>1105</v>
      </c>
      <c r="O120" s="2" t="s">
        <v>381</v>
      </c>
      <c r="P120" s="2">
        <v>28</v>
      </c>
      <c r="Q120" s="2" t="s">
        <v>1106</v>
      </c>
      <c r="R120" s="2" t="s">
        <v>1107</v>
      </c>
      <c r="S120" s="2">
        <v>119</v>
      </c>
      <c r="T120" s="2">
        <v>-44</v>
      </c>
      <c r="U120" s="2" t="s">
        <v>385</v>
      </c>
      <c r="V120" s="3">
        <v>1</v>
      </c>
    </row>
    <row r="121" spans="1:22" x14ac:dyDescent="0.35">
      <c r="A121" s="17" t="s">
        <v>1114</v>
      </c>
      <c r="B121" s="4">
        <v>1.55</v>
      </c>
      <c r="C121" s="5">
        <v>44760</v>
      </c>
      <c r="D121" s="5" t="s">
        <v>1109</v>
      </c>
      <c r="E121" s="5">
        <v>86.2</v>
      </c>
      <c r="F121" s="5" t="s">
        <v>1110</v>
      </c>
      <c r="G121" s="5" t="str">
        <f>IF(ISBLANK(Athletes_Combined10[[#This Row],[affiliatename]]), "No Gym", Athletes_Combined10[[#This Row],[affiliatename]])</f>
        <v>CrossFit Hammersmith</v>
      </c>
      <c r="H121" s="5" t="s">
        <v>89</v>
      </c>
      <c r="I121" s="5" t="str">
        <f xml:space="preserve"> Athletes_Combined10[[#This Row],[competitorname]] &amp; " - " &amp; Athletes_Combined10[[#This Row],[status]]</f>
        <v>Richy Jordan - CUT</v>
      </c>
      <c r="J121" s="5">
        <v>214</v>
      </c>
      <c r="K121" s="5" t="s">
        <v>1111</v>
      </c>
      <c r="L121" s="5" t="str">
        <f>_xlfn.CONCAT("https://profilepicsbucket.crossfit.com/",Athletes_Combined10[[#This Row],[profilepics3key]])</f>
        <v>https://profilepicsbucket.crossfit.com/ebd25-P352604_3-184.jpg</v>
      </c>
      <c r="M121" s="5">
        <v>352604</v>
      </c>
      <c r="N121" s="5" t="s">
        <v>1112</v>
      </c>
      <c r="O121" s="5" t="s">
        <v>381</v>
      </c>
      <c r="P121" s="5">
        <v>30</v>
      </c>
      <c r="Q121" s="5" t="s">
        <v>760</v>
      </c>
      <c r="R121" s="5" t="s">
        <v>1113</v>
      </c>
      <c r="S121" s="5">
        <v>120</v>
      </c>
      <c r="T121" s="5">
        <v>-45</v>
      </c>
      <c r="U121" s="5" t="s">
        <v>385</v>
      </c>
      <c r="V121" s="6">
        <v>1</v>
      </c>
    </row>
    <row r="122" spans="1:22" x14ac:dyDescent="0.35">
      <c r="A122" s="16" t="s">
        <v>1121</v>
      </c>
      <c r="B122" s="1">
        <v>1.8</v>
      </c>
      <c r="C122" s="2">
        <v>44687</v>
      </c>
      <c r="D122" s="2" t="s">
        <v>1115</v>
      </c>
      <c r="E122" s="2">
        <v>72.099999999999994</v>
      </c>
      <c r="F122" s="2" t="s">
        <v>1116</v>
      </c>
      <c r="G122" s="2" t="str">
        <f>IF(ISBLANK(Athletes_Combined10[[#This Row],[affiliatename]]), "No Gym", Athletes_Combined10[[#This Row],[affiliatename]])</f>
        <v>CrossFit Florentin</v>
      </c>
      <c r="H122" s="2" t="s">
        <v>89</v>
      </c>
      <c r="I122" s="2" t="str">
        <f xml:space="preserve"> Athletes_Combined10[[#This Row],[competitorname]] &amp; " - " &amp; Athletes_Combined10[[#This Row],[status]]</f>
        <v>Yuval Regev - CUT</v>
      </c>
      <c r="J122" s="2">
        <v>151</v>
      </c>
      <c r="K122" s="2" t="s">
        <v>1117</v>
      </c>
      <c r="L122" s="2" t="str">
        <f>_xlfn.CONCAT("https://profilepicsbucket.crossfit.com/",Athletes_Combined10[[#This Row],[profilepics3key]])</f>
        <v>https://profilepicsbucket.crossfit.com/5fbd6-P327773_1-184.jpg</v>
      </c>
      <c r="M122" s="2">
        <v>327773</v>
      </c>
      <c r="N122" s="2" t="s">
        <v>1118</v>
      </c>
      <c r="O122" s="2" t="s">
        <v>381</v>
      </c>
      <c r="P122" s="2">
        <v>31</v>
      </c>
      <c r="Q122" s="2" t="s">
        <v>1119</v>
      </c>
      <c r="R122" s="2" t="s">
        <v>1120</v>
      </c>
      <c r="S122" s="2">
        <v>121</v>
      </c>
      <c r="T122" s="2">
        <v>-46</v>
      </c>
      <c r="U122" s="2" t="s">
        <v>385</v>
      </c>
      <c r="V122" s="3">
        <v>1</v>
      </c>
    </row>
    <row r="123" spans="1:22" x14ac:dyDescent="0.35">
      <c r="A123" s="17" t="s">
        <v>1128</v>
      </c>
      <c r="B123" s="4">
        <v>1.56</v>
      </c>
      <c r="C123" s="5">
        <v>44651</v>
      </c>
      <c r="D123" s="5" t="s">
        <v>1122</v>
      </c>
      <c r="E123" s="5">
        <v>86.2</v>
      </c>
      <c r="F123" s="5" t="s">
        <v>1123</v>
      </c>
      <c r="G123" s="5" t="str">
        <f>IF(ISBLANK(Athletes_Combined10[[#This Row],[affiliatename]]), "No Gym", Athletes_Combined10[[#This Row],[affiliatename]])</f>
        <v>CrossFit TANKA</v>
      </c>
      <c r="H123" s="5" t="s">
        <v>89</v>
      </c>
      <c r="I123" s="5" t="str">
        <f xml:space="preserve"> Athletes_Combined10[[#This Row],[competitorname]] &amp; " - " &amp; Athletes_Combined10[[#This Row],[status]]</f>
        <v>Chaker Alouni - CUT</v>
      </c>
      <c r="J123" s="5">
        <v>202</v>
      </c>
      <c r="K123" s="5" t="s">
        <v>1124</v>
      </c>
      <c r="L123" s="5" t="str">
        <f>_xlfn.CONCAT("https://profilepicsbucket.crossfit.com/",Athletes_Combined10[[#This Row],[profilepics3key]])</f>
        <v>https://profilepicsbucket.crossfit.com/8d246-P848265_2-184.jpg</v>
      </c>
      <c r="M123" s="5">
        <v>848265</v>
      </c>
      <c r="N123" s="5" t="s">
        <v>1125</v>
      </c>
      <c r="O123" s="5" t="s">
        <v>381</v>
      </c>
      <c r="P123" s="5">
        <v>30</v>
      </c>
      <c r="Q123" s="5" t="s">
        <v>1126</v>
      </c>
      <c r="R123" s="5" t="s">
        <v>1127</v>
      </c>
      <c r="S123" s="5">
        <v>122</v>
      </c>
      <c r="T123" s="5">
        <v>-47</v>
      </c>
      <c r="U123" s="5" t="s">
        <v>385</v>
      </c>
      <c r="V123" s="6">
        <v>1</v>
      </c>
    </row>
    <row r="124" spans="1:22" x14ac:dyDescent="0.35">
      <c r="A124" s="16" t="s">
        <v>1133</v>
      </c>
      <c r="B124" s="1">
        <v>1.8</v>
      </c>
      <c r="C124" s="2"/>
      <c r="D124" s="2" t="s">
        <v>1129</v>
      </c>
      <c r="E124" s="2">
        <v>81.2</v>
      </c>
      <c r="F124" s="2"/>
      <c r="G124" s="2" t="str">
        <f>IF(ISBLANK(Athletes_Combined10[[#This Row],[affiliatename]]), "No Gym", Athletes_Combined10[[#This Row],[affiliatename]])</f>
        <v>No Gym</v>
      </c>
      <c r="H124" s="2" t="s">
        <v>89</v>
      </c>
      <c r="I124" s="2" t="str">
        <f xml:space="preserve"> Athletes_Combined10[[#This Row],[competitorname]] &amp; " - " &amp; Athletes_Combined10[[#This Row],[status]]</f>
        <v>Khalid Alhamadi - CUT</v>
      </c>
      <c r="J124" s="2">
        <v>225</v>
      </c>
      <c r="K124" s="2" t="s">
        <v>1130</v>
      </c>
      <c r="L124" s="2" t="str">
        <f>_xlfn.CONCAT("https://profilepicsbucket.crossfit.com/",Athletes_Combined10[[#This Row],[profilepics3key]])</f>
        <v>https://profilepicsbucket.crossfit.com/c51e2-P235246_1-184.jpg</v>
      </c>
      <c r="M124" s="2">
        <v>235246</v>
      </c>
      <c r="N124" s="2" t="s">
        <v>837</v>
      </c>
      <c r="O124" s="2" t="s">
        <v>381</v>
      </c>
      <c r="P124" s="2">
        <v>30</v>
      </c>
      <c r="Q124" s="2" t="s">
        <v>1131</v>
      </c>
      <c r="R124" s="2" t="s">
        <v>1132</v>
      </c>
      <c r="S124" s="2">
        <v>123</v>
      </c>
      <c r="T124" s="2">
        <v>-48</v>
      </c>
      <c r="U124" s="2" t="s">
        <v>385</v>
      </c>
      <c r="V124" s="3">
        <v>1</v>
      </c>
    </row>
    <row r="125" spans="1:22" x14ac:dyDescent="0.35">
      <c r="A125" s="17" t="s">
        <v>1139</v>
      </c>
      <c r="B125" s="4">
        <v>1.74</v>
      </c>
      <c r="C125" s="5"/>
      <c r="D125" s="5" t="s">
        <v>1134</v>
      </c>
      <c r="E125" s="5">
        <v>79.8</v>
      </c>
      <c r="F125" s="5"/>
      <c r="G125" s="5" t="str">
        <f>IF(ISBLANK(Athletes_Combined10[[#This Row],[affiliatename]]), "No Gym", Athletes_Combined10[[#This Row],[affiliatename]])</f>
        <v>No Gym</v>
      </c>
      <c r="H125" s="5" t="s">
        <v>89</v>
      </c>
      <c r="I125" s="5" t="str">
        <f xml:space="preserve"> Athletes_Combined10[[#This Row],[competitorname]] &amp; " - " &amp; Athletes_Combined10[[#This Row],[status]]</f>
        <v>Daryl Borg - CUT</v>
      </c>
      <c r="J125" s="5">
        <v>212</v>
      </c>
      <c r="K125" s="5" t="s">
        <v>1135</v>
      </c>
      <c r="L125" s="5" t="str">
        <f>_xlfn.CONCAT("https://profilepicsbucket.crossfit.com/",Athletes_Combined10[[#This Row],[profilepics3key]])</f>
        <v>https://profilepicsbucket.crossfit.com/c251c-P644351_2-184.jpg</v>
      </c>
      <c r="M125" s="5">
        <v>644351</v>
      </c>
      <c r="N125" s="5" t="s">
        <v>1136</v>
      </c>
      <c r="O125" s="5" t="s">
        <v>381</v>
      </c>
      <c r="P125" s="5">
        <v>32</v>
      </c>
      <c r="Q125" s="5" t="s">
        <v>1137</v>
      </c>
      <c r="R125" s="5" t="s">
        <v>1138</v>
      </c>
      <c r="S125" s="5">
        <v>124</v>
      </c>
      <c r="T125" s="5">
        <v>-49</v>
      </c>
      <c r="U125" s="5" t="s">
        <v>385</v>
      </c>
      <c r="V125" s="6">
        <v>1</v>
      </c>
    </row>
    <row r="126" spans="1:22" x14ac:dyDescent="0.35">
      <c r="A126" s="16" t="s">
        <v>1145</v>
      </c>
      <c r="B126" s="1">
        <v>1.55</v>
      </c>
      <c r="C126" s="2">
        <v>44757</v>
      </c>
      <c r="D126" s="2" t="s">
        <v>1140</v>
      </c>
      <c r="E126" s="2">
        <v>83.9</v>
      </c>
      <c r="F126" s="2" t="s">
        <v>1141</v>
      </c>
      <c r="G126" s="2" t="str">
        <f>IF(ISBLANK(Athletes_Combined10[[#This Row],[affiliatename]]), "No Gym", Athletes_Combined10[[#This Row],[affiliatename]])</f>
        <v>CrossFit AKA</v>
      </c>
      <c r="H126" s="2" t="s">
        <v>89</v>
      </c>
      <c r="I126" s="2" t="str">
        <f xml:space="preserve"> Athletes_Combined10[[#This Row],[competitorname]] &amp; " - " &amp; Athletes_Combined10[[#This Row],[status]]</f>
        <v>Mustafa El-Lari - CUT</v>
      </c>
      <c r="J126" s="2">
        <v>223</v>
      </c>
      <c r="K126" s="2" t="s">
        <v>638</v>
      </c>
      <c r="L126" s="2" t="str">
        <f>_xlfn.CONCAT("https://profilepicsbucket.crossfit.com/",Athletes_Combined10[[#This Row],[profilepics3key]])</f>
        <v>https://profilepicsbucket.crossfit.com/pukie.png</v>
      </c>
      <c r="M126" s="2">
        <v>54259</v>
      </c>
      <c r="N126" s="2" t="s">
        <v>1142</v>
      </c>
      <c r="O126" s="2" t="s">
        <v>381</v>
      </c>
      <c r="P126" s="2">
        <v>29</v>
      </c>
      <c r="Q126" s="2" t="s">
        <v>1143</v>
      </c>
      <c r="R126" s="2" t="s">
        <v>1144</v>
      </c>
      <c r="S126" s="2">
        <v>125</v>
      </c>
      <c r="T126" s="2">
        <v>-50</v>
      </c>
      <c r="U126" s="2" t="s">
        <v>385</v>
      </c>
      <c r="V126" s="3">
        <v>1</v>
      </c>
    </row>
    <row r="127" spans="1:22" x14ac:dyDescent="0.35">
      <c r="A127" s="17" t="s">
        <v>1152</v>
      </c>
      <c r="B127" s="4">
        <v>1.8</v>
      </c>
      <c r="C127" s="5">
        <v>44668</v>
      </c>
      <c r="D127" s="5" t="s">
        <v>1146</v>
      </c>
      <c r="E127" s="5">
        <v>90.7</v>
      </c>
      <c r="F127" s="5" t="s">
        <v>1147</v>
      </c>
      <c r="G127" s="5" t="str">
        <f>IF(ISBLANK(Athletes_Combined10[[#This Row],[affiliatename]]), "No Gym", Athletes_Combined10[[#This Row],[affiliatename]])</f>
        <v>CrossFit Limassol</v>
      </c>
      <c r="H127" s="5" t="s">
        <v>89</v>
      </c>
      <c r="I127" s="5" t="str">
        <f xml:space="preserve"> Athletes_Combined10[[#This Row],[competitorname]] &amp; " - " &amp; Athletes_Combined10[[#This Row],[status]]</f>
        <v>Achilleas Pantazis - CUT</v>
      </c>
      <c r="J127" s="5">
        <v>169</v>
      </c>
      <c r="K127" s="5" t="s">
        <v>1148</v>
      </c>
      <c r="L127" s="5" t="str">
        <f>_xlfn.CONCAT("https://profilepicsbucket.crossfit.com/",Athletes_Combined10[[#This Row],[profilepics3key]])</f>
        <v>https://profilepicsbucket.crossfit.com/ba829-P296529_2-184.jpg</v>
      </c>
      <c r="M127" s="5">
        <v>296529</v>
      </c>
      <c r="N127" s="5" t="s">
        <v>1149</v>
      </c>
      <c r="O127" s="5" t="s">
        <v>381</v>
      </c>
      <c r="P127" s="5">
        <v>28</v>
      </c>
      <c r="Q127" s="5" t="s">
        <v>1150</v>
      </c>
      <c r="R127" s="5" t="s">
        <v>1151</v>
      </c>
      <c r="S127" s="5">
        <v>126</v>
      </c>
      <c r="T127" s="5">
        <v>-51</v>
      </c>
      <c r="U127" s="5" t="s">
        <v>385</v>
      </c>
      <c r="V127" s="6">
        <v>1</v>
      </c>
    </row>
    <row r="128" spans="1:22" x14ac:dyDescent="0.35">
      <c r="A128" s="16" t="s">
        <v>1159</v>
      </c>
      <c r="B128" s="1">
        <v>1.77</v>
      </c>
      <c r="C128" s="2">
        <v>44750</v>
      </c>
      <c r="D128" s="2" t="s">
        <v>1153</v>
      </c>
      <c r="E128" s="2">
        <v>76.2</v>
      </c>
      <c r="F128" s="2" t="s">
        <v>1154</v>
      </c>
      <c r="G128" s="2" t="str">
        <f>IF(ISBLANK(Athletes_Combined10[[#This Row],[affiliatename]]), "No Gym", Athletes_Combined10[[#This Row],[affiliatename]])</f>
        <v>Casa CrossFit Anfa</v>
      </c>
      <c r="H128" s="2" t="s">
        <v>89</v>
      </c>
      <c r="I128" s="2" t="str">
        <f xml:space="preserve"> Athletes_Combined10[[#This Row],[competitorname]] &amp; " - " &amp; Athletes_Combined10[[#This Row],[status]]</f>
        <v>Mody Traore - CUT</v>
      </c>
      <c r="J128" s="2">
        <v>229</v>
      </c>
      <c r="K128" s="2" t="s">
        <v>1155</v>
      </c>
      <c r="L128" s="2" t="str">
        <f>_xlfn.CONCAT("https://profilepicsbucket.crossfit.com/",Athletes_Combined10[[#This Row],[profilepics3key]])</f>
        <v>https://profilepicsbucket.crossfit.com/ebdc1-P1523543_1-184.jpg</v>
      </c>
      <c r="M128" s="2">
        <v>1523543</v>
      </c>
      <c r="N128" s="2" t="s">
        <v>1156</v>
      </c>
      <c r="O128" s="2" t="s">
        <v>381</v>
      </c>
      <c r="P128" s="2">
        <v>39</v>
      </c>
      <c r="Q128" s="2" t="s">
        <v>1157</v>
      </c>
      <c r="R128" s="2" t="s">
        <v>1158</v>
      </c>
      <c r="S128" s="2">
        <v>127</v>
      </c>
      <c r="T128" s="2">
        <v>-52</v>
      </c>
      <c r="U128" s="2" t="s">
        <v>385</v>
      </c>
      <c r="V128" s="3">
        <v>1</v>
      </c>
    </row>
    <row r="129" spans="1:22" x14ac:dyDescent="0.35">
      <c r="A129" s="17" t="s">
        <v>1166</v>
      </c>
      <c r="B129" s="4">
        <v>1.77</v>
      </c>
      <c r="C129" s="5">
        <v>44704</v>
      </c>
      <c r="D129" s="5" t="s">
        <v>1160</v>
      </c>
      <c r="E129" s="5">
        <v>82.1</v>
      </c>
      <c r="F129" s="5" t="s">
        <v>1161</v>
      </c>
      <c r="G129" s="5" t="str">
        <f>IF(ISBLANK(Athletes_Combined10[[#This Row],[affiliatename]]), "No Gym", Athletes_Combined10[[#This Row],[affiliatename]])</f>
        <v>Reebok CrossFit Officine</v>
      </c>
      <c r="H129" s="5" t="s">
        <v>89</v>
      </c>
      <c r="I129" s="5" t="str">
        <f xml:space="preserve"> Athletes_Combined10[[#This Row],[competitorname]] &amp; " - " &amp; Athletes_Combined10[[#This Row],[status]]</f>
        <v>Stefano Migliorini - CUT</v>
      </c>
      <c r="J129" s="5">
        <v>140</v>
      </c>
      <c r="K129" s="5" t="s">
        <v>1162</v>
      </c>
      <c r="L129" s="5" t="str">
        <f>_xlfn.CONCAT("https://profilepicsbucket.crossfit.com/",Athletes_Combined10[[#This Row],[profilepics3key]])</f>
        <v>https://profilepicsbucket.crossfit.com/96329-P544958_1-184.jpg</v>
      </c>
      <c r="M129" s="5">
        <v>544958</v>
      </c>
      <c r="N129" s="5" t="s">
        <v>1163</v>
      </c>
      <c r="O129" s="5" t="s">
        <v>381</v>
      </c>
      <c r="P129" s="5">
        <v>30</v>
      </c>
      <c r="Q129" s="5" t="s">
        <v>1164</v>
      </c>
      <c r="R129" s="5" t="s">
        <v>1165</v>
      </c>
      <c r="S129" s="5">
        <v>128</v>
      </c>
      <c r="T129" s="5">
        <v>-53</v>
      </c>
      <c r="U129" s="5" t="s">
        <v>385</v>
      </c>
      <c r="V129" s="6">
        <v>1</v>
      </c>
    </row>
    <row r="130" spans="1:22" x14ac:dyDescent="0.35">
      <c r="A130" s="16" t="s">
        <v>1173</v>
      </c>
      <c r="B130" s="1">
        <v>1.74</v>
      </c>
      <c r="C130" s="2">
        <v>44749</v>
      </c>
      <c r="D130" s="2" t="s">
        <v>1167</v>
      </c>
      <c r="E130" s="2">
        <v>66.2</v>
      </c>
      <c r="F130" s="2" t="s">
        <v>1168</v>
      </c>
      <c r="G130" s="2" t="str">
        <f>IF(ISBLANK(Athletes_Combined10[[#This Row],[affiliatename]]), "No Gym", Athletes_Combined10[[#This Row],[affiliatename]])</f>
        <v>CrossFit Gaborone</v>
      </c>
      <c r="H130" s="2" t="s">
        <v>89</v>
      </c>
      <c r="I130" s="2" t="str">
        <f xml:space="preserve"> Athletes_Combined10[[#This Row],[competitorname]] &amp; " - " &amp; Athletes_Combined10[[#This Row],[status]]</f>
        <v>Katlego Kgwadi - CUT</v>
      </c>
      <c r="J130" s="2">
        <v>231</v>
      </c>
      <c r="K130" s="2" t="s">
        <v>1169</v>
      </c>
      <c r="L130" s="2" t="str">
        <f>_xlfn.CONCAT("https://profilepicsbucket.crossfit.com/",Athletes_Combined10[[#This Row],[profilepics3key]])</f>
        <v>https://profilepicsbucket.crossfit.com/2b559-P1223806_1-184.jpg</v>
      </c>
      <c r="M130" s="2">
        <v>1223806</v>
      </c>
      <c r="N130" s="2" t="s">
        <v>1170</v>
      </c>
      <c r="O130" s="2" t="s">
        <v>381</v>
      </c>
      <c r="P130" s="2">
        <v>31</v>
      </c>
      <c r="Q130" s="2" t="s">
        <v>1171</v>
      </c>
      <c r="R130" s="2" t="s">
        <v>1172</v>
      </c>
      <c r="S130" s="2">
        <v>129</v>
      </c>
      <c r="T130" s="2">
        <v>-54</v>
      </c>
      <c r="U130" s="2" t="s">
        <v>385</v>
      </c>
      <c r="V130" s="3">
        <v>1</v>
      </c>
    </row>
    <row r="131" spans="1:22" x14ac:dyDescent="0.35">
      <c r="A131" s="17" t="s">
        <v>1180</v>
      </c>
      <c r="B131" s="4">
        <v>1.74</v>
      </c>
      <c r="C131" s="5">
        <v>44691</v>
      </c>
      <c r="D131" s="5" t="s">
        <v>1174</v>
      </c>
      <c r="E131" s="5">
        <v>81.599999999999994</v>
      </c>
      <c r="F131" s="5" t="s">
        <v>1175</v>
      </c>
      <c r="G131" s="5" t="str">
        <f>IF(ISBLANK(Athletes_Combined10[[#This Row],[affiliatename]]), "No Gym", Athletes_Combined10[[#This Row],[affiliatename]])</f>
        <v>CrossFit 414</v>
      </c>
      <c r="H131" s="5" t="s">
        <v>89</v>
      </c>
      <c r="I131" s="5" t="str">
        <f xml:space="preserve"> Athletes_Combined10[[#This Row],[competitorname]] &amp; " - " &amp; Athletes_Combined10[[#This Row],[status]]</f>
        <v>Heskeith Flavien - CUT</v>
      </c>
      <c r="J131" s="5">
        <v>226</v>
      </c>
      <c r="K131" s="5" t="s">
        <v>1176</v>
      </c>
      <c r="L131" s="5" t="str">
        <f>_xlfn.CONCAT("https://profilepicsbucket.crossfit.com/",Athletes_Combined10[[#This Row],[profilepics3key]])</f>
        <v>https://profilepicsbucket.crossfit.com/d3a99-P574502_1-184.jpg</v>
      </c>
      <c r="M131" s="5">
        <v>574502</v>
      </c>
      <c r="N131" s="5" t="s">
        <v>1177</v>
      </c>
      <c r="O131" s="5" t="s">
        <v>381</v>
      </c>
      <c r="P131" s="5">
        <v>38</v>
      </c>
      <c r="Q131" s="5" t="s">
        <v>1178</v>
      </c>
      <c r="R131" s="5" t="s">
        <v>1179</v>
      </c>
      <c r="S131" s="5">
        <v>130</v>
      </c>
      <c r="T131" s="5">
        <v>-55</v>
      </c>
      <c r="U131" s="5" t="s">
        <v>385</v>
      </c>
      <c r="V131" s="6">
        <v>1</v>
      </c>
    </row>
    <row r="132" spans="1:22" x14ac:dyDescent="0.35">
      <c r="A132" s="16" t="s">
        <v>1186</v>
      </c>
      <c r="B132" s="1">
        <v>1.8</v>
      </c>
      <c r="C132" s="2"/>
      <c r="D132" s="2" t="s">
        <v>1181</v>
      </c>
      <c r="E132" s="2">
        <v>72.099999999999994</v>
      </c>
      <c r="F132" s="2"/>
      <c r="G132" s="2" t="str">
        <f>IF(ISBLANK(Athletes_Combined10[[#This Row],[affiliatename]]), "No Gym", Athletes_Combined10[[#This Row],[affiliatename]])</f>
        <v>No Gym</v>
      </c>
      <c r="H132" s="2" t="s">
        <v>89</v>
      </c>
      <c r="I132" s="2" t="str">
        <f xml:space="preserve"> Athletes_Combined10[[#This Row],[competitorname]] &amp; " - " &amp; Athletes_Combined10[[#This Row],[status]]</f>
        <v>Pack Santos - CUT</v>
      </c>
      <c r="J132" s="2">
        <v>233</v>
      </c>
      <c r="K132" s="2" t="s">
        <v>1182</v>
      </c>
      <c r="L132" s="2" t="str">
        <f>_xlfn.CONCAT("https://profilepicsbucket.crossfit.com/",Athletes_Combined10[[#This Row],[profilepics3key]])</f>
        <v>https://profilepicsbucket.crossfit.com/6d0fa-P851037_1-184.jpg</v>
      </c>
      <c r="M132" s="2">
        <v>851037</v>
      </c>
      <c r="N132" s="2" t="s">
        <v>1183</v>
      </c>
      <c r="O132" s="2" t="s">
        <v>381</v>
      </c>
      <c r="P132" s="2">
        <v>29</v>
      </c>
      <c r="Q132" s="2" t="s">
        <v>1184</v>
      </c>
      <c r="R132" s="2" t="s">
        <v>1185</v>
      </c>
      <c r="S132" s="2">
        <v>131</v>
      </c>
      <c r="T132" s="2">
        <v>-56</v>
      </c>
      <c r="U132" s="2" t="s">
        <v>385</v>
      </c>
      <c r="V132" s="3">
        <v>1</v>
      </c>
    </row>
    <row r="133" spans="1:22" x14ac:dyDescent="0.35">
      <c r="A133" s="17" t="s">
        <v>1193</v>
      </c>
      <c r="B133" s="4">
        <v>1.74</v>
      </c>
      <c r="C133" s="5">
        <v>44649</v>
      </c>
      <c r="D133" s="5" t="s">
        <v>1187</v>
      </c>
      <c r="E133" s="5">
        <v>72.099999999999994</v>
      </c>
      <c r="F133" s="5" t="s">
        <v>1188</v>
      </c>
      <c r="G133" s="5" t="str">
        <f>IF(ISBLANK(Athletes_Combined10[[#This Row],[affiliatename]]), "No Gym", Athletes_Combined10[[#This Row],[affiliatename]])</f>
        <v>CrossFit Yiqi</v>
      </c>
      <c r="H133" s="5" t="s">
        <v>89</v>
      </c>
      <c r="I133" s="5" t="str">
        <f xml:space="preserve"> Athletes_Combined10[[#This Row],[competitorname]] &amp; " - " &amp; Athletes_Combined10[[#This Row],[status]]</f>
        <v>Kobe Khy - CUT</v>
      </c>
      <c r="J133" s="5">
        <v>222</v>
      </c>
      <c r="K133" s="5" t="s">
        <v>1189</v>
      </c>
      <c r="L133" s="5" t="str">
        <f>_xlfn.CONCAT("https://profilepicsbucket.crossfit.com/",Athletes_Combined10[[#This Row],[profilepics3key]])</f>
        <v>https://profilepicsbucket.crossfit.com/137ce-P555634_2-184.jpg</v>
      </c>
      <c r="M133" s="5">
        <v>555634</v>
      </c>
      <c r="N133" s="5" t="s">
        <v>1190</v>
      </c>
      <c r="O133" s="5" t="s">
        <v>381</v>
      </c>
      <c r="P133" s="5">
        <v>31</v>
      </c>
      <c r="Q133" s="5" t="s">
        <v>1191</v>
      </c>
      <c r="R133" s="5" t="s">
        <v>1192</v>
      </c>
      <c r="S133" s="5">
        <v>132</v>
      </c>
      <c r="T133" s="5">
        <v>-57</v>
      </c>
      <c r="U133" s="5" t="s">
        <v>385</v>
      </c>
      <c r="V133" s="6">
        <v>1</v>
      </c>
    </row>
    <row r="134" spans="1:22" x14ac:dyDescent="0.35">
      <c r="A134" s="16" t="s">
        <v>1200</v>
      </c>
      <c r="B134" s="1">
        <v>1.8</v>
      </c>
      <c r="C134" s="2">
        <v>44705</v>
      </c>
      <c r="D134" s="2" t="s">
        <v>1194</v>
      </c>
      <c r="E134" s="2">
        <v>69.900000000000006</v>
      </c>
      <c r="F134" s="2" t="s">
        <v>1195</v>
      </c>
      <c r="G134" s="2" t="str">
        <f>IF(ISBLANK(Athletes_Combined10[[#This Row],[affiliatename]]), "No Gym", Athletes_Combined10[[#This Row],[affiliatename]])</f>
        <v>CrossFit MalmÃ¶</v>
      </c>
      <c r="H134" s="2" t="s">
        <v>89</v>
      </c>
      <c r="I134" s="2" t="str">
        <f xml:space="preserve"> Athletes_Combined10[[#This Row],[competitorname]] &amp; " - " &amp; Athletes_Combined10[[#This Row],[status]]</f>
        <v>Sami Salampur - CUT</v>
      </c>
      <c r="J134" s="2">
        <v>227</v>
      </c>
      <c r="K134" s="2" t="s">
        <v>1196</v>
      </c>
      <c r="L134" s="2" t="str">
        <f>_xlfn.CONCAT("https://profilepicsbucket.crossfit.com/",Athletes_Combined10[[#This Row],[profilepics3key]])</f>
        <v>https://profilepicsbucket.crossfit.com/fe3b0-P1306552_1-184.jpg</v>
      </c>
      <c r="M134" s="2">
        <v>1306552</v>
      </c>
      <c r="N134" s="2" t="s">
        <v>1197</v>
      </c>
      <c r="O134" s="2" t="s">
        <v>381</v>
      </c>
      <c r="P134" s="2">
        <v>30</v>
      </c>
      <c r="Q134" s="2" t="s">
        <v>1198</v>
      </c>
      <c r="R134" s="2" t="s">
        <v>1199</v>
      </c>
      <c r="S134" s="2">
        <v>133</v>
      </c>
      <c r="T134" s="2">
        <v>-58</v>
      </c>
      <c r="U134" s="2" t="s">
        <v>385</v>
      </c>
      <c r="V134" s="3">
        <v>1</v>
      </c>
    </row>
    <row r="135" spans="1:22" x14ac:dyDescent="0.35">
      <c r="A135" s="17" t="s">
        <v>1207</v>
      </c>
      <c r="B135" s="4">
        <v>1.77</v>
      </c>
      <c r="C135" s="5">
        <v>44761</v>
      </c>
      <c r="D135" s="5" t="s">
        <v>1201</v>
      </c>
      <c r="E135" s="5">
        <v>83.9</v>
      </c>
      <c r="F135" s="5" t="s">
        <v>1202</v>
      </c>
      <c r="G135" s="5" t="str">
        <f>IF(ISBLANK(Athletes_Combined10[[#This Row],[affiliatename]]), "No Gym", Athletes_Combined10[[#This Row],[affiliatename]])</f>
        <v>CrossFit FE</v>
      </c>
      <c r="H135" s="5" t="s">
        <v>89</v>
      </c>
      <c r="I135" s="5" t="str">
        <f xml:space="preserve"> Athletes_Combined10[[#This Row],[competitorname]] &amp; " - " &amp; Athletes_Combined10[[#This Row],[status]]</f>
        <v>Arturocesar Mora - CUT</v>
      </c>
      <c r="J135" s="5">
        <v>193</v>
      </c>
      <c r="K135" s="5" t="s">
        <v>1203</v>
      </c>
      <c r="L135" s="5" t="str">
        <f>_xlfn.CONCAT("https://profilepicsbucket.crossfit.com/",Athletes_Combined10[[#This Row],[profilepics3key]])</f>
        <v>https://profilepicsbucket.crossfit.com/fc318-P1122311_1-184.jpg</v>
      </c>
      <c r="M135" s="5">
        <v>1122311</v>
      </c>
      <c r="N135" s="5" t="s">
        <v>1204</v>
      </c>
      <c r="O135" s="5" t="s">
        <v>381</v>
      </c>
      <c r="P135" s="5">
        <v>21</v>
      </c>
      <c r="Q135" s="5" t="s">
        <v>1205</v>
      </c>
      <c r="R135" s="5" t="s">
        <v>1206</v>
      </c>
      <c r="S135" s="5">
        <v>134</v>
      </c>
      <c r="T135" s="5">
        <v>-59</v>
      </c>
      <c r="U135" s="5" t="s">
        <v>385</v>
      </c>
      <c r="V135" s="6">
        <v>1</v>
      </c>
    </row>
    <row r="136" spans="1:22" x14ac:dyDescent="0.35">
      <c r="A136" s="16" t="s">
        <v>1214</v>
      </c>
      <c r="B136" s="1">
        <v>1.71</v>
      </c>
      <c r="C136" s="2">
        <v>44683</v>
      </c>
      <c r="D136" s="2" t="s">
        <v>1208</v>
      </c>
      <c r="E136" s="2">
        <v>66.2</v>
      </c>
      <c r="F136" s="2" t="s">
        <v>1209</v>
      </c>
      <c r="G136" s="2" t="str">
        <f>IF(ISBLANK(Athletes_Combined10[[#This Row],[affiliatename]]), "No Gym", Athletes_Combined10[[#This Row],[affiliatename]])</f>
        <v>CrossFit BNB</v>
      </c>
      <c r="H136" s="2" t="s">
        <v>89</v>
      </c>
      <c r="I136" s="2" t="str">
        <f xml:space="preserve"> Athletes_Combined10[[#This Row],[competitorname]] &amp; " - " &amp; Athletes_Combined10[[#This Row],[status]]</f>
        <v>Bilal Tariq - CUT</v>
      </c>
      <c r="J136" s="2">
        <v>216</v>
      </c>
      <c r="K136" s="2" t="s">
        <v>1210</v>
      </c>
      <c r="L136" s="2" t="str">
        <f>_xlfn.CONCAT("https://profilepicsbucket.crossfit.com/",Athletes_Combined10[[#This Row],[profilepics3key]])</f>
        <v>https://profilepicsbucket.crossfit.com/ec202-P457993_3-184.jpg</v>
      </c>
      <c r="M136" s="2">
        <v>457993</v>
      </c>
      <c r="N136" s="2" t="s">
        <v>1211</v>
      </c>
      <c r="O136" s="2" t="s">
        <v>381</v>
      </c>
      <c r="P136" s="2">
        <v>31</v>
      </c>
      <c r="Q136" s="2" t="s">
        <v>1212</v>
      </c>
      <c r="R136" s="2" t="s">
        <v>1213</v>
      </c>
      <c r="S136" s="2">
        <v>134</v>
      </c>
      <c r="T136" s="2">
        <v>-59</v>
      </c>
      <c r="U136" s="2" t="s">
        <v>385</v>
      </c>
      <c r="V136" s="3">
        <v>1</v>
      </c>
    </row>
    <row r="137" spans="1:22" x14ac:dyDescent="0.35">
      <c r="A137" s="17" t="s">
        <v>1221</v>
      </c>
      <c r="B137" s="4">
        <v>1.8</v>
      </c>
      <c r="C137" s="5">
        <v>44680</v>
      </c>
      <c r="D137" s="5" t="s">
        <v>1215</v>
      </c>
      <c r="E137" s="5">
        <v>84.8</v>
      </c>
      <c r="F137" s="5" t="s">
        <v>1216</v>
      </c>
      <c r="G137" s="5" t="str">
        <f>IF(ISBLANK(Athletes_Combined10[[#This Row],[affiliatename]]), "No Gym", Athletes_Combined10[[#This Row],[affiliatename]])</f>
        <v>CrossFit 7 Seas</v>
      </c>
      <c r="H137" s="5" t="s">
        <v>89</v>
      </c>
      <c r="I137" s="5" t="str">
        <f xml:space="preserve"> Athletes_Combined10[[#This Row],[competitorname]] &amp; " - " &amp; Athletes_Combined10[[#This Row],[status]]</f>
        <v>Vedharth Thappa - CUT</v>
      </c>
      <c r="J137" s="5">
        <v>192</v>
      </c>
      <c r="K137" s="5" t="s">
        <v>1217</v>
      </c>
      <c r="L137" s="5" t="str">
        <f>_xlfn.CONCAT("https://profilepicsbucket.crossfit.com/",Athletes_Combined10[[#This Row],[profilepics3key]])</f>
        <v>https://profilepicsbucket.crossfit.com/fa3de-P253911_1-184.jpg</v>
      </c>
      <c r="M137" s="5">
        <v>253911</v>
      </c>
      <c r="N137" s="5" t="s">
        <v>1218</v>
      </c>
      <c r="O137" s="5" t="s">
        <v>381</v>
      </c>
      <c r="P137" s="5">
        <v>25</v>
      </c>
      <c r="Q137" s="5" t="s">
        <v>1219</v>
      </c>
      <c r="R137" s="5" t="s">
        <v>1220</v>
      </c>
      <c r="S137" s="5">
        <v>134</v>
      </c>
      <c r="T137" s="5">
        <v>-59</v>
      </c>
      <c r="U137" s="5" t="s">
        <v>385</v>
      </c>
      <c r="V137" s="6">
        <v>1</v>
      </c>
    </row>
    <row r="138" spans="1:22" x14ac:dyDescent="0.35">
      <c r="A138" s="16" t="s">
        <v>1228</v>
      </c>
      <c r="B138" s="1">
        <v>1.68</v>
      </c>
      <c r="C138" s="2">
        <v>44712</v>
      </c>
      <c r="D138" s="2" t="s">
        <v>1222</v>
      </c>
      <c r="E138" s="2">
        <v>70.8</v>
      </c>
      <c r="F138" s="2" t="s">
        <v>1223</v>
      </c>
      <c r="G138" s="2" t="str">
        <f>IF(ISBLANK(Athletes_Combined10[[#This Row],[affiliatename]]), "No Gym", Athletes_Combined10[[#This Row],[affiliatename]])</f>
        <v>CrossFit Mobilus</v>
      </c>
      <c r="H138" s="2" t="s">
        <v>89</v>
      </c>
      <c r="I138" s="2" t="str">
        <f xml:space="preserve"> Athletes_Combined10[[#This Row],[competitorname]] &amp; " - " &amp; Athletes_Combined10[[#This Row],[status]]</f>
        <v>Ian Wee - CUT</v>
      </c>
      <c r="J138" s="2">
        <v>199</v>
      </c>
      <c r="K138" s="2" t="s">
        <v>1224</v>
      </c>
      <c r="L138" s="2" t="str">
        <f>_xlfn.CONCAT("https://profilepicsbucket.crossfit.com/",Athletes_Combined10[[#This Row],[profilepics3key]])</f>
        <v>https://profilepicsbucket.crossfit.com/ea942-P425160_3-184.jpg</v>
      </c>
      <c r="M138" s="2">
        <v>425160</v>
      </c>
      <c r="N138" s="2" t="s">
        <v>1225</v>
      </c>
      <c r="O138" s="2" t="s">
        <v>381</v>
      </c>
      <c r="P138" s="2">
        <v>24</v>
      </c>
      <c r="Q138" s="2" t="s">
        <v>1226</v>
      </c>
      <c r="R138" s="2" t="s">
        <v>1227</v>
      </c>
      <c r="S138" s="2">
        <v>134</v>
      </c>
      <c r="T138" s="2">
        <v>-59</v>
      </c>
      <c r="U138" s="2" t="s">
        <v>385</v>
      </c>
      <c r="V138" s="3">
        <v>1</v>
      </c>
    </row>
    <row r="139" spans="1:22" x14ac:dyDescent="0.35">
      <c r="A139" s="17" t="s">
        <v>1235</v>
      </c>
      <c r="B139" s="4">
        <v>1.8</v>
      </c>
      <c r="C139" s="5">
        <v>44645</v>
      </c>
      <c r="D139" s="5" t="s">
        <v>1229</v>
      </c>
      <c r="E139" s="5">
        <v>86.2</v>
      </c>
      <c r="F139" s="5" t="s">
        <v>1230</v>
      </c>
      <c r="G139" s="5" t="str">
        <f>IF(ISBLANK(Athletes_Combined10[[#This Row],[affiliatename]]), "No Gym", Athletes_Combined10[[#This Row],[affiliatename]])</f>
        <v>Hudson River CrossFit (departed)</v>
      </c>
      <c r="H139" s="5" t="s">
        <v>89</v>
      </c>
      <c r="I139" s="5" t="str">
        <f xml:space="preserve"> Athletes_Combined10[[#This Row],[competitorname]] &amp; " - " &amp; Athletes_Combined10[[#This Row],[status]]</f>
        <v>J. Rodrigo Agreda - CUT</v>
      </c>
      <c r="J139" s="5">
        <v>184</v>
      </c>
      <c r="K139" s="5" t="s">
        <v>1231</v>
      </c>
      <c r="L139" s="5" t="str">
        <f>_xlfn.CONCAT("https://profilepicsbucket.crossfit.com/",Athletes_Combined10[[#This Row],[profilepics3key]])</f>
        <v>https://profilepicsbucket.crossfit.com/cde95-P199533_10-184.jpg</v>
      </c>
      <c r="M139" s="5">
        <v>199533</v>
      </c>
      <c r="N139" s="5" t="s">
        <v>1232</v>
      </c>
      <c r="O139" s="5" t="s">
        <v>381</v>
      </c>
      <c r="P139" s="5">
        <v>26</v>
      </c>
      <c r="Q139" s="5" t="s">
        <v>1233</v>
      </c>
      <c r="R139" s="5" t="s">
        <v>1234</v>
      </c>
      <c r="S139" s="5">
        <v>138</v>
      </c>
      <c r="T139" s="5">
        <v>-63</v>
      </c>
      <c r="U139" s="5" t="s">
        <v>385</v>
      </c>
      <c r="V139" s="6">
        <v>1</v>
      </c>
    </row>
    <row r="140" spans="1:22" x14ac:dyDescent="0.35">
      <c r="A140" s="16" t="s">
        <v>1242</v>
      </c>
      <c r="B140" s="1">
        <v>1.71</v>
      </c>
      <c r="C140" s="2">
        <v>44728</v>
      </c>
      <c r="D140" s="2" t="s">
        <v>1236</v>
      </c>
      <c r="E140" s="2">
        <v>73.5</v>
      </c>
      <c r="F140" s="2" t="s">
        <v>1237</v>
      </c>
      <c r="G140" s="2" t="str">
        <f>IF(ISBLANK(Athletes_Combined10[[#This Row],[affiliatename]]), "No Gym", Athletes_Combined10[[#This Row],[affiliatename]])</f>
        <v>CrossFit Ceylon</v>
      </c>
      <c r="H140" s="2" t="s">
        <v>89</v>
      </c>
      <c r="I140" s="2" t="str">
        <f xml:space="preserve"> Athletes_Combined10[[#This Row],[competitorname]] &amp; " - " &amp; Athletes_Combined10[[#This Row],[status]]</f>
        <v>Andy Andrews - CUT</v>
      </c>
      <c r="J140" s="2">
        <v>221</v>
      </c>
      <c r="K140" s="2" t="s">
        <v>1238</v>
      </c>
      <c r="L140" s="2" t="str">
        <f>_xlfn.CONCAT("https://profilepicsbucket.crossfit.com/",Athletes_Combined10[[#This Row],[profilepics3key]])</f>
        <v>https://profilepicsbucket.crossfit.com/5c4d9-P96918_4-184.jpg</v>
      </c>
      <c r="M140" s="2">
        <v>96918</v>
      </c>
      <c r="N140" s="2" t="s">
        <v>1239</v>
      </c>
      <c r="O140" s="2" t="s">
        <v>381</v>
      </c>
      <c r="P140" s="2">
        <v>30</v>
      </c>
      <c r="Q140" s="2" t="s">
        <v>1240</v>
      </c>
      <c r="R140" s="2" t="s">
        <v>1241</v>
      </c>
      <c r="S140" s="2">
        <v>138</v>
      </c>
      <c r="T140" s="2">
        <v>-63</v>
      </c>
      <c r="U140" s="2" t="s">
        <v>385</v>
      </c>
      <c r="V140" s="3">
        <v>1</v>
      </c>
    </row>
    <row r="141" spans="1:22" x14ac:dyDescent="0.35">
      <c r="A141" s="17" t="s">
        <v>1249</v>
      </c>
      <c r="B141" s="4">
        <v>1.74</v>
      </c>
      <c r="C141" s="5">
        <v>44721</v>
      </c>
      <c r="D141" s="5" t="s">
        <v>1243</v>
      </c>
      <c r="E141" s="5">
        <v>86.2</v>
      </c>
      <c r="F141" s="5" t="s">
        <v>1244</v>
      </c>
      <c r="G141" s="5" t="str">
        <f>IF(ISBLANK(Athletes_Combined10[[#This Row],[affiliatename]]), "No Gym", Athletes_Combined10[[#This Row],[affiliatename]])</f>
        <v>La Borda CrossFit</v>
      </c>
      <c r="H141" s="5" t="s">
        <v>89</v>
      </c>
      <c r="I141" s="5" t="str">
        <f xml:space="preserve"> Athletes_Combined10[[#This Row],[competitorname]] &amp; " - " &amp; Athletes_Combined10[[#This Row],[status]]</f>
        <v>Enric Closa - CUT</v>
      </c>
      <c r="J141" s="5">
        <v>190</v>
      </c>
      <c r="K141" s="5" t="s">
        <v>1245</v>
      </c>
      <c r="L141" s="5" t="str">
        <f>_xlfn.CONCAT("https://profilepicsbucket.crossfit.com/",Athletes_Combined10[[#This Row],[profilepics3key]])</f>
        <v>https://profilepicsbucket.crossfit.com/03216-P464588_6-184.jpg</v>
      </c>
      <c r="M141" s="5">
        <v>464588</v>
      </c>
      <c r="N141" s="5" t="s">
        <v>1246</v>
      </c>
      <c r="O141" s="5" t="s">
        <v>381</v>
      </c>
      <c r="P141" s="5">
        <v>32</v>
      </c>
      <c r="Q141" s="5" t="s">
        <v>1247</v>
      </c>
      <c r="R141" s="5" t="s">
        <v>1248</v>
      </c>
      <c r="S141" s="5">
        <v>138</v>
      </c>
      <c r="T141" s="5">
        <v>-63</v>
      </c>
      <c r="U141" s="5" t="s">
        <v>385</v>
      </c>
      <c r="V141" s="6">
        <v>1</v>
      </c>
    </row>
    <row r="142" spans="1:22" x14ac:dyDescent="0.35">
      <c r="A142" s="16" t="s">
        <v>1256</v>
      </c>
      <c r="B142" s="1">
        <v>1.74</v>
      </c>
      <c r="C142" s="2">
        <v>44975</v>
      </c>
      <c r="D142" s="2" t="s">
        <v>1250</v>
      </c>
      <c r="E142" s="2">
        <v>69.900000000000006</v>
      </c>
      <c r="F142" s="2" t="s">
        <v>1251</v>
      </c>
      <c r="G142" s="2" t="str">
        <f>IF(ISBLANK(Athletes_Combined10[[#This Row],[affiliatename]]), "No Gym", Athletes_Combined10[[#This Row],[affiliatename]])</f>
        <v>CrossFit Port Moresby</v>
      </c>
      <c r="H142" s="2" t="s">
        <v>89</v>
      </c>
      <c r="I142" s="2" t="str">
        <f xml:space="preserve"> Athletes_Combined10[[#This Row],[competitorname]] &amp; " - " &amp; Athletes_Combined10[[#This Row],[status]]</f>
        <v>Kila Kilaverave - CUT</v>
      </c>
      <c r="J142" s="2">
        <v>234</v>
      </c>
      <c r="K142" s="2" t="s">
        <v>1252</v>
      </c>
      <c r="L142" s="2" t="str">
        <f>_xlfn.CONCAT("https://profilepicsbucket.crossfit.com/",Athletes_Combined10[[#This Row],[profilepics3key]])</f>
        <v>https://profilepicsbucket.crossfit.com/56d6c-P1095623_1-184.jpg</v>
      </c>
      <c r="M142" s="2">
        <v>1095623</v>
      </c>
      <c r="N142" s="2" t="s">
        <v>1253</v>
      </c>
      <c r="O142" s="2" t="s">
        <v>381</v>
      </c>
      <c r="P142" s="2">
        <v>38</v>
      </c>
      <c r="Q142" s="2" t="s">
        <v>1254</v>
      </c>
      <c r="R142" s="2" t="s">
        <v>1255</v>
      </c>
      <c r="S142" s="2">
        <v>138</v>
      </c>
      <c r="T142" s="2">
        <v>-63</v>
      </c>
      <c r="U142" s="2" t="s">
        <v>385</v>
      </c>
      <c r="V142" s="3">
        <v>1</v>
      </c>
    </row>
    <row r="143" spans="1:22" x14ac:dyDescent="0.35">
      <c r="A143" s="17" t="s">
        <v>1262</v>
      </c>
      <c r="B143" s="4">
        <v>1.65</v>
      </c>
      <c r="C143" s="5">
        <v>44711</v>
      </c>
      <c r="D143" s="5" t="s">
        <v>1257</v>
      </c>
      <c r="E143" s="5">
        <v>63.5</v>
      </c>
      <c r="F143" s="5" t="s">
        <v>1258</v>
      </c>
      <c r="G143" s="5" t="str">
        <f>IF(ISBLANK(Athletes_Combined10[[#This Row],[affiliatename]]), "No Gym", Athletes_Combined10[[#This Row],[affiliatename]])</f>
        <v>AllSport CrossFit</v>
      </c>
      <c r="H143" s="5" t="s">
        <v>89</v>
      </c>
      <c r="I143" s="5" t="str">
        <f xml:space="preserve"> Athletes_Combined10[[#This Row],[competitorname]] &amp; " - " &amp; Athletes_Combined10[[#This Row],[status]]</f>
        <v>Keith Nhan - CUT</v>
      </c>
      <c r="J143" s="5">
        <v>228</v>
      </c>
      <c r="K143" s="5" t="s">
        <v>638</v>
      </c>
      <c r="L143" s="5" t="str">
        <f>_xlfn.CONCAT("https://profilepicsbucket.crossfit.com/",Athletes_Combined10[[#This Row],[profilepics3key]])</f>
        <v>https://profilepicsbucket.crossfit.com/pukie.png</v>
      </c>
      <c r="M143" s="5">
        <v>839047</v>
      </c>
      <c r="N143" s="5" t="s">
        <v>1259</v>
      </c>
      <c r="O143" s="5" t="s">
        <v>381</v>
      </c>
      <c r="P143" s="5">
        <v>31</v>
      </c>
      <c r="Q143" s="5" t="s">
        <v>1260</v>
      </c>
      <c r="R143" s="5" t="s">
        <v>1261</v>
      </c>
      <c r="S143" s="5">
        <v>138</v>
      </c>
      <c r="T143" s="5">
        <v>-63</v>
      </c>
      <c r="U143" s="5" t="s">
        <v>385</v>
      </c>
      <c r="V143" s="6">
        <v>1</v>
      </c>
    </row>
    <row r="144" spans="1:22" x14ac:dyDescent="0.35">
      <c r="A144" s="16" t="s">
        <v>1267</v>
      </c>
      <c r="B144" s="1">
        <v>1.8</v>
      </c>
      <c r="C144" s="2">
        <v>44767</v>
      </c>
      <c r="D144" s="2" t="s">
        <v>487</v>
      </c>
      <c r="E144" s="2">
        <v>83.9</v>
      </c>
      <c r="F144" s="2" t="s">
        <v>1263</v>
      </c>
      <c r="G144" s="2" t="str">
        <f>IF(ISBLANK(Athletes_Combined10[[#This Row],[affiliatename]]), "No Gym", Athletes_Combined10[[#This Row],[affiliatename]])</f>
        <v>CrossFit ReykjavÃ­k</v>
      </c>
      <c r="H144" s="2" t="s">
        <v>89</v>
      </c>
      <c r="I144" s="2" t="str">
        <f xml:space="preserve"> Athletes_Combined10[[#This Row],[competitorname]] &amp; " - " &amp; Athletes_Combined10[[#This Row],[status]]</f>
        <v>Frederik Aegidius - CUT</v>
      </c>
      <c r="J144" s="2">
        <v>127</v>
      </c>
      <c r="K144" s="2" t="s">
        <v>1264</v>
      </c>
      <c r="L144" s="2" t="str">
        <f>_xlfn.CONCAT("https://profilepicsbucket.crossfit.com/",Athletes_Combined10[[#This Row],[profilepics3key]])</f>
        <v>https://profilepicsbucket.crossfit.com/ef40c-P18543_11-184.jpg</v>
      </c>
      <c r="M144" s="2">
        <v>18543</v>
      </c>
      <c r="N144" s="2" t="s">
        <v>1265</v>
      </c>
      <c r="O144" s="2" t="s">
        <v>381</v>
      </c>
      <c r="P144" s="2">
        <v>32</v>
      </c>
      <c r="Q144" s="2" t="s">
        <v>1266</v>
      </c>
      <c r="R144" s="2" t="s">
        <v>492</v>
      </c>
      <c r="S144" s="2">
        <v>143</v>
      </c>
      <c r="T144" s="2"/>
      <c r="U144" s="2" t="s">
        <v>385</v>
      </c>
      <c r="V144" s="3">
        <v>1</v>
      </c>
    </row>
    <row r="145" spans="1:22" x14ac:dyDescent="0.35">
      <c r="A145" s="17" t="s">
        <v>1274</v>
      </c>
      <c r="B145" s="4">
        <v>1.55</v>
      </c>
      <c r="C145" s="5">
        <v>44738</v>
      </c>
      <c r="D145" s="5" t="s">
        <v>1269</v>
      </c>
      <c r="E145" s="5">
        <v>91.2</v>
      </c>
      <c r="F145" s="5" t="s">
        <v>1270</v>
      </c>
      <c r="G145" s="5" t="str">
        <f>IF(ISBLANK(Athletes_Combined10[[#This Row],[affiliatename]]), "No Gym", Athletes_Combined10[[#This Row],[affiliatename]])</f>
        <v>CrossFit Tempo</v>
      </c>
      <c r="H145" s="5" t="s">
        <v>257</v>
      </c>
      <c r="I145" s="5" t="str">
        <f xml:space="preserve"> Athletes_Combined10[[#This Row],[competitorname]] &amp; " - " &amp; Athletes_Combined10[[#This Row],[status]]</f>
        <v>Aslam Al Shukaili - WD</v>
      </c>
      <c r="J145" s="5">
        <v>218</v>
      </c>
      <c r="K145" s="5" t="s">
        <v>638</v>
      </c>
      <c r="L145" s="5" t="str">
        <f>_xlfn.CONCAT("https://profilepicsbucket.crossfit.com/",Athletes_Combined10[[#This Row],[profilepics3key]])</f>
        <v>https://profilepicsbucket.crossfit.com/pukie.png</v>
      </c>
      <c r="M145" s="5">
        <v>1382942</v>
      </c>
      <c r="N145" s="5" t="s">
        <v>1271</v>
      </c>
      <c r="O145" s="5" t="s">
        <v>381</v>
      </c>
      <c r="P145" s="5">
        <v>27</v>
      </c>
      <c r="Q145" s="5" t="s">
        <v>1272</v>
      </c>
      <c r="R145" s="5" t="s">
        <v>1273</v>
      </c>
      <c r="S145" s="5">
        <v>143</v>
      </c>
      <c r="T145" s="5"/>
      <c r="U145" s="5" t="s">
        <v>385</v>
      </c>
      <c r="V145" s="6">
        <v>1</v>
      </c>
    </row>
    <row r="146" spans="1:22" x14ac:dyDescent="0.35">
      <c r="A146" s="16" t="s">
        <v>1280</v>
      </c>
      <c r="B146" s="1">
        <v>1.55</v>
      </c>
      <c r="C146" s="2">
        <v>44852</v>
      </c>
      <c r="D146" s="2" t="s">
        <v>376</v>
      </c>
      <c r="E146" s="2">
        <v>87.1</v>
      </c>
      <c r="F146" s="2" t="s">
        <v>1275</v>
      </c>
      <c r="G146" s="2" t="str">
        <f>IF(ISBLANK(Athletes_Combined10[[#This Row],[affiliatename]]), "No Gym", Athletes_Combined10[[#This Row],[affiliatename]])</f>
        <v>CrossFit 061</v>
      </c>
      <c r="H146" s="2" t="s">
        <v>378</v>
      </c>
      <c r="I146" s="2" t="str">
        <f xml:space="preserve"> Athletes_Combined10[[#This Row],[competitorname]] &amp; " - " &amp; Athletes_Combined10[[#This Row],[status]]</f>
        <v>Nicholas Urankar - ACT</v>
      </c>
      <c r="J146" s="2">
        <v>351</v>
      </c>
      <c r="K146" s="2" t="s">
        <v>1276</v>
      </c>
      <c r="L146" s="2" t="str">
        <f>_xlfn.CONCAT("https://profilepicsbucket.crossfit.com/",Athletes_Combined10[[#This Row],[profilepics3key]])</f>
        <v>https://profilepicsbucket.crossfit.com/ea7a9-P5312_7-184.jpg</v>
      </c>
      <c r="M146" s="2">
        <v>5312</v>
      </c>
      <c r="N146" s="2" t="s">
        <v>1277</v>
      </c>
      <c r="O146" s="2" t="s">
        <v>1278</v>
      </c>
      <c r="P146" s="2">
        <v>35</v>
      </c>
      <c r="Q146" s="2" t="s">
        <v>1279</v>
      </c>
      <c r="R146" s="2" t="s">
        <v>383</v>
      </c>
      <c r="S146" s="2">
        <v>1</v>
      </c>
      <c r="T146" s="2">
        <v>650</v>
      </c>
      <c r="U146" s="2" t="s">
        <v>1281</v>
      </c>
      <c r="V146" s="3">
        <v>1</v>
      </c>
    </row>
    <row r="147" spans="1:22" x14ac:dyDescent="0.35">
      <c r="A147" s="17" t="s">
        <v>1285</v>
      </c>
      <c r="B147" s="4">
        <v>1.55</v>
      </c>
      <c r="C147" s="5">
        <v>44880</v>
      </c>
      <c r="D147" s="5" t="s">
        <v>376</v>
      </c>
      <c r="E147" s="5">
        <v>83.9</v>
      </c>
      <c r="F147" s="5" t="s">
        <v>1282</v>
      </c>
      <c r="G147" s="5" t="str">
        <f>IF(ISBLANK(Athletes_Combined10[[#This Row],[affiliatename]]), "No Gym", Athletes_Combined10[[#This Row],[affiliatename]])</f>
        <v>CrossFit Rage</v>
      </c>
      <c r="H147" s="5" t="s">
        <v>378</v>
      </c>
      <c r="I147" s="5" t="str">
        <f xml:space="preserve"> Athletes_Combined10[[#This Row],[competitorname]] &amp; " - " &amp; Athletes_Combined10[[#This Row],[status]]</f>
        <v>Jordan Troyan - ACT</v>
      </c>
      <c r="J147" s="5">
        <v>359</v>
      </c>
      <c r="K147" s="5" t="s">
        <v>1283</v>
      </c>
      <c r="L147" s="5" t="str">
        <f>_xlfn.CONCAT("https://profilepicsbucket.crossfit.com/",Athletes_Combined10[[#This Row],[profilepics3key]])</f>
        <v>https://profilepicsbucket.crossfit.com/4baa9-P4895_11-184.jpg</v>
      </c>
      <c r="M147" s="5">
        <v>4895</v>
      </c>
      <c r="N147" s="5" t="s">
        <v>760</v>
      </c>
      <c r="O147" s="5" t="s">
        <v>1278</v>
      </c>
      <c r="P147" s="5">
        <v>35</v>
      </c>
      <c r="Q147" s="5" t="s">
        <v>1284</v>
      </c>
      <c r="R147" s="5" t="s">
        <v>383</v>
      </c>
      <c r="S147" s="5">
        <v>2</v>
      </c>
      <c r="T147" s="5">
        <v>600</v>
      </c>
      <c r="U147" s="5" t="s">
        <v>1281</v>
      </c>
      <c r="V147" s="6">
        <v>1</v>
      </c>
    </row>
    <row r="148" spans="1:22" x14ac:dyDescent="0.35">
      <c r="A148" s="16" t="s">
        <v>1290</v>
      </c>
      <c r="B148" s="1">
        <v>1.55</v>
      </c>
      <c r="C148" s="2">
        <v>44875</v>
      </c>
      <c r="D148" s="2" t="s">
        <v>391</v>
      </c>
      <c r="E148" s="2">
        <v>91.2</v>
      </c>
      <c r="F148" s="2" t="s">
        <v>1286</v>
      </c>
      <c r="G148" s="2" t="str">
        <f>IF(ISBLANK(Athletes_Combined10[[#This Row],[affiliatename]]), "No Gym", Athletes_Combined10[[#This Row],[affiliatename]])</f>
        <v>CrossFit Akureyri</v>
      </c>
      <c r="H148" s="2" t="s">
        <v>378</v>
      </c>
      <c r="I148" s="2" t="str">
        <f xml:space="preserve"> Athletes_Combined10[[#This Row],[competitorname]] &amp; " - " &amp; Athletes_Combined10[[#This Row],[status]]</f>
        <v>SigurÃ°ur Ãžrastarson - ACT</v>
      </c>
      <c r="J148" s="2">
        <v>357</v>
      </c>
      <c r="K148" s="2" t="s">
        <v>1287</v>
      </c>
      <c r="L148" s="2" t="str">
        <f>_xlfn.CONCAT("https://profilepicsbucket.crossfit.com/",Athletes_Combined10[[#This Row],[profilepics3key]])</f>
        <v>https://profilepicsbucket.crossfit.com/2d586-P125959_2-184.jpg</v>
      </c>
      <c r="M148" s="2">
        <v>125959</v>
      </c>
      <c r="N148" s="2" t="s">
        <v>1288</v>
      </c>
      <c r="O148" s="2" t="s">
        <v>1278</v>
      </c>
      <c r="P148" s="2">
        <v>35</v>
      </c>
      <c r="Q148" s="2" t="s">
        <v>1289</v>
      </c>
      <c r="R148" s="2" t="s">
        <v>396</v>
      </c>
      <c r="S148" s="2">
        <v>3</v>
      </c>
      <c r="T148" s="2">
        <v>580</v>
      </c>
      <c r="U148" s="2" t="s">
        <v>1281</v>
      </c>
      <c r="V148" s="3">
        <v>1</v>
      </c>
    </row>
    <row r="149" spans="1:22" x14ac:dyDescent="0.35">
      <c r="A149" s="17" t="s">
        <v>1295</v>
      </c>
      <c r="B149" s="4">
        <v>1.77</v>
      </c>
      <c r="C149" s="5">
        <v>44925</v>
      </c>
      <c r="D149" s="5" t="s">
        <v>494</v>
      </c>
      <c r="E149" s="5">
        <v>91.6</v>
      </c>
      <c r="F149" s="5" t="s">
        <v>1291</v>
      </c>
      <c r="G149" s="5" t="str">
        <f>IF(ISBLANK(Athletes_Combined10[[#This Row],[affiliatename]]), "No Gym", Athletes_Combined10[[#This Row],[affiliatename]])</f>
        <v>CrossFit Saintes</v>
      </c>
      <c r="H149" s="5" t="s">
        <v>378</v>
      </c>
      <c r="I149" s="5" t="str">
        <f xml:space="preserve"> Athletes_Combined10[[#This Row],[competitorname]] &amp; " - " &amp; Athletes_Combined10[[#This Row],[status]]</f>
        <v>Alexandre Jolivet - ACT</v>
      </c>
      <c r="J149" s="5">
        <v>355</v>
      </c>
      <c r="K149" s="5" t="s">
        <v>1292</v>
      </c>
      <c r="L149" s="5" t="str">
        <f>_xlfn.CONCAT("https://profilepicsbucket.crossfit.com/",Athletes_Combined10[[#This Row],[profilepics3key]])</f>
        <v>https://profilepicsbucket.crossfit.com/b6110-P164390_8-184.jpg</v>
      </c>
      <c r="M149" s="5">
        <v>164390</v>
      </c>
      <c r="N149" s="5" t="s">
        <v>1293</v>
      </c>
      <c r="O149" s="5" t="s">
        <v>1278</v>
      </c>
      <c r="P149" s="5">
        <v>39</v>
      </c>
      <c r="Q149" s="5" t="s">
        <v>1294</v>
      </c>
      <c r="R149" s="5" t="s">
        <v>499</v>
      </c>
      <c r="S149" s="5">
        <v>4</v>
      </c>
      <c r="T149" s="5">
        <v>560</v>
      </c>
      <c r="U149" s="5" t="s">
        <v>1281</v>
      </c>
      <c r="V149" s="6">
        <v>1</v>
      </c>
    </row>
    <row r="150" spans="1:22" x14ac:dyDescent="0.35">
      <c r="A150" s="16" t="s">
        <v>1299</v>
      </c>
      <c r="B150" s="1">
        <v>0.15</v>
      </c>
      <c r="C150" s="2">
        <v>44842</v>
      </c>
      <c r="D150" s="2" t="s">
        <v>459</v>
      </c>
      <c r="E150" s="2">
        <v>88.5</v>
      </c>
      <c r="F150" s="2" t="s">
        <v>1296</v>
      </c>
      <c r="G150" s="2" t="str">
        <f>IF(ISBLANK(Athletes_Combined10[[#This Row],[affiliatename]]), "No Gym", Athletes_Combined10[[#This Row],[affiliatename]])</f>
        <v>CrossFit RDL</v>
      </c>
      <c r="H150" s="2" t="s">
        <v>378</v>
      </c>
      <c r="I150" s="2" t="str">
        <f xml:space="preserve"> Athletes_Combined10[[#This Row],[competitorname]] &amp; " - " &amp; Athletes_Combined10[[#This Row],[status]]</f>
        <v>Michael Laverriere - ACT</v>
      </c>
      <c r="J150" s="2">
        <v>356</v>
      </c>
      <c r="K150" s="2" t="s">
        <v>1297</v>
      </c>
      <c r="L150" s="2" t="str">
        <f>_xlfn.CONCAT("https://profilepicsbucket.crossfit.com/",Athletes_Combined10[[#This Row],[profilepics3key]])</f>
        <v>https://profilepicsbucket.crossfit.com/83144-P255163_3-184.jpg</v>
      </c>
      <c r="M150" s="2">
        <v>255163</v>
      </c>
      <c r="N150" s="2" t="s">
        <v>524</v>
      </c>
      <c r="O150" s="2" t="s">
        <v>1278</v>
      </c>
      <c r="P150" s="2">
        <v>37</v>
      </c>
      <c r="Q150" s="2" t="s">
        <v>1298</v>
      </c>
      <c r="R150" s="2" t="s">
        <v>464</v>
      </c>
      <c r="S150" s="2">
        <v>5</v>
      </c>
      <c r="T150" s="2">
        <v>500</v>
      </c>
      <c r="U150" s="2" t="s">
        <v>1281</v>
      </c>
      <c r="V150" s="3">
        <v>1</v>
      </c>
    </row>
    <row r="151" spans="1:22" x14ac:dyDescent="0.35">
      <c r="A151" s="17" t="s">
        <v>1303</v>
      </c>
      <c r="B151" s="4">
        <v>1.55</v>
      </c>
      <c r="C151" s="5">
        <v>44767</v>
      </c>
      <c r="D151" s="5" t="s">
        <v>391</v>
      </c>
      <c r="E151" s="5">
        <v>82.1</v>
      </c>
      <c r="F151" s="5" t="s">
        <v>1263</v>
      </c>
      <c r="G151" s="5" t="str">
        <f>IF(ISBLANK(Athletes_Combined10[[#This Row],[affiliatename]]), "No Gym", Athletes_Combined10[[#This Row],[affiliatename]])</f>
        <v>CrossFit ReykjavÃ­k</v>
      </c>
      <c r="H151" s="5" t="s">
        <v>378</v>
      </c>
      <c r="I151" s="5" t="str">
        <f xml:space="preserve"> Athletes_Combined10[[#This Row],[competitorname]] &amp; " - " &amp; Athletes_Combined10[[#This Row],[status]]</f>
        <v>Stefan Helgi Einarsson - ACT</v>
      </c>
      <c r="J151" s="5">
        <v>358</v>
      </c>
      <c r="K151" s="5" t="s">
        <v>1300</v>
      </c>
      <c r="L151" s="5" t="str">
        <f>_xlfn.CONCAT("https://profilepicsbucket.crossfit.com/",Athletes_Combined10[[#This Row],[profilepics3key]])</f>
        <v>https://profilepicsbucket.crossfit.com/2bf12-P112137_4-184.jpg</v>
      </c>
      <c r="M151" s="5">
        <v>112137</v>
      </c>
      <c r="N151" s="5" t="s">
        <v>1301</v>
      </c>
      <c r="O151" s="5" t="s">
        <v>1278</v>
      </c>
      <c r="P151" s="5">
        <v>36</v>
      </c>
      <c r="Q151" s="5" t="s">
        <v>1302</v>
      </c>
      <c r="R151" s="5" t="s">
        <v>396</v>
      </c>
      <c r="S151" s="5">
        <v>6</v>
      </c>
      <c r="T151" s="5">
        <v>400</v>
      </c>
      <c r="U151" s="5" t="s">
        <v>1281</v>
      </c>
      <c r="V151" s="6">
        <v>1</v>
      </c>
    </row>
    <row r="152" spans="1:22" x14ac:dyDescent="0.35">
      <c r="A152" s="16" t="s">
        <v>1307</v>
      </c>
      <c r="B152" s="1">
        <v>1.55</v>
      </c>
      <c r="C152" s="2">
        <v>44906</v>
      </c>
      <c r="D152" s="2" t="s">
        <v>376</v>
      </c>
      <c r="E152" s="2">
        <v>88.5</v>
      </c>
      <c r="F152" s="2" t="s">
        <v>1304</v>
      </c>
      <c r="G152" s="2" t="str">
        <f>IF(ISBLANK(Athletes_Combined10[[#This Row],[affiliatename]]), "No Gym", Athletes_Combined10[[#This Row],[affiliatename]])</f>
        <v>CrossFit Duratus</v>
      </c>
      <c r="H152" s="2" t="s">
        <v>378</v>
      </c>
      <c r="I152" s="2" t="str">
        <f xml:space="preserve"> Athletes_Combined10[[#This Row],[competitorname]] &amp; " - " &amp; Athletes_Combined10[[#This Row],[status]]</f>
        <v>Kevin Longmeier - ACT</v>
      </c>
      <c r="J152" s="2">
        <v>354</v>
      </c>
      <c r="K152" s="2" t="s">
        <v>638</v>
      </c>
      <c r="L152" s="2" t="str">
        <f>_xlfn.CONCAT("https://profilepicsbucket.crossfit.com/",Athletes_Combined10[[#This Row],[profilepics3key]])</f>
        <v>https://profilepicsbucket.crossfit.com/pukie.png</v>
      </c>
      <c r="M152" s="2">
        <v>59012</v>
      </c>
      <c r="N152" s="2" t="s">
        <v>1305</v>
      </c>
      <c r="O152" s="2" t="s">
        <v>1278</v>
      </c>
      <c r="P152" s="2">
        <v>37</v>
      </c>
      <c r="Q152" s="2" t="s">
        <v>1306</v>
      </c>
      <c r="R152" s="2" t="s">
        <v>383</v>
      </c>
      <c r="S152" s="2">
        <v>7</v>
      </c>
      <c r="T152" s="2">
        <v>400</v>
      </c>
      <c r="U152" s="2" t="s">
        <v>1281</v>
      </c>
      <c r="V152" s="3">
        <v>1</v>
      </c>
    </row>
    <row r="153" spans="1:22" x14ac:dyDescent="0.35">
      <c r="A153" s="17" t="s">
        <v>1312</v>
      </c>
      <c r="B153" s="4">
        <v>1.65</v>
      </c>
      <c r="C153" s="5">
        <v>44946</v>
      </c>
      <c r="D153" s="5" t="s">
        <v>376</v>
      </c>
      <c r="E153" s="5">
        <v>70.3</v>
      </c>
      <c r="F153" s="5" t="s">
        <v>1308</v>
      </c>
      <c r="G153" s="5" t="str">
        <f>IF(ISBLANK(Athletes_Combined10[[#This Row],[affiliatename]]), "No Gym", Athletes_Combined10[[#This Row],[affiliatename]])</f>
        <v>Sumner CrossFit</v>
      </c>
      <c r="H153" s="5" t="s">
        <v>378</v>
      </c>
      <c r="I153" s="5" t="str">
        <f xml:space="preserve"> Athletes_Combined10[[#This Row],[competitorname]] &amp; " - " &amp; Athletes_Combined10[[#This Row],[status]]</f>
        <v>Mike Abgarian - ACT</v>
      </c>
      <c r="J153" s="5">
        <v>360</v>
      </c>
      <c r="K153" s="5" t="s">
        <v>1309</v>
      </c>
      <c r="L153" s="5" t="str">
        <f>_xlfn.CONCAT("https://profilepicsbucket.crossfit.com/",Athletes_Combined10[[#This Row],[profilepics3key]])</f>
        <v>https://profilepicsbucket.crossfit.com/25a32-P100797_5-184.jpg</v>
      </c>
      <c r="M153" s="5">
        <v>100797</v>
      </c>
      <c r="N153" s="5" t="s">
        <v>1310</v>
      </c>
      <c r="O153" s="5" t="s">
        <v>1278</v>
      </c>
      <c r="P153" s="5">
        <v>35</v>
      </c>
      <c r="Q153" s="5" t="s">
        <v>1311</v>
      </c>
      <c r="R153" s="5" t="s">
        <v>383</v>
      </c>
      <c r="S153" s="5">
        <v>8</v>
      </c>
      <c r="T153" s="5">
        <v>380</v>
      </c>
      <c r="U153" s="5" t="s">
        <v>1281</v>
      </c>
      <c r="V153" s="6">
        <v>1</v>
      </c>
    </row>
    <row r="154" spans="1:22" x14ac:dyDescent="0.35">
      <c r="A154" s="16" t="s">
        <v>1315</v>
      </c>
      <c r="B154" s="1">
        <v>1.56</v>
      </c>
      <c r="C154" s="2">
        <v>44705</v>
      </c>
      <c r="D154" s="2" t="s">
        <v>466</v>
      </c>
      <c r="E154" s="2">
        <v>91.2</v>
      </c>
      <c r="F154" s="2" t="s">
        <v>1195</v>
      </c>
      <c r="G154" s="2" t="str">
        <f>IF(ISBLANK(Athletes_Combined10[[#This Row],[affiliatename]]), "No Gym", Athletes_Combined10[[#This Row],[affiliatename]])</f>
        <v>CrossFit MalmÃ¶</v>
      </c>
      <c r="H154" s="2" t="s">
        <v>378</v>
      </c>
      <c r="I154" s="2" t="str">
        <f xml:space="preserve"> Athletes_Combined10[[#This Row],[competitorname]] &amp; " - " &amp; Athletes_Combined10[[#This Row],[status]]</f>
        <v>David Santa Cruz Borgstrand - ACT</v>
      </c>
      <c r="J154" s="2">
        <v>352</v>
      </c>
      <c r="K154" s="2" t="s">
        <v>638</v>
      </c>
      <c r="L154" s="2" t="str">
        <f>_xlfn.CONCAT("https://profilepicsbucket.crossfit.com/",Athletes_Combined10[[#This Row],[profilepics3key]])</f>
        <v>https://profilepicsbucket.crossfit.com/pukie.png</v>
      </c>
      <c r="M154" s="2">
        <v>1433136</v>
      </c>
      <c r="N154" s="2" t="s">
        <v>1313</v>
      </c>
      <c r="O154" s="2" t="s">
        <v>1278</v>
      </c>
      <c r="P154" s="2">
        <v>37</v>
      </c>
      <c r="Q154" s="2" t="s">
        <v>1314</v>
      </c>
      <c r="R154" s="2" t="s">
        <v>471</v>
      </c>
      <c r="S154" s="2">
        <v>9</v>
      </c>
      <c r="T154" s="2">
        <v>280</v>
      </c>
      <c r="U154" s="2" t="s">
        <v>1281</v>
      </c>
      <c r="V154" s="3">
        <v>1</v>
      </c>
    </row>
    <row r="155" spans="1:22" x14ac:dyDescent="0.35">
      <c r="A155" s="17" t="s">
        <v>1320</v>
      </c>
      <c r="B155" s="4">
        <v>1.77</v>
      </c>
      <c r="C155" s="5">
        <v>44936</v>
      </c>
      <c r="D155" s="5" t="s">
        <v>376</v>
      </c>
      <c r="E155" s="5">
        <v>86.2</v>
      </c>
      <c r="F155" s="5" t="s">
        <v>1316</v>
      </c>
      <c r="G155" s="5" t="str">
        <f>IF(ISBLANK(Athletes_Combined10[[#This Row],[affiliatename]]), "No Gym", Athletes_Combined10[[#This Row],[affiliatename]])</f>
        <v>CrossFit Kinesis</v>
      </c>
      <c r="H155" s="5" t="s">
        <v>257</v>
      </c>
      <c r="I155" s="5" t="str">
        <f xml:space="preserve"> Athletes_Combined10[[#This Row],[competitorname]] &amp; " - " &amp; Athletes_Combined10[[#This Row],[status]]</f>
        <v>Kyle Kasperbauer - WD</v>
      </c>
      <c r="J155" s="5">
        <v>353</v>
      </c>
      <c r="K155" s="5" t="s">
        <v>1317</v>
      </c>
      <c r="L155" s="5" t="str">
        <f>_xlfn.CONCAT("https://profilepicsbucket.crossfit.com/",Athletes_Combined10[[#This Row],[profilepics3key]])</f>
        <v>https://profilepicsbucket.crossfit.com/2c797-P25569_11-184.jpg</v>
      </c>
      <c r="M155" s="5">
        <v>25569</v>
      </c>
      <c r="N155" s="5" t="s">
        <v>1318</v>
      </c>
      <c r="O155" s="5" t="s">
        <v>1278</v>
      </c>
      <c r="P155" s="5">
        <v>37</v>
      </c>
      <c r="Q155" s="5" t="s">
        <v>1319</v>
      </c>
      <c r="R155" s="5" t="s">
        <v>383</v>
      </c>
      <c r="S155" s="5">
        <v>10</v>
      </c>
      <c r="T155" s="5"/>
      <c r="U155" s="5" t="s">
        <v>1281</v>
      </c>
      <c r="V155" s="6">
        <v>1</v>
      </c>
    </row>
    <row r="156" spans="1:22" x14ac:dyDescent="0.35">
      <c r="A156" s="16" t="s">
        <v>1324</v>
      </c>
      <c r="B156" s="1">
        <v>1.77</v>
      </c>
      <c r="C156" s="2">
        <v>44930</v>
      </c>
      <c r="D156" s="2" t="s">
        <v>376</v>
      </c>
      <c r="E156" s="2">
        <v>86.2</v>
      </c>
      <c r="F156" s="2" t="s">
        <v>1321</v>
      </c>
      <c r="G156" s="2" t="str">
        <f>IF(ISBLANK(Athletes_Combined10[[#This Row],[affiliatename]]), "No Gym", Athletes_Combined10[[#This Row],[affiliatename]])</f>
        <v>5280 CrossFit</v>
      </c>
      <c r="H156" s="2" t="s">
        <v>378</v>
      </c>
      <c r="I156" s="2" t="str">
        <f xml:space="preserve"> Athletes_Combined10[[#This Row],[competitorname]] &amp; " - " &amp; Athletes_Combined10[[#This Row],[status]]</f>
        <v>Jason Grubb - ACT</v>
      </c>
      <c r="J156" s="2">
        <v>407</v>
      </c>
      <c r="K156" s="2" t="s">
        <v>1322</v>
      </c>
      <c r="L156" s="2" t="str">
        <f>_xlfn.CONCAT("https://profilepicsbucket.crossfit.com/",Athletes_Combined10[[#This Row],[profilepics3key]])</f>
        <v>https://profilepicsbucket.crossfit.com/dd30b-P532455_5-184.jpg</v>
      </c>
      <c r="M156" s="2">
        <v>532455</v>
      </c>
      <c r="N156" s="2" t="s">
        <v>541</v>
      </c>
      <c r="O156" s="2" t="s">
        <v>1278</v>
      </c>
      <c r="P156" s="2">
        <v>43</v>
      </c>
      <c r="Q156" s="2" t="s">
        <v>1323</v>
      </c>
      <c r="R156" s="2" t="s">
        <v>383</v>
      </c>
      <c r="S156" s="2">
        <v>1</v>
      </c>
      <c r="T156" s="2">
        <v>640</v>
      </c>
      <c r="U156" s="2" t="s">
        <v>1325</v>
      </c>
      <c r="V156" s="3">
        <v>1</v>
      </c>
    </row>
    <row r="157" spans="1:22" x14ac:dyDescent="0.35">
      <c r="A157" s="17" t="s">
        <v>1329</v>
      </c>
      <c r="B157" s="4">
        <v>1.55</v>
      </c>
      <c r="C157" s="5">
        <v>44904</v>
      </c>
      <c r="D157" s="5" t="s">
        <v>480</v>
      </c>
      <c r="E157" s="5">
        <v>90.7</v>
      </c>
      <c r="F157" s="5" t="s">
        <v>1326</v>
      </c>
      <c r="G157" s="5" t="str">
        <f>IF(ISBLANK(Athletes_Combined10[[#This Row],[affiliatename]]), "No Gym", Athletes_Combined10[[#This Row],[affiliatename]])</f>
        <v>In2 CrossFit Farnham</v>
      </c>
      <c r="H157" s="5" t="s">
        <v>378</v>
      </c>
      <c r="I157" s="5" t="str">
        <f xml:space="preserve"> Athletes_Combined10[[#This Row],[competitorname]] &amp; " - " &amp; Athletes_Combined10[[#This Row],[status]]</f>
        <v>Richard Vint - ACT</v>
      </c>
      <c r="J157" s="5">
        <v>410</v>
      </c>
      <c r="K157" s="5" t="s">
        <v>638</v>
      </c>
      <c r="L157" s="5" t="str">
        <f>_xlfn.CONCAT("https://profilepicsbucket.crossfit.com/",Athletes_Combined10[[#This Row],[profilepics3key]])</f>
        <v>https://profilepicsbucket.crossfit.com/pukie.png</v>
      </c>
      <c r="M157" s="5">
        <v>318213</v>
      </c>
      <c r="N157" s="5" t="s">
        <v>1327</v>
      </c>
      <c r="O157" s="5" t="s">
        <v>1278</v>
      </c>
      <c r="P157" s="5">
        <v>40</v>
      </c>
      <c r="Q157" s="5" t="s">
        <v>1328</v>
      </c>
      <c r="R157" s="5" t="s">
        <v>485</v>
      </c>
      <c r="S157" s="5">
        <v>2</v>
      </c>
      <c r="T157" s="5">
        <v>510</v>
      </c>
      <c r="U157" s="5" t="s">
        <v>1325</v>
      </c>
      <c r="V157" s="6">
        <v>1</v>
      </c>
    </row>
    <row r="158" spans="1:22" x14ac:dyDescent="0.35">
      <c r="A158" s="16" t="s">
        <v>1334</v>
      </c>
      <c r="B158" s="1">
        <v>1.86</v>
      </c>
      <c r="C158" s="2">
        <v>44887</v>
      </c>
      <c r="D158" s="2" t="s">
        <v>459</v>
      </c>
      <c r="E158" s="2">
        <v>90.7</v>
      </c>
      <c r="F158" s="2" t="s">
        <v>1330</v>
      </c>
      <c r="G158" s="2" t="str">
        <f>IF(ISBLANK(Athletes_Combined10[[#This Row],[affiliatename]]), "No Gym", Athletes_Combined10[[#This Row],[affiliatename]])</f>
        <v>Fort to Fort CrossFit</v>
      </c>
      <c r="H158" s="2" t="s">
        <v>378</v>
      </c>
      <c r="I158" s="2" t="str">
        <f xml:space="preserve"> Athletes_Combined10[[#This Row],[competitorname]] &amp; " - " &amp; Athletes_Combined10[[#This Row],[status]]</f>
        <v>Robbie Perovich - ACT</v>
      </c>
      <c r="J158" s="2">
        <v>403</v>
      </c>
      <c r="K158" s="2" t="s">
        <v>1331</v>
      </c>
      <c r="L158" s="2" t="str">
        <f>_xlfn.CONCAT("https://profilepicsbucket.crossfit.com/",Athletes_Combined10[[#This Row],[profilepics3key]])</f>
        <v>https://profilepicsbucket.crossfit.com/d03cb-P252855_3-184.jpg</v>
      </c>
      <c r="M158" s="2">
        <v>252855</v>
      </c>
      <c r="N158" s="2" t="s">
        <v>1332</v>
      </c>
      <c r="O158" s="2" t="s">
        <v>1278</v>
      </c>
      <c r="P158" s="2">
        <v>42</v>
      </c>
      <c r="Q158" s="2" t="s">
        <v>1333</v>
      </c>
      <c r="R158" s="2" t="s">
        <v>464</v>
      </c>
      <c r="S158" s="2">
        <v>3</v>
      </c>
      <c r="T158" s="2">
        <v>510</v>
      </c>
      <c r="U158" s="2" t="s">
        <v>1325</v>
      </c>
      <c r="V158" s="3">
        <v>1</v>
      </c>
    </row>
    <row r="159" spans="1:22" x14ac:dyDescent="0.35">
      <c r="A159" s="17" t="s">
        <v>1339</v>
      </c>
      <c r="B159" s="4">
        <v>1.95</v>
      </c>
      <c r="C159" s="5">
        <v>44866</v>
      </c>
      <c r="D159" s="5" t="s">
        <v>403</v>
      </c>
      <c r="E159" s="5">
        <v>98</v>
      </c>
      <c r="F159" s="5" t="s">
        <v>1335</v>
      </c>
      <c r="G159" s="5" t="str">
        <f>IF(ISBLANK(Athletes_Combined10[[#This Row],[affiliatename]]), "No Gym", Athletes_Combined10[[#This Row],[affiliatename]])</f>
        <v>Injustice CrossFit</v>
      </c>
      <c r="H159" s="5" t="s">
        <v>378</v>
      </c>
      <c r="I159" s="5" t="str">
        <f xml:space="preserve"> Athletes_Combined10[[#This Row],[competitorname]] &amp; " - " &amp; Athletes_Combined10[[#This Row],[status]]</f>
        <v>Caine Hayes - ACT</v>
      </c>
      <c r="J159" s="5">
        <v>409</v>
      </c>
      <c r="K159" s="5" t="s">
        <v>1336</v>
      </c>
      <c r="L159" s="5" t="str">
        <f>_xlfn.CONCAT("https://profilepicsbucket.crossfit.com/",Athletes_Combined10[[#This Row],[profilepics3key]])</f>
        <v>https://profilepicsbucket.crossfit.com/d1f82-P278759_9-184.jpg</v>
      </c>
      <c r="M159" s="5">
        <v>278759</v>
      </c>
      <c r="N159" s="5" t="s">
        <v>1337</v>
      </c>
      <c r="O159" s="5" t="s">
        <v>1278</v>
      </c>
      <c r="P159" s="5">
        <v>40</v>
      </c>
      <c r="Q159" s="5" t="s">
        <v>1338</v>
      </c>
      <c r="R159" s="5" t="s">
        <v>408</v>
      </c>
      <c r="S159" s="5">
        <v>4</v>
      </c>
      <c r="T159" s="5">
        <v>450</v>
      </c>
      <c r="U159" s="5" t="s">
        <v>1325</v>
      </c>
      <c r="V159" s="6">
        <v>1</v>
      </c>
    </row>
    <row r="160" spans="1:22" x14ac:dyDescent="0.35">
      <c r="A160" s="16" t="s">
        <v>1343</v>
      </c>
      <c r="B160" s="1">
        <v>1.8</v>
      </c>
      <c r="C160" s="2">
        <v>44591</v>
      </c>
      <c r="D160" s="2" t="s">
        <v>376</v>
      </c>
      <c r="E160" s="2">
        <v>77.099999999999994</v>
      </c>
      <c r="F160" s="2" t="s">
        <v>585</v>
      </c>
      <c r="G160" s="2" t="str">
        <f>IF(ISBLANK(Athletes_Combined10[[#This Row],[affiliatename]]), "No Gym", Athletes_Combined10[[#This Row],[affiliatename]])</f>
        <v>CrossFit Invictus</v>
      </c>
      <c r="H160" s="2" t="s">
        <v>378</v>
      </c>
      <c r="I160" s="2" t="str">
        <f xml:space="preserve"> Athletes_Combined10[[#This Row],[competitorname]] &amp; " - " &amp; Athletes_Combined10[[#This Row],[status]]</f>
        <v>Nuno Costa - ACT</v>
      </c>
      <c r="J160" s="2">
        <v>405</v>
      </c>
      <c r="K160" s="2" t="s">
        <v>1340</v>
      </c>
      <c r="L160" s="2" t="str">
        <f>_xlfn.CONCAT("https://profilepicsbucket.crossfit.com/",Athletes_Combined10[[#This Row],[profilepics3key]])</f>
        <v>https://profilepicsbucket.crossfit.com/66145-P29109_2-184.jpg</v>
      </c>
      <c r="M160" s="2">
        <v>29109</v>
      </c>
      <c r="N160" s="2" t="s">
        <v>1341</v>
      </c>
      <c r="O160" s="2" t="s">
        <v>1278</v>
      </c>
      <c r="P160" s="2">
        <v>40</v>
      </c>
      <c r="Q160" s="2" t="s">
        <v>1342</v>
      </c>
      <c r="R160" s="2" t="s">
        <v>383</v>
      </c>
      <c r="S160" s="2">
        <v>5</v>
      </c>
      <c r="T160" s="2">
        <v>420</v>
      </c>
      <c r="U160" s="2" t="s">
        <v>1325</v>
      </c>
      <c r="V160" s="3">
        <v>1</v>
      </c>
    </row>
    <row r="161" spans="1:22" x14ac:dyDescent="0.35">
      <c r="A161" s="17" t="s">
        <v>1347</v>
      </c>
      <c r="B161" s="4">
        <v>1.55</v>
      </c>
      <c r="C161" s="5">
        <v>44929</v>
      </c>
      <c r="D161" s="5" t="s">
        <v>538</v>
      </c>
      <c r="E161" s="5">
        <v>91.2</v>
      </c>
      <c r="F161" s="5" t="s">
        <v>1344</v>
      </c>
      <c r="G161" s="5" t="str">
        <f>IF(ISBLANK(Athletes_Combined10[[#This Row],[affiliatename]]), "No Gym", Athletes_Combined10[[#This Row],[affiliatename]])</f>
        <v>CrossFit Algoa</v>
      </c>
      <c r="H161" s="5" t="s">
        <v>378</v>
      </c>
      <c r="I161" s="5" t="str">
        <f xml:space="preserve"> Athletes_Combined10[[#This Row],[competitorname]] &amp; " - " &amp; Athletes_Combined10[[#This Row],[status]]</f>
        <v>David Levey - ACT</v>
      </c>
      <c r="J161" s="5">
        <v>404</v>
      </c>
      <c r="K161" s="5" t="s">
        <v>1345</v>
      </c>
      <c r="L161" s="5" t="str">
        <f>_xlfn.CONCAT("https://profilepicsbucket.crossfit.com/",Athletes_Combined10[[#This Row],[profilepics3key]])</f>
        <v>https://profilepicsbucket.crossfit.com/a068c-P8743_11-184.jpg</v>
      </c>
      <c r="M161" s="5">
        <v>8743</v>
      </c>
      <c r="N161" s="5" t="s">
        <v>989</v>
      </c>
      <c r="O161" s="5" t="s">
        <v>1278</v>
      </c>
      <c r="P161" s="5">
        <v>41</v>
      </c>
      <c r="Q161" s="5" t="s">
        <v>1346</v>
      </c>
      <c r="R161" s="5" t="s">
        <v>542</v>
      </c>
      <c r="S161" s="5">
        <v>6</v>
      </c>
      <c r="T161" s="5">
        <v>420</v>
      </c>
      <c r="U161" s="5" t="s">
        <v>1325</v>
      </c>
      <c r="V161" s="6">
        <v>1</v>
      </c>
    </row>
    <row r="162" spans="1:22" x14ac:dyDescent="0.35">
      <c r="A162" s="16" t="s">
        <v>1352</v>
      </c>
      <c r="B162" s="1">
        <v>1.56</v>
      </c>
      <c r="C162" s="2">
        <v>44816</v>
      </c>
      <c r="D162" s="2" t="s">
        <v>376</v>
      </c>
      <c r="E162" s="2">
        <v>85.3</v>
      </c>
      <c r="F162" s="2" t="s">
        <v>1348</v>
      </c>
      <c r="G162" s="2" t="str">
        <f>IF(ISBLANK(Athletes_Combined10[[#This Row],[affiliatename]]), "No Gym", Athletes_Combined10[[#This Row],[affiliatename]])</f>
        <v>CrossFit Southie</v>
      </c>
      <c r="H162" s="2" t="s">
        <v>378</v>
      </c>
      <c r="I162" s="2" t="str">
        <f xml:space="preserve"> Athletes_Combined10[[#This Row],[competitorname]] &amp; " - " &amp; Athletes_Combined10[[#This Row],[status]]</f>
        <v>Brian Campbell - ACT</v>
      </c>
      <c r="J162" s="2">
        <v>406</v>
      </c>
      <c r="K162" s="2" t="s">
        <v>1349</v>
      </c>
      <c r="L162" s="2" t="str">
        <f>_xlfn.CONCAT("https://profilepicsbucket.crossfit.com/",Athletes_Combined10[[#This Row],[profilepics3key]])</f>
        <v>https://profilepicsbucket.crossfit.com/30985-P167005_20-184.jpg</v>
      </c>
      <c r="M162" s="2">
        <v>167005</v>
      </c>
      <c r="N162" s="2" t="s">
        <v>1350</v>
      </c>
      <c r="O162" s="2" t="s">
        <v>1278</v>
      </c>
      <c r="P162" s="2">
        <v>41</v>
      </c>
      <c r="Q162" s="2" t="s">
        <v>1351</v>
      </c>
      <c r="R162" s="2" t="s">
        <v>383</v>
      </c>
      <c r="S162" s="2">
        <v>7</v>
      </c>
      <c r="T162" s="2">
        <v>400</v>
      </c>
      <c r="U162" s="2" t="s">
        <v>1325</v>
      </c>
      <c r="V162" s="3">
        <v>1</v>
      </c>
    </row>
    <row r="163" spans="1:22" x14ac:dyDescent="0.35">
      <c r="A163" s="17" t="s">
        <v>1357</v>
      </c>
      <c r="B163" s="4">
        <v>1.86</v>
      </c>
      <c r="C163" s="5">
        <v>44923</v>
      </c>
      <c r="D163" s="5" t="s">
        <v>376</v>
      </c>
      <c r="E163" s="5">
        <v>94.3</v>
      </c>
      <c r="F163" s="5" t="s">
        <v>1353</v>
      </c>
      <c r="G163" s="5" t="str">
        <f>IF(ISBLANK(Athletes_Combined10[[#This Row],[affiliatename]]), "No Gym", Athletes_Combined10[[#This Row],[affiliatename]])</f>
        <v>CrossFit SPT</v>
      </c>
      <c r="H163" s="5" t="s">
        <v>378</v>
      </c>
      <c r="I163" s="5" t="str">
        <f xml:space="preserve"> Athletes_Combined10[[#This Row],[competitorname]] &amp; " - " &amp; Athletes_Combined10[[#This Row],[status]]</f>
        <v>Heath Moody - ACT</v>
      </c>
      <c r="J163" s="5">
        <v>402</v>
      </c>
      <c r="K163" s="5" t="s">
        <v>1354</v>
      </c>
      <c r="L163" s="5" t="str">
        <f>_xlfn.CONCAT("https://profilepicsbucket.crossfit.com/",Athletes_Combined10[[#This Row],[profilepics3key]])</f>
        <v>https://profilepicsbucket.crossfit.com/91820-P171764_1-184.jpg</v>
      </c>
      <c r="M163" s="5">
        <v>171764</v>
      </c>
      <c r="N163" s="5" t="s">
        <v>1355</v>
      </c>
      <c r="O163" s="5" t="s">
        <v>1278</v>
      </c>
      <c r="P163" s="5">
        <v>40</v>
      </c>
      <c r="Q163" s="5" t="s">
        <v>1356</v>
      </c>
      <c r="R163" s="5" t="s">
        <v>383</v>
      </c>
      <c r="S163" s="5">
        <v>8</v>
      </c>
      <c r="T163" s="5">
        <v>390</v>
      </c>
      <c r="U163" s="5" t="s">
        <v>1325</v>
      </c>
      <c r="V163" s="6">
        <v>1</v>
      </c>
    </row>
    <row r="164" spans="1:22" x14ac:dyDescent="0.35">
      <c r="A164" s="16" t="s">
        <v>1362</v>
      </c>
      <c r="B164" s="1">
        <v>1.55</v>
      </c>
      <c r="C164" s="2">
        <v>44820</v>
      </c>
      <c r="D164" s="2" t="s">
        <v>376</v>
      </c>
      <c r="E164" s="2">
        <v>94.8</v>
      </c>
      <c r="F164" s="2" t="s">
        <v>1358</v>
      </c>
      <c r="G164" s="2" t="str">
        <f>IF(ISBLANK(Athletes_Combined10[[#This Row],[affiliatename]]), "No Gym", Athletes_Combined10[[#This Row],[affiliatename]])</f>
        <v>CrossFit PR Star</v>
      </c>
      <c r="H164" s="2" t="s">
        <v>378</v>
      </c>
      <c r="I164" s="2" t="str">
        <f xml:space="preserve"> Athletes_Combined10[[#This Row],[competitorname]] &amp; " - " &amp; Athletes_Combined10[[#This Row],[status]]</f>
        <v>Tony Kurz - ACT</v>
      </c>
      <c r="J164" s="2">
        <v>401</v>
      </c>
      <c r="K164" s="2" t="s">
        <v>1359</v>
      </c>
      <c r="L164" s="2" t="str">
        <f>_xlfn.CONCAT("https://profilepicsbucket.crossfit.com/",Athletes_Combined10[[#This Row],[profilepics3key]])</f>
        <v>https://profilepicsbucket.crossfit.com/c242d-P168610_2-184.jpg</v>
      </c>
      <c r="M164" s="2">
        <v>168610</v>
      </c>
      <c r="N164" s="2" t="s">
        <v>1360</v>
      </c>
      <c r="O164" s="2" t="s">
        <v>1278</v>
      </c>
      <c r="P164" s="2">
        <v>40</v>
      </c>
      <c r="Q164" s="2" t="s">
        <v>1361</v>
      </c>
      <c r="R164" s="2" t="s">
        <v>383</v>
      </c>
      <c r="S164" s="2">
        <v>9</v>
      </c>
      <c r="T164" s="2">
        <v>380</v>
      </c>
      <c r="U164" s="2" t="s">
        <v>1325</v>
      </c>
      <c r="V164" s="3">
        <v>1</v>
      </c>
    </row>
    <row r="165" spans="1:22" x14ac:dyDescent="0.35">
      <c r="A165" s="17" t="s">
        <v>1367</v>
      </c>
      <c r="B165" s="4">
        <v>1.8</v>
      </c>
      <c r="C165" s="5">
        <v>44848</v>
      </c>
      <c r="D165" s="5" t="s">
        <v>376</v>
      </c>
      <c r="E165" s="5">
        <v>72.599999999999994</v>
      </c>
      <c r="F165" s="5" t="s">
        <v>1363</v>
      </c>
      <c r="G165" s="5" t="str">
        <f>IF(ISBLANK(Athletes_Combined10[[#This Row],[affiliatename]]), "No Gym", Athletes_Combined10[[#This Row],[affiliatename]])</f>
        <v>Superhero CrossFit</v>
      </c>
      <c r="H165" s="5" t="s">
        <v>378</v>
      </c>
      <c r="I165" s="5" t="str">
        <f xml:space="preserve"> Athletes_Combined10[[#This Row],[competitorname]] &amp; " - " &amp; Athletes_Combined10[[#This Row],[status]]</f>
        <v>Chris Anderson - ACT</v>
      </c>
      <c r="J165" s="5">
        <v>408</v>
      </c>
      <c r="K165" s="5" t="s">
        <v>1364</v>
      </c>
      <c r="L165" s="5" t="str">
        <f>_xlfn.CONCAT("https://profilepicsbucket.crossfit.com/",Athletes_Combined10[[#This Row],[profilepics3key]])</f>
        <v>https://profilepicsbucket.crossfit.com/ccef6-P86878_3-184.jpg</v>
      </c>
      <c r="M165" s="5">
        <v>86878</v>
      </c>
      <c r="N165" s="5" t="s">
        <v>1365</v>
      </c>
      <c r="O165" s="5" t="s">
        <v>1278</v>
      </c>
      <c r="P165" s="5">
        <v>41</v>
      </c>
      <c r="Q165" s="5" t="s">
        <v>1366</v>
      </c>
      <c r="R165" s="5" t="s">
        <v>383</v>
      </c>
      <c r="S165" s="5">
        <v>10</v>
      </c>
      <c r="T165" s="5">
        <v>370</v>
      </c>
      <c r="U165" s="5" t="s">
        <v>1325</v>
      </c>
      <c r="V165" s="6">
        <v>1</v>
      </c>
    </row>
    <row r="166" spans="1:22" x14ac:dyDescent="0.35">
      <c r="A166" s="16" t="s">
        <v>1372</v>
      </c>
      <c r="B166" s="1">
        <v>1.74</v>
      </c>
      <c r="C166" s="2">
        <v>44861</v>
      </c>
      <c r="D166" s="2" t="s">
        <v>376</v>
      </c>
      <c r="E166" s="2">
        <v>78.5</v>
      </c>
      <c r="F166" s="2" t="s">
        <v>1368</v>
      </c>
      <c r="G166" s="2" t="str">
        <f>IF(ISBLANK(Athletes_Combined10[[#This Row],[affiliatename]]), "No Gym", Athletes_Combined10[[#This Row],[affiliatename]])</f>
        <v>Renewed Strength CrossFit</v>
      </c>
      <c r="H166" s="2" t="s">
        <v>378</v>
      </c>
      <c r="I166" s="2" t="str">
        <f xml:space="preserve"> Athletes_Combined10[[#This Row],[competitorname]] &amp; " - " &amp; Athletes_Combined10[[#This Row],[status]]</f>
        <v>Joel Hughes - ACT</v>
      </c>
      <c r="J166" s="2">
        <v>458</v>
      </c>
      <c r="K166" s="2" t="s">
        <v>1369</v>
      </c>
      <c r="L166" s="2" t="str">
        <f>_xlfn.CONCAT("https://profilepicsbucket.crossfit.com/",Athletes_Combined10[[#This Row],[profilepics3key]])</f>
        <v>https://profilepicsbucket.crossfit.com/c37a9-P631875_1-184.jpg</v>
      </c>
      <c r="M166" s="2">
        <v>631875</v>
      </c>
      <c r="N166" s="2" t="s">
        <v>1370</v>
      </c>
      <c r="O166" s="2" t="s">
        <v>1278</v>
      </c>
      <c r="P166" s="2">
        <v>45</v>
      </c>
      <c r="Q166" s="2" t="s">
        <v>1371</v>
      </c>
      <c r="R166" s="2" t="s">
        <v>383</v>
      </c>
      <c r="S166" s="2">
        <v>1</v>
      </c>
      <c r="T166" s="2">
        <v>740</v>
      </c>
      <c r="U166" s="2" t="s">
        <v>1373</v>
      </c>
      <c r="V166" s="3">
        <v>1</v>
      </c>
    </row>
    <row r="167" spans="1:22" x14ac:dyDescent="0.35">
      <c r="A167" s="17" t="s">
        <v>1377</v>
      </c>
      <c r="B167" s="4">
        <v>1.74</v>
      </c>
      <c r="C167" s="5">
        <v>44829</v>
      </c>
      <c r="D167" s="5" t="s">
        <v>376</v>
      </c>
      <c r="E167" s="5">
        <v>83.9</v>
      </c>
      <c r="F167" s="5" t="s">
        <v>1374</v>
      </c>
      <c r="G167" s="5" t="str">
        <f>IF(ISBLANK(Athletes_Combined10[[#This Row],[affiliatename]]), "No Gym", Athletes_Combined10[[#This Row],[affiliatename]])</f>
        <v>CrossFit Garwood</v>
      </c>
      <c r="H167" s="5" t="s">
        <v>378</v>
      </c>
      <c r="I167" s="5" t="str">
        <f xml:space="preserve"> Athletes_Combined10[[#This Row],[competitorname]] &amp; " - " &amp; Athletes_Combined10[[#This Row],[status]]</f>
        <v>Justin Lasala - ACT</v>
      </c>
      <c r="J167" s="5">
        <v>451</v>
      </c>
      <c r="K167" s="5" t="s">
        <v>1375</v>
      </c>
      <c r="L167" s="5" t="str">
        <f>_xlfn.CONCAT("https://profilepicsbucket.crossfit.com/",Athletes_Combined10[[#This Row],[profilepics3key]])</f>
        <v>https://profilepicsbucket.crossfit.com/483b3-P116627_7-184.jpg</v>
      </c>
      <c r="M167" s="5">
        <v>116627</v>
      </c>
      <c r="N167" s="5" t="s">
        <v>895</v>
      </c>
      <c r="O167" s="5" t="s">
        <v>1278</v>
      </c>
      <c r="P167" s="5">
        <v>45</v>
      </c>
      <c r="Q167" s="5" t="s">
        <v>1376</v>
      </c>
      <c r="R167" s="5" t="s">
        <v>383</v>
      </c>
      <c r="S167" s="5">
        <v>2</v>
      </c>
      <c r="T167" s="5">
        <v>640</v>
      </c>
      <c r="U167" s="5" t="s">
        <v>1373</v>
      </c>
      <c r="V167" s="6">
        <v>1</v>
      </c>
    </row>
    <row r="168" spans="1:22" x14ac:dyDescent="0.35">
      <c r="A168" s="16" t="s">
        <v>1381</v>
      </c>
      <c r="B168" s="1">
        <v>1.74</v>
      </c>
      <c r="C168" s="2">
        <v>44836</v>
      </c>
      <c r="D168" s="2" t="s">
        <v>376</v>
      </c>
      <c r="E168" s="2">
        <v>77.599999999999994</v>
      </c>
      <c r="F168" s="2" t="s">
        <v>1378</v>
      </c>
      <c r="G168" s="2" t="str">
        <f>IF(ISBLANK(Athletes_Combined10[[#This Row],[affiliatename]]), "No Gym", Athletes_Combined10[[#This Row],[affiliatename]])</f>
        <v>CrossFit Galvanize</v>
      </c>
      <c r="H168" s="2" t="s">
        <v>378</v>
      </c>
      <c r="I168" s="2" t="str">
        <f xml:space="preserve"> Athletes_Combined10[[#This Row],[competitorname]] &amp; " - " &amp; Athletes_Combined10[[#This Row],[status]]</f>
        <v>Chad Augustin - ACT</v>
      </c>
      <c r="J168" s="2">
        <v>454</v>
      </c>
      <c r="K168" s="2" t="s">
        <v>1379</v>
      </c>
      <c r="L168" s="2" t="str">
        <f>_xlfn.CONCAT("https://profilepicsbucket.crossfit.com/",Athletes_Combined10[[#This Row],[profilepics3key]])</f>
        <v>https://profilepicsbucket.crossfit.com/81f74-P26902_4-184.jpg</v>
      </c>
      <c r="M168" s="2">
        <v>26902</v>
      </c>
      <c r="N168" s="2" t="s">
        <v>1380</v>
      </c>
      <c r="O168" s="2" t="s">
        <v>1278</v>
      </c>
      <c r="P168" s="2">
        <v>45</v>
      </c>
      <c r="Q168" s="2" t="s">
        <v>749</v>
      </c>
      <c r="R168" s="2" t="s">
        <v>383</v>
      </c>
      <c r="S168" s="2">
        <v>3</v>
      </c>
      <c r="T168" s="2">
        <v>520</v>
      </c>
      <c r="U168" s="2" t="s">
        <v>1373</v>
      </c>
      <c r="V168" s="3">
        <v>1</v>
      </c>
    </row>
    <row r="169" spans="1:22" x14ac:dyDescent="0.35">
      <c r="A169" s="17" t="s">
        <v>1386</v>
      </c>
      <c r="B169" s="4">
        <v>1.74</v>
      </c>
      <c r="C169" s="5">
        <v>44879</v>
      </c>
      <c r="D169" s="5" t="s">
        <v>1160</v>
      </c>
      <c r="E169" s="5">
        <v>79.8</v>
      </c>
      <c r="F169" s="5" t="s">
        <v>1382</v>
      </c>
      <c r="G169" s="5" t="str">
        <f>IF(ISBLANK(Athletes_Combined10[[#This Row],[affiliatename]]), "No Gym", Athletes_Combined10[[#This Row],[affiliatename]])</f>
        <v>CrossFit San Benedetto del Tronto</v>
      </c>
      <c r="H169" s="5" t="s">
        <v>378</v>
      </c>
      <c r="I169" s="5" t="str">
        <f xml:space="preserve"> Athletes_Combined10[[#This Row],[competitorname]] &amp; " - " &amp; Athletes_Combined10[[#This Row],[status]]</f>
        <v>Bernard Luzi - ACT</v>
      </c>
      <c r="J169" s="5">
        <v>456</v>
      </c>
      <c r="K169" s="5" t="s">
        <v>1383</v>
      </c>
      <c r="L169" s="5" t="str">
        <f>_xlfn.CONCAT("https://profilepicsbucket.crossfit.com/",Athletes_Combined10[[#This Row],[profilepics3key]])</f>
        <v>https://profilepicsbucket.crossfit.com/0df8d-P95809_2-184.jpg</v>
      </c>
      <c r="M169" s="5">
        <v>95809</v>
      </c>
      <c r="N169" s="5" t="s">
        <v>1384</v>
      </c>
      <c r="O169" s="5" t="s">
        <v>1278</v>
      </c>
      <c r="P169" s="5">
        <v>48</v>
      </c>
      <c r="Q169" s="5" t="s">
        <v>1385</v>
      </c>
      <c r="R169" s="5" t="s">
        <v>1165</v>
      </c>
      <c r="S169" s="5">
        <v>4</v>
      </c>
      <c r="T169" s="5">
        <v>510</v>
      </c>
      <c r="U169" s="5" t="s">
        <v>1373</v>
      </c>
      <c r="V169" s="6">
        <v>1</v>
      </c>
    </row>
    <row r="170" spans="1:22" x14ac:dyDescent="0.35">
      <c r="A170" s="16" t="s">
        <v>1391</v>
      </c>
      <c r="B170" s="1">
        <v>1.55</v>
      </c>
      <c r="C170" s="2">
        <v>44885</v>
      </c>
      <c r="D170" s="2" t="s">
        <v>376</v>
      </c>
      <c r="E170" s="2">
        <v>83.9</v>
      </c>
      <c r="F170" s="2" t="s">
        <v>1387</v>
      </c>
      <c r="G170" s="2" t="str">
        <f>IF(ISBLANK(Athletes_Combined10[[#This Row],[affiliatename]]), "No Gym", Athletes_Combined10[[#This Row],[affiliatename]])</f>
        <v>CrossFit Florian</v>
      </c>
      <c r="H170" s="2" t="s">
        <v>378</v>
      </c>
      <c r="I170" s="2" t="str">
        <f xml:space="preserve"> Athletes_Combined10[[#This Row],[competitorname]] &amp; " - " &amp; Athletes_Combined10[[#This Row],[status]]</f>
        <v>Clint Paddock - ACT</v>
      </c>
      <c r="J170" s="2">
        <v>457</v>
      </c>
      <c r="K170" s="2" t="s">
        <v>1388</v>
      </c>
      <c r="L170" s="2" t="str">
        <f>_xlfn.CONCAT("https://profilepicsbucket.crossfit.com/",Athletes_Combined10[[#This Row],[profilepics3key]])</f>
        <v>https://profilepicsbucket.crossfit.com/54cbf-P112592_2-184.jpg</v>
      </c>
      <c r="M170" s="2">
        <v>112592</v>
      </c>
      <c r="N170" s="2" t="s">
        <v>1389</v>
      </c>
      <c r="O170" s="2" t="s">
        <v>1278</v>
      </c>
      <c r="P170" s="2">
        <v>47</v>
      </c>
      <c r="Q170" s="2" t="s">
        <v>1390</v>
      </c>
      <c r="R170" s="2" t="s">
        <v>383</v>
      </c>
      <c r="S170" s="2">
        <v>5</v>
      </c>
      <c r="T170" s="2">
        <v>410</v>
      </c>
      <c r="U170" s="2" t="s">
        <v>1373</v>
      </c>
      <c r="V170" s="3">
        <v>1</v>
      </c>
    </row>
    <row r="171" spans="1:22" x14ac:dyDescent="0.35">
      <c r="A171" s="17" t="s">
        <v>1395</v>
      </c>
      <c r="B171" s="4">
        <v>1.77</v>
      </c>
      <c r="C171" s="5">
        <v>44858</v>
      </c>
      <c r="D171" s="5" t="s">
        <v>376</v>
      </c>
      <c r="E171" s="5">
        <v>81.599999999999994</v>
      </c>
      <c r="F171" s="5" t="s">
        <v>1392</v>
      </c>
      <c r="G171" s="5" t="str">
        <f>IF(ISBLANK(Athletes_Combined10[[#This Row],[affiliatename]]), "No Gym", Athletes_Combined10[[#This Row],[affiliatename]])</f>
        <v>CrossFit 215</v>
      </c>
      <c r="H171" s="5" t="s">
        <v>378</v>
      </c>
      <c r="I171" s="5" t="str">
        <f xml:space="preserve"> Athletes_Combined10[[#This Row],[competitorname]] &amp; " - " &amp; Athletes_Combined10[[#This Row],[status]]</f>
        <v>Mike Rando - ACT</v>
      </c>
      <c r="J171" s="5">
        <v>452</v>
      </c>
      <c r="K171" s="5" t="s">
        <v>1393</v>
      </c>
      <c r="L171" s="5" t="str">
        <f>_xlfn.CONCAT("https://profilepicsbucket.crossfit.com/",Athletes_Combined10[[#This Row],[profilepics3key]])</f>
        <v>https://profilepicsbucket.crossfit.com/af4ad-P17714_3-184.jpg</v>
      </c>
      <c r="M171" s="5">
        <v>17714</v>
      </c>
      <c r="N171" s="5" t="s">
        <v>1310</v>
      </c>
      <c r="O171" s="5" t="s">
        <v>1278</v>
      </c>
      <c r="P171" s="5">
        <v>45</v>
      </c>
      <c r="Q171" s="5" t="s">
        <v>1394</v>
      </c>
      <c r="R171" s="5" t="s">
        <v>383</v>
      </c>
      <c r="S171" s="5">
        <v>6</v>
      </c>
      <c r="T171" s="5">
        <v>400</v>
      </c>
      <c r="U171" s="5" t="s">
        <v>1373</v>
      </c>
      <c r="V171" s="6">
        <v>1</v>
      </c>
    </row>
    <row r="172" spans="1:22" x14ac:dyDescent="0.35">
      <c r="A172" s="16" t="s">
        <v>1400</v>
      </c>
      <c r="B172" s="1">
        <v>1.68</v>
      </c>
      <c r="C172" s="2">
        <v>44915</v>
      </c>
      <c r="D172" s="2" t="s">
        <v>376</v>
      </c>
      <c r="E172" s="2">
        <v>74.8</v>
      </c>
      <c r="F172" s="2" t="s">
        <v>1396</v>
      </c>
      <c r="G172" s="2" t="str">
        <f>IF(ISBLANK(Athletes_Combined10[[#This Row],[affiliatename]]), "No Gym", Athletes_Combined10[[#This Row],[affiliatename]])</f>
        <v>CrossFit Chomp City</v>
      </c>
      <c r="H172" s="2" t="s">
        <v>378</v>
      </c>
      <c r="I172" s="2" t="str">
        <f xml:space="preserve"> Athletes_Combined10[[#This Row],[competitorname]] &amp; " - " &amp; Athletes_Combined10[[#This Row],[status]]</f>
        <v>Bob Ruano - ACT</v>
      </c>
      <c r="J172" s="2">
        <v>453</v>
      </c>
      <c r="K172" s="2" t="s">
        <v>1397</v>
      </c>
      <c r="L172" s="2" t="str">
        <f>_xlfn.CONCAT("https://profilepicsbucket.crossfit.com/",Athletes_Combined10[[#This Row],[profilepics3key]])</f>
        <v>https://profilepicsbucket.crossfit.com/cd057-P76101_6-184.jpg</v>
      </c>
      <c r="M172" s="2">
        <v>76101</v>
      </c>
      <c r="N172" s="2" t="s">
        <v>1398</v>
      </c>
      <c r="O172" s="2" t="s">
        <v>1278</v>
      </c>
      <c r="P172" s="2">
        <v>49</v>
      </c>
      <c r="Q172" s="2" t="s">
        <v>1399</v>
      </c>
      <c r="R172" s="2" t="s">
        <v>383</v>
      </c>
      <c r="S172" s="2">
        <v>7</v>
      </c>
      <c r="T172" s="2">
        <v>390</v>
      </c>
      <c r="U172" s="2" t="s">
        <v>1373</v>
      </c>
      <c r="V172" s="3">
        <v>1</v>
      </c>
    </row>
    <row r="173" spans="1:22" x14ac:dyDescent="0.35">
      <c r="A173" s="17" t="s">
        <v>1405</v>
      </c>
      <c r="B173" s="4">
        <v>1.8</v>
      </c>
      <c r="C173" s="5">
        <v>44822</v>
      </c>
      <c r="D173" s="5" t="s">
        <v>1160</v>
      </c>
      <c r="E173" s="5">
        <v>81.2</v>
      </c>
      <c r="F173" s="5" t="s">
        <v>1401</v>
      </c>
      <c r="G173" s="5" t="str">
        <f>IF(ISBLANK(Athletes_Combined10[[#This Row],[affiliatename]]), "No Gym", Athletes_Combined10[[#This Row],[affiliatename]])</f>
        <v>CrossFit Teramo</v>
      </c>
      <c r="H173" s="5" t="s">
        <v>378</v>
      </c>
      <c r="I173" s="5" t="str">
        <f xml:space="preserve"> Athletes_Combined10[[#This Row],[competitorname]] &amp; " - " &amp; Athletes_Combined10[[#This Row],[status]]</f>
        <v>Giulio Silvino - ACT</v>
      </c>
      <c r="J173" s="5">
        <v>460</v>
      </c>
      <c r="K173" s="5" t="s">
        <v>1402</v>
      </c>
      <c r="L173" s="5" t="str">
        <f>_xlfn.CONCAT("https://profilepicsbucket.crossfit.com/",Athletes_Combined10[[#This Row],[profilepics3key]])</f>
        <v>https://profilepicsbucket.crossfit.com/0b1b2-P278581_1-184.jpg</v>
      </c>
      <c r="M173" s="5">
        <v>278581</v>
      </c>
      <c r="N173" s="5" t="s">
        <v>1403</v>
      </c>
      <c r="O173" s="5" t="s">
        <v>1278</v>
      </c>
      <c r="P173" s="5">
        <v>46</v>
      </c>
      <c r="Q173" s="5" t="s">
        <v>1404</v>
      </c>
      <c r="R173" s="5" t="s">
        <v>1165</v>
      </c>
      <c r="S173" s="5">
        <v>8</v>
      </c>
      <c r="T173" s="5">
        <v>270</v>
      </c>
      <c r="U173" s="5" t="s">
        <v>1373</v>
      </c>
      <c r="V173" s="6">
        <v>1</v>
      </c>
    </row>
    <row r="174" spans="1:22" x14ac:dyDescent="0.35">
      <c r="A174" s="16" t="s">
        <v>1409</v>
      </c>
      <c r="B174" s="1">
        <v>1.56</v>
      </c>
      <c r="C174" s="2">
        <v>44818</v>
      </c>
      <c r="D174" s="2" t="s">
        <v>376</v>
      </c>
      <c r="E174" s="2">
        <v>83.9</v>
      </c>
      <c r="F174" s="2" t="s">
        <v>1406</v>
      </c>
      <c r="G174" s="2" t="str">
        <f>IF(ISBLANK(Athletes_Combined10[[#This Row],[affiliatename]]), "No Gym", Athletes_Combined10[[#This Row],[affiliatename]])</f>
        <v>Offshore CrossFit</v>
      </c>
      <c r="H174" s="2" t="s">
        <v>378</v>
      </c>
      <c r="I174" s="2" t="str">
        <f xml:space="preserve"> Athletes_Combined10[[#This Row],[competitorname]] &amp; " - " &amp; Athletes_Combined10[[#This Row],[status]]</f>
        <v>Bob Jennings - ACT</v>
      </c>
      <c r="J174" s="2">
        <v>455</v>
      </c>
      <c r="K174" s="2" t="s">
        <v>1407</v>
      </c>
      <c r="L174" s="2" t="str">
        <f>_xlfn.CONCAT("https://profilepicsbucket.crossfit.com/",Athletes_Combined10[[#This Row],[profilepics3key]])</f>
        <v>https://profilepicsbucket.crossfit.com/a07ae-P110150_4-184.jpg</v>
      </c>
      <c r="M174" s="2">
        <v>110150</v>
      </c>
      <c r="N174" s="2" t="s">
        <v>1398</v>
      </c>
      <c r="O174" s="2" t="s">
        <v>1278</v>
      </c>
      <c r="P174" s="2">
        <v>46</v>
      </c>
      <c r="Q174" s="2" t="s">
        <v>1408</v>
      </c>
      <c r="R174" s="2" t="s">
        <v>383</v>
      </c>
      <c r="S174" s="2">
        <v>9</v>
      </c>
      <c r="T174" s="2">
        <v>210</v>
      </c>
      <c r="U174" s="2" t="s">
        <v>1373</v>
      </c>
      <c r="V174" s="3">
        <v>1</v>
      </c>
    </row>
    <row r="175" spans="1:22" x14ac:dyDescent="0.35">
      <c r="A175" s="17" t="s">
        <v>1413</v>
      </c>
      <c r="B175" s="4">
        <v>1.71</v>
      </c>
      <c r="C175" s="5">
        <v>44632</v>
      </c>
      <c r="D175" s="5" t="s">
        <v>376</v>
      </c>
      <c r="E175" s="5">
        <v>79.400000000000006</v>
      </c>
      <c r="F175" s="5" t="s">
        <v>377</v>
      </c>
      <c r="G175" s="5" t="str">
        <f>IF(ISBLANK(Athletes_Combined10[[#This Row],[affiliatename]]), "No Gym", Athletes_Combined10[[#This Row],[affiliatename]])</f>
        <v>CrossFit Mayhem</v>
      </c>
      <c r="H175" s="5" t="s">
        <v>257</v>
      </c>
      <c r="I175" s="5" t="str">
        <f xml:space="preserve"> Athletes_Combined10[[#This Row],[competitorname]] &amp; " - " &amp; Athletes_Combined10[[#This Row],[status]]</f>
        <v>Bruce Thomas - WD</v>
      </c>
      <c r="J175" s="5">
        <v>459</v>
      </c>
      <c r="K175" s="5" t="s">
        <v>1410</v>
      </c>
      <c r="L175" s="5" t="str">
        <f>_xlfn.CONCAT("https://profilepicsbucket.crossfit.com/",Athletes_Combined10[[#This Row],[profilepics3key]])</f>
        <v>https://profilepicsbucket.crossfit.com/99efa-P13342_1-184.jpg</v>
      </c>
      <c r="M175" s="5">
        <v>13342</v>
      </c>
      <c r="N175" s="5" t="s">
        <v>1411</v>
      </c>
      <c r="O175" s="5" t="s">
        <v>1278</v>
      </c>
      <c r="P175" s="5">
        <v>46</v>
      </c>
      <c r="Q175" s="5" t="s">
        <v>1412</v>
      </c>
      <c r="R175" s="5" t="s">
        <v>383</v>
      </c>
      <c r="S175" s="5">
        <v>10</v>
      </c>
      <c r="T175" s="5">
        <v>350</v>
      </c>
      <c r="U175" s="5" t="s">
        <v>1373</v>
      </c>
      <c r="V175" s="6">
        <v>1</v>
      </c>
    </row>
    <row r="176" spans="1:22" x14ac:dyDescent="0.35">
      <c r="A176" s="16" t="s">
        <v>1417</v>
      </c>
      <c r="B176" s="1">
        <v>1.77</v>
      </c>
      <c r="C176" s="2">
        <v>44870</v>
      </c>
      <c r="D176" s="2" t="s">
        <v>376</v>
      </c>
      <c r="E176" s="2">
        <v>77.099999999999994</v>
      </c>
      <c r="F176" s="2" t="s">
        <v>1414</v>
      </c>
      <c r="G176" s="2" t="str">
        <f>IF(ISBLANK(Athletes_Combined10[[#This Row],[affiliatename]]), "No Gym", Athletes_Combined10[[#This Row],[affiliatename]])</f>
        <v>Kirkland CrossFit</v>
      </c>
      <c r="H176" s="2" t="s">
        <v>378</v>
      </c>
      <c r="I176" s="2" t="str">
        <f xml:space="preserve"> Athletes_Combined10[[#This Row],[competitorname]] &amp; " - " &amp; Athletes_Combined10[[#This Row],[status]]</f>
        <v>Kevin Koester - ACT</v>
      </c>
      <c r="J176" s="2">
        <v>502</v>
      </c>
      <c r="K176" s="2" t="s">
        <v>1415</v>
      </c>
      <c r="L176" s="2" t="str">
        <f>_xlfn.CONCAT("https://profilepicsbucket.crossfit.com/",Athletes_Combined10[[#This Row],[profilepics3key]])</f>
        <v>https://profilepicsbucket.crossfit.com/d8676-P721301_2-184.jpg</v>
      </c>
      <c r="M176" s="2">
        <v>721301</v>
      </c>
      <c r="N176" s="2" t="s">
        <v>1305</v>
      </c>
      <c r="O176" s="2" t="s">
        <v>1278</v>
      </c>
      <c r="P176" s="2">
        <v>52</v>
      </c>
      <c r="Q176" s="2" t="s">
        <v>1416</v>
      </c>
      <c r="R176" s="2" t="s">
        <v>383</v>
      </c>
      <c r="S176" s="2">
        <v>1</v>
      </c>
      <c r="T176" s="2">
        <v>630</v>
      </c>
      <c r="U176" s="2" t="s">
        <v>1418</v>
      </c>
      <c r="V176" s="3">
        <v>1</v>
      </c>
    </row>
    <row r="177" spans="1:22" x14ac:dyDescent="0.35">
      <c r="A177" s="17" t="s">
        <v>1422</v>
      </c>
      <c r="B177" s="4">
        <v>1.83</v>
      </c>
      <c r="C177" s="5"/>
      <c r="D177" s="5" t="s">
        <v>376</v>
      </c>
      <c r="E177" s="5">
        <v>86.2</v>
      </c>
      <c r="F177" s="5"/>
      <c r="G177" s="5" t="str">
        <f>IF(ISBLANK(Athletes_Combined10[[#This Row],[affiliatename]]), "No Gym", Athletes_Combined10[[#This Row],[affiliatename]])</f>
        <v>No Gym</v>
      </c>
      <c r="H177" s="5" t="s">
        <v>378</v>
      </c>
      <c r="I177" s="5" t="str">
        <f xml:space="preserve"> Athletes_Combined10[[#This Row],[competitorname]] &amp; " - " &amp; Athletes_Combined10[[#This Row],[status]]</f>
        <v>Gregg Geerdes - ACT</v>
      </c>
      <c r="J177" s="5">
        <v>501</v>
      </c>
      <c r="K177" s="5" t="s">
        <v>1419</v>
      </c>
      <c r="L177" s="5" t="str">
        <f>_xlfn.CONCAT("https://profilepicsbucket.crossfit.com/",Athletes_Combined10[[#This Row],[profilepics3key]])</f>
        <v>https://profilepicsbucket.crossfit.com/761d1-P297488_2-184.jpg</v>
      </c>
      <c r="M177" s="5">
        <v>297488</v>
      </c>
      <c r="N177" s="5" t="s">
        <v>1420</v>
      </c>
      <c r="O177" s="5" t="s">
        <v>1278</v>
      </c>
      <c r="P177" s="5">
        <v>50</v>
      </c>
      <c r="Q177" s="5" t="s">
        <v>1421</v>
      </c>
      <c r="R177" s="5" t="s">
        <v>383</v>
      </c>
      <c r="S177" s="5">
        <v>2</v>
      </c>
      <c r="T177" s="5">
        <v>620</v>
      </c>
      <c r="U177" s="5" t="s">
        <v>1418</v>
      </c>
      <c r="V177" s="6">
        <v>1</v>
      </c>
    </row>
    <row r="178" spans="1:22" x14ac:dyDescent="0.35">
      <c r="A178" s="16" t="s">
        <v>1427</v>
      </c>
      <c r="B178" s="1">
        <v>1.56</v>
      </c>
      <c r="C178" s="2">
        <v>44819</v>
      </c>
      <c r="D178" s="2" t="s">
        <v>376</v>
      </c>
      <c r="E178" s="2">
        <v>85.3</v>
      </c>
      <c r="F178" s="2" t="s">
        <v>1423</v>
      </c>
      <c r="G178" s="2" t="str">
        <f>IF(ISBLANK(Athletes_Combined10[[#This Row],[affiliatename]]), "No Gym", Athletes_Combined10[[#This Row],[affiliatename]])</f>
        <v>CrossFit Dark Side</v>
      </c>
      <c r="H178" s="2" t="s">
        <v>378</v>
      </c>
      <c r="I178" s="2" t="str">
        <f xml:space="preserve"> Athletes_Combined10[[#This Row],[competitorname]] &amp; " - " &amp; Athletes_Combined10[[#This Row],[status]]</f>
        <v>Vic McQuaide - ACT</v>
      </c>
      <c r="J178" s="2">
        <v>503</v>
      </c>
      <c r="K178" s="2" t="s">
        <v>1424</v>
      </c>
      <c r="L178" s="2" t="str">
        <f>_xlfn.CONCAT("https://profilepicsbucket.crossfit.com/",Athletes_Combined10[[#This Row],[profilepics3key]])</f>
        <v>https://profilepicsbucket.crossfit.com/57144-P33259_4-184.jpg</v>
      </c>
      <c r="M178" s="2">
        <v>33259</v>
      </c>
      <c r="N178" s="2" t="s">
        <v>1425</v>
      </c>
      <c r="O178" s="2" t="s">
        <v>1278</v>
      </c>
      <c r="P178" s="2">
        <v>50</v>
      </c>
      <c r="Q178" s="2" t="s">
        <v>1426</v>
      </c>
      <c r="R178" s="2" t="s">
        <v>383</v>
      </c>
      <c r="S178" s="2">
        <v>3</v>
      </c>
      <c r="T178" s="2">
        <v>590</v>
      </c>
      <c r="U178" s="2" t="s">
        <v>1418</v>
      </c>
      <c r="V178" s="3">
        <v>1</v>
      </c>
    </row>
    <row r="179" spans="1:22" x14ac:dyDescent="0.35">
      <c r="A179" s="17" t="s">
        <v>1432</v>
      </c>
      <c r="B179" s="4">
        <v>1.55</v>
      </c>
      <c r="C179" s="5">
        <v>44833</v>
      </c>
      <c r="D179" s="5" t="s">
        <v>376</v>
      </c>
      <c r="E179" s="5">
        <v>83.9</v>
      </c>
      <c r="F179" s="5" t="s">
        <v>1428</v>
      </c>
      <c r="G179" s="5" t="str">
        <f>IF(ISBLANK(Athletes_Combined10[[#This Row],[affiliatename]]), "No Gym", Athletes_Combined10[[#This Row],[affiliatename]])</f>
        <v>CrossFit Commence</v>
      </c>
      <c r="H179" s="5" t="s">
        <v>378</v>
      </c>
      <c r="I179" s="5" t="str">
        <f xml:space="preserve"> Athletes_Combined10[[#This Row],[competitorname]] &amp; " - " &amp; Athletes_Combined10[[#This Row],[status]]</f>
        <v>Jody Hendrix - ACT</v>
      </c>
      <c r="J179" s="5">
        <v>506</v>
      </c>
      <c r="K179" s="5" t="s">
        <v>1429</v>
      </c>
      <c r="L179" s="5" t="str">
        <f>_xlfn.CONCAT("https://profilepicsbucket.crossfit.com/",Athletes_Combined10[[#This Row],[profilepics3key]])</f>
        <v>https://profilepicsbucket.crossfit.com/a6cc1-P153858_6-184.jpg</v>
      </c>
      <c r="M179" s="5">
        <v>153858</v>
      </c>
      <c r="N179" s="5" t="s">
        <v>1430</v>
      </c>
      <c r="O179" s="5" t="s">
        <v>1278</v>
      </c>
      <c r="P179" s="5">
        <v>51</v>
      </c>
      <c r="Q179" s="5" t="s">
        <v>1431</v>
      </c>
      <c r="R179" s="5" t="s">
        <v>383</v>
      </c>
      <c r="S179" s="5">
        <v>4</v>
      </c>
      <c r="T179" s="5">
        <v>520</v>
      </c>
      <c r="U179" s="5" t="s">
        <v>1418</v>
      </c>
      <c r="V179" s="6">
        <v>1</v>
      </c>
    </row>
    <row r="180" spans="1:22" x14ac:dyDescent="0.35">
      <c r="A180" s="16" t="s">
        <v>1437</v>
      </c>
      <c r="B180" s="1">
        <v>1.8</v>
      </c>
      <c r="C180" s="2">
        <v>44855</v>
      </c>
      <c r="D180" s="2" t="s">
        <v>649</v>
      </c>
      <c r="E180" s="2">
        <v>84.8</v>
      </c>
      <c r="F180" s="2" t="s">
        <v>1433</v>
      </c>
      <c r="G180" s="2" t="str">
        <f>IF(ISBLANK(Athletes_Combined10[[#This Row],[affiliatename]]), "No Gym", Athletes_Combined10[[#This Row],[affiliatename]])</f>
        <v>CrossFit Canal</v>
      </c>
      <c r="H180" s="2" t="s">
        <v>378</v>
      </c>
      <c r="I180" s="2" t="str">
        <f xml:space="preserve"> Athletes_Combined10[[#This Row],[competitorname]] &amp; " - " &amp; Athletes_Combined10[[#This Row],[status]]</f>
        <v>Leonardo Wernersbach Lima - ACT</v>
      </c>
      <c r="J180" s="2">
        <v>504</v>
      </c>
      <c r="K180" s="2" t="s">
        <v>1434</v>
      </c>
      <c r="L180" s="2" t="str">
        <f>_xlfn.CONCAT("https://profilepicsbucket.crossfit.com/",Athletes_Combined10[[#This Row],[profilepics3key]])</f>
        <v>https://profilepicsbucket.crossfit.com/bc35b-P825700_2-184.jpg</v>
      </c>
      <c r="M180" s="2">
        <v>825700</v>
      </c>
      <c r="N180" s="2" t="s">
        <v>1435</v>
      </c>
      <c r="O180" s="2" t="s">
        <v>1278</v>
      </c>
      <c r="P180" s="2">
        <v>52</v>
      </c>
      <c r="Q180" s="2" t="s">
        <v>1436</v>
      </c>
      <c r="R180" s="2" t="s">
        <v>654</v>
      </c>
      <c r="S180" s="2">
        <v>5</v>
      </c>
      <c r="T180" s="2">
        <v>500</v>
      </c>
      <c r="U180" s="2" t="s">
        <v>1418</v>
      </c>
      <c r="V180" s="3">
        <v>1</v>
      </c>
    </row>
    <row r="181" spans="1:22" x14ac:dyDescent="0.35">
      <c r="A181" s="17" t="s">
        <v>1441</v>
      </c>
      <c r="B181" s="4">
        <v>1.77</v>
      </c>
      <c r="C181" s="5">
        <v>44777</v>
      </c>
      <c r="D181" s="5" t="s">
        <v>480</v>
      </c>
      <c r="E181" s="5">
        <v>86.2</v>
      </c>
      <c r="F181" s="5" t="s">
        <v>1438</v>
      </c>
      <c r="G181" s="5" t="str">
        <f>IF(ISBLANK(Athletes_Combined10[[#This Row],[affiliatename]]), "No Gym", Athletes_Combined10[[#This Row],[affiliatename]])</f>
        <v>Blitz CrossFit</v>
      </c>
      <c r="H181" s="5" t="s">
        <v>378</v>
      </c>
      <c r="I181" s="5" t="str">
        <f xml:space="preserve"> Athletes_Combined10[[#This Row],[competitorname]] &amp; " - " &amp; Athletes_Combined10[[#This Row],[status]]</f>
        <v>Patrick Murray - ACT</v>
      </c>
      <c r="J181" s="5">
        <v>508</v>
      </c>
      <c r="K181" s="5" t="s">
        <v>1439</v>
      </c>
      <c r="L181" s="5" t="str">
        <f>_xlfn.CONCAT("https://profilepicsbucket.crossfit.com/",Athletes_Combined10[[#This Row],[profilepics3key]])</f>
        <v>https://profilepicsbucket.crossfit.com/24864-P519096_1-184.jpg</v>
      </c>
      <c r="M181" s="5">
        <v>519096</v>
      </c>
      <c r="N181" s="5" t="s">
        <v>462</v>
      </c>
      <c r="O181" s="5" t="s">
        <v>1278</v>
      </c>
      <c r="P181" s="5">
        <v>52</v>
      </c>
      <c r="Q181" s="5" t="s">
        <v>1440</v>
      </c>
      <c r="R181" s="5" t="s">
        <v>485</v>
      </c>
      <c r="S181" s="5">
        <v>6</v>
      </c>
      <c r="T181" s="5">
        <v>490</v>
      </c>
      <c r="U181" s="5" t="s">
        <v>1418</v>
      </c>
      <c r="V181" s="6">
        <v>1</v>
      </c>
    </row>
    <row r="182" spans="1:22" x14ac:dyDescent="0.35">
      <c r="A182" s="16" t="s">
        <v>1446</v>
      </c>
      <c r="B182" s="1">
        <v>1.86</v>
      </c>
      <c r="C182" s="2">
        <v>44831</v>
      </c>
      <c r="D182" s="2" t="s">
        <v>376</v>
      </c>
      <c r="E182" s="2">
        <v>90.7</v>
      </c>
      <c r="F182" s="2" t="s">
        <v>1442</v>
      </c>
      <c r="G182" s="2" t="str">
        <f>IF(ISBLANK(Athletes_Combined10[[#This Row],[affiliatename]]), "No Gym", Athletes_Combined10[[#This Row],[affiliatename]])</f>
        <v>CrossFit Huntsville</v>
      </c>
      <c r="H182" s="2" t="s">
        <v>378</v>
      </c>
      <c r="I182" s="2" t="str">
        <f xml:space="preserve"> Athletes_Combined10[[#This Row],[competitorname]] &amp; " - " &amp; Athletes_Combined10[[#This Row],[status]]</f>
        <v>Paul McCrary - ACT</v>
      </c>
      <c r="J182" s="2">
        <v>505</v>
      </c>
      <c r="K182" s="2" t="s">
        <v>1443</v>
      </c>
      <c r="L182" s="2" t="str">
        <f>_xlfn.CONCAT("https://profilepicsbucket.crossfit.com/",Athletes_Combined10[[#This Row],[profilepics3key]])</f>
        <v>https://profilepicsbucket.crossfit.com/9c17a-P121517_8-184.jpg</v>
      </c>
      <c r="M182" s="2">
        <v>121517</v>
      </c>
      <c r="N182" s="2" t="s">
        <v>1444</v>
      </c>
      <c r="O182" s="2" t="s">
        <v>1278</v>
      </c>
      <c r="P182" s="2">
        <v>54</v>
      </c>
      <c r="Q182" s="2" t="s">
        <v>1445</v>
      </c>
      <c r="R182" s="2" t="s">
        <v>383</v>
      </c>
      <c r="S182" s="2">
        <v>7</v>
      </c>
      <c r="T182" s="2">
        <v>350</v>
      </c>
      <c r="U182" s="2" t="s">
        <v>1418</v>
      </c>
      <c r="V182" s="3">
        <v>1</v>
      </c>
    </row>
    <row r="183" spans="1:22" x14ac:dyDescent="0.35">
      <c r="A183" s="17" t="s">
        <v>1451</v>
      </c>
      <c r="B183" s="4">
        <v>1.68</v>
      </c>
      <c r="C183" s="5">
        <v>44878</v>
      </c>
      <c r="D183" s="5" t="s">
        <v>376</v>
      </c>
      <c r="E183" s="5">
        <v>72.099999999999994</v>
      </c>
      <c r="F183" s="5" t="s">
        <v>1447</v>
      </c>
      <c r="G183" s="5" t="str">
        <f>IF(ISBLANK(Athletes_Combined10[[#This Row],[affiliatename]]), "No Gym", Athletes_Combined10[[#This Row],[affiliatename]])</f>
        <v>Warlock CrossFit</v>
      </c>
      <c r="H183" s="5" t="s">
        <v>378</v>
      </c>
      <c r="I183" s="5" t="str">
        <f xml:space="preserve"> Athletes_Combined10[[#This Row],[competitorname]] &amp; " - " &amp; Athletes_Combined10[[#This Row],[status]]</f>
        <v>Charles Russo - ACT</v>
      </c>
      <c r="J183" s="5">
        <v>507</v>
      </c>
      <c r="K183" s="5" t="s">
        <v>1448</v>
      </c>
      <c r="L183" s="5" t="str">
        <f>_xlfn.CONCAT("https://profilepicsbucket.crossfit.com/",Athletes_Combined10[[#This Row],[profilepics3key]])</f>
        <v>https://profilepicsbucket.crossfit.com/f9942-P50856_7-184.jpg</v>
      </c>
      <c r="M183" s="5">
        <v>50856</v>
      </c>
      <c r="N183" s="5" t="s">
        <v>1449</v>
      </c>
      <c r="O183" s="5" t="s">
        <v>1278</v>
      </c>
      <c r="P183" s="5">
        <v>50</v>
      </c>
      <c r="Q183" s="5" t="s">
        <v>1450</v>
      </c>
      <c r="R183" s="5" t="s">
        <v>383</v>
      </c>
      <c r="S183" s="5">
        <v>8</v>
      </c>
      <c r="T183" s="5">
        <v>320</v>
      </c>
      <c r="U183" s="5" t="s">
        <v>1418</v>
      </c>
      <c r="V183" s="6">
        <v>1</v>
      </c>
    </row>
    <row r="184" spans="1:22" x14ac:dyDescent="0.35">
      <c r="A184" s="16" t="s">
        <v>1456</v>
      </c>
      <c r="B184" s="1">
        <v>1.8</v>
      </c>
      <c r="C184" s="2">
        <v>44834</v>
      </c>
      <c r="D184" s="2" t="s">
        <v>376</v>
      </c>
      <c r="E184" s="2">
        <v>85.3</v>
      </c>
      <c r="F184" s="2" t="s">
        <v>1452</v>
      </c>
      <c r="G184" s="2" t="str">
        <f>IF(ISBLANK(Athletes_Combined10[[#This Row],[affiliatename]]), "No Gym", Athletes_Combined10[[#This Row],[affiliatename]])</f>
        <v>CrossFit West Plains</v>
      </c>
      <c r="H184" s="2" t="s">
        <v>378</v>
      </c>
      <c r="I184" s="2" t="str">
        <f xml:space="preserve"> Athletes_Combined10[[#This Row],[competitorname]] &amp; " - " &amp; Athletes_Combined10[[#This Row],[status]]</f>
        <v>Ryan Joe Hamby - ACT</v>
      </c>
      <c r="J184" s="2">
        <v>509</v>
      </c>
      <c r="K184" s="2" t="s">
        <v>1453</v>
      </c>
      <c r="L184" s="2" t="str">
        <f>_xlfn.CONCAT("https://profilepicsbucket.crossfit.com/",Athletes_Combined10[[#This Row],[profilepics3key]])</f>
        <v>https://profilepicsbucket.crossfit.com/16d80-P109071_8-184.jpg</v>
      </c>
      <c r="M184" s="2">
        <v>109071</v>
      </c>
      <c r="N184" s="2" t="s">
        <v>1454</v>
      </c>
      <c r="O184" s="2" t="s">
        <v>1278</v>
      </c>
      <c r="P184" s="2">
        <v>51</v>
      </c>
      <c r="Q184" s="2" t="s">
        <v>1455</v>
      </c>
      <c r="R184" s="2" t="s">
        <v>383</v>
      </c>
      <c r="S184" s="2">
        <v>9</v>
      </c>
      <c r="T184" s="2">
        <v>310</v>
      </c>
      <c r="U184" s="2" t="s">
        <v>1418</v>
      </c>
      <c r="V184" s="3">
        <v>1</v>
      </c>
    </row>
    <row r="185" spans="1:22" x14ac:dyDescent="0.35">
      <c r="A185" s="17" t="s">
        <v>1461</v>
      </c>
      <c r="B185" s="4">
        <v>1.83</v>
      </c>
      <c r="C185" s="5">
        <v>44945</v>
      </c>
      <c r="D185" s="5" t="s">
        <v>376</v>
      </c>
      <c r="E185" s="5">
        <v>102.1</v>
      </c>
      <c r="F185" s="5" t="s">
        <v>1457</v>
      </c>
      <c r="G185" s="5" t="str">
        <f>IF(ISBLANK(Athletes_Combined10[[#This Row],[affiliatename]]), "No Gym", Athletes_Combined10[[#This Row],[affiliatename]])</f>
        <v>Long Branch CrossFit</v>
      </c>
      <c r="H185" s="5" t="s">
        <v>257</v>
      </c>
      <c r="I185" s="5" t="str">
        <f xml:space="preserve"> Athletes_Combined10[[#This Row],[competitorname]] &amp; " - " &amp; Athletes_Combined10[[#This Row],[status]]</f>
        <v>Mark Ziolkowski - WD</v>
      </c>
      <c r="J185" s="5">
        <v>510</v>
      </c>
      <c r="K185" s="5" t="s">
        <v>1458</v>
      </c>
      <c r="L185" s="5" t="str">
        <f>_xlfn.CONCAT("https://profilepicsbucket.crossfit.com/",Athletes_Combined10[[#This Row],[profilepics3key]])</f>
        <v>https://profilepicsbucket.crossfit.com/a0b27-P241233_3-184.jpg</v>
      </c>
      <c r="M185" s="5">
        <v>241233</v>
      </c>
      <c r="N185" s="5" t="s">
        <v>1459</v>
      </c>
      <c r="O185" s="5" t="s">
        <v>1278</v>
      </c>
      <c r="P185" s="5">
        <v>52</v>
      </c>
      <c r="Q185" s="5" t="s">
        <v>1460</v>
      </c>
      <c r="R185" s="5" t="s">
        <v>383</v>
      </c>
      <c r="S185" s="5">
        <v>10</v>
      </c>
      <c r="T185" s="5">
        <v>140</v>
      </c>
      <c r="U185" s="5" t="s">
        <v>1418</v>
      </c>
      <c r="V185" s="6">
        <v>1</v>
      </c>
    </row>
    <row r="186" spans="1:22" x14ac:dyDescent="0.35">
      <c r="A186" s="16" t="s">
        <v>1466</v>
      </c>
      <c r="B186" s="1">
        <v>1.86</v>
      </c>
      <c r="C186" s="2">
        <v>44919</v>
      </c>
      <c r="D186" s="2" t="s">
        <v>376</v>
      </c>
      <c r="E186" s="2">
        <v>90.7</v>
      </c>
      <c r="F186" s="2" t="s">
        <v>1462</v>
      </c>
      <c r="G186" s="2" t="str">
        <f>IF(ISBLANK(Athletes_Combined10[[#This Row],[affiliatename]]), "No Gym", Athletes_Combined10[[#This Row],[affiliatename]])</f>
        <v>Resilience CrossFit</v>
      </c>
      <c r="H186" s="2" t="s">
        <v>378</v>
      </c>
      <c r="I186" s="2" t="str">
        <f xml:space="preserve"> Athletes_Combined10[[#This Row],[competitorname]] &amp; " - " &amp; Athletes_Combined10[[#This Row],[status]]</f>
        <v>Joe Ames - ACT</v>
      </c>
      <c r="J186" s="2">
        <v>553</v>
      </c>
      <c r="K186" s="2" t="s">
        <v>1463</v>
      </c>
      <c r="L186" s="2" t="str">
        <f>_xlfn.CONCAT("https://profilepicsbucket.crossfit.com/",Athletes_Combined10[[#This Row],[profilepics3key]])</f>
        <v>https://profilepicsbucket.crossfit.com/d2490-P111119_6-184.jpg</v>
      </c>
      <c r="M186" s="2">
        <v>111119</v>
      </c>
      <c r="N186" s="2" t="s">
        <v>1464</v>
      </c>
      <c r="O186" s="2" t="s">
        <v>1278</v>
      </c>
      <c r="P186" s="2">
        <v>55</v>
      </c>
      <c r="Q186" s="2" t="s">
        <v>1465</v>
      </c>
      <c r="R186" s="2" t="s">
        <v>383</v>
      </c>
      <c r="S186" s="2">
        <v>1</v>
      </c>
      <c r="T186" s="2">
        <v>530</v>
      </c>
      <c r="U186" s="2" t="s">
        <v>1467</v>
      </c>
      <c r="V186" s="3">
        <v>1</v>
      </c>
    </row>
    <row r="187" spans="1:22" x14ac:dyDescent="0.35">
      <c r="A187" s="17" t="s">
        <v>1472</v>
      </c>
      <c r="B187" s="4">
        <v>1.83</v>
      </c>
      <c r="C187" s="5">
        <v>44886</v>
      </c>
      <c r="D187" s="5" t="s">
        <v>376</v>
      </c>
      <c r="E187" s="5">
        <v>93</v>
      </c>
      <c r="F187" s="5" t="s">
        <v>1468</v>
      </c>
      <c r="G187" s="5" t="str">
        <f>IF(ISBLANK(Athletes_Combined10[[#This Row],[affiliatename]]), "No Gym", Athletes_Combined10[[#This Row],[affiliatename]])</f>
        <v>CrossFit Unrestrained</v>
      </c>
      <c r="H187" s="5" t="s">
        <v>378</v>
      </c>
      <c r="I187" s="5" t="str">
        <f xml:space="preserve"> Athletes_Combined10[[#This Row],[competitorname]] &amp; " - " &amp; Athletes_Combined10[[#This Row],[status]]</f>
        <v>Kenneth Idler - ACT</v>
      </c>
      <c r="J187" s="5">
        <v>558</v>
      </c>
      <c r="K187" s="5" t="s">
        <v>1469</v>
      </c>
      <c r="L187" s="5" t="str">
        <f>_xlfn.CONCAT("https://profilepicsbucket.crossfit.com/",Athletes_Combined10[[#This Row],[profilepics3key]])</f>
        <v>https://profilepicsbucket.crossfit.com/00d50-P38826_8-184.jpg</v>
      </c>
      <c r="M187" s="5">
        <v>38826</v>
      </c>
      <c r="N187" s="5" t="s">
        <v>1470</v>
      </c>
      <c r="O187" s="5" t="s">
        <v>1278</v>
      </c>
      <c r="P187" s="5">
        <v>56</v>
      </c>
      <c r="Q187" s="5" t="s">
        <v>1471</v>
      </c>
      <c r="R187" s="5" t="s">
        <v>383</v>
      </c>
      <c r="S187" s="5">
        <v>2</v>
      </c>
      <c r="T187" s="5">
        <v>530</v>
      </c>
      <c r="U187" s="5" t="s">
        <v>1467</v>
      </c>
      <c r="V187" s="6">
        <v>1</v>
      </c>
    </row>
    <row r="188" spans="1:22" x14ac:dyDescent="0.35">
      <c r="A188" s="16" t="s">
        <v>1477</v>
      </c>
      <c r="B188" s="1">
        <v>1.65</v>
      </c>
      <c r="C188" s="2">
        <v>44840</v>
      </c>
      <c r="D188" s="2" t="s">
        <v>376</v>
      </c>
      <c r="E188" s="2">
        <v>68.900000000000006</v>
      </c>
      <c r="F188" s="2" t="s">
        <v>1473</v>
      </c>
      <c r="G188" s="2" t="str">
        <f>IF(ISBLANK(Athletes_Combined10[[#This Row],[affiliatename]]), "No Gym", Athletes_Combined10[[#This Row],[affiliatename]])</f>
        <v>Aloha CrossFit</v>
      </c>
      <c r="H188" s="2" t="s">
        <v>378</v>
      </c>
      <c r="I188" s="2" t="str">
        <f xml:space="preserve"> Athletes_Combined10[[#This Row],[competitorname]] &amp; " - " &amp; Athletes_Combined10[[#This Row],[status]]</f>
        <v>Allen Duarte - ACT</v>
      </c>
      <c r="J188" s="2">
        <v>552</v>
      </c>
      <c r="K188" s="2" t="s">
        <v>1474</v>
      </c>
      <c r="L188" s="2" t="str">
        <f>_xlfn.CONCAT("https://profilepicsbucket.crossfit.com/",Athletes_Combined10[[#This Row],[profilepics3key]])</f>
        <v>https://profilepicsbucket.crossfit.com/50b46-P123429_2-184.jpg</v>
      </c>
      <c r="M188" s="2">
        <v>123429</v>
      </c>
      <c r="N188" s="2" t="s">
        <v>1475</v>
      </c>
      <c r="O188" s="2" t="s">
        <v>1278</v>
      </c>
      <c r="P188" s="2">
        <v>55</v>
      </c>
      <c r="Q188" s="2" t="s">
        <v>1476</v>
      </c>
      <c r="R188" s="2" t="s">
        <v>383</v>
      </c>
      <c r="S188" s="2">
        <v>3</v>
      </c>
      <c r="T188" s="2">
        <v>520</v>
      </c>
      <c r="U188" s="2" t="s">
        <v>1467</v>
      </c>
      <c r="V188" s="3">
        <v>1</v>
      </c>
    </row>
    <row r="189" spans="1:22" x14ac:dyDescent="0.35">
      <c r="A189" s="17" t="s">
        <v>1481</v>
      </c>
      <c r="B189" s="4">
        <v>1.8</v>
      </c>
      <c r="C189" s="5">
        <v>44880</v>
      </c>
      <c r="D189" s="5" t="s">
        <v>376</v>
      </c>
      <c r="E189" s="5">
        <v>77.099999999999994</v>
      </c>
      <c r="F189" s="5" t="s">
        <v>1282</v>
      </c>
      <c r="G189" s="5" t="str">
        <f>IF(ISBLANK(Athletes_Combined10[[#This Row],[affiliatename]]), "No Gym", Athletes_Combined10[[#This Row],[affiliatename]])</f>
        <v>CrossFit Rage</v>
      </c>
      <c r="H189" s="5" t="s">
        <v>378</v>
      </c>
      <c r="I189" s="5" t="str">
        <f xml:space="preserve"> Athletes_Combined10[[#This Row],[competitorname]] &amp; " - " &amp; Athletes_Combined10[[#This Row],[status]]</f>
        <v>Kurt Stein - ACT</v>
      </c>
      <c r="J189" s="5">
        <v>551</v>
      </c>
      <c r="K189" s="5" t="s">
        <v>1478</v>
      </c>
      <c r="L189" s="5" t="str">
        <f>_xlfn.CONCAT("https://profilepicsbucket.crossfit.com/",Athletes_Combined10[[#This Row],[profilepics3key]])</f>
        <v>https://profilepicsbucket.crossfit.com/2693d-P53380_11-184.jpg</v>
      </c>
      <c r="M189" s="5">
        <v>53380</v>
      </c>
      <c r="N189" s="5" t="s">
        <v>1479</v>
      </c>
      <c r="O189" s="5" t="s">
        <v>1278</v>
      </c>
      <c r="P189" s="5">
        <v>55</v>
      </c>
      <c r="Q189" s="5" t="s">
        <v>1480</v>
      </c>
      <c r="R189" s="5" t="s">
        <v>383</v>
      </c>
      <c r="S189" s="5">
        <v>4</v>
      </c>
      <c r="T189" s="5">
        <v>490</v>
      </c>
      <c r="U189" s="5" t="s">
        <v>1467</v>
      </c>
      <c r="V189" s="6">
        <v>1</v>
      </c>
    </row>
    <row r="190" spans="1:22" x14ac:dyDescent="0.35">
      <c r="A190" s="16" t="s">
        <v>1485</v>
      </c>
      <c r="B190" s="1">
        <v>1.55</v>
      </c>
      <c r="C190" s="2">
        <v>44838</v>
      </c>
      <c r="D190" s="2" t="s">
        <v>459</v>
      </c>
      <c r="E190" s="2">
        <v>79.400000000000006</v>
      </c>
      <c r="F190" s="2" t="s">
        <v>1482</v>
      </c>
      <c r="G190" s="2" t="str">
        <f>IF(ISBLANK(Athletes_Combined10[[#This Row],[affiliatename]]), "No Gym", Athletes_Combined10[[#This Row],[affiliatename]])</f>
        <v>CrossFit Mozomo</v>
      </c>
      <c r="H190" s="2" t="s">
        <v>378</v>
      </c>
      <c r="I190" s="2" t="str">
        <f xml:space="preserve"> Athletes_Combined10[[#This Row],[competitorname]] &amp; " - " &amp; Athletes_Combined10[[#This Row],[status]]</f>
        <v>Bruce Young - ACT</v>
      </c>
      <c r="J190" s="2">
        <v>555</v>
      </c>
      <c r="K190" s="2" t="s">
        <v>1483</v>
      </c>
      <c r="L190" s="2" t="str">
        <f>_xlfn.CONCAT("https://profilepicsbucket.crossfit.com/",Athletes_Combined10[[#This Row],[profilepics3key]])</f>
        <v>https://profilepicsbucket.crossfit.com/2acea-P12819_4-184.jpg</v>
      </c>
      <c r="M190" s="2">
        <v>12819</v>
      </c>
      <c r="N190" s="2" t="s">
        <v>1411</v>
      </c>
      <c r="O190" s="2" t="s">
        <v>1278</v>
      </c>
      <c r="P190" s="2">
        <v>55</v>
      </c>
      <c r="Q190" s="2" t="s">
        <v>1484</v>
      </c>
      <c r="R190" s="2" t="s">
        <v>464</v>
      </c>
      <c r="S190" s="2">
        <v>5</v>
      </c>
      <c r="T190" s="2">
        <v>460</v>
      </c>
      <c r="U190" s="2" t="s">
        <v>1467</v>
      </c>
      <c r="V190" s="3">
        <v>1</v>
      </c>
    </row>
    <row r="191" spans="1:22" x14ac:dyDescent="0.35">
      <c r="A191" s="17" t="s">
        <v>1488</v>
      </c>
      <c r="B191" s="4">
        <v>1.8</v>
      </c>
      <c r="C191" s="5"/>
      <c r="D191" s="5" t="s">
        <v>376</v>
      </c>
      <c r="E191" s="5">
        <v>82.6</v>
      </c>
      <c r="F191" s="5"/>
      <c r="G191" s="5" t="str">
        <f>IF(ISBLANK(Athletes_Combined10[[#This Row],[affiliatename]]), "No Gym", Athletes_Combined10[[#This Row],[affiliatename]])</f>
        <v>No Gym</v>
      </c>
      <c r="H191" s="5" t="s">
        <v>378</v>
      </c>
      <c r="I191" s="5" t="str">
        <f xml:space="preserve"> Athletes_Combined10[[#This Row],[competitorname]] &amp; " - " &amp; Athletes_Combined10[[#This Row],[status]]</f>
        <v>Will Powell - ACT</v>
      </c>
      <c r="J191" s="5">
        <v>559</v>
      </c>
      <c r="K191" s="5" t="s">
        <v>1486</v>
      </c>
      <c r="L191" s="5" t="str">
        <f>_xlfn.CONCAT("https://profilepicsbucket.crossfit.com/",Athletes_Combined10[[#This Row],[profilepics3key]])</f>
        <v>https://profilepicsbucket.crossfit.com/e1ab3-P59899_6-184.jpg</v>
      </c>
      <c r="M191" s="5">
        <v>59899</v>
      </c>
      <c r="N191" s="5" t="s">
        <v>432</v>
      </c>
      <c r="O191" s="5" t="s">
        <v>1278</v>
      </c>
      <c r="P191" s="5">
        <v>59</v>
      </c>
      <c r="Q191" s="5" t="s">
        <v>1487</v>
      </c>
      <c r="R191" s="5" t="s">
        <v>383</v>
      </c>
      <c r="S191" s="5">
        <v>6</v>
      </c>
      <c r="T191" s="5">
        <v>390</v>
      </c>
      <c r="U191" s="5" t="s">
        <v>1467</v>
      </c>
      <c r="V191" s="6">
        <v>1</v>
      </c>
    </row>
    <row r="192" spans="1:22" x14ac:dyDescent="0.35">
      <c r="A192" s="16" t="s">
        <v>1493</v>
      </c>
      <c r="B192" s="1">
        <v>1.77</v>
      </c>
      <c r="C192" s="2">
        <v>44896</v>
      </c>
      <c r="D192" s="2" t="s">
        <v>376</v>
      </c>
      <c r="E192" s="2">
        <v>76.2</v>
      </c>
      <c r="F192" s="2" t="s">
        <v>1489</v>
      </c>
      <c r="G192" s="2" t="str">
        <f>IF(ISBLANK(Athletes_Combined10[[#This Row],[affiliatename]]), "No Gym", Athletes_Combined10[[#This Row],[affiliatename]])</f>
        <v>Ocean State CrossFit</v>
      </c>
      <c r="H192" s="2" t="s">
        <v>378</v>
      </c>
      <c r="I192" s="2" t="str">
        <f xml:space="preserve"> Athletes_Combined10[[#This Row],[competitorname]] &amp; " - " &amp; Athletes_Combined10[[#This Row],[status]]</f>
        <v>Stuart Swanson - ACT</v>
      </c>
      <c r="J192" s="2">
        <v>557</v>
      </c>
      <c r="K192" s="2" t="s">
        <v>1490</v>
      </c>
      <c r="L192" s="2" t="str">
        <f>_xlfn.CONCAT("https://profilepicsbucket.crossfit.com/",Athletes_Combined10[[#This Row],[profilepics3key]])</f>
        <v>https://profilepicsbucket.crossfit.com/45ff0-P299915_5-184.jpg</v>
      </c>
      <c r="M192" s="2">
        <v>299915</v>
      </c>
      <c r="N192" s="2" t="s">
        <v>1491</v>
      </c>
      <c r="O192" s="2" t="s">
        <v>1278</v>
      </c>
      <c r="P192" s="2">
        <v>56</v>
      </c>
      <c r="Q192" s="2" t="s">
        <v>1492</v>
      </c>
      <c r="R192" s="2" t="s">
        <v>383</v>
      </c>
      <c r="S192" s="2">
        <v>7</v>
      </c>
      <c r="T192" s="2">
        <v>350</v>
      </c>
      <c r="U192" s="2" t="s">
        <v>1467</v>
      </c>
      <c r="V192" s="3">
        <v>1</v>
      </c>
    </row>
    <row r="193" spans="1:22" x14ac:dyDescent="0.35">
      <c r="A193" s="17" t="s">
        <v>1497</v>
      </c>
      <c r="B193" s="4">
        <v>1.83</v>
      </c>
      <c r="C193" s="5">
        <v>44902</v>
      </c>
      <c r="D193" s="5" t="s">
        <v>376</v>
      </c>
      <c r="E193" s="5">
        <v>83.9</v>
      </c>
      <c r="F193" s="5" t="s">
        <v>1494</v>
      </c>
      <c r="G193" s="5" t="str">
        <f>IF(ISBLANK(Athletes_Combined10[[#This Row],[affiliatename]]), "No Gym", Athletes_Combined10[[#This Row],[affiliatename]])</f>
        <v>CrossFit Balance</v>
      </c>
      <c r="H193" s="5" t="s">
        <v>378</v>
      </c>
      <c r="I193" s="5" t="str">
        <f xml:space="preserve"> Athletes_Combined10[[#This Row],[competitorname]] &amp; " - " &amp; Athletes_Combined10[[#This Row],[status]]</f>
        <v>Vincent Lopez - ACT</v>
      </c>
      <c r="J193" s="5">
        <v>560</v>
      </c>
      <c r="K193" s="5" t="s">
        <v>1495</v>
      </c>
      <c r="L193" s="5" t="str">
        <f>_xlfn.CONCAT("https://profilepicsbucket.crossfit.com/",Athletes_Combined10[[#This Row],[profilepics3key]])</f>
        <v>https://profilepicsbucket.crossfit.com/567a0-P56292_2-184.jpg</v>
      </c>
      <c r="M193" s="5">
        <v>56292</v>
      </c>
      <c r="N193" s="5" t="s">
        <v>1496</v>
      </c>
      <c r="O193" s="5" t="s">
        <v>1278</v>
      </c>
      <c r="P193" s="5">
        <v>56</v>
      </c>
      <c r="Q193" s="5" t="s">
        <v>884</v>
      </c>
      <c r="R193" s="5" t="s">
        <v>383</v>
      </c>
      <c r="S193" s="5">
        <v>8</v>
      </c>
      <c r="T193" s="5">
        <v>280</v>
      </c>
      <c r="U193" s="5" t="s">
        <v>1467</v>
      </c>
      <c r="V193" s="6">
        <v>1</v>
      </c>
    </row>
    <row r="194" spans="1:22" x14ac:dyDescent="0.35">
      <c r="A194" s="16" t="s">
        <v>1502</v>
      </c>
      <c r="B194" s="1">
        <v>1.83</v>
      </c>
      <c r="C194" s="2">
        <v>44797</v>
      </c>
      <c r="D194" s="2" t="s">
        <v>376</v>
      </c>
      <c r="E194" s="2">
        <v>90.7</v>
      </c>
      <c r="F194" s="2" t="s">
        <v>1498</v>
      </c>
      <c r="G194" s="2" t="str">
        <f>IF(ISBLANK(Athletes_Combined10[[#This Row],[affiliatename]]), "No Gym", Athletes_Combined10[[#This Row],[affiliatename]])</f>
        <v>CrossFit 417</v>
      </c>
      <c r="H194" s="2" t="s">
        <v>378</v>
      </c>
      <c r="I194" s="2" t="str">
        <f xml:space="preserve"> Athletes_Combined10[[#This Row],[competitorname]] &amp; " - " &amp; Athletes_Combined10[[#This Row],[status]]</f>
        <v>Rob Bernet - ACT</v>
      </c>
      <c r="J194" s="2">
        <v>556</v>
      </c>
      <c r="K194" s="2" t="s">
        <v>1499</v>
      </c>
      <c r="L194" s="2" t="str">
        <f>_xlfn.CONCAT("https://profilepicsbucket.crossfit.com/",Athletes_Combined10[[#This Row],[profilepics3key]])</f>
        <v>https://profilepicsbucket.crossfit.com/f5235-P221046_3-184.jpg</v>
      </c>
      <c r="M194" s="2">
        <v>221046</v>
      </c>
      <c r="N194" s="2" t="s">
        <v>1500</v>
      </c>
      <c r="O194" s="2" t="s">
        <v>1278</v>
      </c>
      <c r="P194" s="2">
        <v>55</v>
      </c>
      <c r="Q194" s="2" t="s">
        <v>1501</v>
      </c>
      <c r="R194" s="2" t="s">
        <v>383</v>
      </c>
      <c r="S194" s="2">
        <v>9</v>
      </c>
      <c r="T194" s="2">
        <v>260</v>
      </c>
      <c r="U194" s="2" t="s">
        <v>1467</v>
      </c>
      <c r="V194" s="3">
        <v>1</v>
      </c>
    </row>
    <row r="195" spans="1:22" x14ac:dyDescent="0.35">
      <c r="A195" s="17" t="s">
        <v>1505</v>
      </c>
      <c r="B195" s="4">
        <v>1.56</v>
      </c>
      <c r="C195" s="5">
        <v>44926</v>
      </c>
      <c r="D195" s="5" t="s">
        <v>376</v>
      </c>
      <c r="E195" s="5">
        <v>84.4</v>
      </c>
      <c r="F195" s="5" t="s">
        <v>1503</v>
      </c>
      <c r="G195" s="5" t="str">
        <f>IF(ISBLANK(Athletes_Combined10[[#This Row],[affiliatename]]), "No Gym", Athletes_Combined10[[#This Row],[affiliatename]])</f>
        <v>CrossFit 1st State</v>
      </c>
      <c r="H195" s="5" t="s">
        <v>378</v>
      </c>
      <c r="I195" s="5" t="str">
        <f xml:space="preserve"> Athletes_Combined10[[#This Row],[competitorname]] &amp; " - " &amp; Athletes_Combined10[[#This Row],[status]]</f>
        <v>Paul Perna - ACT</v>
      </c>
      <c r="J195" s="5">
        <v>601</v>
      </c>
      <c r="K195" s="5" t="s">
        <v>638</v>
      </c>
      <c r="L195" s="5" t="str">
        <f>_xlfn.CONCAT("https://profilepicsbucket.crossfit.com/",Athletes_Combined10[[#This Row],[profilepics3key]])</f>
        <v>https://profilepicsbucket.crossfit.com/pukie.png</v>
      </c>
      <c r="M195" s="5">
        <v>750230</v>
      </c>
      <c r="N195" s="5" t="s">
        <v>1444</v>
      </c>
      <c r="O195" s="5" t="s">
        <v>1278</v>
      </c>
      <c r="P195" s="5">
        <v>60</v>
      </c>
      <c r="Q195" s="5" t="s">
        <v>1504</v>
      </c>
      <c r="R195" s="5" t="s">
        <v>383</v>
      </c>
      <c r="S195" s="5">
        <v>1</v>
      </c>
      <c r="T195" s="5">
        <v>520</v>
      </c>
      <c r="U195" s="5" t="s">
        <v>1506</v>
      </c>
      <c r="V195" s="6">
        <v>1</v>
      </c>
    </row>
    <row r="196" spans="1:22" x14ac:dyDescent="0.35">
      <c r="A196" s="16" t="s">
        <v>1509</v>
      </c>
      <c r="B196" s="1">
        <v>1.86</v>
      </c>
      <c r="C196" s="2"/>
      <c r="D196" s="2" t="s">
        <v>459</v>
      </c>
      <c r="E196" s="2">
        <v>90.7</v>
      </c>
      <c r="F196" s="2"/>
      <c r="G196" s="2" t="str">
        <f>IF(ISBLANK(Athletes_Combined10[[#This Row],[affiliatename]]), "No Gym", Athletes_Combined10[[#This Row],[affiliatename]])</f>
        <v>No Gym</v>
      </c>
      <c r="H196" s="2" t="s">
        <v>378</v>
      </c>
      <c r="I196" s="2" t="str">
        <f xml:space="preserve"> Athletes_Combined10[[#This Row],[competitorname]] &amp; " - " &amp; Athletes_Combined10[[#This Row],[status]]</f>
        <v>Gord MacKinnon - ACT</v>
      </c>
      <c r="J196" s="2">
        <v>606</v>
      </c>
      <c r="K196" s="2" t="s">
        <v>638</v>
      </c>
      <c r="L196" s="2" t="str">
        <f>_xlfn.CONCAT("https://profilepicsbucket.crossfit.com/",Athletes_Combined10[[#This Row],[profilepics3key]])</f>
        <v>https://profilepicsbucket.crossfit.com/pukie.png</v>
      </c>
      <c r="M196" s="2">
        <v>24918</v>
      </c>
      <c r="N196" s="2" t="s">
        <v>1507</v>
      </c>
      <c r="O196" s="2" t="s">
        <v>1278</v>
      </c>
      <c r="P196" s="2">
        <v>60</v>
      </c>
      <c r="Q196" s="2" t="s">
        <v>1508</v>
      </c>
      <c r="R196" s="2" t="s">
        <v>464</v>
      </c>
      <c r="S196" s="2">
        <v>2</v>
      </c>
      <c r="T196" s="2">
        <v>490</v>
      </c>
      <c r="U196" s="2" t="s">
        <v>1506</v>
      </c>
      <c r="V196" s="3">
        <v>1</v>
      </c>
    </row>
    <row r="197" spans="1:22" x14ac:dyDescent="0.35">
      <c r="A197" s="17" t="s">
        <v>1514</v>
      </c>
      <c r="B197" s="4">
        <v>1.55</v>
      </c>
      <c r="C197" s="5">
        <v>44837</v>
      </c>
      <c r="D197" s="5" t="s">
        <v>459</v>
      </c>
      <c r="E197" s="5">
        <v>90.7</v>
      </c>
      <c r="F197" s="5" t="s">
        <v>1510</v>
      </c>
      <c r="G197" s="5" t="str">
        <f>IF(ISBLANK(Athletes_Combined10[[#This Row],[affiliatename]]), "No Gym", Athletes_Combined10[[#This Row],[affiliatename]])</f>
        <v>CrossFit Connection</v>
      </c>
      <c r="H197" s="5" t="s">
        <v>378</v>
      </c>
      <c r="I197" s="5" t="str">
        <f xml:space="preserve"> Athletes_Combined10[[#This Row],[competitorname]] &amp; " - " &amp; Athletes_Combined10[[#This Row],[status]]</f>
        <v>Dan Brannagan - ACT</v>
      </c>
      <c r="J197" s="5">
        <v>602</v>
      </c>
      <c r="K197" s="5" t="s">
        <v>1511</v>
      </c>
      <c r="L197" s="5" t="str">
        <f>_xlfn.CONCAT("https://profilepicsbucket.crossfit.com/",Athletes_Combined10[[#This Row],[profilepics3key]])</f>
        <v>https://profilepicsbucket.crossfit.com/fab9b-P283002_1-184.jpg</v>
      </c>
      <c r="M197" s="5">
        <v>283002</v>
      </c>
      <c r="N197" s="5" t="s">
        <v>1512</v>
      </c>
      <c r="O197" s="5" t="s">
        <v>1278</v>
      </c>
      <c r="P197" s="5">
        <v>60</v>
      </c>
      <c r="Q197" s="5" t="s">
        <v>1513</v>
      </c>
      <c r="R197" s="5" t="s">
        <v>464</v>
      </c>
      <c r="S197" s="5">
        <v>3</v>
      </c>
      <c r="T197" s="5">
        <v>480</v>
      </c>
      <c r="U197" s="5" t="s">
        <v>1506</v>
      </c>
      <c r="V197" s="6">
        <v>1</v>
      </c>
    </row>
    <row r="198" spans="1:22" x14ac:dyDescent="0.35">
      <c r="A198" s="16" t="s">
        <v>1519</v>
      </c>
      <c r="B198" s="1">
        <v>1.74</v>
      </c>
      <c r="C198" s="2">
        <v>44827</v>
      </c>
      <c r="D198" s="2" t="s">
        <v>376</v>
      </c>
      <c r="E198" s="2">
        <v>74.400000000000006</v>
      </c>
      <c r="F198" s="2" t="s">
        <v>1515</v>
      </c>
      <c r="G198" s="2" t="str">
        <f>IF(ISBLANK(Athletes_Combined10[[#This Row],[affiliatename]]), "No Gym", Athletes_Combined10[[#This Row],[affiliatename]])</f>
        <v>CrossFit Adrenaline</v>
      </c>
      <c r="H198" s="2" t="s">
        <v>378</v>
      </c>
      <c r="I198" s="2" t="str">
        <f xml:space="preserve"> Athletes_Combined10[[#This Row],[competitorname]] &amp; " - " &amp; Athletes_Combined10[[#This Row],[status]]</f>
        <v>Carl Giuffre - ACT</v>
      </c>
      <c r="J198" s="2">
        <v>603</v>
      </c>
      <c r="K198" s="2" t="s">
        <v>1516</v>
      </c>
      <c r="L198" s="2" t="str">
        <f>_xlfn.CONCAT("https://profilepicsbucket.crossfit.com/",Athletes_Combined10[[#This Row],[profilepics3key]])</f>
        <v>https://profilepicsbucket.crossfit.com/21b2f-P536200_2-184.jpg</v>
      </c>
      <c r="M198" s="2">
        <v>536200</v>
      </c>
      <c r="N198" s="2" t="s">
        <v>1517</v>
      </c>
      <c r="O198" s="2" t="s">
        <v>1278</v>
      </c>
      <c r="P198" s="2">
        <v>60</v>
      </c>
      <c r="Q198" s="2" t="s">
        <v>1518</v>
      </c>
      <c r="R198" s="2" t="s">
        <v>383</v>
      </c>
      <c r="S198" s="2">
        <v>4</v>
      </c>
      <c r="T198" s="2">
        <v>470</v>
      </c>
      <c r="U198" s="2" t="s">
        <v>1506</v>
      </c>
      <c r="V198" s="3">
        <v>1</v>
      </c>
    </row>
    <row r="199" spans="1:22" x14ac:dyDescent="0.35">
      <c r="A199" s="17" t="s">
        <v>1524</v>
      </c>
      <c r="B199" s="4">
        <v>1.71</v>
      </c>
      <c r="C199" s="5">
        <v>44934</v>
      </c>
      <c r="D199" s="5" t="s">
        <v>391</v>
      </c>
      <c r="E199" s="5">
        <v>73.900000000000006</v>
      </c>
      <c r="F199" s="5" t="s">
        <v>1520</v>
      </c>
      <c r="G199" s="5" t="str">
        <f>IF(ISBLANK(Athletes_Combined10[[#This Row],[affiliatename]]), "No Gym", Athletes_Combined10[[#This Row],[affiliatename]])</f>
        <v>CrossFit Sport</v>
      </c>
      <c r="H199" s="5" t="s">
        <v>378</v>
      </c>
      <c r="I199" s="5" t="str">
        <f xml:space="preserve"> Athletes_Combined10[[#This Row],[competitorname]] &amp; " - " &amp; Athletes_Combined10[[#This Row],[status]]</f>
        <v>Hilmar Hardarson - ACT</v>
      </c>
      <c r="J199" s="5">
        <v>605</v>
      </c>
      <c r="K199" s="5" t="s">
        <v>1521</v>
      </c>
      <c r="L199" s="5" t="str">
        <f>_xlfn.CONCAT("https://profilepicsbucket.crossfit.com/",Athletes_Combined10[[#This Row],[profilepics3key]])</f>
        <v>https://profilepicsbucket.crossfit.com/2889e-P18975_2-184.jpg</v>
      </c>
      <c r="M199" s="5">
        <v>18975</v>
      </c>
      <c r="N199" s="5" t="s">
        <v>1522</v>
      </c>
      <c r="O199" s="5" t="s">
        <v>1278</v>
      </c>
      <c r="P199" s="5">
        <v>62</v>
      </c>
      <c r="Q199" s="5" t="s">
        <v>1523</v>
      </c>
      <c r="R199" s="5" t="s">
        <v>396</v>
      </c>
      <c r="S199" s="5">
        <v>5</v>
      </c>
      <c r="T199" s="5">
        <v>460</v>
      </c>
      <c r="U199" s="5" t="s">
        <v>1506</v>
      </c>
      <c r="V199" s="6">
        <v>1</v>
      </c>
    </row>
    <row r="200" spans="1:22" x14ac:dyDescent="0.35">
      <c r="A200" s="16" t="s">
        <v>1528</v>
      </c>
      <c r="B200" s="1">
        <v>1.77</v>
      </c>
      <c r="C200" s="2">
        <v>44939</v>
      </c>
      <c r="D200" s="2" t="s">
        <v>376</v>
      </c>
      <c r="E200" s="2">
        <v>73.900000000000006</v>
      </c>
      <c r="F200" s="2" t="s">
        <v>1525</v>
      </c>
      <c r="G200" s="2" t="str">
        <f>IF(ISBLANK(Athletes_Combined10[[#This Row],[affiliatename]]), "No Gym", Athletes_Combined10[[#This Row],[affiliatename]])</f>
        <v>CrossFit SolaFide</v>
      </c>
      <c r="H200" s="2" t="s">
        <v>378</v>
      </c>
      <c r="I200" s="2" t="str">
        <f xml:space="preserve"> Athletes_Combined10[[#This Row],[competitorname]] &amp; " - " &amp; Athletes_Combined10[[#This Row],[status]]</f>
        <v>David Hippensteel - ACT</v>
      </c>
      <c r="J200" s="2">
        <v>607</v>
      </c>
      <c r="K200" s="2" t="s">
        <v>1526</v>
      </c>
      <c r="L200" s="2" t="str">
        <f>_xlfn.CONCAT("https://profilepicsbucket.crossfit.com/",Athletes_Combined10[[#This Row],[profilepics3key]])</f>
        <v>https://profilepicsbucket.crossfit.com/68470-P57724_4-184.jpg</v>
      </c>
      <c r="M200" s="2">
        <v>57724</v>
      </c>
      <c r="N200" s="2" t="s">
        <v>989</v>
      </c>
      <c r="O200" s="2" t="s">
        <v>1278</v>
      </c>
      <c r="P200" s="2">
        <v>63</v>
      </c>
      <c r="Q200" s="2" t="s">
        <v>1527</v>
      </c>
      <c r="R200" s="2" t="s">
        <v>383</v>
      </c>
      <c r="S200" s="2">
        <v>6</v>
      </c>
      <c r="T200" s="2">
        <v>400</v>
      </c>
      <c r="U200" s="2" t="s">
        <v>1506</v>
      </c>
      <c r="V200" s="3">
        <v>1</v>
      </c>
    </row>
    <row r="201" spans="1:22" x14ac:dyDescent="0.35">
      <c r="A201" s="17" t="s">
        <v>1531</v>
      </c>
      <c r="B201" s="4">
        <v>1.55</v>
      </c>
      <c r="C201" s="5">
        <v>44853</v>
      </c>
      <c r="D201" s="5" t="s">
        <v>376</v>
      </c>
      <c r="E201" s="5">
        <v>81.599999999999994</v>
      </c>
      <c r="F201" s="5" t="s">
        <v>1529</v>
      </c>
      <c r="G201" s="5" t="str">
        <f>IF(ISBLANK(Athletes_Combined10[[#This Row],[affiliatename]]), "No Gym", Athletes_Combined10[[#This Row],[affiliatename]])</f>
        <v>The Arena Nevada CrossFit</v>
      </c>
      <c r="H201" s="5" t="s">
        <v>378</v>
      </c>
      <c r="I201" s="5" t="str">
        <f xml:space="preserve"> Athletes_Combined10[[#This Row],[competitorname]] &amp; " - " &amp; Athletes_Combined10[[#This Row],[status]]</f>
        <v>Michael Brown - ACT</v>
      </c>
      <c r="J201" s="5">
        <v>608</v>
      </c>
      <c r="K201" s="5" t="s">
        <v>1530</v>
      </c>
      <c r="L201" s="5" t="str">
        <f>_xlfn.CONCAT("https://profilepicsbucket.crossfit.com/",Athletes_Combined10[[#This Row],[profilepics3key]])</f>
        <v>https://profilepicsbucket.crossfit.com/8467d-P464020_6-184.jpg</v>
      </c>
      <c r="M201" s="5">
        <v>464020</v>
      </c>
      <c r="N201" s="5" t="s">
        <v>524</v>
      </c>
      <c r="O201" s="5" t="s">
        <v>1278</v>
      </c>
      <c r="P201" s="5">
        <v>61</v>
      </c>
      <c r="Q201" s="5" t="s">
        <v>1021</v>
      </c>
      <c r="R201" s="5" t="s">
        <v>383</v>
      </c>
      <c r="S201" s="5">
        <v>7</v>
      </c>
      <c r="T201" s="5">
        <v>340</v>
      </c>
      <c r="U201" s="5" t="s">
        <v>1506</v>
      </c>
      <c r="V201" s="6">
        <v>1</v>
      </c>
    </row>
    <row r="202" spans="1:22" x14ac:dyDescent="0.35">
      <c r="A202" s="16" t="s">
        <v>1535</v>
      </c>
      <c r="B202" s="1">
        <v>1.56</v>
      </c>
      <c r="C202" s="2">
        <v>44890</v>
      </c>
      <c r="D202" s="2" t="s">
        <v>376</v>
      </c>
      <c r="E202" s="2">
        <v>79.400000000000006</v>
      </c>
      <c r="F202" s="2" t="s">
        <v>1532</v>
      </c>
      <c r="G202" s="2" t="str">
        <f>IF(ISBLANK(Athletes_Combined10[[#This Row],[affiliatename]]), "No Gym", Athletes_Combined10[[#This Row],[affiliatename]])</f>
        <v>Double Down CrossFit</v>
      </c>
      <c r="H202" s="2" t="s">
        <v>378</v>
      </c>
      <c r="I202" s="2" t="str">
        <f xml:space="preserve"> Athletes_Combined10[[#This Row],[competitorname]] &amp; " - " &amp; Athletes_Combined10[[#This Row],[status]]</f>
        <v>Ken Wellner - ACT</v>
      </c>
      <c r="J202" s="2">
        <v>604</v>
      </c>
      <c r="K202" s="2" t="s">
        <v>1533</v>
      </c>
      <c r="L202" s="2" t="str">
        <f>_xlfn.CONCAT("https://profilepicsbucket.crossfit.com/",Athletes_Combined10[[#This Row],[profilepics3key]])</f>
        <v>https://profilepicsbucket.crossfit.com/d29f9-P661916_2-184.jpg</v>
      </c>
      <c r="M202" s="2">
        <v>661916</v>
      </c>
      <c r="N202" s="2" t="s">
        <v>1470</v>
      </c>
      <c r="O202" s="2" t="s">
        <v>1278</v>
      </c>
      <c r="P202" s="2">
        <v>60</v>
      </c>
      <c r="Q202" s="2" t="s">
        <v>1534</v>
      </c>
      <c r="R202" s="2" t="s">
        <v>383</v>
      </c>
      <c r="S202" s="2">
        <v>8</v>
      </c>
      <c r="T202" s="2">
        <v>310</v>
      </c>
      <c r="U202" s="2" t="s">
        <v>1506</v>
      </c>
      <c r="V202" s="3">
        <v>1</v>
      </c>
    </row>
    <row r="203" spans="1:22" x14ac:dyDescent="0.35">
      <c r="A203" s="17" t="s">
        <v>1539</v>
      </c>
      <c r="B203" s="4">
        <v>1.55</v>
      </c>
      <c r="C203" s="5">
        <v>44949</v>
      </c>
      <c r="D203" s="5" t="s">
        <v>376</v>
      </c>
      <c r="E203" s="5">
        <v>72.599999999999994</v>
      </c>
      <c r="F203" s="5" t="s">
        <v>1536</v>
      </c>
      <c r="G203" s="5" t="str">
        <f>IF(ISBLANK(Athletes_Combined10[[#This Row],[affiliatename]]), "No Gym", Athletes_Combined10[[#This Row],[affiliatename]])</f>
        <v>CrossFit Beaufort</v>
      </c>
      <c r="H203" s="5" t="s">
        <v>378</v>
      </c>
      <c r="I203" s="5" t="str">
        <f xml:space="preserve"> Athletes_Combined10[[#This Row],[competitorname]] &amp; " - " &amp; Athletes_Combined10[[#This Row],[status]]</f>
        <v>David Hardie - ACT</v>
      </c>
      <c r="J203" s="5">
        <v>610</v>
      </c>
      <c r="K203" s="5" t="s">
        <v>1537</v>
      </c>
      <c r="L203" s="5" t="str">
        <f>_xlfn.CONCAT("https://profilepicsbucket.crossfit.com/",Athletes_Combined10[[#This Row],[profilepics3key]])</f>
        <v>https://profilepicsbucket.crossfit.com/99f37-P256405_9-184.jpg</v>
      </c>
      <c r="M203" s="5">
        <v>256405</v>
      </c>
      <c r="N203" s="5" t="s">
        <v>989</v>
      </c>
      <c r="O203" s="5" t="s">
        <v>1278</v>
      </c>
      <c r="P203" s="5">
        <v>61</v>
      </c>
      <c r="Q203" s="5" t="s">
        <v>1538</v>
      </c>
      <c r="R203" s="5" t="s">
        <v>383</v>
      </c>
      <c r="S203" s="5">
        <v>9</v>
      </c>
      <c r="T203" s="5">
        <v>290</v>
      </c>
      <c r="U203" s="5" t="s">
        <v>1506</v>
      </c>
      <c r="V203" s="6">
        <v>1</v>
      </c>
    </row>
    <row r="204" spans="1:22" x14ac:dyDescent="0.35">
      <c r="A204" s="16" t="s">
        <v>1544</v>
      </c>
      <c r="B204" s="1">
        <v>1.77</v>
      </c>
      <c r="C204" s="2">
        <v>44815</v>
      </c>
      <c r="D204" s="2" t="s">
        <v>376</v>
      </c>
      <c r="E204" s="2">
        <v>74.8</v>
      </c>
      <c r="F204" s="2" t="s">
        <v>1540</v>
      </c>
      <c r="G204" s="2" t="str">
        <f>IF(ISBLANK(Athletes_Combined10[[#This Row],[affiliatename]]), "No Gym", Athletes_Combined10[[#This Row],[affiliatename]])</f>
        <v>CrossFit Dallas Central</v>
      </c>
      <c r="H204" s="2" t="s">
        <v>378</v>
      </c>
      <c r="I204" s="2" t="str">
        <f xml:space="preserve"> Athletes_Combined10[[#This Row],[competitorname]] &amp; " - " &amp; Athletes_Combined10[[#This Row],[status]]</f>
        <v>Tom de Nolf - ACT</v>
      </c>
      <c r="J204" s="2">
        <v>609</v>
      </c>
      <c r="K204" s="2" t="s">
        <v>1541</v>
      </c>
      <c r="L204" s="2" t="str">
        <f>_xlfn.CONCAT("https://profilepicsbucket.crossfit.com/",Athletes_Combined10[[#This Row],[profilepics3key]])</f>
        <v>https://profilepicsbucket.crossfit.com/965f4-P522158_1-184.jpg</v>
      </c>
      <c r="M204" s="2">
        <v>522158</v>
      </c>
      <c r="N204" s="2" t="s">
        <v>1542</v>
      </c>
      <c r="O204" s="2" t="s">
        <v>1278</v>
      </c>
      <c r="P204" s="2">
        <v>60</v>
      </c>
      <c r="Q204" s="2" t="s">
        <v>1543</v>
      </c>
      <c r="R204" s="2" t="s">
        <v>383</v>
      </c>
      <c r="S204" s="2">
        <v>10</v>
      </c>
      <c r="T204" s="2">
        <v>140</v>
      </c>
      <c r="U204" s="2" t="s">
        <v>1506</v>
      </c>
      <c r="V204" s="3">
        <v>1</v>
      </c>
    </row>
    <row r="205" spans="1:22" x14ac:dyDescent="0.35">
      <c r="A205" s="16" t="s">
        <v>1549</v>
      </c>
      <c r="B205" s="1">
        <v>1.65</v>
      </c>
      <c r="C205" s="2">
        <v>44632</v>
      </c>
      <c r="D205" s="2" t="s">
        <v>403</v>
      </c>
      <c r="E205" s="2">
        <v>58.1</v>
      </c>
      <c r="F205" s="2" t="s">
        <v>377</v>
      </c>
      <c r="G205" s="2" t="str">
        <f>IF(ISBLANK(Athletes_Combined10[[#This Row],[affiliatename]]), "No Gym", Athletes_Combined10[[#This Row],[affiliatename]])</f>
        <v>CrossFit Mayhem</v>
      </c>
      <c r="H205" s="2" t="s">
        <v>378</v>
      </c>
      <c r="I205" s="2" t="str">
        <f xml:space="preserve"> Athletes_Combined10[[#This Row],[competitorname]] &amp; " - " &amp; Athletes_Combined10[[#This Row],[status]]</f>
        <v>Tia-Clair Toomey - ACT</v>
      </c>
      <c r="J205" s="2">
        <v>17</v>
      </c>
      <c r="K205" s="2" t="s">
        <v>1545</v>
      </c>
      <c r="L205" s="2" t="str">
        <f>_xlfn.CONCAT("https://profilepicsbucket.crossfit.com/",Athletes_Combined10[[#This Row],[profilepics3key]])</f>
        <v>https://profilepicsbucket.crossfit.com/b8a69-P163097_3-184.jpg</v>
      </c>
      <c r="M205" s="2">
        <v>163097</v>
      </c>
      <c r="N205" s="2" t="s">
        <v>1546</v>
      </c>
      <c r="O205" s="2" t="s">
        <v>1547</v>
      </c>
      <c r="P205" s="2">
        <v>25</v>
      </c>
      <c r="Q205" s="2" t="s">
        <v>1548</v>
      </c>
      <c r="R205" s="2" t="s">
        <v>408</v>
      </c>
      <c r="S205" s="2">
        <v>1</v>
      </c>
      <c r="T205" s="2">
        <v>1071</v>
      </c>
      <c r="U205" s="2" t="s">
        <v>1550</v>
      </c>
      <c r="V205" s="3">
        <v>1</v>
      </c>
    </row>
    <row r="206" spans="1:22" x14ac:dyDescent="0.35">
      <c r="A206" s="17" t="s">
        <v>1555</v>
      </c>
      <c r="B206" s="4">
        <v>1.65</v>
      </c>
      <c r="C206" s="5">
        <v>44731</v>
      </c>
      <c r="D206" s="5" t="s">
        <v>594</v>
      </c>
      <c r="E206" s="5">
        <v>59</v>
      </c>
      <c r="F206" s="5" t="s">
        <v>1551</v>
      </c>
      <c r="G206" s="5" t="str">
        <f>IF(ISBLANK(Athletes_Combined10[[#This Row],[affiliatename]]), "No Gym", Athletes_Combined10[[#This Row],[affiliatename]])</f>
        <v>CrossFit Oslo</v>
      </c>
      <c r="H206" s="5" t="s">
        <v>378</v>
      </c>
      <c r="I206" s="5" t="str">
        <f xml:space="preserve"> Athletes_Combined10[[#This Row],[competitorname]] &amp; " - " &amp; Athletes_Combined10[[#This Row],[status]]</f>
        <v>Kristin Holte - ACT</v>
      </c>
      <c r="J206" s="5">
        <v>122</v>
      </c>
      <c r="K206" s="5" t="s">
        <v>1552</v>
      </c>
      <c r="L206" s="5" t="str">
        <f>_xlfn.CONCAT("https://profilepicsbucket.crossfit.com/",Athletes_Combined10[[#This Row],[profilepics3key]])</f>
        <v>https://profilepicsbucket.crossfit.com/df164-P120480_7-184.jpg</v>
      </c>
      <c r="M206" s="5">
        <v>120480</v>
      </c>
      <c r="N206" s="5" t="s">
        <v>1553</v>
      </c>
      <c r="O206" s="5" t="s">
        <v>1547</v>
      </c>
      <c r="P206" s="5">
        <v>33</v>
      </c>
      <c r="Q206" s="5" t="s">
        <v>1554</v>
      </c>
      <c r="R206" s="5" t="s">
        <v>599</v>
      </c>
      <c r="S206" s="5">
        <v>2</v>
      </c>
      <c r="T206" s="5">
        <v>876</v>
      </c>
      <c r="U206" s="5" t="s">
        <v>1550</v>
      </c>
      <c r="V206" s="6">
        <v>1</v>
      </c>
    </row>
    <row r="207" spans="1:22" x14ac:dyDescent="0.35">
      <c r="A207" s="16" t="s">
        <v>1559</v>
      </c>
      <c r="B207" s="1">
        <v>1.65</v>
      </c>
      <c r="C207" s="2">
        <v>44663</v>
      </c>
      <c r="D207" s="2" t="s">
        <v>676</v>
      </c>
      <c r="E207" s="2">
        <v>61.2</v>
      </c>
      <c r="F207" s="2" t="s">
        <v>481</v>
      </c>
      <c r="G207" s="2" t="str">
        <f>IF(ISBLANK(Athletes_Combined10[[#This Row],[affiliatename]]), "No Gym", Athletes_Combined10[[#This Row],[affiliatename]])</f>
        <v>CrossFit Yas</v>
      </c>
      <c r="H207" s="2" t="s">
        <v>378</v>
      </c>
      <c r="I207" s="2" t="str">
        <f xml:space="preserve"> Athletes_Combined10[[#This Row],[competitorname]] &amp; " - " &amp; Athletes_Combined10[[#This Row],[status]]</f>
        <v>Jamie Greene - ACT</v>
      </c>
      <c r="J207" s="2">
        <v>123</v>
      </c>
      <c r="K207" s="2" t="s">
        <v>1556</v>
      </c>
      <c r="L207" s="2" t="str">
        <f>_xlfn.CONCAT("https://profilepicsbucket.crossfit.com/",Athletes_Combined10[[#This Row],[profilepics3key]])</f>
        <v>https://profilepicsbucket.crossfit.com/101af-P264512_2-184.jpg</v>
      </c>
      <c r="M207" s="2">
        <v>264512</v>
      </c>
      <c r="N207" s="2" t="s">
        <v>1557</v>
      </c>
      <c r="O207" s="2" t="s">
        <v>1547</v>
      </c>
      <c r="P207" s="2">
        <v>28</v>
      </c>
      <c r="Q207" s="2" t="s">
        <v>1558</v>
      </c>
      <c r="R207" s="2" t="s">
        <v>681</v>
      </c>
      <c r="S207" s="2">
        <v>3</v>
      </c>
      <c r="T207" s="2">
        <v>851</v>
      </c>
      <c r="U207" s="2" t="s">
        <v>1550</v>
      </c>
      <c r="V207" s="3">
        <v>1</v>
      </c>
    </row>
    <row r="208" spans="1:22" x14ac:dyDescent="0.35">
      <c r="A208" s="17" t="s">
        <v>1564</v>
      </c>
      <c r="B208" s="4">
        <v>1.74</v>
      </c>
      <c r="C208" s="5">
        <v>44608</v>
      </c>
      <c r="D208" s="5" t="s">
        <v>391</v>
      </c>
      <c r="E208" s="5">
        <v>68</v>
      </c>
      <c r="F208" s="5" t="s">
        <v>1560</v>
      </c>
      <c r="G208" s="5" t="str">
        <f>IF(ISBLANK(Athletes_Combined10[[#This Row],[affiliatename]]), "No Gym", Athletes_Combined10[[#This Row],[affiliatename]])</f>
        <v>CrossFit New England</v>
      </c>
      <c r="H208" s="5" t="s">
        <v>378</v>
      </c>
      <c r="I208" s="5" t="str">
        <f xml:space="preserve"> Athletes_Combined10[[#This Row],[competitorname]] &amp; " - " &amp; Athletes_Combined10[[#This Row],[status]]</f>
        <v>Katrin Tanja Davidsdottir - ACT</v>
      </c>
      <c r="J208" s="5">
        <v>15</v>
      </c>
      <c r="K208" s="5" t="s">
        <v>1561</v>
      </c>
      <c r="L208" s="5" t="str">
        <f>_xlfn.CONCAT("https://profilepicsbucket.crossfit.com/",Athletes_Combined10[[#This Row],[profilepics3key]])</f>
        <v>https://profilepicsbucket.crossfit.com/ee582-P55121_22-184.jpg</v>
      </c>
      <c r="M208" s="5">
        <v>55121</v>
      </c>
      <c r="N208" s="5" t="s">
        <v>1562</v>
      </c>
      <c r="O208" s="5" t="s">
        <v>1547</v>
      </c>
      <c r="P208" s="5">
        <v>26</v>
      </c>
      <c r="Q208" s="5" t="s">
        <v>1563</v>
      </c>
      <c r="R208" s="5" t="s">
        <v>396</v>
      </c>
      <c r="S208" s="5">
        <v>4</v>
      </c>
      <c r="T208" s="5">
        <v>784</v>
      </c>
      <c r="U208" s="5" t="s">
        <v>1550</v>
      </c>
      <c r="V208" s="6">
        <v>1</v>
      </c>
    </row>
    <row r="209" spans="1:22" x14ac:dyDescent="0.35">
      <c r="A209" s="16" t="s">
        <v>1569</v>
      </c>
      <c r="B209" s="1">
        <v>1.62</v>
      </c>
      <c r="C209" s="2">
        <v>44589</v>
      </c>
      <c r="D209" s="2" t="s">
        <v>376</v>
      </c>
      <c r="E209" s="2">
        <v>63</v>
      </c>
      <c r="F209" s="2" t="s">
        <v>1565</v>
      </c>
      <c r="G209" s="2" t="str">
        <f>IF(ISBLANK(Athletes_Combined10[[#This Row],[affiliatename]]), "No Gym", Athletes_Combined10[[#This Row],[affiliatename]])</f>
        <v>CrossFit Spot</v>
      </c>
      <c r="H209" s="2" t="s">
        <v>378</v>
      </c>
      <c r="I209" s="2" t="str">
        <f xml:space="preserve"> Athletes_Combined10[[#This Row],[competitorname]] &amp; " - " &amp; Athletes_Combined10[[#This Row],[status]]</f>
        <v>Karissa Pearce - ACT</v>
      </c>
      <c r="J209" s="2">
        <v>103</v>
      </c>
      <c r="K209" s="2" t="s">
        <v>1566</v>
      </c>
      <c r="L209" s="2" t="str">
        <f>_xlfn.CONCAT("https://profilepicsbucket.crossfit.com/",Athletes_Combined10[[#This Row],[profilepics3key]])</f>
        <v>https://profilepicsbucket.crossfit.com/17c8c-P305891_3-184.jpg</v>
      </c>
      <c r="M209" s="2">
        <v>305891</v>
      </c>
      <c r="N209" s="2" t="s">
        <v>1567</v>
      </c>
      <c r="O209" s="2" t="s">
        <v>1547</v>
      </c>
      <c r="P209" s="2">
        <v>30</v>
      </c>
      <c r="Q209" s="2" t="s">
        <v>1568</v>
      </c>
      <c r="R209" s="2" t="s">
        <v>383</v>
      </c>
      <c r="S209" s="2">
        <v>5</v>
      </c>
      <c r="T209" s="2">
        <v>714</v>
      </c>
      <c r="U209" s="2" t="s">
        <v>1550</v>
      </c>
      <c r="V209" s="3">
        <v>1</v>
      </c>
    </row>
    <row r="210" spans="1:22" x14ac:dyDescent="0.35">
      <c r="A210" s="17" t="s">
        <v>1573</v>
      </c>
      <c r="B210" s="4">
        <v>1.71</v>
      </c>
      <c r="C210" s="5">
        <v>44632</v>
      </c>
      <c r="D210" s="5" t="s">
        <v>376</v>
      </c>
      <c r="E210" s="5">
        <v>64.900000000000006</v>
      </c>
      <c r="F210" s="5" t="s">
        <v>377</v>
      </c>
      <c r="G210" s="5" t="str">
        <f>IF(ISBLANK(Athletes_Combined10[[#This Row],[affiliatename]]), "No Gym", Athletes_Combined10[[#This Row],[affiliatename]])</f>
        <v>CrossFit Mayhem</v>
      </c>
      <c r="H210" s="5" t="s">
        <v>378</v>
      </c>
      <c r="I210" s="5" t="str">
        <f xml:space="preserve"> Athletes_Combined10[[#This Row],[competitorname]] &amp; " - " &amp; Athletes_Combined10[[#This Row],[status]]</f>
        <v>Haley Adams - ACT</v>
      </c>
      <c r="J210" s="5">
        <v>116</v>
      </c>
      <c r="K210" s="5" t="s">
        <v>1570</v>
      </c>
      <c r="L210" s="5" t="str">
        <f>_xlfn.CONCAT("https://profilepicsbucket.crossfit.com/",Athletes_Combined10[[#This Row],[profilepics3key]])</f>
        <v>https://profilepicsbucket.crossfit.com/4c00e-P671666_8-184.jpg</v>
      </c>
      <c r="M210" s="5">
        <v>671666</v>
      </c>
      <c r="N210" s="5" t="s">
        <v>1571</v>
      </c>
      <c r="O210" s="5" t="s">
        <v>1547</v>
      </c>
      <c r="P210" s="5">
        <v>18</v>
      </c>
      <c r="Q210" s="5" t="s">
        <v>1572</v>
      </c>
      <c r="R210" s="5" t="s">
        <v>383</v>
      </c>
      <c r="S210" s="5">
        <v>6</v>
      </c>
      <c r="T210" s="5">
        <v>711</v>
      </c>
      <c r="U210" s="5" t="s">
        <v>1550</v>
      </c>
      <c r="V210" s="6">
        <v>1</v>
      </c>
    </row>
    <row r="211" spans="1:22" x14ac:dyDescent="0.35">
      <c r="A211" s="16" t="s">
        <v>1578</v>
      </c>
      <c r="B211" s="1">
        <v>1.74</v>
      </c>
      <c r="C211" s="2">
        <v>44601</v>
      </c>
      <c r="D211" s="2" t="s">
        <v>376</v>
      </c>
      <c r="E211" s="2">
        <v>70.3</v>
      </c>
      <c r="F211" s="2" t="s">
        <v>1574</v>
      </c>
      <c r="G211" s="2" t="str">
        <f>IF(ISBLANK(Athletes_Combined10[[#This Row],[affiliatename]]), "No Gym", Athletes_Combined10[[#This Row],[affiliatename]])</f>
        <v>Centerville CrossFit</v>
      </c>
      <c r="H211" s="2" t="s">
        <v>378</v>
      </c>
      <c r="I211" s="2" t="str">
        <f xml:space="preserve"> Athletes_Combined10[[#This Row],[competitorname]] &amp; " - " &amp; Athletes_Combined10[[#This Row],[status]]</f>
        <v>Amanda Barnhart - ACT</v>
      </c>
      <c r="J211" s="2">
        <v>104</v>
      </c>
      <c r="K211" s="2" t="s">
        <v>1575</v>
      </c>
      <c r="L211" s="2" t="str">
        <f>_xlfn.CONCAT("https://profilepicsbucket.crossfit.com/",Athletes_Combined10[[#This Row],[profilepics3key]])</f>
        <v>https://profilepicsbucket.crossfit.com/7a4f2-P174547_5-184.jpg</v>
      </c>
      <c r="M211" s="2">
        <v>174547</v>
      </c>
      <c r="N211" s="2" t="s">
        <v>1576</v>
      </c>
      <c r="O211" s="2" t="s">
        <v>1547</v>
      </c>
      <c r="P211" s="2">
        <v>27</v>
      </c>
      <c r="Q211" s="2" t="s">
        <v>1577</v>
      </c>
      <c r="R211" s="2" t="s">
        <v>383</v>
      </c>
      <c r="S211" s="2">
        <v>7</v>
      </c>
      <c r="T211" s="2">
        <v>706</v>
      </c>
      <c r="U211" s="2" t="s">
        <v>1550</v>
      </c>
      <c r="V211" s="3">
        <v>1</v>
      </c>
    </row>
    <row r="212" spans="1:22" x14ac:dyDescent="0.35">
      <c r="A212" s="17" t="s">
        <v>1583</v>
      </c>
      <c r="B212" s="4">
        <v>1.65</v>
      </c>
      <c r="C212" s="5">
        <v>44951</v>
      </c>
      <c r="D212" s="5" t="s">
        <v>376</v>
      </c>
      <c r="E212" s="5">
        <v>65.8</v>
      </c>
      <c r="F212" s="5" t="s">
        <v>1579</v>
      </c>
      <c r="G212" s="5" t="str">
        <f>IF(ISBLANK(Athletes_Combined10[[#This Row],[affiliatename]]), "No Gym", Athletes_Combined10[[#This Row],[affiliatename]])</f>
        <v>Streamline CrossFit</v>
      </c>
      <c r="H212" s="5" t="s">
        <v>378</v>
      </c>
      <c r="I212" s="5" t="str">
        <f xml:space="preserve"> Athletes_Combined10[[#This Row],[competitorname]] &amp; " - " &amp; Athletes_Combined10[[#This Row],[status]]</f>
        <v>Bethany Shadburne - ACT</v>
      </c>
      <c r="J212" s="5">
        <v>301</v>
      </c>
      <c r="K212" s="5" t="s">
        <v>1580</v>
      </c>
      <c r="L212" s="5" t="str">
        <f>_xlfn.CONCAT("https://profilepicsbucket.crossfit.com/",Athletes_Combined10[[#This Row],[profilepics3key]])</f>
        <v>https://profilepicsbucket.crossfit.com/69340-P592472_6-184.jpg</v>
      </c>
      <c r="M212" s="5">
        <v>592472</v>
      </c>
      <c r="N212" s="5" t="s">
        <v>1581</v>
      </c>
      <c r="O212" s="5" t="s">
        <v>1547</v>
      </c>
      <c r="P212" s="5">
        <v>25</v>
      </c>
      <c r="Q212" s="5" t="s">
        <v>1582</v>
      </c>
      <c r="R212" s="5" t="s">
        <v>383</v>
      </c>
      <c r="S212" s="5">
        <v>8</v>
      </c>
      <c r="T212" s="5">
        <v>659</v>
      </c>
      <c r="U212" s="5" t="s">
        <v>1550</v>
      </c>
      <c r="V212" s="6">
        <v>1</v>
      </c>
    </row>
    <row r="213" spans="1:22" x14ac:dyDescent="0.35">
      <c r="A213" s="16" t="s">
        <v>1588</v>
      </c>
      <c r="B213" s="1">
        <v>1.62</v>
      </c>
      <c r="C213" s="2">
        <v>44717</v>
      </c>
      <c r="D213" s="2" t="s">
        <v>724</v>
      </c>
      <c r="E213" s="2">
        <v>63</v>
      </c>
      <c r="F213" s="2" t="s">
        <v>1584</v>
      </c>
      <c r="G213" s="2" t="str">
        <f>IF(ISBLANK(Athletes_Combined10[[#This Row],[affiliatename]]), "No Gym", Athletes_Combined10[[#This Row],[affiliatename]])</f>
        <v>CrossFit Kallithea</v>
      </c>
      <c r="H213" s="2" t="s">
        <v>378</v>
      </c>
      <c r="I213" s="2" t="str">
        <f xml:space="preserve"> Athletes_Combined10[[#This Row],[competitorname]] &amp; " - " &amp; Athletes_Combined10[[#This Row],[status]]</f>
        <v>Anna Fragkou - ACT</v>
      </c>
      <c r="J213" s="2">
        <v>167</v>
      </c>
      <c r="K213" s="2" t="s">
        <v>1585</v>
      </c>
      <c r="L213" s="2" t="str">
        <f>_xlfn.CONCAT("https://profilepicsbucket.crossfit.com/",Athletes_Combined10[[#This Row],[profilepics3key]])</f>
        <v>https://profilepicsbucket.crossfit.com/5b3c7-P252900_1-184.jpg</v>
      </c>
      <c r="M213" s="2">
        <v>252900</v>
      </c>
      <c r="N213" s="2" t="s">
        <v>1586</v>
      </c>
      <c r="O213" s="2" t="s">
        <v>1547</v>
      </c>
      <c r="P213" s="2">
        <v>29</v>
      </c>
      <c r="Q213" s="2" t="s">
        <v>1587</v>
      </c>
      <c r="R213" s="2" t="s">
        <v>729</v>
      </c>
      <c r="S213" s="2">
        <v>9</v>
      </c>
      <c r="T213" s="2">
        <v>640</v>
      </c>
      <c r="U213" s="2" t="s">
        <v>1550</v>
      </c>
      <c r="V213" s="3">
        <v>1</v>
      </c>
    </row>
    <row r="214" spans="1:22" x14ac:dyDescent="0.35">
      <c r="A214" s="17" t="s">
        <v>1593</v>
      </c>
      <c r="B214" s="4">
        <v>1.68</v>
      </c>
      <c r="C214" s="5">
        <v>44952</v>
      </c>
      <c r="D214" s="5" t="s">
        <v>391</v>
      </c>
      <c r="E214" s="5">
        <v>59</v>
      </c>
      <c r="F214" s="5" t="s">
        <v>1589</v>
      </c>
      <c r="G214" s="5" t="str">
        <f>IF(ISBLANK(Athletes_Combined10[[#This Row],[affiliatename]]), "No Gym", Athletes_Combined10[[#This Row],[affiliatename]])</f>
        <v>CrossFit Zug</v>
      </c>
      <c r="H214" s="5" t="s">
        <v>378</v>
      </c>
      <c r="I214" s="5" t="str">
        <f xml:space="preserve"> Athletes_Combined10[[#This Row],[competitorname]] &amp; " - " &amp; Athletes_Combined10[[#This Row],[status]]</f>
        <v>Thuridur Erla Helgadottir - ACT</v>
      </c>
      <c r="J214" s="5">
        <v>119</v>
      </c>
      <c r="K214" s="5" t="s">
        <v>1590</v>
      </c>
      <c r="L214" s="5" t="str">
        <f>_xlfn.CONCAT("https://profilepicsbucket.crossfit.com/",Athletes_Combined10[[#This Row],[profilepics3key]])</f>
        <v>https://profilepicsbucket.crossfit.com/4641e-P19501_6-184.jpg</v>
      </c>
      <c r="M214" s="5">
        <v>19501</v>
      </c>
      <c r="N214" s="5" t="s">
        <v>1591</v>
      </c>
      <c r="O214" s="5" t="s">
        <v>1547</v>
      </c>
      <c r="P214" s="5">
        <v>27</v>
      </c>
      <c r="Q214" s="5" t="s">
        <v>1592</v>
      </c>
      <c r="R214" s="5" t="s">
        <v>396</v>
      </c>
      <c r="S214" s="5">
        <v>10</v>
      </c>
      <c r="T214" s="5">
        <v>611</v>
      </c>
      <c r="U214" s="5" t="s">
        <v>1550</v>
      </c>
      <c r="V214" s="6">
        <v>1</v>
      </c>
    </row>
    <row r="215" spans="1:22" x14ac:dyDescent="0.35">
      <c r="A215" s="16" t="s">
        <v>1598</v>
      </c>
      <c r="B215" s="1">
        <v>1.74</v>
      </c>
      <c r="C215" s="2">
        <v>44754</v>
      </c>
      <c r="D215" s="2" t="s">
        <v>376</v>
      </c>
      <c r="E215" s="2">
        <v>68</v>
      </c>
      <c r="F215" s="2" t="s">
        <v>1594</v>
      </c>
      <c r="G215" s="2" t="str">
        <f>IF(ISBLANK(Athletes_Combined10[[#This Row],[affiliatename]]), "No Gym", Athletes_Combined10[[#This Row],[affiliatename]])</f>
        <v>CrossFit Envy</v>
      </c>
      <c r="H215" s="2" t="s">
        <v>89</v>
      </c>
      <c r="I215" s="2" t="str">
        <f xml:space="preserve"> Athletes_Combined10[[#This Row],[competitorname]] &amp; " - " &amp; Athletes_Combined10[[#This Row],[status]]</f>
        <v>Danielle Brandon - CUT</v>
      </c>
      <c r="J215" s="2">
        <v>108</v>
      </c>
      <c r="K215" s="2" t="s">
        <v>1595</v>
      </c>
      <c r="L215" s="2" t="str">
        <f>_xlfn.CONCAT("https://profilepicsbucket.crossfit.com/",Athletes_Combined10[[#This Row],[profilepics3key]])</f>
        <v>https://profilepicsbucket.crossfit.com/59c42-P349097_4-184.jpg</v>
      </c>
      <c r="M215" s="2">
        <v>349097</v>
      </c>
      <c r="N215" s="2" t="s">
        <v>1596</v>
      </c>
      <c r="O215" s="2" t="s">
        <v>1547</v>
      </c>
      <c r="P215" s="2">
        <v>23</v>
      </c>
      <c r="Q215" s="2" t="s">
        <v>1597</v>
      </c>
      <c r="R215" s="2" t="s">
        <v>383</v>
      </c>
      <c r="S215" s="2">
        <v>11</v>
      </c>
      <c r="T215" s="2">
        <v>376</v>
      </c>
      <c r="U215" s="2" t="s">
        <v>1550</v>
      </c>
      <c r="V215" s="3">
        <v>1</v>
      </c>
    </row>
    <row r="216" spans="1:22" x14ac:dyDescent="0.35">
      <c r="A216" s="17" t="s">
        <v>1602</v>
      </c>
      <c r="B216" s="4">
        <v>1.74</v>
      </c>
      <c r="C216" s="5">
        <v>44767</v>
      </c>
      <c r="D216" s="5" t="s">
        <v>391</v>
      </c>
      <c r="E216" s="5">
        <v>68.900000000000006</v>
      </c>
      <c r="F216" s="5" t="s">
        <v>1263</v>
      </c>
      <c r="G216" s="5" t="str">
        <f>IF(ISBLANK(Athletes_Combined10[[#This Row],[affiliatename]]), "No Gym", Athletes_Combined10[[#This Row],[affiliatename]])</f>
        <v>CrossFit ReykjavÃ­k</v>
      </c>
      <c r="H216" s="5" t="s">
        <v>89</v>
      </c>
      <c r="I216" s="5" t="str">
        <f xml:space="preserve"> Athletes_Combined10[[#This Row],[competitorname]] &amp; " - " &amp; Athletes_Combined10[[#This Row],[status]]</f>
        <v>Annie Thorisdottir - CUT</v>
      </c>
      <c r="J216" s="5">
        <v>11</v>
      </c>
      <c r="K216" s="5" t="s">
        <v>1599</v>
      </c>
      <c r="L216" s="5" t="str">
        <f>_xlfn.CONCAT("https://profilepicsbucket.crossfit.com/",Athletes_Combined10[[#This Row],[profilepics3key]])</f>
        <v>https://profilepicsbucket.crossfit.com/15f17-P18588_4-184.jpg</v>
      </c>
      <c r="M216" s="5">
        <v>18588</v>
      </c>
      <c r="N216" s="5" t="s">
        <v>1600</v>
      </c>
      <c r="O216" s="5" t="s">
        <v>1547</v>
      </c>
      <c r="P216" s="5">
        <v>29</v>
      </c>
      <c r="Q216" s="5" t="s">
        <v>1601</v>
      </c>
      <c r="R216" s="5" t="s">
        <v>396</v>
      </c>
      <c r="S216" s="5">
        <v>12</v>
      </c>
      <c r="T216" s="5">
        <v>370</v>
      </c>
      <c r="U216" s="5" t="s">
        <v>1550</v>
      </c>
      <c r="V216" s="6">
        <v>1</v>
      </c>
    </row>
    <row r="217" spans="1:22" x14ac:dyDescent="0.35">
      <c r="A217" s="16" t="s">
        <v>1607</v>
      </c>
      <c r="B217" s="1">
        <v>1.62</v>
      </c>
      <c r="C217" s="2">
        <v>44598</v>
      </c>
      <c r="D217" s="2" t="s">
        <v>459</v>
      </c>
      <c r="E217" s="2">
        <v>65.3</v>
      </c>
      <c r="F217" s="2" t="s">
        <v>1603</v>
      </c>
      <c r="G217" s="2" t="str">
        <f>IF(ISBLANK(Athletes_Combined10[[#This Row],[affiliatename]]), "No Gym", Athletes_Combined10[[#This Row],[affiliatename]])</f>
        <v>CrossFit Colosseum</v>
      </c>
      <c r="H217" s="2" t="s">
        <v>89</v>
      </c>
      <c r="I217" s="2" t="str">
        <f xml:space="preserve"> Athletes_Combined10[[#This Row],[competitorname]] &amp; " - " &amp; Athletes_Combined10[[#This Row],[status]]</f>
        <v>Carolyne Prevost - CUT</v>
      </c>
      <c r="J217" s="2">
        <v>107</v>
      </c>
      <c r="K217" s="2" t="s">
        <v>1604</v>
      </c>
      <c r="L217" s="2" t="str">
        <f>_xlfn.CONCAT("https://profilepicsbucket.crossfit.com/",Athletes_Combined10[[#This Row],[profilepics3key]])</f>
        <v>https://profilepicsbucket.crossfit.com/9bab8-P239148_10-184.jpg</v>
      </c>
      <c r="M217" s="2">
        <v>239148</v>
      </c>
      <c r="N217" s="2" t="s">
        <v>1605</v>
      </c>
      <c r="O217" s="2" t="s">
        <v>1547</v>
      </c>
      <c r="P217" s="2">
        <v>29</v>
      </c>
      <c r="Q217" s="2" t="s">
        <v>1606</v>
      </c>
      <c r="R217" s="2" t="s">
        <v>464</v>
      </c>
      <c r="S217" s="2">
        <v>13</v>
      </c>
      <c r="T217" s="2">
        <v>365</v>
      </c>
      <c r="U217" s="2" t="s">
        <v>1550</v>
      </c>
      <c r="V217" s="3">
        <v>1</v>
      </c>
    </row>
    <row r="218" spans="1:22" x14ac:dyDescent="0.35">
      <c r="A218" s="17" t="s">
        <v>1611</v>
      </c>
      <c r="B218" s="4">
        <v>1.71</v>
      </c>
      <c r="C218" s="5">
        <v>44640</v>
      </c>
      <c r="D218" s="5" t="s">
        <v>1160</v>
      </c>
      <c r="E218" s="5">
        <v>70.3</v>
      </c>
      <c r="F218" s="5" t="s">
        <v>969</v>
      </c>
      <c r="G218" s="5" t="str">
        <f>IF(ISBLANK(Athletes_Combined10[[#This Row],[affiliatename]]), "No Gym", Athletes_Combined10[[#This Row],[affiliatename]])</f>
        <v>Diablo CrossFit</v>
      </c>
      <c r="H218" s="5" t="s">
        <v>89</v>
      </c>
      <c r="I218" s="5" t="str">
        <f xml:space="preserve"> Athletes_Combined10[[#This Row],[competitorname]] &amp; " - " &amp; Athletes_Combined10[[#This Row],[status]]</f>
        <v>Alessandra Pichelli - CUT</v>
      </c>
      <c r="J218" s="5">
        <v>130</v>
      </c>
      <c r="K218" s="5" t="s">
        <v>1608</v>
      </c>
      <c r="L218" s="5" t="str">
        <f>_xlfn.CONCAT("https://profilepicsbucket.crossfit.com/",Athletes_Combined10[[#This Row],[profilepics3key]])</f>
        <v>https://profilepicsbucket.crossfit.com/a0400-P37537_14-184.jpg</v>
      </c>
      <c r="M218" s="5">
        <v>37537</v>
      </c>
      <c r="N218" s="5" t="s">
        <v>1609</v>
      </c>
      <c r="O218" s="5" t="s">
        <v>1547</v>
      </c>
      <c r="P218" s="5">
        <v>33</v>
      </c>
      <c r="Q218" s="5" t="s">
        <v>1610</v>
      </c>
      <c r="R218" s="5" t="s">
        <v>1165</v>
      </c>
      <c r="S218" s="5">
        <v>14</v>
      </c>
      <c r="T218" s="5">
        <v>365</v>
      </c>
      <c r="U218" s="5" t="s">
        <v>1550</v>
      </c>
      <c r="V218" s="6">
        <v>1</v>
      </c>
    </row>
    <row r="219" spans="1:22" x14ac:dyDescent="0.35">
      <c r="A219" s="16" t="s">
        <v>1615</v>
      </c>
      <c r="B219" s="1">
        <v>1.74</v>
      </c>
      <c r="C219" s="2">
        <v>44659</v>
      </c>
      <c r="D219" s="2" t="s">
        <v>643</v>
      </c>
      <c r="E219" s="2">
        <v>68.900000000000006</v>
      </c>
      <c r="F219" s="2" t="s">
        <v>718</v>
      </c>
      <c r="G219" s="2" t="str">
        <f>IF(ISBLANK(Athletes_Combined10[[#This Row],[affiliatename]]), "No Gym", Athletes_Combined10[[#This Row],[affiliatename]])</f>
        <v>CrossFit BBros</v>
      </c>
      <c r="H219" s="2" t="s">
        <v>89</v>
      </c>
      <c r="I219" s="2" t="str">
        <f xml:space="preserve"> Athletes_Combined10[[#This Row],[competitorname]] &amp; " - " &amp; Athletes_Combined10[[#This Row],[status]]</f>
        <v>Laura Horvath - CUT</v>
      </c>
      <c r="J219" s="2">
        <v>152</v>
      </c>
      <c r="K219" s="2" t="s">
        <v>1612</v>
      </c>
      <c r="L219" s="2" t="str">
        <f>_xlfn.CONCAT("https://profilepicsbucket.crossfit.com/",Athletes_Combined10[[#This Row],[profilepics3key]])</f>
        <v>https://profilepicsbucket.crossfit.com/c1412-P591912_5-184.jpg</v>
      </c>
      <c r="M219" s="2">
        <v>591912</v>
      </c>
      <c r="N219" s="2" t="s">
        <v>1613</v>
      </c>
      <c r="O219" s="2" t="s">
        <v>1547</v>
      </c>
      <c r="P219" s="2">
        <v>22</v>
      </c>
      <c r="Q219" s="2" t="s">
        <v>1614</v>
      </c>
      <c r="R219" s="2" t="s">
        <v>647</v>
      </c>
      <c r="S219" s="2">
        <v>15</v>
      </c>
      <c r="T219" s="2">
        <v>356</v>
      </c>
      <c r="U219" s="2" t="s">
        <v>1550</v>
      </c>
      <c r="V219" s="3">
        <v>1</v>
      </c>
    </row>
    <row r="220" spans="1:22" x14ac:dyDescent="0.35">
      <c r="A220" s="17" t="s">
        <v>1619</v>
      </c>
      <c r="B220" s="4">
        <v>1.71</v>
      </c>
      <c r="C220" s="5">
        <v>44603</v>
      </c>
      <c r="D220" s="5" t="s">
        <v>376</v>
      </c>
      <c r="E220" s="5">
        <v>68</v>
      </c>
      <c r="F220" s="5" t="s">
        <v>916</v>
      </c>
      <c r="G220" s="5" t="str">
        <f>IF(ISBLANK(Athletes_Combined10[[#This Row],[affiliatename]]), "No Gym", Athletes_Combined10[[#This Row],[affiliatename]])</f>
        <v>CrossFit T-Town</v>
      </c>
      <c r="H220" s="5" t="s">
        <v>89</v>
      </c>
      <c r="I220" s="5" t="str">
        <f xml:space="preserve"> Athletes_Combined10[[#This Row],[competitorname]] &amp; " - " &amp; Athletes_Combined10[[#This Row],[status]]</f>
        <v>Brooke Wells - CUT</v>
      </c>
      <c r="J220" s="5">
        <v>102</v>
      </c>
      <c r="K220" s="5" t="s">
        <v>1616</v>
      </c>
      <c r="L220" s="5" t="str">
        <f>_xlfn.CONCAT("https://profilepicsbucket.crossfit.com/",Athletes_Combined10[[#This Row],[profilepics3key]])</f>
        <v>https://profilepicsbucket.crossfit.com/16c0e-P168305_8-184.jpg</v>
      </c>
      <c r="M220" s="5">
        <v>168305</v>
      </c>
      <c r="N220" s="5" t="s">
        <v>1617</v>
      </c>
      <c r="O220" s="5" t="s">
        <v>1547</v>
      </c>
      <c r="P220" s="5">
        <v>24</v>
      </c>
      <c r="Q220" s="5" t="s">
        <v>1618</v>
      </c>
      <c r="R220" s="5" t="s">
        <v>383</v>
      </c>
      <c r="S220" s="5">
        <v>16</v>
      </c>
      <c r="T220" s="5">
        <v>351</v>
      </c>
      <c r="U220" s="5" t="s">
        <v>1550</v>
      </c>
      <c r="V220" s="6">
        <v>1</v>
      </c>
    </row>
    <row r="221" spans="1:22" x14ac:dyDescent="0.35">
      <c r="A221" s="16" t="s">
        <v>1624</v>
      </c>
      <c r="B221" s="1">
        <v>1.68</v>
      </c>
      <c r="C221" s="2">
        <v>44615</v>
      </c>
      <c r="D221" s="2" t="s">
        <v>459</v>
      </c>
      <c r="E221" s="2">
        <v>65.8</v>
      </c>
      <c r="F221" s="2" t="s">
        <v>1620</v>
      </c>
      <c r="G221" s="2" t="str">
        <f>IF(ISBLANK(Athletes_Combined10[[#This Row],[affiliatename]]), "No Gym", Athletes_Combined10[[#This Row],[affiliatename]])</f>
        <v>CrossFit Saint Jerome</v>
      </c>
      <c r="H221" s="2" t="s">
        <v>89</v>
      </c>
      <c r="I221" s="2" t="str">
        <f xml:space="preserve"> Athletes_Combined10[[#This Row],[competitorname]] &amp; " - " &amp; Athletes_Combined10[[#This Row],[status]]</f>
        <v>Carol-Ann Reason-Thibault - CUT</v>
      </c>
      <c r="J221" s="2">
        <v>126</v>
      </c>
      <c r="K221" s="2" t="s">
        <v>1621</v>
      </c>
      <c r="L221" s="2" t="str">
        <f>_xlfn.CONCAT("https://profilepicsbucket.crossfit.com/",Athletes_Combined10[[#This Row],[profilepics3key]])</f>
        <v>https://profilepicsbucket.crossfit.com/fb6c4-P103389_9-184.jpg</v>
      </c>
      <c r="M221" s="2">
        <v>103389</v>
      </c>
      <c r="N221" s="2" t="s">
        <v>1622</v>
      </c>
      <c r="O221" s="2" t="s">
        <v>1547</v>
      </c>
      <c r="P221" s="2">
        <v>31</v>
      </c>
      <c r="Q221" s="2" t="s">
        <v>1623</v>
      </c>
      <c r="R221" s="2" t="s">
        <v>464</v>
      </c>
      <c r="S221" s="2">
        <v>17</v>
      </c>
      <c r="T221" s="2">
        <v>328</v>
      </c>
      <c r="U221" s="2" t="s">
        <v>1550</v>
      </c>
      <c r="V221" s="3">
        <v>1</v>
      </c>
    </row>
    <row r="222" spans="1:22" x14ac:dyDescent="0.35">
      <c r="A222" s="17" t="s">
        <v>1629</v>
      </c>
      <c r="B222" s="4">
        <v>1.74</v>
      </c>
      <c r="C222" s="5">
        <v>44674</v>
      </c>
      <c r="D222" s="5" t="s">
        <v>480</v>
      </c>
      <c r="E222" s="5">
        <v>61.2</v>
      </c>
      <c r="F222" s="5" t="s">
        <v>1625</v>
      </c>
      <c r="G222" s="5" t="str">
        <f>IF(ISBLANK(Athletes_Combined10[[#This Row],[affiliatename]]), "No Gym", Athletes_Combined10[[#This Row],[affiliatename]])</f>
        <v>CrossFit Black Five</v>
      </c>
      <c r="H222" s="5" t="s">
        <v>89</v>
      </c>
      <c r="I222" s="5" t="str">
        <f xml:space="preserve"> Athletes_Combined10[[#This Row],[competitorname]] &amp; " - " &amp; Athletes_Combined10[[#This Row],[status]]</f>
        <v>Samantha Briggs - CUT</v>
      </c>
      <c r="J222" s="5">
        <v>13</v>
      </c>
      <c r="K222" s="5" t="s">
        <v>1626</v>
      </c>
      <c r="L222" s="5" t="str">
        <f>_xlfn.CONCAT("https://profilepicsbucket.crossfit.com/",Athletes_Combined10[[#This Row],[profilepics3key]])</f>
        <v>https://profilepicsbucket.crossfit.com/0e63d-P2536_14-184.jpg</v>
      </c>
      <c r="M222" s="5">
        <v>2536</v>
      </c>
      <c r="N222" s="5" t="s">
        <v>1627</v>
      </c>
      <c r="O222" s="5" t="s">
        <v>1547</v>
      </c>
      <c r="P222" s="5">
        <v>37</v>
      </c>
      <c r="Q222" s="5" t="s">
        <v>1628</v>
      </c>
      <c r="R222" s="5" t="s">
        <v>485</v>
      </c>
      <c r="S222" s="5">
        <v>18</v>
      </c>
      <c r="T222" s="5">
        <v>318</v>
      </c>
      <c r="U222" s="5" t="s">
        <v>1550</v>
      </c>
      <c r="V222" s="6">
        <v>1</v>
      </c>
    </row>
    <row r="223" spans="1:22" x14ac:dyDescent="0.35">
      <c r="A223" s="16" t="s">
        <v>1633</v>
      </c>
      <c r="B223" s="1">
        <v>1.74</v>
      </c>
      <c r="C223" s="2"/>
      <c r="D223" s="2" t="s">
        <v>459</v>
      </c>
      <c r="E223" s="2">
        <v>68</v>
      </c>
      <c r="F223" s="2"/>
      <c r="G223" s="2" t="str">
        <f>IF(ISBLANK(Athletes_Combined10[[#This Row],[affiliatename]]), "No Gym", Athletes_Combined10[[#This Row],[affiliatename]])</f>
        <v>No Gym</v>
      </c>
      <c r="H223" s="2" t="s">
        <v>89</v>
      </c>
      <c r="I223" s="2" t="str">
        <f xml:space="preserve"> Athletes_Combined10[[#This Row],[competitorname]] &amp; " - " &amp; Athletes_Combined10[[#This Row],[status]]</f>
        <v>Emily Rolfe - CUT</v>
      </c>
      <c r="J223" s="2">
        <v>314</v>
      </c>
      <c r="K223" s="2" t="s">
        <v>1630</v>
      </c>
      <c r="L223" s="2" t="str">
        <f>_xlfn.CONCAT("https://profilepicsbucket.crossfit.com/",Athletes_Combined10[[#This Row],[profilepics3key]])</f>
        <v>https://profilepicsbucket.crossfit.com/22eb9-P484380_3-184.jpg</v>
      </c>
      <c r="M223" s="2">
        <v>484380</v>
      </c>
      <c r="N223" s="2" t="s">
        <v>1631</v>
      </c>
      <c r="O223" s="2" t="s">
        <v>1547</v>
      </c>
      <c r="P223" s="2">
        <v>30</v>
      </c>
      <c r="Q223" s="2" t="s">
        <v>1632</v>
      </c>
      <c r="R223" s="2" t="s">
        <v>464</v>
      </c>
      <c r="S223" s="2">
        <v>19</v>
      </c>
      <c r="T223" s="2">
        <v>317</v>
      </c>
      <c r="U223" s="2" t="s">
        <v>1550</v>
      </c>
      <c r="V223" s="3">
        <v>1</v>
      </c>
    </row>
    <row r="224" spans="1:22" x14ac:dyDescent="0.35">
      <c r="A224" s="17" t="s">
        <v>1638</v>
      </c>
      <c r="B224" s="4">
        <v>1.77</v>
      </c>
      <c r="C224" s="5">
        <v>44631</v>
      </c>
      <c r="D224" s="5" t="s">
        <v>391</v>
      </c>
      <c r="E224" s="5">
        <v>68.900000000000006</v>
      </c>
      <c r="F224" s="5" t="s">
        <v>1634</v>
      </c>
      <c r="G224" s="5" t="str">
        <f>IF(ISBLANK(Athletes_Combined10[[#This Row],[affiliatename]]), "No Gym", Athletes_Combined10[[#This Row],[affiliatename]])</f>
        <v>CrossFit Sudurnes</v>
      </c>
      <c r="H224" s="5" t="s">
        <v>89</v>
      </c>
      <c r="I224" s="5" t="str">
        <f xml:space="preserve"> Athletes_Combined10[[#This Row],[competitorname]] &amp; " - " &amp; Athletes_Combined10[[#This Row],[status]]</f>
        <v>RagnheiÃ°ur Sara Sigmundsdottir - CUT</v>
      </c>
      <c r="J224" s="5">
        <v>121</v>
      </c>
      <c r="K224" s="5" t="s">
        <v>1635</v>
      </c>
      <c r="L224" s="5" t="str">
        <f>_xlfn.CONCAT("https://profilepicsbucket.crossfit.com/",Athletes_Combined10[[#This Row],[profilepics3key]])</f>
        <v>https://profilepicsbucket.crossfit.com/53249-P8859_6-184.jpg</v>
      </c>
      <c r="M224" s="5">
        <v>8859</v>
      </c>
      <c r="N224" s="5" t="s">
        <v>1636</v>
      </c>
      <c r="O224" s="5" t="s">
        <v>1547</v>
      </c>
      <c r="P224" s="5">
        <v>26</v>
      </c>
      <c r="Q224" s="5" t="s">
        <v>1637</v>
      </c>
      <c r="R224" s="5" t="s">
        <v>396</v>
      </c>
      <c r="S224" s="5">
        <v>20</v>
      </c>
      <c r="T224" s="5">
        <v>294</v>
      </c>
      <c r="U224" s="5" t="s">
        <v>1550</v>
      </c>
      <c r="V224" s="6">
        <v>1</v>
      </c>
    </row>
    <row r="225" spans="1:22" x14ac:dyDescent="0.35">
      <c r="A225" s="16" t="s">
        <v>1643</v>
      </c>
      <c r="B225" s="1">
        <v>1.68</v>
      </c>
      <c r="C225" s="2">
        <v>44667</v>
      </c>
      <c r="D225" s="2" t="s">
        <v>521</v>
      </c>
      <c r="E225" s="2">
        <v>64</v>
      </c>
      <c r="F225" s="2" t="s">
        <v>1639</v>
      </c>
      <c r="G225" s="2" t="str">
        <f>IF(ISBLANK(Athletes_Combined10[[#This Row],[affiliatename]]), "No Gym", Athletes_Combined10[[#This Row],[affiliatename]])</f>
        <v>CrossFit Berserk</v>
      </c>
      <c r="H225" s="2" t="s">
        <v>89</v>
      </c>
      <c r="I225" s="2" t="str">
        <f xml:space="preserve"> Athletes_Combined10[[#This Row],[competitorname]] &amp; " - " &amp; Athletes_Combined10[[#This Row],[status]]</f>
        <v>Emma McQuaid - CUT</v>
      </c>
      <c r="J225" s="2">
        <v>128</v>
      </c>
      <c r="K225" s="2" t="s">
        <v>1640</v>
      </c>
      <c r="L225" s="2" t="str">
        <f>_xlfn.CONCAT("https://profilepicsbucket.crossfit.com/",Athletes_Combined10[[#This Row],[profilepics3key]])</f>
        <v>https://profilepicsbucket.crossfit.com/69815-P239442_5-184.jpg</v>
      </c>
      <c r="M225" s="2">
        <v>239442</v>
      </c>
      <c r="N225" s="2" t="s">
        <v>1641</v>
      </c>
      <c r="O225" s="2" t="s">
        <v>1547</v>
      </c>
      <c r="P225" s="2">
        <v>29</v>
      </c>
      <c r="Q225" s="2" t="s">
        <v>1642</v>
      </c>
      <c r="R225" s="2" t="s">
        <v>525</v>
      </c>
      <c r="S225" s="2">
        <v>21</v>
      </c>
      <c r="T225" s="2">
        <v>255</v>
      </c>
      <c r="U225" s="2" t="s">
        <v>1550</v>
      </c>
      <c r="V225" s="3">
        <v>1</v>
      </c>
    </row>
    <row r="226" spans="1:22" x14ac:dyDescent="0.35">
      <c r="A226" s="17" t="s">
        <v>1648</v>
      </c>
      <c r="B226" s="4">
        <v>1.74</v>
      </c>
      <c r="C226" s="5">
        <v>44724</v>
      </c>
      <c r="D226" s="5" t="s">
        <v>717</v>
      </c>
      <c r="E226" s="5">
        <v>73</v>
      </c>
      <c r="F226" s="5" t="s">
        <v>1644</v>
      </c>
      <c r="G226" s="5" t="str">
        <f>IF(ISBLANK(Athletes_Combined10[[#This Row],[affiliatename]]), "No Gym", Athletes_Combined10[[#This Row],[affiliatename]])</f>
        <v>CrossFit Alpha Prime</v>
      </c>
      <c r="H226" s="5" t="s">
        <v>89</v>
      </c>
      <c r="I226" s="5" t="str">
        <f xml:space="preserve"> Athletes_Combined10[[#This Row],[competitorname]] &amp; " - " &amp; Athletes_Combined10[[#This Row],[status]]</f>
        <v>Karin FreyovÃ¡ - CUT</v>
      </c>
      <c r="J226" s="5">
        <v>127</v>
      </c>
      <c r="K226" s="5" t="s">
        <v>1645</v>
      </c>
      <c r="L226" s="5" t="str">
        <f>_xlfn.CONCAT("https://profilepicsbucket.crossfit.com/",Athletes_Combined10[[#This Row],[profilepics3key]])</f>
        <v>https://profilepicsbucket.crossfit.com/f5632-P698210_3-184.jpg</v>
      </c>
      <c r="M226" s="5">
        <v>698210</v>
      </c>
      <c r="N226" s="5" t="s">
        <v>1646</v>
      </c>
      <c r="O226" s="5" t="s">
        <v>1547</v>
      </c>
      <c r="P226" s="5">
        <v>24</v>
      </c>
      <c r="Q226" s="5" t="s">
        <v>1647</v>
      </c>
      <c r="R226" s="5" t="s">
        <v>722</v>
      </c>
      <c r="S226" s="5">
        <v>22</v>
      </c>
      <c r="T226" s="5">
        <v>254</v>
      </c>
      <c r="U226" s="5" t="s">
        <v>1550</v>
      </c>
      <c r="V226" s="6">
        <v>1</v>
      </c>
    </row>
    <row r="227" spans="1:22" x14ac:dyDescent="0.35">
      <c r="A227" s="16" t="s">
        <v>1653</v>
      </c>
      <c r="B227" s="1">
        <v>1.58</v>
      </c>
      <c r="C227" s="2">
        <v>44785</v>
      </c>
      <c r="D227" s="2" t="s">
        <v>403</v>
      </c>
      <c r="E227" s="2">
        <v>62.1</v>
      </c>
      <c r="F227" s="2" t="s">
        <v>1649</v>
      </c>
      <c r="G227" s="2" t="str">
        <f>IF(ISBLANK(Athletes_Combined10[[#This Row],[affiliatename]]), "No Gym", Athletes_Combined10[[#This Row],[affiliatename]])</f>
        <v>CrossFit Urge</v>
      </c>
      <c r="H227" s="2" t="s">
        <v>89</v>
      </c>
      <c r="I227" s="2" t="str">
        <f xml:space="preserve"> Athletes_Combined10[[#This Row],[competitorname]] &amp; " - " &amp; Athletes_Combined10[[#This Row],[status]]</f>
        <v>Madeline Sturt - CUT</v>
      </c>
      <c r="J227" s="2">
        <v>303</v>
      </c>
      <c r="K227" s="2" t="s">
        <v>1650</v>
      </c>
      <c r="L227" s="2" t="str">
        <f>_xlfn.CONCAT("https://profilepicsbucket.crossfit.com/",Athletes_Combined10[[#This Row],[profilepics3key]])</f>
        <v>https://profilepicsbucket.crossfit.com/082c4-P21556_8-184.jpg</v>
      </c>
      <c r="M227" s="2">
        <v>21556</v>
      </c>
      <c r="N227" s="2" t="s">
        <v>1651</v>
      </c>
      <c r="O227" s="2" t="s">
        <v>1547</v>
      </c>
      <c r="P227" s="2">
        <v>22</v>
      </c>
      <c r="Q227" s="2" t="s">
        <v>1652</v>
      </c>
      <c r="R227" s="2" t="s">
        <v>408</v>
      </c>
      <c r="S227" s="2">
        <v>23</v>
      </c>
      <c r="T227" s="2">
        <v>244</v>
      </c>
      <c r="U227" s="2" t="s">
        <v>1550</v>
      </c>
      <c r="V227" s="3">
        <v>1</v>
      </c>
    </row>
    <row r="228" spans="1:22" x14ac:dyDescent="0.35">
      <c r="A228" s="17" t="s">
        <v>1658</v>
      </c>
      <c r="B228" s="4">
        <v>1.71</v>
      </c>
      <c r="C228" s="5">
        <v>44956</v>
      </c>
      <c r="D228" s="5" t="s">
        <v>376</v>
      </c>
      <c r="E228" s="5">
        <v>68</v>
      </c>
      <c r="F228" s="5" t="s">
        <v>1654</v>
      </c>
      <c r="G228" s="5" t="str">
        <f>IF(ISBLANK(Athletes_Combined10[[#This Row],[affiliatename]]), "No Gym", Athletes_Combined10[[#This Row],[affiliatename]])</f>
        <v>CrossFit Queens</v>
      </c>
      <c r="H228" s="5" t="s">
        <v>89</v>
      </c>
      <c r="I228" s="5" t="str">
        <f xml:space="preserve"> Athletes_Combined10[[#This Row],[competitorname]] &amp; " - " &amp; Athletes_Combined10[[#This Row],[status]]</f>
        <v>Meg Reardon - CUT</v>
      </c>
      <c r="J228" s="5">
        <v>306</v>
      </c>
      <c r="K228" s="5" t="s">
        <v>1655</v>
      </c>
      <c r="L228" s="5" t="str">
        <f>_xlfn.CONCAT("https://profilepicsbucket.crossfit.com/",Athletes_Combined10[[#This Row],[profilepics3key]])</f>
        <v>https://profilepicsbucket.crossfit.com/55677-P115892_12-184.jpg</v>
      </c>
      <c r="M228" s="5">
        <v>115892</v>
      </c>
      <c r="N228" s="5" t="s">
        <v>1656</v>
      </c>
      <c r="O228" s="5" t="s">
        <v>1547</v>
      </c>
      <c r="P228" s="5">
        <v>27</v>
      </c>
      <c r="Q228" s="5" t="s">
        <v>1657</v>
      </c>
      <c r="R228" s="5" t="s">
        <v>383</v>
      </c>
      <c r="S228" s="5">
        <v>24</v>
      </c>
      <c r="T228" s="5">
        <v>243</v>
      </c>
      <c r="U228" s="5" t="s">
        <v>1550</v>
      </c>
      <c r="V228" s="6">
        <v>1</v>
      </c>
    </row>
    <row r="229" spans="1:22" x14ac:dyDescent="0.35">
      <c r="A229" s="16" t="s">
        <v>1662</v>
      </c>
      <c r="B229" s="1">
        <v>1.58</v>
      </c>
      <c r="C229" s="2">
        <v>44597</v>
      </c>
      <c r="D229" s="2" t="s">
        <v>376</v>
      </c>
      <c r="E229" s="2">
        <v>57.6</v>
      </c>
      <c r="F229" s="2" t="s">
        <v>398</v>
      </c>
      <c r="G229" s="2" t="str">
        <f>IF(ISBLANK(Athletes_Combined10[[#This Row],[affiliatename]]), "No Gym", Athletes_Combined10[[#This Row],[affiliatename]])</f>
        <v>CrossFit Mentality</v>
      </c>
      <c r="H229" s="2" t="s">
        <v>89</v>
      </c>
      <c r="I229" s="2" t="str">
        <f xml:space="preserve"> Athletes_Combined10[[#This Row],[competitorname]] &amp; " - " &amp; Athletes_Combined10[[#This Row],[status]]</f>
        <v>Feeroozeh Saghafi - CUT</v>
      </c>
      <c r="J229" s="2">
        <v>112</v>
      </c>
      <c r="K229" s="2" t="s">
        <v>1659</v>
      </c>
      <c r="L229" s="2" t="str">
        <f>_xlfn.CONCAT("https://profilepicsbucket.crossfit.com/",Athletes_Combined10[[#This Row],[profilepics3key]])</f>
        <v>https://profilepicsbucket.crossfit.com/25dfc-P252691_6-184.jpg</v>
      </c>
      <c r="M229" s="2">
        <v>252691</v>
      </c>
      <c r="N229" s="2" t="s">
        <v>1660</v>
      </c>
      <c r="O229" s="2" t="s">
        <v>1547</v>
      </c>
      <c r="P229" s="2">
        <v>24</v>
      </c>
      <c r="Q229" s="2" t="s">
        <v>1661</v>
      </c>
      <c r="R229" s="2" t="s">
        <v>383</v>
      </c>
      <c r="S229" s="2">
        <v>25</v>
      </c>
      <c r="T229" s="2">
        <v>237</v>
      </c>
      <c r="U229" s="2" t="s">
        <v>1550</v>
      </c>
      <c r="V229" s="3">
        <v>1</v>
      </c>
    </row>
    <row r="230" spans="1:22" x14ac:dyDescent="0.35">
      <c r="A230" s="17" t="s">
        <v>1667</v>
      </c>
      <c r="B230" s="4">
        <v>1.65</v>
      </c>
      <c r="C230" s="5">
        <v>44607</v>
      </c>
      <c r="D230" s="5" t="s">
        <v>376</v>
      </c>
      <c r="E230" s="5">
        <v>70.3</v>
      </c>
      <c r="F230" s="5" t="s">
        <v>1663</v>
      </c>
      <c r="G230" s="5" t="str">
        <f>IF(ISBLANK(Athletes_Combined10[[#This Row],[affiliatename]]), "No Gym", Athletes_Combined10[[#This Row],[affiliatename]])</f>
        <v>CrossFit Northlake</v>
      </c>
      <c r="H230" s="5" t="s">
        <v>89</v>
      </c>
      <c r="I230" s="5" t="str">
        <f xml:space="preserve"> Athletes_Combined10[[#This Row],[competitorname]] &amp; " - " &amp; Athletes_Combined10[[#This Row],[status]]</f>
        <v>Mekenzie Riley - CUT</v>
      </c>
      <c r="J230" s="5">
        <v>105</v>
      </c>
      <c r="K230" s="5" t="s">
        <v>1664</v>
      </c>
      <c r="L230" s="5" t="str">
        <f>_xlfn.CONCAT("https://profilepicsbucket.crossfit.com/",Athletes_Combined10[[#This Row],[profilepics3key]])</f>
        <v>https://profilepicsbucket.crossfit.com/d678c-P93497_6-184.jpg</v>
      </c>
      <c r="M230" s="5">
        <v>93497</v>
      </c>
      <c r="N230" s="5" t="s">
        <v>1665</v>
      </c>
      <c r="O230" s="5" t="s">
        <v>1547</v>
      </c>
      <c r="P230" s="5">
        <v>31</v>
      </c>
      <c r="Q230" s="5" t="s">
        <v>1666</v>
      </c>
      <c r="R230" s="5" t="s">
        <v>383</v>
      </c>
      <c r="S230" s="5">
        <v>26</v>
      </c>
      <c r="T230" s="5">
        <v>228</v>
      </c>
      <c r="U230" s="5" t="s">
        <v>1550</v>
      </c>
      <c r="V230" s="6">
        <v>1</v>
      </c>
    </row>
    <row r="231" spans="1:22" x14ac:dyDescent="0.35">
      <c r="A231" s="16" t="s">
        <v>1672</v>
      </c>
      <c r="B231" s="1">
        <v>1.71</v>
      </c>
      <c r="C231" s="2">
        <v>44644</v>
      </c>
      <c r="D231" s="2" t="s">
        <v>376</v>
      </c>
      <c r="E231" s="2">
        <v>76.2</v>
      </c>
      <c r="F231" s="2" t="s">
        <v>1668</v>
      </c>
      <c r="G231" s="2" t="str">
        <f>IF(ISBLANK(Athletes_Combined10[[#This Row],[affiliatename]]), "No Gym", Athletes_Combined10[[#This Row],[affiliatename]])</f>
        <v>SUBU CrossFit</v>
      </c>
      <c r="H231" s="2" t="s">
        <v>89</v>
      </c>
      <c r="I231" s="2" t="str">
        <f xml:space="preserve"> Athletes_Combined10[[#This Row],[competitorname]] &amp; " - " &amp; Athletes_Combined10[[#This Row],[status]]</f>
        <v>Dani Speegle - CUT</v>
      </c>
      <c r="J231" s="2">
        <v>124</v>
      </c>
      <c r="K231" s="2" t="s">
        <v>1669</v>
      </c>
      <c r="L231" s="2" t="str">
        <f>_xlfn.CONCAT("https://profilepicsbucket.crossfit.com/",Athletes_Combined10[[#This Row],[profilepics3key]])</f>
        <v>https://profilepicsbucket.crossfit.com/47a8d-P670000_4-184.jpg</v>
      </c>
      <c r="M231" s="2">
        <v>670000</v>
      </c>
      <c r="N231" s="2" t="s">
        <v>1670</v>
      </c>
      <c r="O231" s="2" t="s">
        <v>1547</v>
      </c>
      <c r="P231" s="2">
        <v>25</v>
      </c>
      <c r="Q231" s="2" t="s">
        <v>1671</v>
      </c>
      <c r="R231" s="2" t="s">
        <v>383</v>
      </c>
      <c r="S231" s="2">
        <v>27</v>
      </c>
      <c r="T231" s="2">
        <v>226</v>
      </c>
      <c r="U231" s="2" t="s">
        <v>1550</v>
      </c>
      <c r="V231" s="3">
        <v>1</v>
      </c>
    </row>
    <row r="232" spans="1:22" x14ac:dyDescent="0.35">
      <c r="A232" s="17" t="s">
        <v>1676</v>
      </c>
      <c r="B232" s="4">
        <v>1.77</v>
      </c>
      <c r="C232" s="5"/>
      <c r="D232" s="5" t="s">
        <v>376</v>
      </c>
      <c r="E232" s="5">
        <v>75.7</v>
      </c>
      <c r="F232" s="5"/>
      <c r="G232" s="5" t="str">
        <f>IF(ISBLANK(Athletes_Combined10[[#This Row],[affiliatename]]), "No Gym", Athletes_Combined10[[#This Row],[affiliatename]])</f>
        <v>No Gym</v>
      </c>
      <c r="H232" s="5" t="s">
        <v>89</v>
      </c>
      <c r="I232" s="5" t="str">
        <f xml:space="preserve"> Athletes_Combined10[[#This Row],[competitorname]] &amp; " - " &amp; Athletes_Combined10[[#This Row],[status]]</f>
        <v>Colleen Fotsch - CUT</v>
      </c>
      <c r="J232" s="5">
        <v>117</v>
      </c>
      <c r="K232" s="5" t="s">
        <v>1673</v>
      </c>
      <c r="L232" s="5" t="str">
        <f>_xlfn.CONCAT("https://profilepicsbucket.crossfit.com/",Athletes_Combined10[[#This Row],[profilepics3key]])</f>
        <v>https://profilepicsbucket.crossfit.com/cc303-P245403_2-184.jpg</v>
      </c>
      <c r="M232" s="5">
        <v>245403</v>
      </c>
      <c r="N232" s="5" t="s">
        <v>1674</v>
      </c>
      <c r="O232" s="5" t="s">
        <v>1547</v>
      </c>
      <c r="P232" s="5">
        <v>29</v>
      </c>
      <c r="Q232" s="5" t="s">
        <v>1675</v>
      </c>
      <c r="R232" s="5" t="s">
        <v>383</v>
      </c>
      <c r="S232" s="5">
        <v>28</v>
      </c>
      <c r="T232" s="5">
        <v>222</v>
      </c>
      <c r="U232" s="5" t="s">
        <v>1550</v>
      </c>
      <c r="V232" s="6">
        <v>1</v>
      </c>
    </row>
    <row r="233" spans="1:22" x14ac:dyDescent="0.35">
      <c r="A233" s="16" t="s">
        <v>1680</v>
      </c>
      <c r="B233" s="1">
        <v>1.68</v>
      </c>
      <c r="C233" s="2"/>
      <c r="D233" s="2" t="s">
        <v>466</v>
      </c>
      <c r="E233" s="2">
        <v>67.599999999999994</v>
      </c>
      <c r="F233" s="2"/>
      <c r="G233" s="2" t="str">
        <f>IF(ISBLANK(Athletes_Combined10[[#This Row],[affiliatename]]), "No Gym", Athletes_Combined10[[#This Row],[affiliatename]])</f>
        <v>No Gym</v>
      </c>
      <c r="H233" s="2" t="s">
        <v>89</v>
      </c>
      <c r="I233" s="2" t="str">
        <f xml:space="preserve"> Athletes_Combined10[[#This Row],[competitorname]] &amp; " - " &amp; Athletes_Combined10[[#This Row],[status]]</f>
        <v>Camilla Salomonsson Hellman - CUT</v>
      </c>
      <c r="J233" s="2">
        <v>131</v>
      </c>
      <c r="K233" s="2" t="s">
        <v>1677</v>
      </c>
      <c r="L233" s="2" t="str">
        <f>_xlfn.CONCAT("https://profilepicsbucket.crossfit.com/",Athletes_Combined10[[#This Row],[profilepics3key]])</f>
        <v>https://profilepicsbucket.crossfit.com/b64c8-P2088_7-184.jpg</v>
      </c>
      <c r="M233" s="2">
        <v>2088</v>
      </c>
      <c r="N233" s="2" t="s">
        <v>1678</v>
      </c>
      <c r="O233" s="2" t="s">
        <v>1547</v>
      </c>
      <c r="P233" s="2">
        <v>28</v>
      </c>
      <c r="Q233" s="2" t="s">
        <v>1679</v>
      </c>
      <c r="R233" s="2" t="s">
        <v>471</v>
      </c>
      <c r="S233" s="2">
        <v>29</v>
      </c>
      <c r="T233" s="2">
        <v>208</v>
      </c>
      <c r="U233" s="2" t="s">
        <v>1550</v>
      </c>
      <c r="V233" s="3">
        <v>1</v>
      </c>
    </row>
    <row r="234" spans="1:22" x14ac:dyDescent="0.35">
      <c r="A234" s="17" t="s">
        <v>1684</v>
      </c>
      <c r="B234" s="4">
        <v>1.68</v>
      </c>
      <c r="C234" s="5">
        <v>44775</v>
      </c>
      <c r="D234" s="5" t="s">
        <v>403</v>
      </c>
      <c r="E234" s="5">
        <v>68.900000000000006</v>
      </c>
      <c r="F234" s="5" t="s">
        <v>1681</v>
      </c>
      <c r="G234" s="5" t="str">
        <f>IF(ISBLANK(Athletes_Combined10[[#This Row],[affiliatename]]), "No Gym", Athletes_Combined10[[#This Row],[affiliatename]])</f>
        <v>CrossFit Dux</v>
      </c>
      <c r="H234" s="5" t="s">
        <v>89</v>
      </c>
      <c r="I234" s="5" t="str">
        <f xml:space="preserve"> Athletes_Combined10[[#This Row],[competitorname]] &amp; " - " &amp; Athletes_Combined10[[#This Row],[status]]</f>
        <v>Courtney Haley - CUT</v>
      </c>
      <c r="J234" s="5">
        <v>118</v>
      </c>
      <c r="K234" s="5" t="s">
        <v>1682</v>
      </c>
      <c r="L234" s="5" t="str">
        <f>_xlfn.CONCAT("https://profilepicsbucket.crossfit.com/",Athletes_Combined10[[#This Row],[profilepics3key]])</f>
        <v>https://profilepicsbucket.crossfit.com/1cb92-P477709_2-184.jpg</v>
      </c>
      <c r="M234" s="5">
        <v>477709</v>
      </c>
      <c r="N234" s="5" t="s">
        <v>1683</v>
      </c>
      <c r="O234" s="5" t="s">
        <v>1547</v>
      </c>
      <c r="P234" s="5">
        <v>24</v>
      </c>
      <c r="Q234" s="5" t="s">
        <v>1571</v>
      </c>
      <c r="R234" s="5" t="s">
        <v>408</v>
      </c>
      <c r="S234" s="5">
        <v>30</v>
      </c>
      <c r="T234" s="5">
        <v>191</v>
      </c>
      <c r="U234" s="5" t="s">
        <v>1550</v>
      </c>
      <c r="V234" s="6">
        <v>1</v>
      </c>
    </row>
    <row r="235" spans="1:22" x14ac:dyDescent="0.35">
      <c r="A235" s="16" t="s">
        <v>1689</v>
      </c>
      <c r="B235" s="1">
        <v>1.62</v>
      </c>
      <c r="C235" s="2">
        <v>44900</v>
      </c>
      <c r="D235" s="2" t="s">
        <v>376</v>
      </c>
      <c r="E235" s="2">
        <v>64.900000000000006</v>
      </c>
      <c r="F235" s="2" t="s">
        <v>1685</v>
      </c>
      <c r="G235" s="2" t="str">
        <f>IF(ISBLANK(Athletes_Combined10[[#This Row],[affiliatename]]), "No Gym", Athletes_Combined10[[#This Row],[affiliatename]])</f>
        <v>CrossFit Vertex</v>
      </c>
      <c r="H235" s="2" t="s">
        <v>89</v>
      </c>
      <c r="I235" s="2" t="str">
        <f xml:space="preserve"> Athletes_Combined10[[#This Row],[competitorname]] &amp; " - " &amp; Athletes_Combined10[[#This Row],[status]]</f>
        <v>Paige Semenza - CUT</v>
      </c>
      <c r="J235" s="2">
        <v>310</v>
      </c>
      <c r="K235" s="2" t="s">
        <v>1686</v>
      </c>
      <c r="L235" s="2" t="str">
        <f>_xlfn.CONCAT("https://profilepicsbucket.crossfit.com/",Athletes_Combined10[[#This Row],[profilepics3key]])</f>
        <v>https://profilepicsbucket.crossfit.com/e32e0-P531598_13-184.jpg</v>
      </c>
      <c r="M235" s="2">
        <v>531598</v>
      </c>
      <c r="N235" s="2" t="s">
        <v>1687</v>
      </c>
      <c r="O235" s="2" t="s">
        <v>1547</v>
      </c>
      <c r="P235" s="2">
        <v>27</v>
      </c>
      <c r="Q235" s="2" t="s">
        <v>1688</v>
      </c>
      <c r="R235" s="2" t="s">
        <v>383</v>
      </c>
      <c r="S235" s="2">
        <v>31</v>
      </c>
      <c r="T235" s="2">
        <v>171</v>
      </c>
      <c r="U235" s="2" t="s">
        <v>1550</v>
      </c>
      <c r="V235" s="3">
        <v>1</v>
      </c>
    </row>
    <row r="236" spans="1:22" x14ac:dyDescent="0.35">
      <c r="A236" s="17" t="s">
        <v>1693</v>
      </c>
      <c r="B236" s="4">
        <v>1.71</v>
      </c>
      <c r="C236" s="5">
        <v>44957</v>
      </c>
      <c r="D236" s="5" t="s">
        <v>466</v>
      </c>
      <c r="E236" s="5">
        <v>69.900000000000006</v>
      </c>
      <c r="F236" s="5" t="s">
        <v>1690</v>
      </c>
      <c r="G236" s="5" t="str">
        <f>IF(ISBLANK(Athletes_Combined10[[#This Row],[affiliatename]]), "No Gym", Athletes_Combined10[[#This Row],[affiliatename]])</f>
        <v>CrossFit Kungsholmen</v>
      </c>
      <c r="H236" s="5" t="s">
        <v>89</v>
      </c>
      <c r="I236" s="5" t="str">
        <f xml:space="preserve"> Athletes_Combined10[[#This Row],[competitorname]] &amp; " - " &amp; Athletes_Combined10[[#This Row],[status]]</f>
        <v>Emma Tall - CUT</v>
      </c>
      <c r="J236" s="5">
        <v>305</v>
      </c>
      <c r="K236" s="5" t="s">
        <v>1691</v>
      </c>
      <c r="L236" s="5" t="str">
        <f>_xlfn.CONCAT("https://profilepicsbucket.crossfit.com/",Athletes_Combined10[[#This Row],[profilepics3key]])</f>
        <v>https://profilepicsbucket.crossfit.com/45a8f-P887297_1-184.jpg</v>
      </c>
      <c r="M236" s="5">
        <v>887297</v>
      </c>
      <c r="N236" s="5" t="s">
        <v>1641</v>
      </c>
      <c r="O236" s="5" t="s">
        <v>1547</v>
      </c>
      <c r="P236" s="5">
        <v>27</v>
      </c>
      <c r="Q236" s="5" t="s">
        <v>1692</v>
      </c>
      <c r="R236" s="5" t="s">
        <v>471</v>
      </c>
      <c r="S236" s="5">
        <v>32</v>
      </c>
      <c r="T236" s="5">
        <v>168</v>
      </c>
      <c r="U236" s="5" t="s">
        <v>1550</v>
      </c>
      <c r="V236" s="6">
        <v>1</v>
      </c>
    </row>
    <row r="237" spans="1:22" x14ac:dyDescent="0.35">
      <c r="A237" s="16" t="s">
        <v>1698</v>
      </c>
      <c r="B237" s="1">
        <v>1.62</v>
      </c>
      <c r="C237" s="2">
        <v>44653</v>
      </c>
      <c r="D237" s="2" t="s">
        <v>376</v>
      </c>
      <c r="E237" s="2">
        <v>61.2</v>
      </c>
      <c r="F237" s="2" t="s">
        <v>1694</v>
      </c>
      <c r="G237" s="2" t="str">
        <f>IF(ISBLANK(Athletes_Combined10[[#This Row],[affiliatename]]), "No Gym", Athletes_Combined10[[#This Row],[affiliatename]])</f>
        <v>CrossFit Iron Industry</v>
      </c>
      <c r="H237" s="2" t="s">
        <v>89</v>
      </c>
      <c r="I237" s="2" t="str">
        <f xml:space="preserve"> Athletes_Combined10[[#This Row],[competitorname]] &amp; " - " &amp; Athletes_Combined10[[#This Row],[status]]</f>
        <v>Carrie Beamer - CUT</v>
      </c>
      <c r="J237" s="2">
        <v>114</v>
      </c>
      <c r="K237" s="2" t="s">
        <v>1695</v>
      </c>
      <c r="L237" s="2" t="str">
        <f>_xlfn.CONCAT("https://profilepicsbucket.crossfit.com/",Athletes_Combined10[[#This Row],[profilepics3key]])</f>
        <v>https://profilepicsbucket.crossfit.com/e5119-P106129_14-184.jpg</v>
      </c>
      <c r="M237" s="2">
        <v>106129</v>
      </c>
      <c r="N237" s="2" t="s">
        <v>1696</v>
      </c>
      <c r="O237" s="2" t="s">
        <v>1547</v>
      </c>
      <c r="P237" s="2">
        <v>27</v>
      </c>
      <c r="Q237" s="2" t="s">
        <v>1697</v>
      </c>
      <c r="R237" s="2" t="s">
        <v>383</v>
      </c>
      <c r="S237" s="2">
        <v>33</v>
      </c>
      <c r="T237" s="2">
        <v>167</v>
      </c>
      <c r="U237" s="2" t="s">
        <v>1550</v>
      </c>
      <c r="V237" s="3">
        <v>1</v>
      </c>
    </row>
    <row r="238" spans="1:22" x14ac:dyDescent="0.35">
      <c r="A238" s="17" t="s">
        <v>1703</v>
      </c>
      <c r="B238" s="4">
        <v>1.74</v>
      </c>
      <c r="C238" s="5">
        <v>44611</v>
      </c>
      <c r="D238" s="5" t="s">
        <v>494</v>
      </c>
      <c r="E238" s="5">
        <v>68.900000000000006</v>
      </c>
      <c r="F238" s="5" t="s">
        <v>1699</v>
      </c>
      <c r="G238" s="5" t="str">
        <f>IF(ISBLANK(Athletes_Combined10[[#This Row],[affiliatename]]), "No Gym", Athletes_Combined10[[#This Row],[affiliatename]])</f>
        <v>CrossFit Lyon</v>
      </c>
      <c r="H238" s="5" t="s">
        <v>89</v>
      </c>
      <c r="I238" s="5" t="str">
        <f xml:space="preserve"> Athletes_Combined10[[#This Row],[competitorname]] &amp; " - " &amp; Athletes_Combined10[[#This Row],[status]]</f>
        <v>Carole Castellani - CUT</v>
      </c>
      <c r="J238" s="5">
        <v>138</v>
      </c>
      <c r="K238" s="5" t="s">
        <v>1700</v>
      </c>
      <c r="L238" s="5" t="str">
        <f>_xlfn.CONCAT("https://profilepicsbucket.crossfit.com/",Athletes_Combined10[[#This Row],[profilepics3key]])</f>
        <v>https://profilepicsbucket.crossfit.com/e0d82-P330326_3-184.jpg</v>
      </c>
      <c r="M238" s="5">
        <v>330326</v>
      </c>
      <c r="N238" s="5" t="s">
        <v>1701</v>
      </c>
      <c r="O238" s="5" t="s">
        <v>1547</v>
      </c>
      <c r="P238" s="5">
        <v>30</v>
      </c>
      <c r="Q238" s="5" t="s">
        <v>1702</v>
      </c>
      <c r="R238" s="5" t="s">
        <v>499</v>
      </c>
      <c r="S238" s="5">
        <v>34</v>
      </c>
      <c r="T238" s="5">
        <v>156</v>
      </c>
      <c r="U238" s="5" t="s">
        <v>1550</v>
      </c>
      <c r="V238" s="6">
        <v>1</v>
      </c>
    </row>
    <row r="239" spans="1:22" x14ac:dyDescent="0.35">
      <c r="A239" s="16" t="s">
        <v>1708</v>
      </c>
      <c r="B239" s="1">
        <v>1.77</v>
      </c>
      <c r="C239" s="2">
        <v>44958</v>
      </c>
      <c r="D239" s="2" t="s">
        <v>376</v>
      </c>
      <c r="E239" s="2">
        <v>69.900000000000006</v>
      </c>
      <c r="F239" s="2" t="s">
        <v>1704</v>
      </c>
      <c r="G239" s="2" t="str">
        <f>IF(ISBLANK(Athletes_Combined10[[#This Row],[affiliatename]]), "No Gym", Athletes_Combined10[[#This Row],[affiliatename]])</f>
        <v>CrossFit Ballina</v>
      </c>
      <c r="H239" s="2" t="s">
        <v>89</v>
      </c>
      <c r="I239" s="2" t="str">
        <f xml:space="preserve"> Athletes_Combined10[[#This Row],[competitorname]] &amp; " - " &amp; Athletes_Combined10[[#This Row],[status]]</f>
        <v>Lindsay Vaughan - CUT</v>
      </c>
      <c r="J239" s="2">
        <v>311</v>
      </c>
      <c r="K239" s="2" t="s">
        <v>1705</v>
      </c>
      <c r="L239" s="2" t="str">
        <f>_xlfn.CONCAT("https://profilepicsbucket.crossfit.com/",Athletes_Combined10[[#This Row],[profilepics3key]])</f>
        <v>https://profilepicsbucket.crossfit.com/82da0-P43198_4-184.jpg</v>
      </c>
      <c r="M239" s="2">
        <v>43198</v>
      </c>
      <c r="N239" s="2" t="s">
        <v>1706</v>
      </c>
      <c r="O239" s="2" t="s">
        <v>1547</v>
      </c>
      <c r="P239" s="2">
        <v>34</v>
      </c>
      <c r="Q239" s="2" t="s">
        <v>1707</v>
      </c>
      <c r="R239" s="2" t="s">
        <v>383</v>
      </c>
      <c r="S239" s="2">
        <v>35</v>
      </c>
      <c r="T239" s="2">
        <v>152</v>
      </c>
      <c r="U239" s="2" t="s">
        <v>1550</v>
      </c>
      <c r="V239" s="3">
        <v>1</v>
      </c>
    </row>
    <row r="240" spans="1:22" x14ac:dyDescent="0.35">
      <c r="A240" s="17" t="s">
        <v>1712</v>
      </c>
      <c r="B240" s="4">
        <v>1.71</v>
      </c>
      <c r="C240" s="5"/>
      <c r="D240" s="5" t="s">
        <v>420</v>
      </c>
      <c r="E240" s="5">
        <v>66.2</v>
      </c>
      <c r="F240" s="5"/>
      <c r="G240" s="5" t="str">
        <f>IF(ISBLANK(Athletes_Combined10[[#This Row],[affiliatename]]), "No Gym", Athletes_Combined10[[#This Row],[affiliatename]])</f>
        <v>No Gym</v>
      </c>
      <c r="H240" s="5" t="s">
        <v>89</v>
      </c>
      <c r="I240" s="5" t="str">
        <f xml:space="preserve"> Athletes_Combined10[[#This Row],[competitorname]] &amp; " - " &amp; Athletes_Combined10[[#This Row],[status]]</f>
        <v>Alessia Joy WÃ¤lchli - CUT</v>
      </c>
      <c r="J240" s="5">
        <v>144</v>
      </c>
      <c r="K240" s="5" t="s">
        <v>1709</v>
      </c>
      <c r="L240" s="5" t="str">
        <f>_xlfn.CONCAT("https://profilepicsbucket.crossfit.com/",Athletes_Combined10[[#This Row],[profilepics3key]])</f>
        <v>https://profilepicsbucket.crossfit.com/bd785-P390443_1-184.jpg</v>
      </c>
      <c r="M240" s="5">
        <v>390443</v>
      </c>
      <c r="N240" s="5" t="s">
        <v>1710</v>
      </c>
      <c r="O240" s="5" t="s">
        <v>1547</v>
      </c>
      <c r="P240" s="5">
        <v>25</v>
      </c>
      <c r="Q240" s="5" t="s">
        <v>1711</v>
      </c>
      <c r="R240" s="5" t="s">
        <v>424</v>
      </c>
      <c r="S240" s="5">
        <v>36</v>
      </c>
      <c r="T240" s="5">
        <v>152</v>
      </c>
      <c r="U240" s="5" t="s">
        <v>1550</v>
      </c>
      <c r="V240" s="6">
        <v>1</v>
      </c>
    </row>
    <row r="241" spans="1:22" x14ac:dyDescent="0.35">
      <c r="A241" s="16" t="s">
        <v>1717</v>
      </c>
      <c r="B241" s="1">
        <v>1.71</v>
      </c>
      <c r="C241" s="2">
        <v>44657</v>
      </c>
      <c r="D241" s="2" t="s">
        <v>815</v>
      </c>
      <c r="E241" s="2">
        <v>64.900000000000006</v>
      </c>
      <c r="F241" s="2" t="s">
        <v>1713</v>
      </c>
      <c r="G241" s="2" t="str">
        <f>IF(ISBLANK(Athletes_Combined10[[#This Row],[affiliatename]]), "No Gym", Athletes_Combined10[[#This Row],[affiliatename]])</f>
        <v>CrossFit El Camino</v>
      </c>
      <c r="H241" s="2" t="s">
        <v>89</v>
      </c>
      <c r="I241" s="2" t="str">
        <f xml:space="preserve"> Athletes_Combined10[[#This Row],[competitorname]] &amp; " - " &amp; Athletes_Combined10[[#This Row],[status]]</f>
        <v>Simona Quintana - CUT</v>
      </c>
      <c r="J241" s="2">
        <v>146</v>
      </c>
      <c r="K241" s="2" t="s">
        <v>1714</v>
      </c>
      <c r="L241" s="2" t="str">
        <f>_xlfn.CONCAT("https://profilepicsbucket.crossfit.com/",Athletes_Combined10[[#This Row],[profilepics3key]])</f>
        <v>https://profilepicsbucket.crossfit.com/c96ac-P635438_2-184.jpg</v>
      </c>
      <c r="M241" s="2">
        <v>635438</v>
      </c>
      <c r="N241" s="2" t="s">
        <v>1715</v>
      </c>
      <c r="O241" s="2" t="s">
        <v>1547</v>
      </c>
      <c r="P241" s="2">
        <v>23</v>
      </c>
      <c r="Q241" s="2" t="s">
        <v>1716</v>
      </c>
      <c r="R241" s="2" t="s">
        <v>819</v>
      </c>
      <c r="S241" s="2">
        <v>37</v>
      </c>
      <c r="T241" s="2">
        <v>141</v>
      </c>
      <c r="U241" s="2" t="s">
        <v>1550</v>
      </c>
      <c r="V241" s="3">
        <v>1</v>
      </c>
    </row>
    <row r="242" spans="1:22" x14ac:dyDescent="0.35">
      <c r="A242" s="17" t="s">
        <v>1721</v>
      </c>
      <c r="B242" s="4">
        <v>1.8</v>
      </c>
      <c r="C242" s="5">
        <v>44592</v>
      </c>
      <c r="D242" s="5" t="s">
        <v>466</v>
      </c>
      <c r="E242" s="5">
        <v>79.8</v>
      </c>
      <c r="F242" s="5" t="s">
        <v>626</v>
      </c>
      <c r="G242" s="5" t="str">
        <f>IF(ISBLANK(Athletes_Combined10[[#This Row],[affiliatename]]), "No Gym", Athletes_Combined10[[#This Row],[affiliatename]])</f>
        <v>CrossFit Riders</v>
      </c>
      <c r="H242" s="5" t="s">
        <v>89</v>
      </c>
      <c r="I242" s="5" t="str">
        <f xml:space="preserve"> Athletes_Combined10[[#This Row],[competitorname]] &amp; " - " &amp; Athletes_Combined10[[#This Row],[status]]</f>
        <v>Hanna Karlsson - CUT</v>
      </c>
      <c r="J242" s="5">
        <v>309</v>
      </c>
      <c r="K242" s="5" t="s">
        <v>1718</v>
      </c>
      <c r="L242" s="5" t="str">
        <f>_xlfn.CONCAT("https://profilepicsbucket.crossfit.com/",Athletes_Combined10[[#This Row],[profilepics3key]])</f>
        <v>https://profilepicsbucket.crossfit.com/cd349-P796219_2-184.jpg</v>
      </c>
      <c r="M242" s="5">
        <v>796219</v>
      </c>
      <c r="N242" s="5" t="s">
        <v>1719</v>
      </c>
      <c r="O242" s="5" t="s">
        <v>1547</v>
      </c>
      <c r="P242" s="5">
        <v>26</v>
      </c>
      <c r="Q242" s="5" t="s">
        <v>1720</v>
      </c>
      <c r="R242" s="5" t="s">
        <v>471</v>
      </c>
      <c r="S242" s="5">
        <v>38</v>
      </c>
      <c r="T242" s="5">
        <v>132</v>
      </c>
      <c r="U242" s="5" t="s">
        <v>1550</v>
      </c>
      <c r="V242" s="6">
        <v>1</v>
      </c>
    </row>
    <row r="243" spans="1:22" x14ac:dyDescent="0.35">
      <c r="A243" s="16" t="s">
        <v>1726</v>
      </c>
      <c r="B243" s="1">
        <v>1.65</v>
      </c>
      <c r="C243" s="2">
        <v>44953</v>
      </c>
      <c r="D243" s="2" t="s">
        <v>391</v>
      </c>
      <c r="E243" s="2">
        <v>58.1</v>
      </c>
      <c r="F243" s="2" t="s">
        <v>1722</v>
      </c>
      <c r="G243" s="2" t="str">
        <f>IF(ISBLANK(Athletes_Combined10[[#This Row],[affiliatename]]), "No Gym", Athletes_Combined10[[#This Row],[affiliatename]])</f>
        <v>CrossFit EHOH</v>
      </c>
      <c r="H243" s="2" t="s">
        <v>89</v>
      </c>
      <c r="I243" s="2" t="str">
        <f xml:space="preserve"> Athletes_Combined10[[#This Row],[competitorname]] &amp; " - " &amp; Athletes_Combined10[[#This Row],[status]]</f>
        <v>OddrÃºn Eik Gylfadottir - CUT</v>
      </c>
      <c r="J243" s="2">
        <v>308</v>
      </c>
      <c r="K243" s="2" t="s">
        <v>1723</v>
      </c>
      <c r="L243" s="2" t="str">
        <f>_xlfn.CONCAT("https://profilepicsbucket.crossfit.com/",Athletes_Combined10[[#This Row],[profilepics3key]])</f>
        <v>https://profilepicsbucket.crossfit.com/08a04-P96750_7-184.jpg</v>
      </c>
      <c r="M243" s="2">
        <v>96750</v>
      </c>
      <c r="N243" s="2" t="s">
        <v>1724</v>
      </c>
      <c r="O243" s="2" t="s">
        <v>1547</v>
      </c>
      <c r="P243" s="2">
        <v>30</v>
      </c>
      <c r="Q243" s="2" t="s">
        <v>1725</v>
      </c>
      <c r="R243" s="2" t="s">
        <v>396</v>
      </c>
      <c r="S243" s="2">
        <v>39</v>
      </c>
      <c r="T243" s="2">
        <v>125</v>
      </c>
      <c r="U243" s="2" t="s">
        <v>1550</v>
      </c>
      <c r="V243" s="3">
        <v>1</v>
      </c>
    </row>
    <row r="244" spans="1:22" x14ac:dyDescent="0.35">
      <c r="A244" s="17" t="s">
        <v>1731</v>
      </c>
      <c r="B244" s="4">
        <v>1.65</v>
      </c>
      <c r="C244" s="5">
        <v>44955</v>
      </c>
      <c r="D244" s="5" t="s">
        <v>376</v>
      </c>
      <c r="E244" s="5">
        <v>56.7</v>
      </c>
      <c r="F244" s="5" t="s">
        <v>1727</v>
      </c>
      <c r="G244" s="5" t="str">
        <f>IF(ISBLANK(Athletes_Combined10[[#This Row],[affiliatename]]), "No Gym", Athletes_Combined10[[#This Row],[affiliatename]])</f>
        <v>CrossFit Tradition</v>
      </c>
      <c r="H244" s="5" t="s">
        <v>89</v>
      </c>
      <c r="I244" s="5" t="str">
        <f xml:space="preserve"> Athletes_Combined10[[#This Row],[competitorname]] &amp; " - " &amp; Athletes_Combined10[[#This Row],[status]]</f>
        <v>Cheryl Nasso - CUT</v>
      </c>
      <c r="J244" s="5">
        <v>120</v>
      </c>
      <c r="K244" s="5" t="s">
        <v>1728</v>
      </c>
      <c r="L244" s="5" t="str">
        <f>_xlfn.CONCAT("https://profilepicsbucket.crossfit.com/",Athletes_Combined10[[#This Row],[profilepics3key]])</f>
        <v>https://profilepicsbucket.crossfit.com/f4527-P9759_2-184.jpg</v>
      </c>
      <c r="M244" s="5">
        <v>9759</v>
      </c>
      <c r="N244" s="5" t="s">
        <v>1729</v>
      </c>
      <c r="O244" s="5" t="s">
        <v>1547</v>
      </c>
      <c r="P244" s="5">
        <v>34</v>
      </c>
      <c r="Q244" s="5" t="s">
        <v>1730</v>
      </c>
      <c r="R244" s="5" t="s">
        <v>383</v>
      </c>
      <c r="S244" s="5">
        <v>40</v>
      </c>
      <c r="T244" s="5">
        <v>122</v>
      </c>
      <c r="U244" s="5" t="s">
        <v>1550</v>
      </c>
      <c r="V244" s="6">
        <v>1</v>
      </c>
    </row>
    <row r="245" spans="1:22" x14ac:dyDescent="0.35">
      <c r="A245" s="16" t="s">
        <v>1736</v>
      </c>
      <c r="B245" s="1">
        <v>0.15</v>
      </c>
      <c r="C245" s="2">
        <v>44959</v>
      </c>
      <c r="D245" s="2" t="s">
        <v>376</v>
      </c>
      <c r="E245" s="2">
        <v>59</v>
      </c>
      <c r="F245" s="2" t="s">
        <v>1732</v>
      </c>
      <c r="G245" s="2" t="str">
        <f>IF(ISBLANK(Athletes_Combined10[[#This Row],[affiliatename]]), "No Gym", Athletes_Combined10[[#This Row],[affiliatename]])</f>
        <v>CrossFit 915</v>
      </c>
      <c r="H245" s="2" t="s">
        <v>89</v>
      </c>
      <c r="I245" s="2" t="str">
        <f xml:space="preserve"> Athletes_Combined10[[#This Row],[competitorname]] &amp; " - " &amp; Athletes_Combined10[[#This Row],[status]]</f>
        <v>Rachel Garibay - CUT</v>
      </c>
      <c r="J245" s="2">
        <v>312</v>
      </c>
      <c r="K245" s="2" t="s">
        <v>1733</v>
      </c>
      <c r="L245" s="2" t="str">
        <f>_xlfn.CONCAT("https://profilepicsbucket.crossfit.com/",Athletes_Combined10[[#This Row],[profilepics3key]])</f>
        <v>https://profilepicsbucket.crossfit.com/733ab-P279929_7-184.jpg</v>
      </c>
      <c r="M245" s="2">
        <v>279929</v>
      </c>
      <c r="N245" s="2" t="s">
        <v>1734</v>
      </c>
      <c r="O245" s="2" t="s">
        <v>1547</v>
      </c>
      <c r="P245" s="2">
        <v>27</v>
      </c>
      <c r="Q245" s="2" t="s">
        <v>1735</v>
      </c>
      <c r="R245" s="2" t="s">
        <v>383</v>
      </c>
      <c r="S245" s="2">
        <v>41</v>
      </c>
      <c r="T245" s="2">
        <v>100</v>
      </c>
      <c r="U245" s="2" t="s">
        <v>1550</v>
      </c>
      <c r="V245" s="3">
        <v>1</v>
      </c>
    </row>
    <row r="246" spans="1:22" x14ac:dyDescent="0.35">
      <c r="A246" s="17" t="s">
        <v>1740</v>
      </c>
      <c r="B246" s="4">
        <v>1.58</v>
      </c>
      <c r="C246" s="5"/>
      <c r="D246" s="5" t="s">
        <v>538</v>
      </c>
      <c r="E246" s="5">
        <v>59.9</v>
      </c>
      <c r="F246" s="5"/>
      <c r="G246" s="5" t="str">
        <f>IF(ISBLANK(Athletes_Combined10[[#This Row],[affiliatename]]), "No Gym", Athletes_Combined10[[#This Row],[affiliatename]])</f>
        <v>No Gym</v>
      </c>
      <c r="H246" s="5" t="s">
        <v>89</v>
      </c>
      <c r="I246" s="5" t="str">
        <f xml:space="preserve"> Athletes_Combined10[[#This Row],[competitorname]] &amp; " - " &amp; Athletes_Combined10[[#This Row],[status]]</f>
        <v>Michelle Merand - CUT</v>
      </c>
      <c r="J246" s="5">
        <v>304</v>
      </c>
      <c r="K246" s="5" t="s">
        <v>1737</v>
      </c>
      <c r="L246" s="5" t="str">
        <f>_xlfn.CONCAT("https://profilepicsbucket.crossfit.com/",Athletes_Combined10[[#This Row],[profilepics3key]])</f>
        <v>https://profilepicsbucket.crossfit.com/1a090-P505225_1-184.jpg</v>
      </c>
      <c r="M246" s="5">
        <v>505225</v>
      </c>
      <c r="N246" s="5" t="s">
        <v>1738</v>
      </c>
      <c r="O246" s="5" t="s">
        <v>1547</v>
      </c>
      <c r="P246" s="5">
        <v>30</v>
      </c>
      <c r="Q246" s="5" t="s">
        <v>1739</v>
      </c>
      <c r="R246" s="5" t="s">
        <v>542</v>
      </c>
      <c r="S246" s="5">
        <v>42</v>
      </c>
      <c r="T246" s="5">
        <v>98</v>
      </c>
      <c r="U246" s="5" t="s">
        <v>1550</v>
      </c>
      <c r="V246" s="6">
        <v>1</v>
      </c>
    </row>
    <row r="247" spans="1:22" x14ac:dyDescent="0.35">
      <c r="A247" s="16" t="s">
        <v>1744</v>
      </c>
      <c r="B247" s="1">
        <v>1.55</v>
      </c>
      <c r="C247" s="2">
        <v>44690</v>
      </c>
      <c r="D247" s="2" t="s">
        <v>801</v>
      </c>
      <c r="E247" s="2">
        <v>68.900000000000006</v>
      </c>
      <c r="F247" s="2" t="s">
        <v>802</v>
      </c>
      <c r="G247" s="2" t="str">
        <f>IF(ISBLANK(Athletes_Combined10[[#This Row],[affiliatename]]), "No Gym", Athletes_Combined10[[#This Row],[affiliatename]])</f>
        <v>Tantum CrossFit</v>
      </c>
      <c r="H247" s="2" t="s">
        <v>89</v>
      </c>
      <c r="I247" s="2" t="str">
        <f xml:space="preserve"> Athletes_Combined10[[#This Row],[competitorname]] &amp; " - " &amp; Athletes_Combined10[[#This Row],[status]]</f>
        <v>Ksenija Kecman - CUT</v>
      </c>
      <c r="J247" s="2">
        <v>185</v>
      </c>
      <c r="K247" s="2" t="s">
        <v>1741</v>
      </c>
      <c r="L247" s="2" t="str">
        <f>_xlfn.CONCAT("https://profilepicsbucket.crossfit.com/",Athletes_Combined10[[#This Row],[profilepics3key]])</f>
        <v>https://profilepicsbucket.crossfit.com/d51a9-P667707_5-184.jpg</v>
      </c>
      <c r="M247" s="2">
        <v>667707</v>
      </c>
      <c r="N247" s="2" t="s">
        <v>1742</v>
      </c>
      <c r="O247" s="2" t="s">
        <v>1547</v>
      </c>
      <c r="P247" s="2">
        <v>30</v>
      </c>
      <c r="Q247" s="2" t="s">
        <v>1743</v>
      </c>
      <c r="R247" s="2" t="s">
        <v>806</v>
      </c>
      <c r="S247" s="2">
        <v>43</v>
      </c>
      <c r="T247" s="2">
        <v>90</v>
      </c>
      <c r="U247" s="2" t="s">
        <v>1550</v>
      </c>
      <c r="V247" s="3">
        <v>1</v>
      </c>
    </row>
    <row r="248" spans="1:22" x14ac:dyDescent="0.35">
      <c r="A248" s="17" t="s">
        <v>1748</v>
      </c>
      <c r="B248" s="4">
        <v>1.62</v>
      </c>
      <c r="C248" s="5"/>
      <c r="D248" s="5" t="s">
        <v>376</v>
      </c>
      <c r="E248" s="5">
        <v>67.099999999999994</v>
      </c>
      <c r="F248" s="5"/>
      <c r="G248" s="5" t="str">
        <f>IF(ISBLANK(Athletes_Combined10[[#This Row],[affiliatename]]), "No Gym", Athletes_Combined10[[#This Row],[affiliatename]])</f>
        <v>No Gym</v>
      </c>
      <c r="H248" s="5" t="s">
        <v>89</v>
      </c>
      <c r="I248" s="5" t="str">
        <f xml:space="preserve"> Athletes_Combined10[[#This Row],[competitorname]] &amp; " - " &amp; Athletes_Combined10[[#This Row],[status]]</f>
        <v>Katie Trombetta - CUT</v>
      </c>
      <c r="J248" s="5">
        <v>113</v>
      </c>
      <c r="K248" s="5" t="s">
        <v>1745</v>
      </c>
      <c r="L248" s="5" t="str">
        <f>_xlfn.CONCAT("https://profilepicsbucket.crossfit.com/",Athletes_Combined10[[#This Row],[profilepics3key]])</f>
        <v>https://profilepicsbucket.crossfit.com/acfbd-P238208_6-184.jpg</v>
      </c>
      <c r="M248" s="5">
        <v>238208</v>
      </c>
      <c r="N248" s="5" t="s">
        <v>1746</v>
      </c>
      <c r="O248" s="5" t="s">
        <v>1547</v>
      </c>
      <c r="P248" s="5">
        <v>28</v>
      </c>
      <c r="Q248" s="5" t="s">
        <v>1747</v>
      </c>
      <c r="R248" s="5" t="s">
        <v>383</v>
      </c>
      <c r="S248" s="5">
        <v>44</v>
      </c>
      <c r="T248" s="5">
        <v>89</v>
      </c>
      <c r="U248" s="5" t="s">
        <v>1550</v>
      </c>
      <c r="V248" s="6">
        <v>1</v>
      </c>
    </row>
    <row r="249" spans="1:22" x14ac:dyDescent="0.35">
      <c r="A249" s="16" t="s">
        <v>1753</v>
      </c>
      <c r="B249" s="1">
        <v>1.74</v>
      </c>
      <c r="C249" s="2">
        <v>44671</v>
      </c>
      <c r="D249" s="2" t="s">
        <v>774</v>
      </c>
      <c r="E249" s="2">
        <v>71.2</v>
      </c>
      <c r="F249" s="2" t="s">
        <v>1749</v>
      </c>
      <c r="G249" s="2" t="str">
        <f>IF(ISBLANK(Athletes_Combined10[[#This Row],[affiliatename]]), "No Gym", Athletes_Combined10[[#This Row],[affiliatename]])</f>
        <v>CrossFit Punt Uit</v>
      </c>
      <c r="H249" s="2" t="s">
        <v>89</v>
      </c>
      <c r="I249" s="2" t="str">
        <f xml:space="preserve"> Athletes_Combined10[[#This Row],[competitorname]] &amp; " - " &amp; Athletes_Combined10[[#This Row],[status]]</f>
        <v>Leonie Henrich - CUT</v>
      </c>
      <c r="J249" s="2">
        <v>143</v>
      </c>
      <c r="K249" s="2" t="s">
        <v>1750</v>
      </c>
      <c r="L249" s="2" t="str">
        <f>_xlfn.CONCAT("https://profilepicsbucket.crossfit.com/",Athletes_Combined10[[#This Row],[profilepics3key]])</f>
        <v>https://profilepicsbucket.crossfit.com/ca838-P248235_6-184.jpg</v>
      </c>
      <c r="M249" s="2">
        <v>248235</v>
      </c>
      <c r="N249" s="2" t="s">
        <v>1751</v>
      </c>
      <c r="O249" s="2" t="s">
        <v>1547</v>
      </c>
      <c r="P249" s="2">
        <v>25</v>
      </c>
      <c r="Q249" s="2" t="s">
        <v>1752</v>
      </c>
      <c r="R249" s="2" t="s">
        <v>779</v>
      </c>
      <c r="S249" s="2">
        <v>45</v>
      </c>
      <c r="T249" s="2">
        <v>86</v>
      </c>
      <c r="U249" s="2" t="s">
        <v>1550</v>
      </c>
      <c r="V249" s="3">
        <v>1</v>
      </c>
    </row>
    <row r="250" spans="1:22" x14ac:dyDescent="0.35">
      <c r="A250" s="17" t="s">
        <v>1758</v>
      </c>
      <c r="B250" s="4">
        <v>1.71</v>
      </c>
      <c r="C250" s="5">
        <v>44652</v>
      </c>
      <c r="D250" s="5" t="s">
        <v>669</v>
      </c>
      <c r="E250" s="5">
        <v>69.900000000000006</v>
      </c>
      <c r="F250" s="5" t="s">
        <v>1754</v>
      </c>
      <c r="G250" s="5" t="str">
        <f>IF(ISBLANK(Athletes_Combined10[[#This Row],[affiliatename]]), "No Gym", Athletes_Combined10[[#This Row],[affiliatename]])</f>
        <v>InnerFight CrossFit DXB</v>
      </c>
      <c r="H250" s="5" t="s">
        <v>89</v>
      </c>
      <c r="I250" s="5" t="str">
        <f xml:space="preserve"> Athletes_Combined10[[#This Row],[competitorname]] &amp; " - " &amp; Athletes_Combined10[[#This Row],[status]]</f>
        <v>Carmen Bosmans - CUT</v>
      </c>
      <c r="J250" s="5">
        <v>137</v>
      </c>
      <c r="K250" s="5" t="s">
        <v>1755</v>
      </c>
      <c r="L250" s="5" t="str">
        <f>_xlfn.CONCAT("https://profilepicsbucket.crossfit.com/",Athletes_Combined10[[#This Row],[profilepics3key]])</f>
        <v>https://profilepicsbucket.crossfit.com/127c3-P103617_4-184.jpg</v>
      </c>
      <c r="M250" s="5">
        <v>103617</v>
      </c>
      <c r="N250" s="5" t="s">
        <v>1756</v>
      </c>
      <c r="O250" s="5" t="s">
        <v>1547</v>
      </c>
      <c r="P250" s="5">
        <v>30</v>
      </c>
      <c r="Q250" s="5" t="s">
        <v>1757</v>
      </c>
      <c r="R250" s="5" t="s">
        <v>674</v>
      </c>
      <c r="S250" s="5">
        <v>46</v>
      </c>
      <c r="T250" s="5">
        <v>80</v>
      </c>
      <c r="U250" s="5" t="s">
        <v>1550</v>
      </c>
      <c r="V250" s="6">
        <v>1</v>
      </c>
    </row>
    <row r="251" spans="1:22" x14ac:dyDescent="0.35">
      <c r="A251" s="16" t="s">
        <v>1763</v>
      </c>
      <c r="B251" s="1">
        <v>1.71</v>
      </c>
      <c r="C251" s="2">
        <v>44735</v>
      </c>
      <c r="D251" s="2" t="s">
        <v>594</v>
      </c>
      <c r="E251" s="2">
        <v>67.099999999999994</v>
      </c>
      <c r="F251" s="2" t="s">
        <v>1759</v>
      </c>
      <c r="G251" s="2" t="str">
        <f>IF(ISBLANK(Athletes_Combined10[[#This Row],[affiliatename]]), "No Gym", Athletes_Combined10[[#This Row],[affiliatename]])</f>
        <v>C23 CrossFit</v>
      </c>
      <c r="H251" s="2" t="s">
        <v>89</v>
      </c>
      <c r="I251" s="2" t="str">
        <f xml:space="preserve"> Athletes_Combined10[[#This Row],[competitorname]] &amp; " - " &amp; Athletes_Combined10[[#This Row],[status]]</f>
        <v>Jacqueline DahlstrÃ¸m - CUT</v>
      </c>
      <c r="J251" s="2">
        <v>111</v>
      </c>
      <c r="K251" s="2" t="s">
        <v>1760</v>
      </c>
      <c r="L251" s="2" t="str">
        <f>_xlfn.CONCAT("https://profilepicsbucket.crossfit.com/",Athletes_Combined10[[#This Row],[profilepics3key]])</f>
        <v>https://profilepicsbucket.crossfit.com/162ae-P299053_2-184.jpg</v>
      </c>
      <c r="M251" s="2">
        <v>299053</v>
      </c>
      <c r="N251" s="2" t="s">
        <v>1761</v>
      </c>
      <c r="O251" s="2" t="s">
        <v>1547</v>
      </c>
      <c r="P251" s="2">
        <v>27</v>
      </c>
      <c r="Q251" s="2" t="s">
        <v>1762</v>
      </c>
      <c r="R251" s="2" t="s">
        <v>599</v>
      </c>
      <c r="S251" s="2">
        <v>47</v>
      </c>
      <c r="T251" s="2">
        <v>77</v>
      </c>
      <c r="U251" s="2" t="s">
        <v>1550</v>
      </c>
      <c r="V251" s="3">
        <v>1</v>
      </c>
    </row>
    <row r="252" spans="1:22" x14ac:dyDescent="0.35">
      <c r="A252" s="17" t="s">
        <v>1767</v>
      </c>
      <c r="B252" s="4">
        <v>1.71</v>
      </c>
      <c r="C252" s="5">
        <v>44668</v>
      </c>
      <c r="D252" s="5" t="s">
        <v>1146</v>
      </c>
      <c r="E252" s="5">
        <v>64.900000000000006</v>
      </c>
      <c r="F252" s="5" t="s">
        <v>1147</v>
      </c>
      <c r="G252" s="5" t="str">
        <f>IF(ISBLANK(Athletes_Combined10[[#This Row],[affiliatename]]), "No Gym", Athletes_Combined10[[#This Row],[affiliatename]])</f>
        <v>CrossFit Limassol</v>
      </c>
      <c r="H252" s="5" t="s">
        <v>89</v>
      </c>
      <c r="I252" s="5" t="str">
        <f xml:space="preserve"> Athletes_Combined10[[#This Row],[competitorname]] &amp; " - " &amp; Athletes_Combined10[[#This Row],[status]]</f>
        <v>Thelma Christoforou - CUT</v>
      </c>
      <c r="J252" s="5">
        <v>140</v>
      </c>
      <c r="K252" s="5" t="s">
        <v>1764</v>
      </c>
      <c r="L252" s="5" t="str">
        <f>_xlfn.CONCAT("https://profilepicsbucket.crossfit.com/",Athletes_Combined10[[#This Row],[profilepics3key]])</f>
        <v>https://profilepicsbucket.crossfit.com/d31dd-P258629_1-184.jpg</v>
      </c>
      <c r="M252" s="5">
        <v>258629</v>
      </c>
      <c r="N252" s="5" t="s">
        <v>1765</v>
      </c>
      <c r="O252" s="5" t="s">
        <v>1547</v>
      </c>
      <c r="P252" s="5">
        <v>32</v>
      </c>
      <c r="Q252" s="5" t="s">
        <v>1766</v>
      </c>
      <c r="R252" s="5" t="s">
        <v>1151</v>
      </c>
      <c r="S252" s="5">
        <v>48</v>
      </c>
      <c r="T252" s="5">
        <v>74</v>
      </c>
      <c r="U252" s="5" t="s">
        <v>1550</v>
      </c>
      <c r="V252" s="6">
        <v>1</v>
      </c>
    </row>
    <row r="253" spans="1:22" x14ac:dyDescent="0.35">
      <c r="A253" s="16" t="s">
        <v>1772</v>
      </c>
      <c r="B253" s="1">
        <v>1.58</v>
      </c>
      <c r="C253" s="2">
        <v>44630</v>
      </c>
      <c r="D253" s="2" t="s">
        <v>841</v>
      </c>
      <c r="E253" s="2">
        <v>55.8</v>
      </c>
      <c r="F253" s="2" t="s">
        <v>1768</v>
      </c>
      <c r="G253" s="2" t="str">
        <f>IF(ISBLANK(Athletes_Combined10[[#This Row],[affiliatename]]), "No Gym", Athletes_Combined10[[#This Row],[affiliatename]])</f>
        <v>Kingbull CrossFit</v>
      </c>
      <c r="H253" s="2" t="s">
        <v>89</v>
      </c>
      <c r="I253" s="2" t="str">
        <f xml:space="preserve"> Athletes_Combined10[[#This Row],[competitorname]] &amp; " - " &amp; Athletes_Combined10[[#This Row],[status]]</f>
        <v>Carol Colling-Romero - CUT</v>
      </c>
      <c r="J253" s="2">
        <v>164</v>
      </c>
      <c r="K253" s="2" t="s">
        <v>1769</v>
      </c>
      <c r="L253" s="2" t="str">
        <f>_xlfn.CONCAT("https://profilepicsbucket.crossfit.com/",Athletes_Combined10[[#This Row],[profilepics3key]])</f>
        <v>https://profilepicsbucket.crossfit.com/67b53-P452187_3-184.jpg</v>
      </c>
      <c r="M253" s="2">
        <v>452187</v>
      </c>
      <c r="N253" s="2" t="s">
        <v>1770</v>
      </c>
      <c r="O253" s="2" t="s">
        <v>1547</v>
      </c>
      <c r="P253" s="2">
        <v>26</v>
      </c>
      <c r="Q253" s="2" t="s">
        <v>1771</v>
      </c>
      <c r="R253" s="2" t="s">
        <v>846</v>
      </c>
      <c r="S253" s="2">
        <v>49</v>
      </c>
      <c r="T253" s="2">
        <v>71</v>
      </c>
      <c r="U253" s="2" t="s">
        <v>1550</v>
      </c>
      <c r="V253" s="3">
        <v>1</v>
      </c>
    </row>
    <row r="254" spans="1:22" x14ac:dyDescent="0.35">
      <c r="A254" s="17" t="s">
        <v>1777</v>
      </c>
      <c r="B254" s="4">
        <v>1.68</v>
      </c>
      <c r="C254" s="5">
        <v>44604</v>
      </c>
      <c r="D254" s="5" t="s">
        <v>376</v>
      </c>
      <c r="E254" s="5">
        <v>66.7</v>
      </c>
      <c r="F254" s="5" t="s">
        <v>1773</v>
      </c>
      <c r="G254" s="5" t="str">
        <f>IF(ISBLANK(Athletes_Combined10[[#This Row],[affiliatename]]), "No Gym", Athletes_Combined10[[#This Row],[affiliatename]])</f>
        <v>CrossFit Vero Beach</v>
      </c>
      <c r="H254" s="5" t="s">
        <v>89</v>
      </c>
      <c r="I254" s="5" t="str">
        <f xml:space="preserve"> Athletes_Combined10[[#This Row],[competitorname]] &amp; " - " &amp; Athletes_Combined10[[#This Row],[status]]</f>
        <v>McKenzie Flinchum - CUT</v>
      </c>
      <c r="J254" s="5">
        <v>109</v>
      </c>
      <c r="K254" s="5" t="s">
        <v>1774</v>
      </c>
      <c r="L254" s="5" t="str">
        <f>_xlfn.CONCAT("https://profilepicsbucket.crossfit.com/",Athletes_Combined10[[#This Row],[profilepics3key]])</f>
        <v>https://profilepicsbucket.crossfit.com/70cfb-P871307_4-184.jpg</v>
      </c>
      <c r="M254" s="5">
        <v>871307</v>
      </c>
      <c r="N254" s="5" t="s">
        <v>1775</v>
      </c>
      <c r="O254" s="5" t="s">
        <v>1547</v>
      </c>
      <c r="P254" s="5">
        <v>27</v>
      </c>
      <c r="Q254" s="5" t="s">
        <v>1776</v>
      </c>
      <c r="R254" s="5" t="s">
        <v>383</v>
      </c>
      <c r="S254" s="5">
        <v>50</v>
      </c>
      <c r="T254" s="5">
        <v>69</v>
      </c>
      <c r="U254" s="5" t="s">
        <v>1550</v>
      </c>
      <c r="V254" s="6">
        <v>1</v>
      </c>
    </row>
    <row r="255" spans="1:22" x14ac:dyDescent="0.35">
      <c r="A255" s="16" t="s">
        <v>1782</v>
      </c>
      <c r="B255" s="1">
        <v>1.62</v>
      </c>
      <c r="C255" s="2">
        <v>44648</v>
      </c>
      <c r="D255" s="2" t="s">
        <v>473</v>
      </c>
      <c r="E255" s="2">
        <v>65.8</v>
      </c>
      <c r="F255" s="2" t="s">
        <v>1778</v>
      </c>
      <c r="G255" s="2" t="str">
        <f>IF(ISBLANK(Athletes_Combined10[[#This Row],[affiliatename]]), "No Gym", Athletes_Combined10[[#This Row],[affiliatename]])</f>
        <v>CrossFit Jackhammer</v>
      </c>
      <c r="H255" s="2" t="s">
        <v>89</v>
      </c>
      <c r="I255" s="2" t="str">
        <f xml:space="preserve"> Athletes_Combined10[[#This Row],[competitorname]] &amp; " - " &amp; Athletes_Combined10[[#This Row],[status]]</f>
        <v>Lisa Eble - CUT</v>
      </c>
      <c r="J255" s="2">
        <v>149</v>
      </c>
      <c r="K255" s="2" t="s">
        <v>1779</v>
      </c>
      <c r="L255" s="2" t="str">
        <f>_xlfn.CONCAT("https://profilepicsbucket.crossfit.com/",Athletes_Combined10[[#This Row],[profilepics3key]])</f>
        <v>https://profilepicsbucket.crossfit.com/52c51-P527011_4-184.jpg</v>
      </c>
      <c r="M255" s="2">
        <v>527011</v>
      </c>
      <c r="N255" s="2" t="s">
        <v>1780</v>
      </c>
      <c r="O255" s="2" t="s">
        <v>1547</v>
      </c>
      <c r="P255" s="2">
        <v>28</v>
      </c>
      <c r="Q255" s="2" t="s">
        <v>1781</v>
      </c>
      <c r="R255" s="2" t="s">
        <v>478</v>
      </c>
      <c r="S255" s="2">
        <v>51</v>
      </c>
      <c r="T255" s="2">
        <v>54</v>
      </c>
      <c r="U255" s="2" t="s">
        <v>1550</v>
      </c>
      <c r="V255" s="3">
        <v>1</v>
      </c>
    </row>
    <row r="256" spans="1:22" x14ac:dyDescent="0.35">
      <c r="A256" s="17" t="s">
        <v>1787</v>
      </c>
      <c r="B256" s="4">
        <v>1.74</v>
      </c>
      <c r="C256" s="5">
        <v>44954</v>
      </c>
      <c r="D256" s="5" t="s">
        <v>376</v>
      </c>
      <c r="E256" s="5">
        <v>65.8</v>
      </c>
      <c r="F256" s="5" t="s">
        <v>1783</v>
      </c>
      <c r="G256" s="5" t="str">
        <f>IF(ISBLANK(Athletes_Combined10[[#This Row],[affiliatename]]), "No Gym", Athletes_Combined10[[#This Row],[affiliatename]])</f>
        <v>Root 18 CrossFit</v>
      </c>
      <c r="H256" s="5" t="s">
        <v>89</v>
      </c>
      <c r="I256" s="5" t="str">
        <f xml:space="preserve"> Athletes_Combined10[[#This Row],[competitorname]] &amp; " - " &amp; Athletes_Combined10[[#This Row],[status]]</f>
        <v>Erin Vandendriessche - CUT</v>
      </c>
      <c r="J256" s="5">
        <v>307</v>
      </c>
      <c r="K256" s="5" t="s">
        <v>1784</v>
      </c>
      <c r="L256" s="5" t="str">
        <f>_xlfn.CONCAT("https://profilepicsbucket.crossfit.com/",Athletes_Combined10[[#This Row],[profilepics3key]])</f>
        <v>https://profilepicsbucket.crossfit.com/9a3bd-P151555_4-184.jpg</v>
      </c>
      <c r="M256" s="5">
        <v>151555</v>
      </c>
      <c r="N256" s="5" t="s">
        <v>1785</v>
      </c>
      <c r="O256" s="5" t="s">
        <v>1547</v>
      </c>
      <c r="P256" s="5">
        <v>28</v>
      </c>
      <c r="Q256" s="5" t="s">
        <v>1786</v>
      </c>
      <c r="R256" s="5" t="s">
        <v>383</v>
      </c>
      <c r="S256" s="5">
        <v>52</v>
      </c>
      <c r="T256" s="5">
        <v>48</v>
      </c>
      <c r="U256" s="5" t="s">
        <v>1550</v>
      </c>
      <c r="V256" s="6">
        <v>1</v>
      </c>
    </row>
    <row r="257" spans="1:22" x14ac:dyDescent="0.35">
      <c r="A257" s="16" t="s">
        <v>1792</v>
      </c>
      <c r="B257" s="1">
        <v>1.74</v>
      </c>
      <c r="C257" s="2">
        <v>44670</v>
      </c>
      <c r="D257" s="2" t="s">
        <v>696</v>
      </c>
      <c r="E257" s="2">
        <v>68.900000000000006</v>
      </c>
      <c r="F257" s="2" t="s">
        <v>1788</v>
      </c>
      <c r="G257" s="2" t="str">
        <f>IF(ISBLANK(Athletes_Combined10[[#This Row],[affiliatename]]), "No Gym", Athletes_Combined10[[#This Row],[affiliatename]])</f>
        <v>CrossFit 19.05</v>
      </c>
      <c r="H257" s="2" t="s">
        <v>89</v>
      </c>
      <c r="I257" s="2" t="str">
        <f xml:space="preserve"> Athletes_Combined10[[#This Row],[competitorname]] &amp; " - " &amp; Athletes_Combined10[[#This Row],[status]]</f>
        <v>Anastasiya Ganina - CUT</v>
      </c>
      <c r="J257" s="2">
        <v>142</v>
      </c>
      <c r="K257" s="2" t="s">
        <v>1789</v>
      </c>
      <c r="L257" s="2" t="str">
        <f>_xlfn.CONCAT("https://profilepicsbucket.crossfit.com/",Athletes_Combined10[[#This Row],[profilepics3key]])</f>
        <v>https://profilepicsbucket.crossfit.com/e50bc-P238026_2-184.jpg</v>
      </c>
      <c r="M257" s="2">
        <v>238026</v>
      </c>
      <c r="N257" s="2" t="s">
        <v>1790</v>
      </c>
      <c r="O257" s="2" t="s">
        <v>1547</v>
      </c>
      <c r="P257" s="2">
        <v>34</v>
      </c>
      <c r="Q257" s="2" t="s">
        <v>1791</v>
      </c>
      <c r="R257" s="2" t="s">
        <v>701</v>
      </c>
      <c r="S257" s="2">
        <v>53</v>
      </c>
      <c r="T257" s="2">
        <v>46</v>
      </c>
      <c r="U257" s="2" t="s">
        <v>1550</v>
      </c>
      <c r="V257" s="3">
        <v>1</v>
      </c>
    </row>
    <row r="258" spans="1:22" x14ac:dyDescent="0.35">
      <c r="A258" s="17" t="s">
        <v>1797</v>
      </c>
      <c r="B258" s="4">
        <v>1.74</v>
      </c>
      <c r="C258" s="5">
        <v>44759</v>
      </c>
      <c r="D258" s="5" t="s">
        <v>731</v>
      </c>
      <c r="E258" s="5">
        <v>68</v>
      </c>
      <c r="F258" s="5" t="s">
        <v>1793</v>
      </c>
      <c r="G258" s="5" t="str">
        <f>IF(ISBLANK(Athletes_Combined10[[#This Row],[affiliatename]]), "No Gym", Athletes_Combined10[[#This Row],[affiliatename]])</f>
        <v>CrossFit SkyLight</v>
      </c>
      <c r="H258" s="5" t="s">
        <v>89</v>
      </c>
      <c r="I258" s="5" t="str">
        <f xml:space="preserve"> Athletes_Combined10[[#This Row],[competitorname]] &amp; " - " &amp; Athletes_Combined10[[#This Row],[status]]</f>
        <v>Neyran Guneli - CUT</v>
      </c>
      <c r="J258" s="5">
        <v>182</v>
      </c>
      <c r="K258" s="5" t="s">
        <v>1794</v>
      </c>
      <c r="L258" s="5" t="str">
        <f>_xlfn.CONCAT("https://profilepicsbucket.crossfit.com/",Athletes_Combined10[[#This Row],[profilepics3key]])</f>
        <v>https://profilepicsbucket.crossfit.com/fdbbe-P350442_5-184.jpg</v>
      </c>
      <c r="M258" s="5">
        <v>350442</v>
      </c>
      <c r="N258" s="5" t="s">
        <v>1795</v>
      </c>
      <c r="O258" s="5" t="s">
        <v>1547</v>
      </c>
      <c r="P258" s="5">
        <v>37</v>
      </c>
      <c r="Q258" s="5" t="s">
        <v>1796</v>
      </c>
      <c r="R258" s="5" t="s">
        <v>736</v>
      </c>
      <c r="S258" s="5">
        <v>54</v>
      </c>
      <c r="T258" s="5">
        <v>45</v>
      </c>
      <c r="U258" s="5" t="s">
        <v>1550</v>
      </c>
      <c r="V258" s="6">
        <v>1</v>
      </c>
    </row>
    <row r="259" spans="1:22" x14ac:dyDescent="0.35">
      <c r="A259" s="16" t="s">
        <v>1801</v>
      </c>
      <c r="B259" s="1">
        <v>1.62</v>
      </c>
      <c r="C259" s="2">
        <v>44594</v>
      </c>
      <c r="D259" s="2" t="s">
        <v>376</v>
      </c>
      <c r="E259" s="2">
        <v>68.900000000000006</v>
      </c>
      <c r="F259" s="2" t="s">
        <v>1798</v>
      </c>
      <c r="G259" s="2" t="str">
        <f>IF(ISBLANK(Athletes_Combined10[[#This Row],[affiliatename]]), "No Gym", Athletes_Combined10[[#This Row],[affiliatename]])</f>
        <v>Crucible CrossFit</v>
      </c>
      <c r="H259" s="2" t="s">
        <v>89</v>
      </c>
      <c r="I259" s="2" t="str">
        <f xml:space="preserve"> Athletes_Combined10[[#This Row],[competitorname]] &amp; " - " &amp; Athletes_Combined10[[#This Row],[status]]</f>
        <v>Brooke Haas - CUT</v>
      </c>
      <c r="J259" s="2">
        <v>110</v>
      </c>
      <c r="K259" s="2" t="s">
        <v>1799</v>
      </c>
      <c r="L259" s="2" t="str">
        <f>_xlfn.CONCAT("https://profilepicsbucket.crossfit.com/",Athletes_Combined10[[#This Row],[profilepics3key]])</f>
        <v>https://profilepicsbucket.crossfit.com/da460-P115239_4-184.jpg</v>
      </c>
      <c r="M259" s="2">
        <v>115239</v>
      </c>
      <c r="N259" s="2" t="s">
        <v>1617</v>
      </c>
      <c r="O259" s="2" t="s">
        <v>1547</v>
      </c>
      <c r="P259" s="2">
        <v>30</v>
      </c>
      <c r="Q259" s="2" t="s">
        <v>1800</v>
      </c>
      <c r="R259" s="2" t="s">
        <v>383</v>
      </c>
      <c r="S259" s="2">
        <v>55</v>
      </c>
      <c r="T259" s="2">
        <v>44</v>
      </c>
      <c r="U259" s="2" t="s">
        <v>1550</v>
      </c>
      <c r="V259" s="3">
        <v>1</v>
      </c>
    </row>
    <row r="260" spans="1:22" x14ac:dyDescent="0.35">
      <c r="A260" s="17" t="s">
        <v>1806</v>
      </c>
      <c r="B260" s="4">
        <v>1.65</v>
      </c>
      <c r="C260" s="5">
        <v>44639</v>
      </c>
      <c r="D260" s="5" t="s">
        <v>683</v>
      </c>
      <c r="E260" s="5">
        <v>62.6</v>
      </c>
      <c r="F260" s="5" t="s">
        <v>1802</v>
      </c>
      <c r="G260" s="5" t="str">
        <f>IF(ISBLANK(Athletes_Combined10[[#This Row],[affiliatename]]), "No Gym", Athletes_Combined10[[#This Row],[affiliatename]])</f>
        <v>CrossFit Tigran</v>
      </c>
      <c r="H260" s="5" t="s">
        <v>89</v>
      </c>
      <c r="I260" s="5" t="str">
        <f xml:space="preserve"> Athletes_Combined10[[#This Row],[competitorname]] &amp; " - " &amp; Athletes_Combined10[[#This Row],[status]]</f>
        <v>Brenda Castro - CUT</v>
      </c>
      <c r="J260" s="5">
        <v>148</v>
      </c>
      <c r="K260" s="5" t="s">
        <v>1803</v>
      </c>
      <c r="L260" s="5" t="str">
        <f>_xlfn.CONCAT("https://profilepicsbucket.crossfit.com/",Athletes_Combined10[[#This Row],[profilepics3key]])</f>
        <v>https://profilepicsbucket.crossfit.com/9a8bc-P242149_5-184.jpg</v>
      </c>
      <c r="M260" s="5">
        <v>242149</v>
      </c>
      <c r="N260" s="5" t="s">
        <v>1804</v>
      </c>
      <c r="O260" s="5" t="s">
        <v>1547</v>
      </c>
      <c r="P260" s="5">
        <v>30</v>
      </c>
      <c r="Q260" s="5" t="s">
        <v>1805</v>
      </c>
      <c r="R260" s="5" t="s">
        <v>688</v>
      </c>
      <c r="S260" s="5">
        <v>56</v>
      </c>
      <c r="T260" s="5">
        <v>43</v>
      </c>
      <c r="U260" s="5" t="s">
        <v>1550</v>
      </c>
      <c r="V260" s="6">
        <v>1</v>
      </c>
    </row>
    <row r="261" spans="1:22" x14ac:dyDescent="0.35">
      <c r="A261" s="16" t="s">
        <v>1810</v>
      </c>
      <c r="B261" s="1">
        <v>1.68</v>
      </c>
      <c r="C261" s="2">
        <v>44725</v>
      </c>
      <c r="D261" s="2" t="s">
        <v>579</v>
      </c>
      <c r="E261" s="2">
        <v>68</v>
      </c>
      <c r="F261" s="2" t="s">
        <v>566</v>
      </c>
      <c r="G261" s="2" t="str">
        <f>IF(ISBLANK(Athletes_Combined10[[#This Row],[affiliatename]]), "No Gym", Athletes_Combined10[[#This Row],[affiliatename]])</f>
        <v>CrossFit Kreis 9</v>
      </c>
      <c r="H261" s="2" t="s">
        <v>89</v>
      </c>
      <c r="I261" s="2" t="str">
        <f xml:space="preserve"> Athletes_Combined10[[#This Row],[competitorname]] &amp; " - " &amp; Athletes_Combined10[[#This Row],[status]]</f>
        <v>Emilia Leppanen - CUT</v>
      </c>
      <c r="J261" s="2">
        <v>135</v>
      </c>
      <c r="K261" s="2" t="s">
        <v>1807</v>
      </c>
      <c r="L261" s="2" t="str">
        <f>_xlfn.CONCAT("https://profilepicsbucket.crossfit.com/",Athletes_Combined10[[#This Row],[profilepics3key]])</f>
        <v>https://profilepicsbucket.crossfit.com/4afa1-P39517_4-184.jpg</v>
      </c>
      <c r="M261" s="2">
        <v>39517</v>
      </c>
      <c r="N261" s="2" t="s">
        <v>1808</v>
      </c>
      <c r="O261" s="2" t="s">
        <v>1547</v>
      </c>
      <c r="P261" s="2">
        <v>32</v>
      </c>
      <c r="Q261" s="2" t="s">
        <v>1809</v>
      </c>
      <c r="R261" s="2" t="s">
        <v>583</v>
      </c>
      <c r="S261" s="2">
        <v>57</v>
      </c>
      <c r="T261" s="2">
        <v>40</v>
      </c>
      <c r="U261" s="2" t="s">
        <v>1550</v>
      </c>
      <c r="V261" s="3">
        <v>1</v>
      </c>
    </row>
    <row r="262" spans="1:22" x14ac:dyDescent="0.35">
      <c r="A262" s="17" t="s">
        <v>1815</v>
      </c>
      <c r="B262" s="4">
        <v>1.62</v>
      </c>
      <c r="C262" s="5">
        <v>44970</v>
      </c>
      <c r="D262" s="5" t="s">
        <v>494</v>
      </c>
      <c r="E262" s="5">
        <v>58.1</v>
      </c>
      <c r="F262" s="5" t="s">
        <v>1811</v>
      </c>
      <c r="G262" s="5" t="str">
        <f>IF(ISBLANK(Athletes_Combined10[[#This Row],[affiliatename]]), "No Gym", Athletes_Combined10[[#This Row],[affiliatename]])</f>
        <v>CrossFit Hanuman</v>
      </c>
      <c r="H262" s="5" t="s">
        <v>89</v>
      </c>
      <c r="I262" s="5" t="str">
        <f xml:space="preserve"> Athletes_Combined10[[#This Row],[competitorname]] &amp; " - " &amp; Athletes_Combined10[[#This Row],[status]]</f>
        <v>Sabrina Caron - CUT</v>
      </c>
      <c r="J262" s="5">
        <v>315</v>
      </c>
      <c r="K262" s="5" t="s">
        <v>1812</v>
      </c>
      <c r="L262" s="5" t="str">
        <f>_xlfn.CONCAT("https://profilepicsbucket.crossfit.com/",Athletes_Combined10[[#This Row],[profilepics3key]])</f>
        <v>https://profilepicsbucket.crossfit.com/763c8-P120277_6-184.jpg</v>
      </c>
      <c r="M262" s="5">
        <v>120277</v>
      </c>
      <c r="N262" s="5" t="s">
        <v>1813</v>
      </c>
      <c r="O262" s="5" t="s">
        <v>1547</v>
      </c>
      <c r="P262" s="5">
        <v>27</v>
      </c>
      <c r="Q262" s="5" t="s">
        <v>1814</v>
      </c>
      <c r="R262" s="5" t="s">
        <v>499</v>
      </c>
      <c r="S262" s="5">
        <v>58</v>
      </c>
      <c r="T262" s="5">
        <v>36</v>
      </c>
      <c r="U262" s="5" t="s">
        <v>1550</v>
      </c>
      <c r="V262" s="6">
        <v>1</v>
      </c>
    </row>
    <row r="263" spans="1:22" x14ac:dyDescent="0.35">
      <c r="A263" s="16" t="s">
        <v>1820</v>
      </c>
      <c r="B263" s="1">
        <v>1.74</v>
      </c>
      <c r="C263" s="2">
        <v>44616</v>
      </c>
      <c r="D263" s="2" t="s">
        <v>403</v>
      </c>
      <c r="E263" s="2">
        <v>68</v>
      </c>
      <c r="F263" s="2" t="s">
        <v>1816</v>
      </c>
      <c r="G263" s="2" t="str">
        <f>IF(ISBLANK(Athletes_Combined10[[#This Row],[affiliatename]]), "No Gym", Athletes_Combined10[[#This Row],[affiliatename]])</f>
        <v>CrossFit RI</v>
      </c>
      <c r="H263" s="2" t="s">
        <v>89</v>
      </c>
      <c r="I263" s="2" t="str">
        <f xml:space="preserve"> Athletes_Combined10[[#This Row],[competitorname]] &amp; " - " &amp; Athletes_Combined10[[#This Row],[status]]</f>
        <v>Katelin Van Zyl - CUT</v>
      </c>
      <c r="J263" s="2">
        <v>115</v>
      </c>
      <c r="K263" s="2" t="s">
        <v>1817</v>
      </c>
      <c r="L263" s="2" t="str">
        <f>_xlfn.CONCAT("https://profilepicsbucket.crossfit.com/",Athletes_Combined10[[#This Row],[profilepics3key]])</f>
        <v>https://profilepicsbucket.crossfit.com/bbd68-P120247_2-184.jpg</v>
      </c>
      <c r="M263" s="2">
        <v>120247</v>
      </c>
      <c r="N263" s="2" t="s">
        <v>1818</v>
      </c>
      <c r="O263" s="2" t="s">
        <v>1547</v>
      </c>
      <c r="P263" s="2">
        <v>27</v>
      </c>
      <c r="Q263" s="2" t="s">
        <v>1819</v>
      </c>
      <c r="R263" s="2" t="s">
        <v>408</v>
      </c>
      <c r="S263" s="2">
        <v>59</v>
      </c>
      <c r="T263" s="2">
        <v>36</v>
      </c>
      <c r="U263" s="2" t="s">
        <v>1550</v>
      </c>
      <c r="V263" s="3">
        <v>1</v>
      </c>
    </row>
    <row r="264" spans="1:22" x14ac:dyDescent="0.35">
      <c r="A264" s="17" t="s">
        <v>1825</v>
      </c>
      <c r="B264" s="4">
        <v>1.62</v>
      </c>
      <c r="C264" s="5">
        <v>44692</v>
      </c>
      <c r="D264" s="5" t="s">
        <v>928</v>
      </c>
      <c r="E264" s="5">
        <v>61.2</v>
      </c>
      <c r="F264" s="5" t="s">
        <v>1821</v>
      </c>
      <c r="G264" s="5" t="str">
        <f>IF(ISBLANK(Athletes_Combined10[[#This Row],[affiliatename]]), "No Gym", Athletes_Combined10[[#This Row],[affiliatename]])</f>
        <v>CrossFit Valeo</v>
      </c>
      <c r="H264" s="5" t="s">
        <v>89</v>
      </c>
      <c r="I264" s="5" t="str">
        <f xml:space="preserve"> Athletes_Combined10[[#This Row],[competitorname]] &amp; " - " &amp; Athletes_Combined10[[#This Row],[status]]</f>
        <v>Ralitza Koterlitzova - CUT</v>
      </c>
      <c r="J264" s="5">
        <v>161</v>
      </c>
      <c r="K264" s="5" t="s">
        <v>1822</v>
      </c>
      <c r="L264" s="5" t="str">
        <f>_xlfn.CONCAT("https://profilepicsbucket.crossfit.com/",Athletes_Combined10[[#This Row],[profilepics3key]])</f>
        <v>https://profilepicsbucket.crossfit.com/b8f90-P215510_5-184.jpg</v>
      </c>
      <c r="M264" s="5">
        <v>215510</v>
      </c>
      <c r="N264" s="5" t="s">
        <v>1823</v>
      </c>
      <c r="O264" s="5" t="s">
        <v>1547</v>
      </c>
      <c r="P264" s="5">
        <v>30</v>
      </c>
      <c r="Q264" s="5" t="s">
        <v>1824</v>
      </c>
      <c r="R264" s="5" t="s">
        <v>933</v>
      </c>
      <c r="S264" s="5">
        <v>60</v>
      </c>
      <c r="T264" s="5">
        <v>35</v>
      </c>
      <c r="U264" s="5" t="s">
        <v>1550</v>
      </c>
      <c r="V264" s="6">
        <v>1</v>
      </c>
    </row>
    <row r="265" spans="1:22" x14ac:dyDescent="0.35">
      <c r="A265" s="16" t="s">
        <v>1829</v>
      </c>
      <c r="B265" s="1">
        <v>1.74</v>
      </c>
      <c r="C265" s="2"/>
      <c r="D265" s="2" t="s">
        <v>748</v>
      </c>
      <c r="E265" s="2">
        <v>59.9</v>
      </c>
      <c r="F265" s="2"/>
      <c r="G265" s="2" t="str">
        <f>IF(ISBLANK(Athletes_Combined10[[#This Row],[affiliatename]]), "No Gym", Athletes_Combined10[[#This Row],[affiliatename]])</f>
        <v>No Gym</v>
      </c>
      <c r="H265" s="2" t="s">
        <v>89</v>
      </c>
      <c r="I265" s="2" t="str">
        <f xml:space="preserve"> Athletes_Combined10[[#This Row],[competitorname]] &amp; " - " &amp; Athletes_Combined10[[#This Row],[status]]</f>
        <v>Tamara Zulim - CUT</v>
      </c>
      <c r="J265" s="2">
        <v>174</v>
      </c>
      <c r="K265" s="2" t="s">
        <v>1826</v>
      </c>
      <c r="L265" s="2" t="str">
        <f>_xlfn.CONCAT("https://profilepicsbucket.crossfit.com/",Athletes_Combined10[[#This Row],[profilepics3key]])</f>
        <v>https://profilepicsbucket.crossfit.com/d6dbe-P120265_4-184.jpg</v>
      </c>
      <c r="M265" s="2">
        <v>120265</v>
      </c>
      <c r="N265" s="2" t="s">
        <v>1827</v>
      </c>
      <c r="O265" s="2" t="s">
        <v>1547</v>
      </c>
      <c r="P265" s="2">
        <v>35</v>
      </c>
      <c r="Q265" s="2" t="s">
        <v>1828</v>
      </c>
      <c r="R265" s="2" t="s">
        <v>751</v>
      </c>
      <c r="S265" s="2">
        <v>61</v>
      </c>
      <c r="T265" s="2">
        <v>35</v>
      </c>
      <c r="U265" s="2" t="s">
        <v>1550</v>
      </c>
      <c r="V265" s="3">
        <v>1</v>
      </c>
    </row>
    <row r="266" spans="1:22" x14ac:dyDescent="0.35">
      <c r="A266" s="17" t="s">
        <v>1834</v>
      </c>
      <c r="B266" s="4">
        <v>1.55</v>
      </c>
      <c r="C266" s="5">
        <v>44642</v>
      </c>
      <c r="D266" s="5" t="s">
        <v>662</v>
      </c>
      <c r="E266" s="5">
        <v>59</v>
      </c>
      <c r="F266" s="5" t="s">
        <v>1830</v>
      </c>
      <c r="G266" s="5" t="str">
        <f>IF(ISBLANK(Athletes_Combined10[[#This Row],[affiliatename]]), "No Gym", Athletes_Combined10[[#This Row],[affiliatename]])</f>
        <v>Faster CrossFit</v>
      </c>
      <c r="H266" s="5" t="s">
        <v>89</v>
      </c>
      <c r="I266" s="5" t="str">
        <f xml:space="preserve"> Athletes_Combined10[[#This Row],[competitorname]] &amp; " - " &amp; Athletes_Combined10[[#This Row],[status]]</f>
        <v>Maria Camila Quintero - CUT</v>
      </c>
      <c r="J266" s="5">
        <v>159</v>
      </c>
      <c r="K266" s="5" t="s">
        <v>1831</v>
      </c>
      <c r="L266" s="5" t="str">
        <f>_xlfn.CONCAT("https://profilepicsbucket.crossfit.com/",Athletes_Combined10[[#This Row],[profilepics3key]])</f>
        <v>https://profilepicsbucket.crossfit.com/71d0d-P1299203_3-184.jpg</v>
      </c>
      <c r="M266" s="5">
        <v>1299203</v>
      </c>
      <c r="N266" s="5" t="s">
        <v>1832</v>
      </c>
      <c r="O266" s="5" t="s">
        <v>1547</v>
      </c>
      <c r="P266" s="5">
        <v>23</v>
      </c>
      <c r="Q266" s="5" t="s">
        <v>1833</v>
      </c>
      <c r="R266" s="5" t="s">
        <v>667</v>
      </c>
      <c r="S266" s="5">
        <v>62</v>
      </c>
      <c r="T266" s="5">
        <v>34</v>
      </c>
      <c r="U266" s="5" t="s">
        <v>1550</v>
      </c>
      <c r="V266" s="6">
        <v>1</v>
      </c>
    </row>
    <row r="267" spans="1:22" x14ac:dyDescent="0.35">
      <c r="A267" s="16" t="s">
        <v>1839</v>
      </c>
      <c r="B267" s="1">
        <v>1.71</v>
      </c>
      <c r="C267" s="2">
        <v>44950</v>
      </c>
      <c r="D267" s="2" t="s">
        <v>376</v>
      </c>
      <c r="E267" s="2">
        <v>63.5</v>
      </c>
      <c r="F267" s="2" t="s">
        <v>1835</v>
      </c>
      <c r="G267" s="2" t="str">
        <f>IF(ISBLANK(Athletes_Combined10[[#This Row],[affiliatename]]), "No Gym", Athletes_Combined10[[#This Row],[affiliatename]])</f>
        <v>Blues City CrossFit</v>
      </c>
      <c r="H267" s="2" t="s">
        <v>89</v>
      </c>
      <c r="I267" s="2" t="str">
        <f xml:space="preserve"> Athletes_Combined10[[#This Row],[competitorname]] &amp; " - " &amp; Athletes_Combined10[[#This Row],[status]]</f>
        <v>Taylor Streid - CUT</v>
      </c>
      <c r="J267" s="2">
        <v>302</v>
      </c>
      <c r="K267" s="2" t="s">
        <v>1836</v>
      </c>
      <c r="L267" s="2" t="str">
        <f>_xlfn.CONCAT("https://profilepicsbucket.crossfit.com/",Athletes_Combined10[[#This Row],[profilepics3key]])</f>
        <v>https://profilepicsbucket.crossfit.com/2a499-P235110_4-184.jpg</v>
      </c>
      <c r="M267" s="2">
        <v>235110</v>
      </c>
      <c r="N267" s="2" t="s">
        <v>1837</v>
      </c>
      <c r="O267" s="2" t="s">
        <v>1547</v>
      </c>
      <c r="P267" s="2">
        <v>28</v>
      </c>
      <c r="Q267" s="2" t="s">
        <v>1838</v>
      </c>
      <c r="R267" s="2" t="s">
        <v>383</v>
      </c>
      <c r="S267" s="2">
        <v>63</v>
      </c>
      <c r="T267" s="2">
        <v>32</v>
      </c>
      <c r="U267" s="2" t="s">
        <v>1550</v>
      </c>
      <c r="V267" s="3">
        <v>1</v>
      </c>
    </row>
    <row r="268" spans="1:22" x14ac:dyDescent="0.35">
      <c r="A268" s="17" t="s">
        <v>1844</v>
      </c>
      <c r="B268" s="4">
        <v>1.62</v>
      </c>
      <c r="C268" s="5">
        <v>44740</v>
      </c>
      <c r="D268" s="5" t="s">
        <v>1115</v>
      </c>
      <c r="E268" s="5">
        <v>68</v>
      </c>
      <c r="F268" s="5" t="s">
        <v>1840</v>
      </c>
      <c r="G268" s="5" t="str">
        <f>IF(ISBLANK(Athletes_Combined10[[#This Row],[affiliatename]]), "No Gym", Athletes_Combined10[[#This Row],[affiliatename]])</f>
        <v>CrossFit White City</v>
      </c>
      <c r="H268" s="5" t="s">
        <v>89</v>
      </c>
      <c r="I268" s="5" t="str">
        <f xml:space="preserve"> Athletes_Combined10[[#This Row],[competitorname]] &amp; " - " &amp; Athletes_Combined10[[#This Row],[status]]</f>
        <v>Nicole Pettel - CUT</v>
      </c>
      <c r="J268" s="5">
        <v>156</v>
      </c>
      <c r="K268" s="5" t="s">
        <v>1841</v>
      </c>
      <c r="L268" s="5" t="str">
        <f>_xlfn.CONCAT("https://profilepicsbucket.crossfit.com/",Athletes_Combined10[[#This Row],[profilepics3key]])</f>
        <v>https://profilepicsbucket.crossfit.com/8e861-P855131_2-184.jpg</v>
      </c>
      <c r="M268" s="5">
        <v>855131</v>
      </c>
      <c r="N268" s="5" t="s">
        <v>1842</v>
      </c>
      <c r="O268" s="5" t="s">
        <v>1547</v>
      </c>
      <c r="P268" s="5">
        <v>27</v>
      </c>
      <c r="Q268" s="5" t="s">
        <v>1843</v>
      </c>
      <c r="R268" s="5" t="s">
        <v>1120</v>
      </c>
      <c r="S268" s="5">
        <v>64</v>
      </c>
      <c r="T268" s="5">
        <v>28</v>
      </c>
      <c r="U268" s="5" t="s">
        <v>1550</v>
      </c>
      <c r="V268" s="6">
        <v>1</v>
      </c>
    </row>
    <row r="269" spans="1:22" x14ac:dyDescent="0.35">
      <c r="A269" s="16" t="s">
        <v>1849</v>
      </c>
      <c r="B269" s="1">
        <v>1.8</v>
      </c>
      <c r="C269" s="2">
        <v>44609</v>
      </c>
      <c r="D269" s="2" t="s">
        <v>649</v>
      </c>
      <c r="E269" s="2">
        <v>73</v>
      </c>
      <c r="F269" s="2" t="s">
        <v>1845</v>
      </c>
      <c r="G269" s="2" t="str">
        <f>IF(ISBLANK(Athletes_Combined10[[#This Row],[affiliatename]]), "No Gym", Athletes_Combined10[[#This Row],[affiliatename]])</f>
        <v>CrossFit Gurkha</v>
      </c>
      <c r="H269" s="2" t="s">
        <v>89</v>
      </c>
      <c r="I269" s="2" t="str">
        <f xml:space="preserve"> Athletes_Combined10[[#This Row],[competitorname]] &amp; " - " &amp; Athletes_Combined10[[#This Row],[status]]</f>
        <v>Renata Pimentel - CUT</v>
      </c>
      <c r="J269" s="2">
        <v>136</v>
      </c>
      <c r="K269" s="2" t="s">
        <v>1846</v>
      </c>
      <c r="L269" s="2" t="str">
        <f>_xlfn.CONCAT("https://profilepicsbucket.crossfit.com/",Athletes_Combined10[[#This Row],[profilepics3key]])</f>
        <v>https://profilepicsbucket.crossfit.com/04e97-P485089_5-184.jpg</v>
      </c>
      <c r="M269" s="2">
        <v>485089</v>
      </c>
      <c r="N269" s="2" t="s">
        <v>1847</v>
      </c>
      <c r="O269" s="2" t="s">
        <v>1547</v>
      </c>
      <c r="P269" s="2">
        <v>36</v>
      </c>
      <c r="Q269" s="2" t="s">
        <v>1848</v>
      </c>
      <c r="R269" s="2" t="s">
        <v>654</v>
      </c>
      <c r="S269" s="2">
        <v>65</v>
      </c>
      <c r="T269" s="2">
        <v>28</v>
      </c>
      <c r="U269" s="2" t="s">
        <v>1550</v>
      </c>
      <c r="V269" s="3">
        <v>1</v>
      </c>
    </row>
    <row r="270" spans="1:22" x14ac:dyDescent="0.35">
      <c r="A270" s="17" t="s">
        <v>1852</v>
      </c>
      <c r="B270" s="4">
        <v>1.74</v>
      </c>
      <c r="C270" s="5">
        <v>44620</v>
      </c>
      <c r="D270" s="5" t="s">
        <v>1035</v>
      </c>
      <c r="E270" s="5">
        <v>58.1</v>
      </c>
      <c r="F270" s="5" t="s">
        <v>1036</v>
      </c>
      <c r="G270" s="5" t="str">
        <f>IF(ISBLANK(Athletes_Combined10[[#This Row],[affiliatename]]), "No Gym", Athletes_Combined10[[#This Row],[affiliatename]])</f>
        <v>Igone CrossFit</v>
      </c>
      <c r="H270" s="5" t="s">
        <v>89</v>
      </c>
      <c r="I270" s="5" t="str">
        <f xml:space="preserve"> Athletes_Combined10[[#This Row],[competitorname]] &amp; " - " &amp; Athletes_Combined10[[#This Row],[status]]</f>
        <v>Lyndsay Murray - CUT</v>
      </c>
      <c r="J270" s="5">
        <v>200</v>
      </c>
      <c r="K270" s="5" t="s">
        <v>1850</v>
      </c>
      <c r="L270" s="5" t="str">
        <f>_xlfn.CONCAT("https://profilepicsbucket.crossfit.com/",Athletes_Combined10[[#This Row],[profilepics3key]])</f>
        <v>https://profilepicsbucket.crossfit.com/c08ce-P244718_1-184.jpg</v>
      </c>
      <c r="M270" s="5">
        <v>244718</v>
      </c>
      <c r="N270" s="5" t="s">
        <v>1851</v>
      </c>
      <c r="O270" s="5" t="s">
        <v>1547</v>
      </c>
      <c r="P270" s="5">
        <v>29</v>
      </c>
      <c r="Q270" s="5" t="s">
        <v>1440</v>
      </c>
      <c r="R270" s="5" t="s">
        <v>1040</v>
      </c>
      <c r="S270" s="5">
        <v>66</v>
      </c>
      <c r="T270" s="5">
        <v>27</v>
      </c>
      <c r="U270" s="5" t="s">
        <v>1550</v>
      </c>
      <c r="V270" s="6">
        <v>1</v>
      </c>
    </row>
    <row r="271" spans="1:22" x14ac:dyDescent="0.35">
      <c r="A271" s="16" t="s">
        <v>1857</v>
      </c>
      <c r="B271" s="1">
        <v>1.55</v>
      </c>
      <c r="C271" s="2">
        <v>44710</v>
      </c>
      <c r="D271" s="2" t="s">
        <v>753</v>
      </c>
      <c r="E271" s="2">
        <v>52.2</v>
      </c>
      <c r="F271" s="2" t="s">
        <v>1853</v>
      </c>
      <c r="G271" s="2" t="str">
        <f>IF(ISBLANK(Athletes_Combined10[[#This Row],[affiliatename]]), "No Gym", Athletes_Combined10[[#This Row],[affiliatename]])</f>
        <v>CrossFit Minatomirai</v>
      </c>
      <c r="H271" s="2" t="s">
        <v>89</v>
      </c>
      <c r="I271" s="2" t="str">
        <f xml:space="preserve"> Athletes_Combined10[[#This Row],[competitorname]] &amp; " - " &amp; Athletes_Combined10[[#This Row],[status]]</f>
        <v>Akiko Kamitani - CUT</v>
      </c>
      <c r="J271" s="2">
        <v>170</v>
      </c>
      <c r="K271" s="2" t="s">
        <v>1854</v>
      </c>
      <c r="L271" s="2" t="str">
        <f>_xlfn.CONCAT("https://profilepicsbucket.crossfit.com/",Athletes_Combined10[[#This Row],[profilepics3key]])</f>
        <v>https://profilepicsbucket.crossfit.com/47204-P1055578_2-184.jpg</v>
      </c>
      <c r="M271" s="2">
        <v>1055578</v>
      </c>
      <c r="N271" s="2" t="s">
        <v>1855</v>
      </c>
      <c r="O271" s="2" t="s">
        <v>1547</v>
      </c>
      <c r="P271" s="2">
        <v>30</v>
      </c>
      <c r="Q271" s="2" t="s">
        <v>1856</v>
      </c>
      <c r="R271" s="2" t="s">
        <v>758</v>
      </c>
      <c r="S271" s="2">
        <v>67</v>
      </c>
      <c r="T271" s="2">
        <v>26</v>
      </c>
      <c r="U271" s="2" t="s">
        <v>1550</v>
      </c>
      <c r="V271" s="3">
        <v>1</v>
      </c>
    </row>
    <row r="272" spans="1:22" x14ac:dyDescent="0.35">
      <c r="A272" s="17" t="s">
        <v>1862</v>
      </c>
      <c r="B272" s="4">
        <v>1.65</v>
      </c>
      <c r="C272" s="5">
        <v>44771</v>
      </c>
      <c r="D272" s="5" t="s">
        <v>690</v>
      </c>
      <c r="E272" s="5">
        <v>59</v>
      </c>
      <c r="F272" s="5" t="s">
        <v>1858</v>
      </c>
      <c r="G272" s="5" t="str">
        <f>IF(ISBLANK(Athletes_Combined10[[#This Row],[affiliatename]]), "No Gym", Athletes_Combined10[[#This Row],[affiliatename]])</f>
        <v>CrossFit Tecun Uman</v>
      </c>
      <c r="H272" s="5" t="s">
        <v>89</v>
      </c>
      <c r="I272" s="5" t="str">
        <f xml:space="preserve"> Athletes_Combined10[[#This Row],[competitorname]] &amp; " - " &amp; Athletes_Combined10[[#This Row],[status]]</f>
        <v>Vera Valdez - CUT</v>
      </c>
      <c r="J272" s="5">
        <v>166</v>
      </c>
      <c r="K272" s="5" t="s">
        <v>1859</v>
      </c>
      <c r="L272" s="5" t="str">
        <f>_xlfn.CONCAT("https://profilepicsbucket.crossfit.com/",Athletes_Combined10[[#This Row],[profilepics3key]])</f>
        <v>https://profilepicsbucket.crossfit.com/9b212-P359849_9-184.jpg</v>
      </c>
      <c r="M272" s="5">
        <v>359849</v>
      </c>
      <c r="N272" s="5" t="s">
        <v>1860</v>
      </c>
      <c r="O272" s="5" t="s">
        <v>1547</v>
      </c>
      <c r="P272" s="5">
        <v>30</v>
      </c>
      <c r="Q272" s="5" t="s">
        <v>1861</v>
      </c>
      <c r="R272" s="5" t="s">
        <v>694</v>
      </c>
      <c r="S272" s="5">
        <v>68</v>
      </c>
      <c r="T272" s="5">
        <v>21</v>
      </c>
      <c r="U272" s="5" t="s">
        <v>1550</v>
      </c>
      <c r="V272" s="6">
        <v>1</v>
      </c>
    </row>
    <row r="273" spans="1:22" x14ac:dyDescent="0.35">
      <c r="A273" s="16" t="s">
        <v>1867</v>
      </c>
      <c r="B273" s="1">
        <v>1.68</v>
      </c>
      <c r="C273" s="2">
        <v>44664</v>
      </c>
      <c r="D273" s="2" t="s">
        <v>743</v>
      </c>
      <c r="E273" s="2">
        <v>60.8</v>
      </c>
      <c r="F273" s="2" t="s">
        <v>1863</v>
      </c>
      <c r="G273" s="2" t="str">
        <f>IF(ISBLANK(Athletes_Combined10[[#This Row],[affiliatename]]), "No Gym", Athletes_Combined10[[#This Row],[affiliatename]])</f>
        <v>Reebok CrossFit Valens</v>
      </c>
      <c r="H273" s="2" t="s">
        <v>89</v>
      </c>
      <c r="I273" s="2" t="str">
        <f xml:space="preserve"> Athletes_Combined10[[#This Row],[competitorname]] &amp; " - " &amp; Athletes_Combined10[[#This Row],[status]]</f>
        <v>Jacky Schmitt - CUT</v>
      </c>
      <c r="J273" s="2">
        <v>183</v>
      </c>
      <c r="K273" s="2" t="s">
        <v>1864</v>
      </c>
      <c r="L273" s="2" t="str">
        <f>_xlfn.CONCAT("https://profilepicsbucket.crossfit.com/",Athletes_Combined10[[#This Row],[profilepics3key]])</f>
        <v>https://profilepicsbucket.crossfit.com/ed5a6-P331478_1-184.jpg</v>
      </c>
      <c r="M273" s="2">
        <v>331478</v>
      </c>
      <c r="N273" s="2" t="s">
        <v>1865</v>
      </c>
      <c r="O273" s="2" t="s">
        <v>1547</v>
      </c>
      <c r="P273" s="2">
        <v>25</v>
      </c>
      <c r="Q273" s="2" t="s">
        <v>1866</v>
      </c>
      <c r="R273" s="2" t="s">
        <v>746</v>
      </c>
      <c r="S273" s="2">
        <v>69</v>
      </c>
      <c r="T273" s="2">
        <v>19</v>
      </c>
      <c r="U273" s="2" t="s">
        <v>1550</v>
      </c>
      <c r="V273" s="3">
        <v>1</v>
      </c>
    </row>
    <row r="274" spans="1:22" x14ac:dyDescent="0.35">
      <c r="A274" s="17" t="s">
        <v>1871</v>
      </c>
      <c r="B274" s="4">
        <v>1.65</v>
      </c>
      <c r="C274" s="5">
        <v>44742</v>
      </c>
      <c r="D274" s="5" t="s">
        <v>892</v>
      </c>
      <c r="E274" s="5">
        <v>66.7</v>
      </c>
      <c r="F274" s="5" t="s">
        <v>893</v>
      </c>
      <c r="G274" s="5" t="str">
        <f>IF(ISBLANK(Athletes_Combined10[[#This Row],[affiliatename]]), "No Gym", Athletes_Combined10[[#This Row],[affiliatename]])</f>
        <v>Avant Garde CrossFit</v>
      </c>
      <c r="H274" s="5" t="s">
        <v>89</v>
      </c>
      <c r="I274" s="5" t="str">
        <f xml:space="preserve"> Athletes_Combined10[[#This Row],[competitorname]] &amp; " - " &amp; Athletes_Combined10[[#This Row],[status]]</f>
        <v>Kristen Lim - CUT</v>
      </c>
      <c r="J274" s="5">
        <v>157</v>
      </c>
      <c r="K274" s="5" t="s">
        <v>1868</v>
      </c>
      <c r="L274" s="5" t="str">
        <f>_xlfn.CONCAT("https://profilepicsbucket.crossfit.com/",Athletes_Combined10[[#This Row],[profilepics3key]])</f>
        <v>https://profilepicsbucket.crossfit.com/dfb4b-P477570_4-184.jpg</v>
      </c>
      <c r="M274" s="5">
        <v>477570</v>
      </c>
      <c r="N274" s="5" t="s">
        <v>1869</v>
      </c>
      <c r="O274" s="5" t="s">
        <v>1547</v>
      </c>
      <c r="P274" s="5">
        <v>26</v>
      </c>
      <c r="Q274" s="5" t="s">
        <v>1870</v>
      </c>
      <c r="R274" s="5" t="s">
        <v>897</v>
      </c>
      <c r="S274" s="5">
        <v>70</v>
      </c>
      <c r="T274" s="5">
        <v>18</v>
      </c>
      <c r="U274" s="5" t="s">
        <v>1550</v>
      </c>
      <c r="V274" s="6">
        <v>1</v>
      </c>
    </row>
    <row r="275" spans="1:22" x14ac:dyDescent="0.35">
      <c r="A275" s="16" t="s">
        <v>1875</v>
      </c>
      <c r="B275" s="1">
        <v>1.74</v>
      </c>
      <c r="C275" s="2"/>
      <c r="D275" s="2" t="s">
        <v>787</v>
      </c>
      <c r="E275" s="2">
        <v>64.900000000000006</v>
      </c>
      <c r="F275" s="2"/>
      <c r="G275" s="2" t="str">
        <f>IF(ISBLANK(Athletes_Combined10[[#This Row],[affiliatename]]), "No Gym", Athletes_Combined10[[#This Row],[affiliatename]])</f>
        <v>No Gym</v>
      </c>
      <c r="H275" s="2" t="s">
        <v>89</v>
      </c>
      <c r="I275" s="2" t="str">
        <f xml:space="preserve"> Athletes_Combined10[[#This Row],[competitorname]] &amp; " - " &amp; Athletes_Combined10[[#This Row],[status]]</f>
        <v>Vanessa Wagner - CUT</v>
      </c>
      <c r="J275" s="2">
        <v>141</v>
      </c>
      <c r="K275" s="2" t="s">
        <v>1872</v>
      </c>
      <c r="L275" s="2" t="str">
        <f>_xlfn.CONCAT("https://profilepicsbucket.crossfit.com/",Athletes_Combined10[[#This Row],[profilepics3key]])</f>
        <v>https://profilepicsbucket.crossfit.com/202f1-P227678_3-184.jpg</v>
      </c>
      <c r="M275" s="2">
        <v>227678</v>
      </c>
      <c r="N275" s="2" t="s">
        <v>1873</v>
      </c>
      <c r="O275" s="2" t="s">
        <v>1547</v>
      </c>
      <c r="P275" s="2">
        <v>28</v>
      </c>
      <c r="Q275" s="2" t="s">
        <v>1874</v>
      </c>
      <c r="R275" s="2" t="s">
        <v>792</v>
      </c>
      <c r="S275" s="2">
        <v>71</v>
      </c>
      <c r="T275" s="2">
        <v>18</v>
      </c>
      <c r="U275" s="2" t="s">
        <v>1550</v>
      </c>
      <c r="V275" s="3">
        <v>1</v>
      </c>
    </row>
    <row r="276" spans="1:22" x14ac:dyDescent="0.35">
      <c r="A276" s="17" t="s">
        <v>1879</v>
      </c>
      <c r="B276" s="4">
        <v>1.62</v>
      </c>
      <c r="C276" s="5">
        <v>44622</v>
      </c>
      <c r="D276" s="5" t="s">
        <v>1215</v>
      </c>
      <c r="E276" s="5">
        <v>54.4</v>
      </c>
      <c r="F276" s="5" t="s">
        <v>1876</v>
      </c>
      <c r="G276" s="5" t="str">
        <f>IF(ISBLANK(Athletes_Combined10[[#This Row],[affiliatename]]), "No Gym", Athletes_Combined10[[#This Row],[affiliatename]])</f>
        <v>CrossFit Wolvish</v>
      </c>
      <c r="H276" s="5" t="s">
        <v>89</v>
      </c>
      <c r="I276" s="5" t="str">
        <f xml:space="preserve"> Athletes_Combined10[[#This Row],[competitorname]] &amp; " - " &amp; Athletes_Combined10[[#This Row],[status]]</f>
        <v>Sanjana Sivasalapathi - CUT</v>
      </c>
      <c r="J276" s="5">
        <v>169</v>
      </c>
      <c r="K276" s="5" t="s">
        <v>638</v>
      </c>
      <c r="L276" s="5" t="str">
        <f>_xlfn.CONCAT("https://profilepicsbucket.crossfit.com/",Athletes_Combined10[[#This Row],[profilepics3key]])</f>
        <v>https://profilepicsbucket.crossfit.com/pukie.png</v>
      </c>
      <c r="M276" s="5">
        <v>728984</v>
      </c>
      <c r="N276" s="5" t="s">
        <v>1877</v>
      </c>
      <c r="O276" s="5" t="s">
        <v>1547</v>
      </c>
      <c r="P276" s="5">
        <v>26</v>
      </c>
      <c r="Q276" s="5" t="s">
        <v>1878</v>
      </c>
      <c r="R276" s="5" t="s">
        <v>1220</v>
      </c>
      <c r="S276" s="5">
        <v>72</v>
      </c>
      <c r="T276" s="5">
        <v>18</v>
      </c>
      <c r="U276" s="5" t="s">
        <v>1550</v>
      </c>
      <c r="V276" s="6">
        <v>1</v>
      </c>
    </row>
    <row r="277" spans="1:22" x14ac:dyDescent="0.35">
      <c r="A277" s="16" t="s">
        <v>1884</v>
      </c>
      <c r="B277" s="1">
        <v>1.68</v>
      </c>
      <c r="C277" s="2">
        <v>44686</v>
      </c>
      <c r="D277" s="2" t="s">
        <v>794</v>
      </c>
      <c r="E277" s="2">
        <v>63</v>
      </c>
      <c r="F277" s="2" t="s">
        <v>1880</v>
      </c>
      <c r="G277" s="2" t="str">
        <f>IF(ISBLANK(Athletes_Combined10[[#This Row],[affiliatename]]), "No Gym", Athletes_Combined10[[#This Row],[affiliatename]])</f>
        <v>CrossFit October</v>
      </c>
      <c r="H277" s="2" t="s">
        <v>89</v>
      </c>
      <c r="I277" s="2" t="str">
        <f xml:space="preserve"> Athletes_Combined10[[#This Row],[competitorname]] &amp; " - " &amp; Athletes_Combined10[[#This Row],[status]]</f>
        <v>Ganna Almazova - CUT</v>
      </c>
      <c r="J277" s="2">
        <v>147</v>
      </c>
      <c r="K277" s="2" t="s">
        <v>1881</v>
      </c>
      <c r="L277" s="2" t="str">
        <f>_xlfn.CONCAT("https://profilepicsbucket.crossfit.com/",Athletes_Combined10[[#This Row],[profilepics3key]])</f>
        <v>https://profilepicsbucket.crossfit.com/61057-P156732_2-184.jpg</v>
      </c>
      <c r="M277" s="2">
        <v>156732</v>
      </c>
      <c r="N277" s="2" t="s">
        <v>1882</v>
      </c>
      <c r="O277" s="2" t="s">
        <v>1547</v>
      </c>
      <c r="P277" s="2">
        <v>32</v>
      </c>
      <c r="Q277" s="2" t="s">
        <v>1883</v>
      </c>
      <c r="R277" s="2" t="s">
        <v>799</v>
      </c>
      <c r="S277" s="2">
        <v>73</v>
      </c>
      <c r="T277" s="2">
        <v>17</v>
      </c>
      <c r="U277" s="2" t="s">
        <v>1550</v>
      </c>
      <c r="V277" s="3">
        <v>1</v>
      </c>
    </row>
    <row r="278" spans="1:22" x14ac:dyDescent="0.35">
      <c r="A278" s="17" t="s">
        <v>1889</v>
      </c>
      <c r="B278" s="4">
        <v>1.77</v>
      </c>
      <c r="C278" s="5">
        <v>44679</v>
      </c>
      <c r="D278" s="5" t="s">
        <v>487</v>
      </c>
      <c r="E278" s="5">
        <v>68</v>
      </c>
      <c r="F278" s="5" t="s">
        <v>1885</v>
      </c>
      <c r="G278" s="5" t="str">
        <f>IF(ISBLANK(Athletes_Combined10[[#This Row],[affiliatename]]), "No Gym", Athletes_Combined10[[#This Row],[affiliatename]])</f>
        <v>Lofteriet CrossFit</v>
      </c>
      <c r="H278" s="5" t="s">
        <v>257</v>
      </c>
      <c r="I278" s="5" t="str">
        <f xml:space="preserve"> Athletes_Combined10[[#This Row],[competitorname]] &amp; " - " &amp; Athletes_Combined10[[#This Row],[status]]</f>
        <v>Julie HougÃ¥rd - WD</v>
      </c>
      <c r="J278" s="5">
        <v>133</v>
      </c>
      <c r="K278" s="5" t="s">
        <v>1886</v>
      </c>
      <c r="L278" s="5" t="str">
        <f>_xlfn.CONCAT("https://profilepicsbucket.crossfit.com/",Athletes_Combined10[[#This Row],[profilepics3key]])</f>
        <v>https://profilepicsbucket.crossfit.com/b4c66-P695821_4-184.jpg</v>
      </c>
      <c r="M278" s="5">
        <v>695821</v>
      </c>
      <c r="N278" s="5" t="s">
        <v>1887</v>
      </c>
      <c r="O278" s="5" t="s">
        <v>1547</v>
      </c>
      <c r="P278" s="5">
        <v>27</v>
      </c>
      <c r="Q278" s="5" t="s">
        <v>1888</v>
      </c>
      <c r="R278" s="5" t="s">
        <v>492</v>
      </c>
      <c r="S278" s="5">
        <v>74</v>
      </c>
      <c r="T278" s="5">
        <v>15</v>
      </c>
      <c r="U278" s="5" t="s">
        <v>1550</v>
      </c>
      <c r="V278" s="6">
        <v>1</v>
      </c>
    </row>
    <row r="279" spans="1:22" x14ac:dyDescent="0.35">
      <c r="A279" s="16" t="s">
        <v>1894</v>
      </c>
      <c r="B279" s="1">
        <v>1.8</v>
      </c>
      <c r="C279" s="2">
        <v>44960</v>
      </c>
      <c r="D279" s="2" t="s">
        <v>466</v>
      </c>
      <c r="E279" s="2">
        <v>68.900000000000006</v>
      </c>
      <c r="F279" s="2" t="s">
        <v>1890</v>
      </c>
      <c r="G279" s="2" t="str">
        <f>IF(ISBLANK(Athletes_Combined10[[#This Row],[affiliatename]]), "No Gym", Athletes_Combined10[[#This Row],[affiliatename]])</f>
        <v>CrossFit Walleye</v>
      </c>
      <c r="H279" s="2" t="s">
        <v>89</v>
      </c>
      <c r="I279" s="2" t="str">
        <f xml:space="preserve"> Athletes_Combined10[[#This Row],[competitorname]] &amp; " - " &amp; Athletes_Combined10[[#This Row],[status]]</f>
        <v>Alice Mille - CUT</v>
      </c>
      <c r="J279" s="2">
        <v>313</v>
      </c>
      <c r="K279" s="2" t="s">
        <v>1891</v>
      </c>
      <c r="L279" s="2" t="str">
        <f>_xlfn.CONCAT("https://profilepicsbucket.crossfit.com/",Athletes_Combined10[[#This Row],[profilepics3key]])</f>
        <v>https://profilepicsbucket.crossfit.com/afea2-P468509_1-184.jpg</v>
      </c>
      <c r="M279" s="2">
        <v>468509</v>
      </c>
      <c r="N279" s="2" t="s">
        <v>1892</v>
      </c>
      <c r="O279" s="2" t="s">
        <v>1547</v>
      </c>
      <c r="P279" s="2">
        <v>25</v>
      </c>
      <c r="Q279" s="2" t="s">
        <v>1893</v>
      </c>
      <c r="R279" s="2" t="s">
        <v>471</v>
      </c>
      <c r="S279" s="2">
        <v>75</v>
      </c>
      <c r="T279" s="2">
        <v>10</v>
      </c>
      <c r="U279" s="2" t="s">
        <v>1550</v>
      </c>
      <c r="V279" s="3">
        <v>1</v>
      </c>
    </row>
    <row r="280" spans="1:22" x14ac:dyDescent="0.35">
      <c r="A280" s="17" t="s">
        <v>1899</v>
      </c>
      <c r="B280" s="4">
        <v>1.52</v>
      </c>
      <c r="C280" s="5">
        <v>44764</v>
      </c>
      <c r="D280" s="5" t="s">
        <v>1102</v>
      </c>
      <c r="E280" s="5">
        <v>57.2</v>
      </c>
      <c r="F280" s="5" t="s">
        <v>1895</v>
      </c>
      <c r="G280" s="5" t="str">
        <f>IF(ISBLANK(Athletes_Combined10[[#This Row],[affiliatename]]), "No Gym", Athletes_Combined10[[#This Row],[affiliatename]])</f>
        <v>Morpho CrossFit</v>
      </c>
      <c r="H280" s="5" t="s">
        <v>89</v>
      </c>
      <c r="I280" s="5" t="str">
        <f xml:space="preserve"> Athletes_Combined10[[#This Row],[competitorname]] &amp; " - " &amp; Athletes_Combined10[[#This Row],[status]]</f>
        <v>Marisol Umana - CUT</v>
      </c>
      <c r="J280" s="5">
        <v>172</v>
      </c>
      <c r="K280" s="5" t="s">
        <v>1896</v>
      </c>
      <c r="L280" s="5" t="str">
        <f>_xlfn.CONCAT("https://profilepicsbucket.crossfit.com/",Athletes_Combined10[[#This Row],[profilepics3key]])</f>
        <v>https://profilepicsbucket.crossfit.com/2c947-P517771_2-184.jpg</v>
      </c>
      <c r="M280" s="5">
        <v>517771</v>
      </c>
      <c r="N280" s="5" t="s">
        <v>1897</v>
      </c>
      <c r="O280" s="5" t="s">
        <v>1547</v>
      </c>
      <c r="P280" s="5">
        <v>35</v>
      </c>
      <c r="Q280" s="5" t="s">
        <v>1898</v>
      </c>
      <c r="R280" s="5" t="s">
        <v>1107</v>
      </c>
      <c r="S280" s="5">
        <v>76</v>
      </c>
      <c r="T280" s="5">
        <v>-1</v>
      </c>
      <c r="U280" s="5" t="s">
        <v>1550</v>
      </c>
      <c r="V280" s="6">
        <v>1</v>
      </c>
    </row>
    <row r="281" spans="1:22" x14ac:dyDescent="0.35">
      <c r="A281" s="16" t="s">
        <v>1904</v>
      </c>
      <c r="B281" s="1">
        <v>1.74</v>
      </c>
      <c r="C281" s="2">
        <v>44654</v>
      </c>
      <c r="D281" s="2" t="s">
        <v>606</v>
      </c>
      <c r="E281" s="2">
        <v>72.099999999999994</v>
      </c>
      <c r="F281" s="2" t="s">
        <v>1900</v>
      </c>
      <c r="G281" s="2" t="str">
        <f>IF(ISBLANK(Athletes_Combined10[[#This Row],[affiliatename]]), "No Gym", Athletes_Combined10[[#This Row],[affiliatename]])</f>
        <v>CrossFit 72D</v>
      </c>
      <c r="H281" s="2" t="s">
        <v>89</v>
      </c>
      <c r="I281" s="2" t="str">
        <f xml:space="preserve"> Athletes_Combined10[[#This Row],[competitorname]] &amp; " - " &amp; Athletes_Combined10[[#This Row],[status]]</f>
        <v>Gabriela Miga?a - CUT</v>
      </c>
      <c r="J281" s="2">
        <v>132</v>
      </c>
      <c r="K281" s="2" t="s">
        <v>1901</v>
      </c>
      <c r="L281" s="2" t="str">
        <f>_xlfn.CONCAT("https://profilepicsbucket.crossfit.com/",Athletes_Combined10[[#This Row],[profilepics3key]])</f>
        <v>https://profilepicsbucket.crossfit.com/51d72-P764556_4-184.jpg</v>
      </c>
      <c r="M281" s="2">
        <v>764556</v>
      </c>
      <c r="N281" s="2" t="s">
        <v>1902</v>
      </c>
      <c r="O281" s="2" t="s">
        <v>1547</v>
      </c>
      <c r="P281" s="2">
        <v>20</v>
      </c>
      <c r="Q281" s="2" t="s">
        <v>1903</v>
      </c>
      <c r="R281" s="2" t="s">
        <v>610</v>
      </c>
      <c r="S281" s="2">
        <v>77</v>
      </c>
      <c r="T281" s="2">
        <v>-2</v>
      </c>
      <c r="U281" s="2" t="s">
        <v>1550</v>
      </c>
      <c r="V281" s="3">
        <v>1</v>
      </c>
    </row>
    <row r="282" spans="1:22" x14ac:dyDescent="0.35">
      <c r="A282" s="17" t="s">
        <v>1909</v>
      </c>
      <c r="B282" s="4">
        <v>1.58</v>
      </c>
      <c r="C282" s="5">
        <v>44727</v>
      </c>
      <c r="D282" s="5" t="s">
        <v>703</v>
      </c>
      <c r="E282" s="5">
        <v>64</v>
      </c>
      <c r="F282" s="5" t="s">
        <v>1905</v>
      </c>
      <c r="G282" s="5" t="str">
        <f>IF(ISBLANK(Athletes_Combined10[[#This Row],[affiliatename]]), "No Gym", Athletes_Combined10[[#This Row],[affiliatename]])</f>
        <v>CrossFit Norte Redondela</v>
      </c>
      <c r="H282" s="5" t="s">
        <v>89</v>
      </c>
      <c r="I282" s="5" t="str">
        <f xml:space="preserve"> Athletes_Combined10[[#This Row],[competitorname]] &amp; " - " &amp; Athletes_Combined10[[#This Row],[status]]</f>
        <v>Sara Alicia Fernandez Costas - CUT</v>
      </c>
      <c r="J282" s="5">
        <v>139</v>
      </c>
      <c r="K282" s="5" t="s">
        <v>1906</v>
      </c>
      <c r="L282" s="5" t="str">
        <f>_xlfn.CONCAT("https://profilepicsbucket.crossfit.com/",Athletes_Combined10[[#This Row],[profilepics3key]])</f>
        <v>https://profilepicsbucket.crossfit.com/9154c-P683305_3-184.jpg</v>
      </c>
      <c r="M282" s="5">
        <v>683305</v>
      </c>
      <c r="N282" s="5" t="s">
        <v>1907</v>
      </c>
      <c r="O282" s="5" t="s">
        <v>1547</v>
      </c>
      <c r="P282" s="5">
        <v>29</v>
      </c>
      <c r="Q282" s="5" t="s">
        <v>1908</v>
      </c>
      <c r="R282" s="5" t="s">
        <v>708</v>
      </c>
      <c r="S282" s="5">
        <v>78</v>
      </c>
      <c r="T282" s="5">
        <v>-3</v>
      </c>
      <c r="U282" s="5" t="s">
        <v>1550</v>
      </c>
      <c r="V282" s="6">
        <v>1</v>
      </c>
    </row>
    <row r="283" spans="1:22" x14ac:dyDescent="0.35">
      <c r="A283" s="16" t="s">
        <v>1914</v>
      </c>
      <c r="B283" s="1">
        <v>1.71</v>
      </c>
      <c r="C283" s="2">
        <v>44770</v>
      </c>
      <c r="D283" s="2" t="s">
        <v>1074</v>
      </c>
      <c r="E283" s="2">
        <v>65.8</v>
      </c>
      <c r="F283" s="2" t="s">
        <v>1910</v>
      </c>
      <c r="G283" s="2" t="str">
        <f>IF(ISBLANK(Athletes_Combined10[[#This Row],[affiliatename]]), "No Gym", Athletes_Combined10[[#This Row],[affiliatename]])</f>
        <v>Altair CrossFit</v>
      </c>
      <c r="H283" s="2" t="s">
        <v>89</v>
      </c>
      <c r="I283" s="2" t="str">
        <f xml:space="preserve"> Athletes_Combined10[[#This Row],[competitorname]] &amp; " - " &amp; Athletes_Combined10[[#This Row],[status]]</f>
        <v>Sofia Bermeo - CUT</v>
      </c>
      <c r="J283" s="2">
        <v>158</v>
      </c>
      <c r="K283" s="2" t="s">
        <v>1911</v>
      </c>
      <c r="L283" s="2" t="str">
        <f>_xlfn.CONCAT("https://profilepicsbucket.crossfit.com/",Athletes_Combined10[[#This Row],[profilepics3key]])</f>
        <v>https://profilepicsbucket.crossfit.com/80020-P295501_4-184.jpg</v>
      </c>
      <c r="M283" s="2">
        <v>295501</v>
      </c>
      <c r="N283" s="2" t="s">
        <v>1912</v>
      </c>
      <c r="O283" s="2" t="s">
        <v>1547</v>
      </c>
      <c r="P283" s="2">
        <v>31</v>
      </c>
      <c r="Q283" s="2" t="s">
        <v>1913</v>
      </c>
      <c r="R283" s="2" t="s">
        <v>1079</v>
      </c>
      <c r="S283" s="2">
        <v>79</v>
      </c>
      <c r="T283" s="2">
        <v>-4</v>
      </c>
      <c r="U283" s="2" t="s">
        <v>1550</v>
      </c>
      <c r="V283" s="3">
        <v>1</v>
      </c>
    </row>
    <row r="284" spans="1:22" x14ac:dyDescent="0.35">
      <c r="A284" s="17" t="s">
        <v>1917</v>
      </c>
      <c r="B284" s="4">
        <v>1.71</v>
      </c>
      <c r="C284" s="5"/>
      <c r="D284" s="5" t="s">
        <v>1134</v>
      </c>
      <c r="E284" s="5">
        <v>69.900000000000006</v>
      </c>
      <c r="F284" s="5"/>
      <c r="G284" s="5" t="str">
        <f>IF(ISBLANK(Athletes_Combined10[[#This Row],[affiliatename]]), "No Gym", Athletes_Combined10[[#This Row],[affiliatename]])</f>
        <v>No Gym</v>
      </c>
      <c r="H284" s="5" t="s">
        <v>89</v>
      </c>
      <c r="I284" s="5" t="str">
        <f xml:space="preserve"> Athletes_Combined10[[#This Row],[competitorname]] &amp; " - " &amp; Athletes_Combined10[[#This Row],[status]]</f>
        <v>Jessica Borg Ghigo - CUT</v>
      </c>
      <c r="J284" s="5">
        <v>165</v>
      </c>
      <c r="K284" s="5" t="s">
        <v>638</v>
      </c>
      <c r="L284" s="5" t="str">
        <f>_xlfn.CONCAT("https://profilepicsbucket.crossfit.com/",Athletes_Combined10[[#This Row],[profilepics3key]])</f>
        <v>https://profilepicsbucket.crossfit.com/pukie.png</v>
      </c>
      <c r="M284" s="5">
        <v>1119795</v>
      </c>
      <c r="N284" s="5" t="s">
        <v>1915</v>
      </c>
      <c r="O284" s="5" t="s">
        <v>1547</v>
      </c>
      <c r="P284" s="5">
        <v>35</v>
      </c>
      <c r="Q284" s="5" t="s">
        <v>1916</v>
      </c>
      <c r="R284" s="5" t="s">
        <v>1138</v>
      </c>
      <c r="S284" s="5">
        <v>80</v>
      </c>
      <c r="T284" s="5">
        <v>-5</v>
      </c>
      <c r="U284" s="5" t="s">
        <v>1550</v>
      </c>
      <c r="V284" s="6">
        <v>1</v>
      </c>
    </row>
    <row r="285" spans="1:22" x14ac:dyDescent="0.35">
      <c r="A285" s="16" t="s">
        <v>1922</v>
      </c>
      <c r="B285" s="1">
        <v>1.62</v>
      </c>
      <c r="C285" s="2">
        <v>44720</v>
      </c>
      <c r="D285" s="2" t="s">
        <v>1201</v>
      </c>
      <c r="E285" s="2">
        <v>63.5</v>
      </c>
      <c r="F285" s="2" t="s">
        <v>1918</v>
      </c>
      <c r="G285" s="2" t="str">
        <f>IF(ISBLANK(Athletes_Combined10[[#This Row],[affiliatename]]), "No Gym", Athletes_Combined10[[#This Row],[affiliatename]])</f>
        <v>Freakin CrossFit</v>
      </c>
      <c r="H285" s="2" t="s">
        <v>89</v>
      </c>
      <c r="I285" s="2" t="str">
        <f xml:space="preserve"> Athletes_Combined10[[#This Row],[competitorname]] &amp; " - " &amp; Athletes_Combined10[[#This Row],[status]]</f>
        <v>Fernanda Saavedra - CUT</v>
      </c>
      <c r="J285" s="2">
        <v>180</v>
      </c>
      <c r="K285" s="2" t="s">
        <v>1919</v>
      </c>
      <c r="L285" s="2" t="str">
        <f>_xlfn.CONCAT("https://profilepicsbucket.crossfit.com/",Athletes_Combined10[[#This Row],[profilepics3key]])</f>
        <v>https://profilepicsbucket.crossfit.com/4a502-P978472_1-184.jpg</v>
      </c>
      <c r="M285" s="2">
        <v>978472</v>
      </c>
      <c r="N285" s="2" t="s">
        <v>1920</v>
      </c>
      <c r="O285" s="2" t="s">
        <v>1547</v>
      </c>
      <c r="P285" s="2">
        <v>26</v>
      </c>
      <c r="Q285" s="2" t="s">
        <v>1921</v>
      </c>
      <c r="R285" s="2" t="s">
        <v>1206</v>
      </c>
      <c r="S285" s="2">
        <v>81</v>
      </c>
      <c r="T285" s="2">
        <v>-6</v>
      </c>
      <c r="U285" s="2" t="s">
        <v>1550</v>
      </c>
      <c r="V285" s="3">
        <v>1</v>
      </c>
    </row>
    <row r="286" spans="1:22" x14ac:dyDescent="0.35">
      <c r="A286" s="17" t="s">
        <v>1926</v>
      </c>
      <c r="B286" s="4">
        <v>1.71</v>
      </c>
      <c r="C286" s="5">
        <v>44666</v>
      </c>
      <c r="D286" s="5" t="s">
        <v>986</v>
      </c>
      <c r="E286" s="5">
        <v>72.099999999999994</v>
      </c>
      <c r="F286" s="5" t="s">
        <v>987</v>
      </c>
      <c r="G286" s="5" t="str">
        <f>IF(ISBLANK(Athletes_Combined10[[#This Row],[affiliatename]]), "No Gym", Athletes_Combined10[[#This Row],[affiliatename]])</f>
        <v>CrossFit With Us</v>
      </c>
      <c r="H286" s="5" t="s">
        <v>89</v>
      </c>
      <c r="I286" s="5" t="str">
        <f xml:space="preserve"> Athletes_Combined10[[#This Row],[competitorname]] &amp; " - " &amp; Athletes_Combined10[[#This Row],[status]]</f>
        <v>Sona Karaskova - CUT</v>
      </c>
      <c r="J286" s="5">
        <v>150</v>
      </c>
      <c r="K286" s="5" t="s">
        <v>1923</v>
      </c>
      <c r="L286" s="5" t="str">
        <f>_xlfn.CONCAT("https://profilepicsbucket.crossfit.com/",Athletes_Combined10[[#This Row],[profilepics3key]])</f>
        <v>https://profilepicsbucket.crossfit.com/a4796-P663979_1-184.jpg</v>
      </c>
      <c r="M286" s="5">
        <v>663979</v>
      </c>
      <c r="N286" s="5" t="s">
        <v>1924</v>
      </c>
      <c r="O286" s="5" t="s">
        <v>1547</v>
      </c>
      <c r="P286" s="5">
        <v>31</v>
      </c>
      <c r="Q286" s="5" t="s">
        <v>1925</v>
      </c>
      <c r="R286" s="5" t="s">
        <v>991</v>
      </c>
      <c r="S286" s="5">
        <v>82</v>
      </c>
      <c r="T286" s="5">
        <v>-7</v>
      </c>
      <c r="U286" s="5" t="s">
        <v>1550</v>
      </c>
      <c r="V286" s="6">
        <v>1</v>
      </c>
    </row>
    <row r="287" spans="1:22" x14ac:dyDescent="0.35">
      <c r="A287" s="16" t="s">
        <v>1931</v>
      </c>
      <c r="B287" s="1">
        <v>1.58</v>
      </c>
      <c r="C287" s="2">
        <v>44697</v>
      </c>
      <c r="D287" s="2" t="s">
        <v>1269</v>
      </c>
      <c r="E287" s="2">
        <v>58.1</v>
      </c>
      <c r="F287" s="2" t="s">
        <v>1927</v>
      </c>
      <c r="G287" s="2" t="str">
        <f>IF(ISBLANK(Athletes_Combined10[[#This Row],[affiliatename]]), "No Gym", Athletes_Combined10[[#This Row],[affiliatename]])</f>
        <v>CrossFit Engine 38</v>
      </c>
      <c r="H287" s="2" t="s">
        <v>89</v>
      </c>
      <c r="I287" s="2" t="str">
        <f xml:space="preserve"> Athletes_Combined10[[#This Row],[competitorname]] &amp; " - " &amp; Athletes_Combined10[[#This Row],[status]]</f>
        <v>Pasent Medhat - CUT</v>
      </c>
      <c r="J287" s="2">
        <v>192</v>
      </c>
      <c r="K287" s="2" t="s">
        <v>1928</v>
      </c>
      <c r="L287" s="2" t="str">
        <f>_xlfn.CONCAT("https://profilepicsbucket.crossfit.com/",Athletes_Combined10[[#This Row],[profilepics3key]])</f>
        <v>https://profilepicsbucket.crossfit.com/b92ff-P498697_3-184.jpg</v>
      </c>
      <c r="M287" s="2">
        <v>498697</v>
      </c>
      <c r="N287" s="2" t="s">
        <v>1929</v>
      </c>
      <c r="O287" s="2" t="s">
        <v>1547</v>
      </c>
      <c r="P287" s="2">
        <v>31</v>
      </c>
      <c r="Q287" s="2" t="s">
        <v>1930</v>
      </c>
      <c r="R287" s="2" t="s">
        <v>1273</v>
      </c>
      <c r="S287" s="2">
        <v>83</v>
      </c>
      <c r="T287" s="2">
        <v>-8</v>
      </c>
      <c r="U287" s="2" t="s">
        <v>1550</v>
      </c>
      <c r="V287" s="3">
        <v>1</v>
      </c>
    </row>
    <row r="288" spans="1:22" x14ac:dyDescent="0.35">
      <c r="A288" s="17" t="s">
        <v>1935</v>
      </c>
      <c r="B288" s="4">
        <v>0.15</v>
      </c>
      <c r="C288" s="5"/>
      <c r="D288" s="5" t="s">
        <v>868</v>
      </c>
      <c r="E288" s="5">
        <v>55.3</v>
      </c>
      <c r="F288" s="5"/>
      <c r="G288" s="5" t="str">
        <f>IF(ISBLANK(Athletes_Combined10[[#This Row],[affiliatename]]), "No Gym", Athletes_Combined10[[#This Row],[affiliatename]])</f>
        <v>No Gym</v>
      </c>
      <c r="H288" s="5" t="s">
        <v>89</v>
      </c>
      <c r="I288" s="5" t="str">
        <f xml:space="preserve"> Athletes_Combined10[[#This Row],[competitorname]] &amp; " - " &amp; Athletes_Combined10[[#This Row],[status]]</f>
        <v>Sheerly Bueno Reyes - CUT</v>
      </c>
      <c r="J288" s="5">
        <v>178</v>
      </c>
      <c r="K288" s="5" t="s">
        <v>1932</v>
      </c>
      <c r="L288" s="5" t="str">
        <f>_xlfn.CONCAT("https://profilepicsbucket.crossfit.com/",Athletes_Combined10[[#This Row],[profilepics3key]])</f>
        <v>https://profilepicsbucket.crossfit.com/48a12-P1351483_1-184.jpg</v>
      </c>
      <c r="M288" s="5">
        <v>1351483</v>
      </c>
      <c r="N288" s="5" t="s">
        <v>1933</v>
      </c>
      <c r="O288" s="5" t="s">
        <v>1547</v>
      </c>
      <c r="P288" s="5">
        <v>21</v>
      </c>
      <c r="Q288" s="5" t="s">
        <v>1934</v>
      </c>
      <c r="R288" s="5" t="s">
        <v>873</v>
      </c>
      <c r="S288" s="5">
        <v>84</v>
      </c>
      <c r="T288" s="5">
        <v>-9</v>
      </c>
      <c r="U288" s="5" t="s">
        <v>1550</v>
      </c>
      <c r="V288" s="6">
        <v>1</v>
      </c>
    </row>
    <row r="289" spans="1:22" x14ac:dyDescent="0.35">
      <c r="A289" s="16" t="s">
        <v>1939</v>
      </c>
      <c r="B289" s="1">
        <v>1.52</v>
      </c>
      <c r="C289" s="2">
        <v>44625</v>
      </c>
      <c r="D289" s="2" t="s">
        <v>854</v>
      </c>
      <c r="E289" s="2">
        <v>54.4</v>
      </c>
      <c r="F289" s="2" t="s">
        <v>1936</v>
      </c>
      <c r="G289" s="2" t="str">
        <f>IF(ISBLANK(Athletes_Combined10[[#This Row],[affiliatename]]), "No Gym", Athletes_Combined10[[#This Row],[affiliatename]])</f>
        <v>CrossFit San Pedro Town</v>
      </c>
      <c r="H289" s="2" t="s">
        <v>89</v>
      </c>
      <c r="I289" s="2" t="str">
        <f xml:space="preserve"> Athletes_Combined10[[#This Row],[competitorname]] &amp; " - " &amp; Athletes_Combined10[[#This Row],[status]]</f>
        <v>Cricel Castillo - CUT</v>
      </c>
      <c r="J289" s="2">
        <v>189</v>
      </c>
      <c r="K289" s="2" t="s">
        <v>1937</v>
      </c>
      <c r="L289" s="2" t="str">
        <f>_xlfn.CONCAT("https://profilepicsbucket.crossfit.com/",Athletes_Combined10[[#This Row],[profilepics3key]])</f>
        <v>https://profilepicsbucket.crossfit.com/a6c01-P922058_1-184.jpg</v>
      </c>
      <c r="M289" s="2">
        <v>922058</v>
      </c>
      <c r="N289" s="2" t="s">
        <v>1938</v>
      </c>
      <c r="O289" s="2" t="s">
        <v>1547</v>
      </c>
      <c r="P289" s="2">
        <v>30</v>
      </c>
      <c r="Q289" s="2" t="s">
        <v>984</v>
      </c>
      <c r="R289" s="2" t="s">
        <v>859</v>
      </c>
      <c r="S289" s="2">
        <v>85</v>
      </c>
      <c r="T289" s="2">
        <v>-10</v>
      </c>
      <c r="U289" s="2" t="s">
        <v>1550</v>
      </c>
      <c r="V289" s="3">
        <v>1</v>
      </c>
    </row>
    <row r="290" spans="1:22" x14ac:dyDescent="0.35">
      <c r="A290" s="17" t="s">
        <v>1943</v>
      </c>
      <c r="B290" s="4">
        <v>1.62</v>
      </c>
      <c r="C290" s="5">
        <v>44623</v>
      </c>
      <c r="D290" s="5" t="s">
        <v>710</v>
      </c>
      <c r="E290" s="5">
        <v>55.8</v>
      </c>
      <c r="F290" s="5" t="s">
        <v>620</v>
      </c>
      <c r="G290" s="5" t="str">
        <f>IF(ISBLANK(Athletes_Combined10[[#This Row],[affiliatename]]), "No Gym", Athletes_Combined10[[#This Row],[affiliatename]])</f>
        <v>CrossFit MetaliZe</v>
      </c>
      <c r="H290" s="5" t="s">
        <v>89</v>
      </c>
      <c r="I290" s="5" t="str">
        <f xml:space="preserve"> Athletes_Combined10[[#This Row],[competitorname]] &amp; " - " &amp; Athletes_Combined10[[#This Row],[status]]</f>
        <v>Shahad Budebs - CUT</v>
      </c>
      <c r="J290" s="5">
        <v>176</v>
      </c>
      <c r="K290" s="5" t="s">
        <v>1940</v>
      </c>
      <c r="L290" s="5" t="str">
        <f>_xlfn.CONCAT("https://profilepicsbucket.crossfit.com/",Athletes_Combined10[[#This Row],[profilepics3key]])</f>
        <v>https://profilepicsbucket.crossfit.com/b28bf-P953791_2-184.jpg</v>
      </c>
      <c r="M290" s="5">
        <v>953791</v>
      </c>
      <c r="N290" s="5" t="s">
        <v>1941</v>
      </c>
      <c r="O290" s="5" t="s">
        <v>1547</v>
      </c>
      <c r="P290" s="5">
        <v>24</v>
      </c>
      <c r="Q290" s="5" t="s">
        <v>1942</v>
      </c>
      <c r="R290" s="5" t="s">
        <v>715</v>
      </c>
      <c r="S290" s="5">
        <v>86</v>
      </c>
      <c r="T290" s="5">
        <v>-11</v>
      </c>
      <c r="U290" s="5" t="s">
        <v>1550</v>
      </c>
      <c r="V290" s="6">
        <v>1</v>
      </c>
    </row>
    <row r="291" spans="1:22" x14ac:dyDescent="0.35">
      <c r="A291" s="16" t="s">
        <v>1948</v>
      </c>
      <c r="B291" s="1">
        <v>1.74</v>
      </c>
      <c r="C291" s="2">
        <v>44661</v>
      </c>
      <c r="D291" s="2" t="s">
        <v>921</v>
      </c>
      <c r="E291" s="2">
        <v>68.900000000000006</v>
      </c>
      <c r="F291" s="2" t="s">
        <v>1944</v>
      </c>
      <c r="G291" s="2" t="str">
        <f>IF(ISBLANK(Athletes_Combined10[[#This Row],[affiliatename]]), "No Gym", Athletes_Combined10[[#This Row],[affiliatename]])</f>
        <v>Tallinn CrossFit</v>
      </c>
      <c r="H291" s="2" t="s">
        <v>89</v>
      </c>
      <c r="I291" s="2" t="str">
        <f xml:space="preserve"> Athletes_Combined10[[#This Row],[competitorname]] &amp; " - " &amp; Athletes_Combined10[[#This Row],[status]]</f>
        <v>Anastassia Psenitsnaja - CUT</v>
      </c>
      <c r="J291" s="2">
        <v>181</v>
      </c>
      <c r="K291" s="2" t="s">
        <v>1945</v>
      </c>
      <c r="L291" s="2" t="str">
        <f>_xlfn.CONCAT("https://profilepicsbucket.crossfit.com/",Athletes_Combined10[[#This Row],[profilepics3key]])</f>
        <v>https://profilepicsbucket.crossfit.com/247da-P1217058_4-184.jpg</v>
      </c>
      <c r="M291" s="2">
        <v>1217058</v>
      </c>
      <c r="N291" s="2" t="s">
        <v>1946</v>
      </c>
      <c r="O291" s="2" t="s">
        <v>1547</v>
      </c>
      <c r="P291" s="2">
        <v>24</v>
      </c>
      <c r="Q291" s="2" t="s">
        <v>1947</v>
      </c>
      <c r="R291" s="2" t="s">
        <v>926</v>
      </c>
      <c r="S291" s="2">
        <v>87</v>
      </c>
      <c r="T291" s="2">
        <v>-12</v>
      </c>
      <c r="U291" s="2" t="s">
        <v>1550</v>
      </c>
      <c r="V291" s="3">
        <v>1</v>
      </c>
    </row>
    <row r="292" spans="1:22" x14ac:dyDescent="0.35">
      <c r="A292" s="17" t="s">
        <v>1953</v>
      </c>
      <c r="B292" s="4">
        <v>1.58</v>
      </c>
      <c r="C292" s="5">
        <v>44716</v>
      </c>
      <c r="D292" s="5" t="s">
        <v>1081</v>
      </c>
      <c r="E292" s="5">
        <v>58.1</v>
      </c>
      <c r="F292" s="5" t="s">
        <v>1949</v>
      </c>
      <c r="G292" s="5" t="str">
        <f>IF(ISBLANK(Athletes_Combined10[[#This Row],[affiliatename]]), "No Gym", Athletes_Combined10[[#This Row],[affiliatename]])</f>
        <v>CrossFit Limburg</v>
      </c>
      <c r="H292" s="5" t="s">
        <v>89</v>
      </c>
      <c r="I292" s="5" t="str">
        <f xml:space="preserve"> Athletes_Combined10[[#This Row],[competitorname]] &amp; " - " &amp; Athletes_Combined10[[#This Row],[status]]</f>
        <v>Citra Ramaniya - CUT</v>
      </c>
      <c r="J292" s="5">
        <v>191</v>
      </c>
      <c r="K292" s="5" t="s">
        <v>1950</v>
      </c>
      <c r="L292" s="5" t="str">
        <f>_xlfn.CONCAT("https://profilepicsbucket.crossfit.com/",Athletes_Combined10[[#This Row],[profilepics3key]])</f>
        <v>https://profilepicsbucket.crossfit.com/3bfbc-P899345_1-184.jpg</v>
      </c>
      <c r="M292" s="5">
        <v>899345</v>
      </c>
      <c r="N292" s="5" t="s">
        <v>1951</v>
      </c>
      <c r="O292" s="5" t="s">
        <v>1547</v>
      </c>
      <c r="P292" s="5">
        <v>36</v>
      </c>
      <c r="Q292" s="5" t="s">
        <v>1952</v>
      </c>
      <c r="R292" s="5" t="s">
        <v>1086</v>
      </c>
      <c r="S292" s="5">
        <v>88</v>
      </c>
      <c r="T292" s="5">
        <v>-13</v>
      </c>
      <c r="U292" s="5" t="s">
        <v>1550</v>
      </c>
      <c r="V292" s="6">
        <v>1</v>
      </c>
    </row>
    <row r="293" spans="1:22" x14ac:dyDescent="0.35">
      <c r="A293" s="16" t="s">
        <v>1958</v>
      </c>
      <c r="B293" s="1">
        <v>1.55</v>
      </c>
      <c r="C293" s="2">
        <v>44619</v>
      </c>
      <c r="D293" s="2" t="s">
        <v>834</v>
      </c>
      <c r="E293" s="2">
        <v>61.2</v>
      </c>
      <c r="F293" s="2" t="s">
        <v>1954</v>
      </c>
      <c r="G293" s="2" t="str">
        <f>IF(ISBLANK(Athletes_Combined10[[#This Row],[affiliatename]]), "No Gym", Athletes_Combined10[[#This Row],[affiliatename]])</f>
        <v>CrossFit 965</v>
      </c>
      <c r="H293" s="2" t="s">
        <v>89</v>
      </c>
      <c r="I293" s="2" t="str">
        <f xml:space="preserve"> Athletes_Combined10[[#This Row],[competitorname]] &amp; " - " &amp; Athletes_Combined10[[#This Row],[status]]</f>
        <v>Hajer Jamal - CUT</v>
      </c>
      <c r="J293" s="2">
        <v>196</v>
      </c>
      <c r="K293" s="2" t="s">
        <v>1955</v>
      </c>
      <c r="L293" s="2" t="str">
        <f>_xlfn.CONCAT("https://profilepicsbucket.crossfit.com/",Athletes_Combined10[[#This Row],[profilepics3key]])</f>
        <v>https://profilepicsbucket.crossfit.com/7a441-P297753_3-184.jpg</v>
      </c>
      <c r="M293" s="2">
        <v>297753</v>
      </c>
      <c r="N293" s="2" t="s">
        <v>1956</v>
      </c>
      <c r="O293" s="2" t="s">
        <v>1547</v>
      </c>
      <c r="P293" s="2">
        <v>32</v>
      </c>
      <c r="Q293" s="2" t="s">
        <v>1957</v>
      </c>
      <c r="R293" s="2" t="s">
        <v>839</v>
      </c>
      <c r="S293" s="2">
        <v>89</v>
      </c>
      <c r="T293" s="2">
        <v>-14</v>
      </c>
      <c r="U293" s="2" t="s">
        <v>1550</v>
      </c>
      <c r="V293" s="3">
        <v>1</v>
      </c>
    </row>
    <row r="294" spans="1:22" x14ac:dyDescent="0.35">
      <c r="A294" s="17" t="s">
        <v>1962</v>
      </c>
      <c r="B294" s="4">
        <v>1.65</v>
      </c>
      <c r="C294" s="5">
        <v>44729</v>
      </c>
      <c r="D294" s="5" t="s">
        <v>808</v>
      </c>
      <c r="E294" s="5">
        <v>56.7</v>
      </c>
      <c r="F294" s="5" t="s">
        <v>809</v>
      </c>
      <c r="G294" s="5" t="str">
        <f>IF(ISBLANK(Athletes_Combined10[[#This Row],[affiliatename]]), "No Gym", Athletes_Combined10[[#This Row],[affiliatename]])</f>
        <v>CrossFit Ramallah</v>
      </c>
      <c r="H294" s="5" t="s">
        <v>89</v>
      </c>
      <c r="I294" s="5" t="str">
        <f xml:space="preserve"> Athletes_Combined10[[#This Row],[competitorname]] &amp; " - " &amp; Athletes_Combined10[[#This Row],[status]]</f>
        <v>Marian Khoury - CUT</v>
      </c>
      <c r="J294" s="5">
        <v>212</v>
      </c>
      <c r="K294" s="5" t="s">
        <v>1959</v>
      </c>
      <c r="L294" s="5" t="str">
        <f>_xlfn.CONCAT("https://profilepicsbucket.crossfit.com/",Athletes_Combined10[[#This Row],[profilepics3key]])</f>
        <v>https://profilepicsbucket.crossfit.com/92818-P661734_2-184.jpg</v>
      </c>
      <c r="M294" s="5">
        <v>661734</v>
      </c>
      <c r="N294" s="5" t="s">
        <v>1960</v>
      </c>
      <c r="O294" s="5" t="s">
        <v>1547</v>
      </c>
      <c r="P294" s="5">
        <v>26</v>
      </c>
      <c r="Q294" s="5" t="s">
        <v>1961</v>
      </c>
      <c r="R294" s="5" t="s">
        <v>813</v>
      </c>
      <c r="S294" s="5">
        <v>90</v>
      </c>
      <c r="T294" s="5">
        <v>-15</v>
      </c>
      <c r="U294" s="5" t="s">
        <v>1550</v>
      </c>
      <c r="V294" s="6">
        <v>1</v>
      </c>
    </row>
    <row r="295" spans="1:22" x14ac:dyDescent="0.35">
      <c r="A295" s="16" t="s">
        <v>1968</v>
      </c>
      <c r="B295" s="1">
        <v>1.71</v>
      </c>
      <c r="C295" s="2">
        <v>44640</v>
      </c>
      <c r="D295" s="2" t="s">
        <v>1963</v>
      </c>
      <c r="E295" s="2">
        <v>70.3</v>
      </c>
      <c r="F295" s="2" t="s">
        <v>969</v>
      </c>
      <c r="G295" s="2" t="str">
        <f>IF(ISBLANK(Athletes_Combined10[[#This Row],[affiliatename]]), "No Gym", Athletes_Combined10[[#This Row],[affiliatename]])</f>
        <v>Diablo CrossFit</v>
      </c>
      <c r="H295" s="2" t="s">
        <v>89</v>
      </c>
      <c r="I295" s="2" t="str">
        <f xml:space="preserve"> Athletes_Combined10[[#This Row],[competitorname]] &amp; " - " &amp; Athletes_Combined10[[#This Row],[status]]</f>
        <v>Lara Erlank - CUT</v>
      </c>
      <c r="J295" s="2">
        <v>173</v>
      </c>
      <c r="K295" s="2" t="s">
        <v>1964</v>
      </c>
      <c r="L295" s="2" t="str">
        <f>_xlfn.CONCAT("https://profilepicsbucket.crossfit.com/",Athletes_Combined10[[#This Row],[profilepics3key]])</f>
        <v>https://profilepicsbucket.crossfit.com/dd19f-P106380_2-184.jpg</v>
      </c>
      <c r="M295" s="2">
        <v>106380</v>
      </c>
      <c r="N295" s="2" t="s">
        <v>1965</v>
      </c>
      <c r="O295" s="2" t="s">
        <v>1547</v>
      </c>
      <c r="P295" s="2">
        <v>31</v>
      </c>
      <c r="Q295" s="2" t="s">
        <v>1966</v>
      </c>
      <c r="R295" s="2" t="s">
        <v>1967</v>
      </c>
      <c r="S295" s="2">
        <v>91</v>
      </c>
      <c r="T295" s="2">
        <v>-16</v>
      </c>
      <c r="U295" s="2" t="s">
        <v>1550</v>
      </c>
      <c r="V295" s="3">
        <v>1</v>
      </c>
    </row>
    <row r="296" spans="1:22" x14ac:dyDescent="0.35">
      <c r="A296" s="17" t="s">
        <v>1972</v>
      </c>
      <c r="B296" s="4">
        <v>0.03</v>
      </c>
      <c r="C296" s="5">
        <v>44633</v>
      </c>
      <c r="D296" s="5" t="s">
        <v>880</v>
      </c>
      <c r="E296" s="5">
        <v>58.1</v>
      </c>
      <c r="F296" s="5" t="s">
        <v>881</v>
      </c>
      <c r="G296" s="5" t="str">
        <f>IF(ISBLANK(Athletes_Combined10[[#This Row],[affiliatename]]), "No Gym", Athletes_Combined10[[#This Row],[affiliatename]])</f>
        <v>Reebok CrossFit PTY</v>
      </c>
      <c r="H296" s="5" t="s">
        <v>89</v>
      </c>
      <c r="I296" s="5" t="str">
        <f xml:space="preserve"> Athletes_Combined10[[#This Row],[competitorname]] &amp; " - " &amp; Athletes_Combined10[[#This Row],[status]]</f>
        <v>Luaneth Alveo - CUT</v>
      </c>
      <c r="J296" s="5">
        <v>179</v>
      </c>
      <c r="K296" s="5" t="s">
        <v>1969</v>
      </c>
      <c r="L296" s="5" t="str">
        <f>_xlfn.CONCAT("https://profilepicsbucket.crossfit.com/",Athletes_Combined10[[#This Row],[profilepics3key]])</f>
        <v>https://profilepicsbucket.crossfit.com/e9518-P1237131_1-184.jpg</v>
      </c>
      <c r="M296" s="5">
        <v>1237131</v>
      </c>
      <c r="N296" s="5" t="s">
        <v>1970</v>
      </c>
      <c r="O296" s="5" t="s">
        <v>1547</v>
      </c>
      <c r="P296" s="5">
        <v>20</v>
      </c>
      <c r="Q296" s="5" t="s">
        <v>1971</v>
      </c>
      <c r="R296" s="5" t="s">
        <v>885</v>
      </c>
      <c r="S296" s="5">
        <v>92</v>
      </c>
      <c r="T296" s="5">
        <v>-17</v>
      </c>
      <c r="U296" s="5" t="s">
        <v>1550</v>
      </c>
      <c r="V296" s="6">
        <v>1</v>
      </c>
    </row>
    <row r="297" spans="1:22" x14ac:dyDescent="0.35">
      <c r="A297" s="16" t="s">
        <v>1976</v>
      </c>
      <c r="B297" s="1">
        <v>1.55</v>
      </c>
      <c r="C297" s="2"/>
      <c r="D297" s="2" t="s">
        <v>1006</v>
      </c>
      <c r="E297" s="2">
        <v>54</v>
      </c>
      <c r="F297" s="2"/>
      <c r="G297" s="2" t="str">
        <f>IF(ISBLANK(Athletes_Combined10[[#This Row],[affiliatename]]), "No Gym", Athletes_Combined10[[#This Row],[affiliatename]])</f>
        <v>No Gym</v>
      </c>
      <c r="H297" s="2" t="s">
        <v>89</v>
      </c>
      <c r="I297" s="2" t="str">
        <f xml:space="preserve"> Athletes_Combined10[[#This Row],[competitorname]] &amp; " - " &amp; Athletes_Combined10[[#This Row],[status]]</f>
        <v>Amira Ayob - CUT</v>
      </c>
      <c r="J297" s="2">
        <v>199</v>
      </c>
      <c r="K297" s="2" t="s">
        <v>1973</v>
      </c>
      <c r="L297" s="2" t="str">
        <f>_xlfn.CONCAT("https://profilepicsbucket.crossfit.com/",Athletes_Combined10[[#This Row],[profilepics3key]])</f>
        <v>https://profilepicsbucket.crossfit.com/67c12-P451905_1-184.jpg</v>
      </c>
      <c r="M297" s="2">
        <v>451905</v>
      </c>
      <c r="N297" s="2" t="s">
        <v>1974</v>
      </c>
      <c r="O297" s="2" t="s">
        <v>1547</v>
      </c>
      <c r="P297" s="2">
        <v>28</v>
      </c>
      <c r="Q297" s="2" t="s">
        <v>1975</v>
      </c>
      <c r="R297" s="2" t="s">
        <v>1010</v>
      </c>
      <c r="S297" s="2">
        <v>92</v>
      </c>
      <c r="T297" s="2">
        <v>-17</v>
      </c>
      <c r="U297" s="2" t="s">
        <v>1550</v>
      </c>
      <c r="V297" s="3">
        <v>1</v>
      </c>
    </row>
    <row r="298" spans="1:22" x14ac:dyDescent="0.35">
      <c r="A298" s="17" t="s">
        <v>1981</v>
      </c>
      <c r="B298" s="4">
        <v>1.65</v>
      </c>
      <c r="C298" s="5">
        <v>44748</v>
      </c>
      <c r="D298" s="5" t="s">
        <v>1229</v>
      </c>
      <c r="E298" s="5">
        <v>58.1</v>
      </c>
      <c r="F298" s="5" t="s">
        <v>1977</v>
      </c>
      <c r="G298" s="5" t="str">
        <f>IF(ISBLANK(Athletes_Combined10[[#This Row],[affiliatename]]), "No Gym", Athletes_Combined10[[#This Row],[affiliatename]])</f>
        <v>Barra Norte CrossFit</v>
      </c>
      <c r="H298" s="5" t="s">
        <v>89</v>
      </c>
      <c r="I298" s="5" t="str">
        <f xml:space="preserve"> Athletes_Combined10[[#This Row],[competitorname]] &amp; " - " &amp; Athletes_Combined10[[#This Row],[status]]</f>
        <v>Martha Berrocal - CUT</v>
      </c>
      <c r="J298" s="5">
        <v>155</v>
      </c>
      <c r="K298" s="5" t="s">
        <v>1978</v>
      </c>
      <c r="L298" s="5" t="str">
        <f>_xlfn.CONCAT("https://profilepicsbucket.crossfit.com/",Athletes_Combined10[[#This Row],[profilepics3key]])</f>
        <v>https://profilepicsbucket.crossfit.com/575cb-P737357_4-184.jpg</v>
      </c>
      <c r="M298" s="5">
        <v>737357</v>
      </c>
      <c r="N298" s="5" t="s">
        <v>1979</v>
      </c>
      <c r="O298" s="5" t="s">
        <v>1547</v>
      </c>
      <c r="P298" s="5">
        <v>32</v>
      </c>
      <c r="Q298" s="5" t="s">
        <v>1980</v>
      </c>
      <c r="R298" s="5" t="s">
        <v>1234</v>
      </c>
      <c r="S298" s="5">
        <v>92</v>
      </c>
      <c r="T298" s="5">
        <v>-17</v>
      </c>
      <c r="U298" s="5" t="s">
        <v>1550</v>
      </c>
      <c r="V298" s="6">
        <v>1</v>
      </c>
    </row>
    <row r="299" spans="1:22" x14ac:dyDescent="0.35">
      <c r="A299" s="16" t="s">
        <v>1985</v>
      </c>
      <c r="B299" s="1">
        <v>1.62</v>
      </c>
      <c r="C299" s="2"/>
      <c r="D299" s="2" t="s">
        <v>848</v>
      </c>
      <c r="E299" s="2">
        <v>59.9</v>
      </c>
      <c r="F299" s="2"/>
      <c r="G299" s="2" t="str">
        <f>IF(ISBLANK(Athletes_Combined10[[#This Row],[affiliatename]]), "No Gym", Athletes_Combined10[[#This Row],[affiliatename]])</f>
        <v>No Gym</v>
      </c>
      <c r="H299" s="2" t="s">
        <v>89</v>
      </c>
      <c r="I299" s="2" t="str">
        <f xml:space="preserve"> Athletes_Combined10[[#This Row],[competitorname]] &amp; " - " &amp; Athletes_Combined10[[#This Row],[status]]</f>
        <v>Oana Catalina Chelmus - CUT</v>
      </c>
      <c r="J299" s="2">
        <v>151</v>
      </c>
      <c r="K299" s="2" t="s">
        <v>1982</v>
      </c>
      <c r="L299" s="2" t="str">
        <f>_xlfn.CONCAT("https://profilepicsbucket.crossfit.com/",Athletes_Combined10[[#This Row],[profilepics3key]])</f>
        <v>https://profilepicsbucket.crossfit.com/0bf75-P456619_5-184.jpg</v>
      </c>
      <c r="M299" s="2">
        <v>456619</v>
      </c>
      <c r="N299" s="2" t="s">
        <v>1983</v>
      </c>
      <c r="O299" s="2" t="s">
        <v>1547</v>
      </c>
      <c r="P299" s="2">
        <v>32</v>
      </c>
      <c r="Q299" s="2" t="s">
        <v>1984</v>
      </c>
      <c r="R299" s="2" t="s">
        <v>852</v>
      </c>
      <c r="S299" s="2">
        <v>92</v>
      </c>
      <c r="T299" s="2">
        <v>-17</v>
      </c>
      <c r="U299" s="2" t="s">
        <v>1550</v>
      </c>
      <c r="V299" s="3">
        <v>1</v>
      </c>
    </row>
    <row r="300" spans="1:22" x14ac:dyDescent="0.35">
      <c r="A300" s="17" t="s">
        <v>1990</v>
      </c>
      <c r="B300" s="4">
        <v>1.68</v>
      </c>
      <c r="C300" s="5">
        <v>44744</v>
      </c>
      <c r="D300" s="5" t="s">
        <v>999</v>
      </c>
      <c r="E300" s="5">
        <v>68</v>
      </c>
      <c r="F300" s="5" t="s">
        <v>1986</v>
      </c>
      <c r="G300" s="5" t="str">
        <f>IF(ISBLANK(Athletes_Combined10[[#This Row],[affiliatename]]), "No Gym", Athletes_Combined10[[#This Row],[affiliatename]])</f>
        <v>Mad Hall CrossFit</v>
      </c>
      <c r="H300" s="5" t="s">
        <v>89</v>
      </c>
      <c r="I300" s="5" t="str">
        <f xml:space="preserve"> Athletes_Combined10[[#This Row],[competitorname]] &amp; " - " &amp; Athletes_Combined10[[#This Row],[status]]</f>
        <v>Tatiana Diakou - CUT</v>
      </c>
      <c r="J300" s="5">
        <v>184</v>
      </c>
      <c r="K300" s="5" t="s">
        <v>1987</v>
      </c>
      <c r="L300" s="5" t="str">
        <f>_xlfn.CONCAT("https://profilepicsbucket.crossfit.com/",Athletes_Combined10[[#This Row],[profilepics3key]])</f>
        <v>https://profilepicsbucket.crossfit.com/a58e2-P685943_1-184.jpg</v>
      </c>
      <c r="M300" s="5">
        <v>685943</v>
      </c>
      <c r="N300" s="5" t="s">
        <v>1988</v>
      </c>
      <c r="O300" s="5" t="s">
        <v>1547</v>
      </c>
      <c r="P300" s="5">
        <v>19</v>
      </c>
      <c r="Q300" s="5" t="s">
        <v>1989</v>
      </c>
      <c r="R300" s="5" t="s">
        <v>1004</v>
      </c>
      <c r="S300" s="5">
        <v>92</v>
      </c>
      <c r="T300" s="5">
        <v>-17</v>
      </c>
      <c r="U300" s="5" t="s">
        <v>1550</v>
      </c>
      <c r="V300" s="6">
        <v>1</v>
      </c>
    </row>
    <row r="301" spans="1:22" x14ac:dyDescent="0.35">
      <c r="A301" s="16" t="s">
        <v>1995</v>
      </c>
      <c r="B301" s="1">
        <v>1.74</v>
      </c>
      <c r="C301" s="2">
        <v>44624</v>
      </c>
      <c r="D301" s="2" t="s">
        <v>1109</v>
      </c>
      <c r="E301" s="2">
        <v>59</v>
      </c>
      <c r="F301" s="2" t="s">
        <v>1991</v>
      </c>
      <c r="G301" s="2" t="str">
        <f>IF(ISBLANK(Athletes_Combined10[[#This Row],[affiliatename]]), "No Gym", Athletes_Combined10[[#This Row],[affiliatename]])</f>
        <v>CrossFit Towards</v>
      </c>
      <c r="H301" s="2" t="s">
        <v>89</v>
      </c>
      <c r="I301" s="2" t="str">
        <f xml:space="preserve"> Athletes_Combined10[[#This Row],[competitorname]] &amp; " - " &amp; Athletes_Combined10[[#This Row],[status]]</f>
        <v>Kira Oliver - CUT</v>
      </c>
      <c r="J301" s="2">
        <v>190</v>
      </c>
      <c r="K301" s="2" t="s">
        <v>1992</v>
      </c>
      <c r="L301" s="2" t="str">
        <f>_xlfn.CONCAT("https://profilepicsbucket.crossfit.com/",Athletes_Combined10[[#This Row],[profilepics3key]])</f>
        <v>https://profilepicsbucket.crossfit.com/89fcb-P239902_2-184.jpg</v>
      </c>
      <c r="M301" s="2">
        <v>239902</v>
      </c>
      <c r="N301" s="2" t="s">
        <v>1993</v>
      </c>
      <c r="O301" s="2" t="s">
        <v>1547</v>
      </c>
      <c r="P301" s="2">
        <v>37</v>
      </c>
      <c r="Q301" s="2" t="s">
        <v>1994</v>
      </c>
      <c r="R301" s="2" t="s">
        <v>1113</v>
      </c>
      <c r="S301" s="2">
        <v>92</v>
      </c>
      <c r="T301" s="2">
        <v>-17</v>
      </c>
      <c r="U301" s="2" t="s">
        <v>1550</v>
      </c>
      <c r="V301" s="3">
        <v>1</v>
      </c>
    </row>
    <row r="302" spans="1:22" x14ac:dyDescent="0.35">
      <c r="A302" s="17" t="s">
        <v>1999</v>
      </c>
      <c r="B302" s="4">
        <v>1.68</v>
      </c>
      <c r="C302" s="5">
        <v>44629</v>
      </c>
      <c r="D302" s="5" t="s">
        <v>993</v>
      </c>
      <c r="E302" s="5">
        <v>74.8</v>
      </c>
      <c r="F302" s="5" t="s">
        <v>1996</v>
      </c>
      <c r="G302" s="5" t="str">
        <f>IF(ISBLANK(Athletes_Combined10[[#This Row],[affiliatename]]), "No Gym", Athletes_Combined10[[#This Row],[affiliatename]])</f>
        <v>Lycan CrossFit</v>
      </c>
      <c r="H302" s="5" t="s">
        <v>89</v>
      </c>
      <c r="I302" s="5" t="str">
        <f xml:space="preserve"> Athletes_Combined10[[#This Row],[competitorname]] &amp; " - " &amp; Athletes_Combined10[[#This Row],[status]]</f>
        <v>Andrea Rodriguez - CUT</v>
      </c>
      <c r="J302" s="5">
        <v>171</v>
      </c>
      <c r="K302" s="5" t="s">
        <v>1997</v>
      </c>
      <c r="L302" s="5" t="str">
        <f>_xlfn.CONCAT("https://profilepicsbucket.crossfit.com/",Athletes_Combined10[[#This Row],[profilepics3key]])</f>
        <v>https://profilepicsbucket.crossfit.com/2985b-P239210_3-184.jpg</v>
      </c>
      <c r="M302" s="5">
        <v>239210</v>
      </c>
      <c r="N302" s="5" t="s">
        <v>1998</v>
      </c>
      <c r="O302" s="5" t="s">
        <v>1547</v>
      </c>
      <c r="P302" s="5">
        <v>33</v>
      </c>
      <c r="Q302" s="5" t="s">
        <v>996</v>
      </c>
      <c r="R302" s="5" t="s">
        <v>997</v>
      </c>
      <c r="S302" s="5">
        <v>92</v>
      </c>
      <c r="T302" s="5">
        <v>-17</v>
      </c>
      <c r="U302" s="5" t="s">
        <v>1550</v>
      </c>
      <c r="V302" s="6">
        <v>1</v>
      </c>
    </row>
    <row r="303" spans="1:22" x14ac:dyDescent="0.35">
      <c r="A303" s="16" t="s">
        <v>2002</v>
      </c>
      <c r="B303" s="1">
        <v>1.55</v>
      </c>
      <c r="C303" s="2"/>
      <c r="D303" s="2" t="s">
        <v>656</v>
      </c>
      <c r="E303" s="2">
        <v>62.6</v>
      </c>
      <c r="F303" s="2"/>
      <c r="G303" s="2" t="str">
        <f>IF(ISBLANK(Athletes_Combined10[[#This Row],[affiliatename]]), "No Gym", Athletes_Combined10[[#This Row],[affiliatename]])</f>
        <v>No Gym</v>
      </c>
      <c r="H303" s="2" t="s">
        <v>89</v>
      </c>
      <c r="I303" s="2" t="str">
        <f xml:space="preserve"> Athletes_Combined10[[#This Row],[competitorname]] &amp; " - " &amp; Athletes_Combined10[[#This Row],[status]]</f>
        <v>Melina Rodriguez - CUT</v>
      </c>
      <c r="J303" s="2">
        <v>134</v>
      </c>
      <c r="K303" s="2" t="s">
        <v>2000</v>
      </c>
      <c r="L303" s="2" t="str">
        <f>_xlfn.CONCAT("https://profilepicsbucket.crossfit.com/",Athletes_Combined10[[#This Row],[profilepics3key]])</f>
        <v>https://profilepicsbucket.crossfit.com/9fb3f-P534577_4-184.jpg</v>
      </c>
      <c r="M303" s="2">
        <v>534577</v>
      </c>
      <c r="N303" s="2" t="s">
        <v>2001</v>
      </c>
      <c r="O303" s="2" t="s">
        <v>1547</v>
      </c>
      <c r="P303" s="2">
        <v>23</v>
      </c>
      <c r="Q303" s="2" t="s">
        <v>996</v>
      </c>
      <c r="R303" s="2" t="s">
        <v>660</v>
      </c>
      <c r="S303" s="2">
        <v>92</v>
      </c>
      <c r="T303" s="2">
        <v>-17</v>
      </c>
      <c r="U303" s="2" t="s">
        <v>1550</v>
      </c>
      <c r="V303" s="3">
        <v>1</v>
      </c>
    </row>
    <row r="304" spans="1:22" x14ac:dyDescent="0.35">
      <c r="A304" s="17" t="s">
        <v>2007</v>
      </c>
      <c r="B304" s="4">
        <v>1.55</v>
      </c>
      <c r="C304" s="5">
        <v>44637</v>
      </c>
      <c r="D304" s="5" t="s">
        <v>538</v>
      </c>
      <c r="E304" s="5">
        <v>79.8</v>
      </c>
      <c r="F304" s="5" t="s">
        <v>2003</v>
      </c>
      <c r="G304" s="5" t="str">
        <f>IF(ISBLANK(Athletes_Combined10[[#This Row],[affiliatename]]), "No Gym", Athletes_Combined10[[#This Row],[affiliatename]])</f>
        <v>CrossFit Tijger Valley</v>
      </c>
      <c r="H304" s="5" t="s">
        <v>89</v>
      </c>
      <c r="I304" s="5" t="str">
        <f xml:space="preserve"> Athletes_Combined10[[#This Row],[competitorname]] &amp; " - " &amp; Athletes_Combined10[[#This Row],[status]]</f>
        <v>Dina Swift - CUT</v>
      </c>
      <c r="J304" s="5">
        <v>154</v>
      </c>
      <c r="K304" s="5" t="s">
        <v>2004</v>
      </c>
      <c r="L304" s="5" t="str">
        <f>_xlfn.CONCAT("https://profilepicsbucket.crossfit.com/",Athletes_Combined10[[#This Row],[profilepics3key]])</f>
        <v>https://profilepicsbucket.crossfit.com/2b314-P101929_8-184.jpg</v>
      </c>
      <c r="M304" s="5">
        <v>101929</v>
      </c>
      <c r="N304" s="5" t="s">
        <v>2005</v>
      </c>
      <c r="O304" s="5" t="s">
        <v>1547</v>
      </c>
      <c r="P304" s="5">
        <v>30</v>
      </c>
      <c r="Q304" s="5" t="s">
        <v>2006</v>
      </c>
      <c r="R304" s="5" t="s">
        <v>542</v>
      </c>
      <c r="S304" s="5">
        <v>92</v>
      </c>
      <c r="T304" s="5">
        <v>-17</v>
      </c>
      <c r="U304" s="5" t="s">
        <v>1550</v>
      </c>
      <c r="V304" s="6">
        <v>1</v>
      </c>
    </row>
    <row r="305" spans="1:22" x14ac:dyDescent="0.35">
      <c r="A305" s="16" t="s">
        <v>2014</v>
      </c>
      <c r="B305" s="1">
        <v>1.71</v>
      </c>
      <c r="C305" s="2">
        <v>44763</v>
      </c>
      <c r="D305" s="2" t="s">
        <v>2008</v>
      </c>
      <c r="E305" s="2">
        <v>62.1</v>
      </c>
      <c r="F305" s="2" t="s">
        <v>2009</v>
      </c>
      <c r="G305" s="2" t="str">
        <f>IF(ISBLANK(Athletes_Combined10[[#This Row],[affiliatename]]), "No Gym", Athletes_Combined10[[#This Row],[affiliatename]])</f>
        <v>Rock CrossFit Paramaribo</v>
      </c>
      <c r="H305" s="2" t="s">
        <v>89</v>
      </c>
      <c r="I305" s="2" t="str">
        <f xml:space="preserve"> Athletes_Combined10[[#This Row],[competitorname]] &amp; " - " &amp; Athletes_Combined10[[#This Row],[status]]</f>
        <v>Ava Zalman - CUT</v>
      </c>
      <c r="J305" s="2">
        <v>210</v>
      </c>
      <c r="K305" s="2" t="s">
        <v>2010</v>
      </c>
      <c r="L305" s="2" t="str">
        <f>_xlfn.CONCAT("https://profilepicsbucket.crossfit.com/",Athletes_Combined10[[#This Row],[profilepics3key]])</f>
        <v>https://profilepicsbucket.crossfit.com/95aa1-P1280595_1-184.jpg</v>
      </c>
      <c r="M305" s="2">
        <v>1280595</v>
      </c>
      <c r="N305" s="2" t="s">
        <v>2011</v>
      </c>
      <c r="O305" s="2" t="s">
        <v>1547</v>
      </c>
      <c r="P305" s="2">
        <v>17</v>
      </c>
      <c r="Q305" s="2" t="s">
        <v>2012</v>
      </c>
      <c r="R305" s="2" t="s">
        <v>2013</v>
      </c>
      <c r="S305" s="2">
        <v>92</v>
      </c>
      <c r="T305" s="2">
        <v>-17</v>
      </c>
      <c r="U305" s="2" t="s">
        <v>1550</v>
      </c>
      <c r="V305" s="3">
        <v>1</v>
      </c>
    </row>
    <row r="306" spans="1:22" x14ac:dyDescent="0.35">
      <c r="A306" s="17" t="s">
        <v>2019</v>
      </c>
      <c r="B306" s="4">
        <v>1.65</v>
      </c>
      <c r="C306" s="5">
        <v>44646</v>
      </c>
      <c r="D306" s="5" t="s">
        <v>1028</v>
      </c>
      <c r="E306" s="5">
        <v>58.1</v>
      </c>
      <c r="F306" s="5" t="s">
        <v>2015</v>
      </c>
      <c r="G306" s="5" t="str">
        <f>IF(ISBLANK(Athletes_Combined10[[#This Row],[affiliatename]]), "No Gym", Athletes_Combined10[[#This Row],[affiliatename]])</f>
        <v>CrossFit Zest</v>
      </c>
      <c r="H306" s="5" t="s">
        <v>89</v>
      </c>
      <c r="I306" s="5" t="str">
        <f xml:space="preserve"> Athletes_Combined10[[#This Row],[competitorname]] &amp; " - " &amp; Athletes_Combined10[[#This Row],[status]]</f>
        <v>Heidi Choi - CUT</v>
      </c>
      <c r="J306" s="5">
        <v>162</v>
      </c>
      <c r="K306" s="5" t="s">
        <v>2016</v>
      </c>
      <c r="L306" s="5" t="str">
        <f>_xlfn.CONCAT("https://profilepicsbucket.crossfit.com/",Athletes_Combined10[[#This Row],[profilepics3key]])</f>
        <v>https://profilepicsbucket.crossfit.com/8161e-P56664_8-184.jpg</v>
      </c>
      <c r="M306" s="5">
        <v>56664</v>
      </c>
      <c r="N306" s="5" t="s">
        <v>2017</v>
      </c>
      <c r="O306" s="5" t="s">
        <v>1547</v>
      </c>
      <c r="P306" s="5">
        <v>33</v>
      </c>
      <c r="Q306" s="5" t="s">
        <v>2018</v>
      </c>
      <c r="R306" s="5" t="s">
        <v>1033</v>
      </c>
      <c r="S306" s="5">
        <v>102</v>
      </c>
      <c r="T306" s="5">
        <v>-27</v>
      </c>
      <c r="U306" s="5" t="s">
        <v>1550</v>
      </c>
      <c r="V306" s="6">
        <v>1</v>
      </c>
    </row>
    <row r="307" spans="1:22" x14ac:dyDescent="0.35">
      <c r="A307" s="16" t="s">
        <v>2023</v>
      </c>
      <c r="B307" s="1">
        <v>1.62</v>
      </c>
      <c r="C307" s="2">
        <v>44712</v>
      </c>
      <c r="D307" s="2" t="s">
        <v>1222</v>
      </c>
      <c r="E307" s="2">
        <v>59.9</v>
      </c>
      <c r="F307" s="2" t="s">
        <v>1223</v>
      </c>
      <c r="G307" s="2" t="str">
        <f>IF(ISBLANK(Athletes_Combined10[[#This Row],[affiliatename]]), "No Gym", Athletes_Combined10[[#This Row],[affiliatename]])</f>
        <v>CrossFit Mobilus</v>
      </c>
      <c r="H307" s="2" t="s">
        <v>89</v>
      </c>
      <c r="I307" s="2" t="str">
        <f xml:space="preserve"> Athletes_Combined10[[#This Row],[competitorname]] &amp; " - " &amp; Athletes_Combined10[[#This Row],[status]]</f>
        <v>Landy Pui Boon Eng - CUT</v>
      </c>
      <c r="J307" s="2">
        <v>187</v>
      </c>
      <c r="K307" s="2" t="s">
        <v>2020</v>
      </c>
      <c r="L307" s="2" t="str">
        <f>_xlfn.CONCAT("https://profilepicsbucket.crossfit.com/",Athletes_Combined10[[#This Row],[profilepics3key]])</f>
        <v>https://profilepicsbucket.crossfit.com/a06df-P444527_6-184.jpg</v>
      </c>
      <c r="M307" s="2">
        <v>444527</v>
      </c>
      <c r="N307" s="2" t="s">
        <v>2021</v>
      </c>
      <c r="O307" s="2" t="s">
        <v>1547</v>
      </c>
      <c r="P307" s="2">
        <v>30</v>
      </c>
      <c r="Q307" s="2" t="s">
        <v>2022</v>
      </c>
      <c r="R307" s="2" t="s">
        <v>1227</v>
      </c>
      <c r="S307" s="2">
        <v>102</v>
      </c>
      <c r="T307" s="2">
        <v>-27</v>
      </c>
      <c r="U307" s="2" t="s">
        <v>1550</v>
      </c>
      <c r="V307" s="3">
        <v>1</v>
      </c>
    </row>
    <row r="308" spans="1:22" x14ac:dyDescent="0.35">
      <c r="A308" s="17" t="s">
        <v>2028</v>
      </c>
      <c r="B308" s="4">
        <v>1.55</v>
      </c>
      <c r="C308" s="5">
        <v>44703</v>
      </c>
      <c r="D308" s="5" t="s">
        <v>619</v>
      </c>
      <c r="E308" s="5">
        <v>59.9</v>
      </c>
      <c r="F308" s="5" t="s">
        <v>2024</v>
      </c>
      <c r="G308" s="5" t="str">
        <f>IF(ISBLANK(Athletes_Combined10[[#This Row],[affiliatename]]), "No Gym", Athletes_Combined10[[#This Row],[affiliatename]])</f>
        <v>CrossFit Tycoons</v>
      </c>
      <c r="H308" s="5" t="s">
        <v>89</v>
      </c>
      <c r="I308" s="5" t="str">
        <f xml:space="preserve"> Athletes_Combined10[[#This Row],[competitorname]] &amp; " - " &amp; Athletes_Combined10[[#This Row],[status]]</f>
        <v>Aya Fouad - CUT</v>
      </c>
      <c r="J308" s="5">
        <v>163</v>
      </c>
      <c r="K308" s="5" t="s">
        <v>2025</v>
      </c>
      <c r="L308" s="5" t="str">
        <f>_xlfn.CONCAT("https://profilepicsbucket.crossfit.com/",Athletes_Combined10[[#This Row],[profilepics3key]])</f>
        <v>https://profilepicsbucket.crossfit.com/6dcab-P1192351_3-184.jpg</v>
      </c>
      <c r="M308" s="5">
        <v>1192351</v>
      </c>
      <c r="N308" s="5" t="s">
        <v>2026</v>
      </c>
      <c r="O308" s="5" t="s">
        <v>1547</v>
      </c>
      <c r="P308" s="5">
        <v>25</v>
      </c>
      <c r="Q308" s="5" t="s">
        <v>2027</v>
      </c>
      <c r="R308" s="5" t="s">
        <v>624</v>
      </c>
      <c r="S308" s="5">
        <v>102</v>
      </c>
      <c r="T308" s="5">
        <v>-27</v>
      </c>
      <c r="U308" s="5" t="s">
        <v>1550</v>
      </c>
      <c r="V308" s="6">
        <v>1</v>
      </c>
    </row>
    <row r="309" spans="1:22" x14ac:dyDescent="0.35">
      <c r="A309" s="16" t="s">
        <v>2033</v>
      </c>
      <c r="B309" s="1">
        <v>1.68</v>
      </c>
      <c r="C309" s="2">
        <v>44706</v>
      </c>
      <c r="D309" s="2" t="s">
        <v>935</v>
      </c>
      <c r="E309" s="2">
        <v>59.9</v>
      </c>
      <c r="F309" s="2" t="s">
        <v>2029</v>
      </c>
      <c r="G309" s="2" t="str">
        <f>IF(ISBLANK(Athletes_Combined10[[#This Row],[affiliatename]]), "No Gym", Athletes_Combined10[[#This Row],[affiliatename]])</f>
        <v>CrossFit Del Sur</v>
      </c>
      <c r="H309" s="2" t="s">
        <v>89</v>
      </c>
      <c r="I309" s="2" t="str">
        <f xml:space="preserve"> Athletes_Combined10[[#This Row],[competitorname]] &amp; " - " &amp; Athletes_Combined10[[#This Row],[status]]</f>
        <v>Victoria Frascolla - CUT</v>
      </c>
      <c r="J309" s="2">
        <v>175</v>
      </c>
      <c r="K309" s="2" t="s">
        <v>2030</v>
      </c>
      <c r="L309" s="2" t="str">
        <f>_xlfn.CONCAT("https://profilepicsbucket.crossfit.com/",Athletes_Combined10[[#This Row],[profilepics3key]])</f>
        <v>https://profilepicsbucket.crossfit.com/527ab-P345836_15-184.jpg</v>
      </c>
      <c r="M309" s="2">
        <v>345836</v>
      </c>
      <c r="N309" s="2" t="s">
        <v>2031</v>
      </c>
      <c r="O309" s="2" t="s">
        <v>1547</v>
      </c>
      <c r="P309" s="2">
        <v>28</v>
      </c>
      <c r="Q309" s="2" t="s">
        <v>2032</v>
      </c>
      <c r="R309" s="2" t="s">
        <v>940</v>
      </c>
      <c r="S309" s="2">
        <v>102</v>
      </c>
      <c r="T309" s="2">
        <v>-27</v>
      </c>
      <c r="U309" s="2" t="s">
        <v>1550</v>
      </c>
      <c r="V309" s="3">
        <v>1</v>
      </c>
    </row>
    <row r="310" spans="1:22" x14ac:dyDescent="0.35">
      <c r="A310" s="17" t="s">
        <v>2039</v>
      </c>
      <c r="B310" s="4">
        <v>1.55</v>
      </c>
      <c r="C310" s="5">
        <v>44660</v>
      </c>
      <c r="D310" s="5" t="s">
        <v>2034</v>
      </c>
      <c r="E310" s="5">
        <v>53.1</v>
      </c>
      <c r="F310" s="5" t="s">
        <v>650</v>
      </c>
      <c r="G310" s="5" t="str">
        <f>IF(ISBLANK(Athletes_Combined10[[#This Row],[affiliatename]]), "No Gym", Athletes_Combined10[[#This Row],[affiliatename]])</f>
        <v>CrossFit Al Ain</v>
      </c>
      <c r="H310" s="5" t="s">
        <v>89</v>
      </c>
      <c r="I310" s="5" t="str">
        <f xml:space="preserve"> Athletes_Combined10[[#This Row],[competitorname]] &amp; " - " &amp; Athletes_Combined10[[#This Row],[status]]</f>
        <v>Alaa Hannora - CUT</v>
      </c>
      <c r="J310" s="5">
        <v>211</v>
      </c>
      <c r="K310" s="5" t="s">
        <v>2035</v>
      </c>
      <c r="L310" s="5" t="str">
        <f>_xlfn.CONCAT("https://profilepicsbucket.crossfit.com/",Athletes_Combined10[[#This Row],[profilepics3key]])</f>
        <v>https://profilepicsbucket.crossfit.com/8b303-P1203632_1-184.jpg</v>
      </c>
      <c r="M310" s="5">
        <v>1203632</v>
      </c>
      <c r="N310" s="5" t="s">
        <v>2036</v>
      </c>
      <c r="O310" s="5" t="s">
        <v>1547</v>
      </c>
      <c r="P310" s="5">
        <v>32</v>
      </c>
      <c r="Q310" s="5" t="s">
        <v>2037</v>
      </c>
      <c r="R310" s="5" t="s">
        <v>2038</v>
      </c>
      <c r="S310" s="5">
        <v>102</v>
      </c>
      <c r="T310" s="5">
        <v>-27</v>
      </c>
      <c r="U310" s="5" t="s">
        <v>1550</v>
      </c>
      <c r="V310" s="6">
        <v>1</v>
      </c>
    </row>
    <row r="311" spans="1:22" x14ac:dyDescent="0.35">
      <c r="A311" s="16" t="s">
        <v>2044</v>
      </c>
      <c r="B311" s="1">
        <v>1.65</v>
      </c>
      <c r="C311" s="2">
        <v>44718</v>
      </c>
      <c r="D311" s="2" t="s">
        <v>527</v>
      </c>
      <c r="E311" s="2">
        <v>63</v>
      </c>
      <c r="F311" s="2" t="s">
        <v>2040</v>
      </c>
      <c r="G311" s="2" t="str">
        <f>IF(ISBLANK(Athletes_Combined10[[#This Row],[affiliatename]]), "No Gym", Athletes_Combined10[[#This Row],[affiliatename]])</f>
        <v>CrossFit X Ray</v>
      </c>
      <c r="H311" s="2" t="s">
        <v>89</v>
      </c>
      <c r="I311" s="2" t="str">
        <f xml:space="preserve"> Athletes_Combined10[[#This Row],[competitorname]] &amp; " - " &amp; Athletes_Combined10[[#This Row],[status]]</f>
        <v>Tsai-Jui Hung - CUT</v>
      </c>
      <c r="J311" s="2">
        <v>168</v>
      </c>
      <c r="K311" s="2" t="s">
        <v>2041</v>
      </c>
      <c r="L311" s="2" t="str">
        <f>_xlfn.CONCAT("https://profilepicsbucket.crossfit.com/",Athletes_Combined10[[#This Row],[profilepics3key]])</f>
        <v>https://profilepicsbucket.crossfit.com/b9435-P893571_1-184.jpg</v>
      </c>
      <c r="M311" s="2">
        <v>893571</v>
      </c>
      <c r="N311" s="2" t="s">
        <v>2042</v>
      </c>
      <c r="O311" s="2" t="s">
        <v>1547</v>
      </c>
      <c r="P311" s="2">
        <v>26</v>
      </c>
      <c r="Q311" s="2" t="s">
        <v>2043</v>
      </c>
      <c r="R311" s="2" t="s">
        <v>532</v>
      </c>
      <c r="S311" s="2">
        <v>102</v>
      </c>
      <c r="T311" s="2">
        <v>-27</v>
      </c>
      <c r="U311" s="2" t="s">
        <v>1550</v>
      </c>
      <c r="V311" s="3">
        <v>1</v>
      </c>
    </row>
    <row r="312" spans="1:22" x14ac:dyDescent="0.35">
      <c r="A312" s="17" t="s">
        <v>2051</v>
      </c>
      <c r="B312" s="4">
        <v>1.58</v>
      </c>
      <c r="C312" s="5">
        <v>44730</v>
      </c>
      <c r="D312" s="5" t="s">
        <v>2045</v>
      </c>
      <c r="E312" s="5">
        <v>59.9</v>
      </c>
      <c r="F312" s="5" t="s">
        <v>2046</v>
      </c>
      <c r="G312" s="5" t="str">
        <f>IF(ISBLANK(Athletes_Combined10[[#This Row],[affiliatename]]), "No Gym", Athletes_Combined10[[#This Row],[affiliatename]])</f>
        <v>Reebok CrossFit 673</v>
      </c>
      <c r="H312" s="5" t="s">
        <v>89</v>
      </c>
      <c r="I312" s="5" t="str">
        <f xml:space="preserve"> Athletes_Combined10[[#This Row],[competitorname]] &amp; " - " &amp; Athletes_Combined10[[#This Row],[status]]</f>
        <v>Nina Juna - CUT</v>
      </c>
      <c r="J312" s="5">
        <v>193</v>
      </c>
      <c r="K312" s="5" t="s">
        <v>2047</v>
      </c>
      <c r="L312" s="5" t="str">
        <f>_xlfn.CONCAT("https://profilepicsbucket.crossfit.com/",Athletes_Combined10[[#This Row],[profilepics3key]])</f>
        <v>https://profilepicsbucket.crossfit.com/70370-P586509_3-184.jpg</v>
      </c>
      <c r="M312" s="5">
        <v>586509</v>
      </c>
      <c r="N312" s="5" t="s">
        <v>2048</v>
      </c>
      <c r="O312" s="5" t="s">
        <v>1547</v>
      </c>
      <c r="P312" s="5">
        <v>27</v>
      </c>
      <c r="Q312" s="5" t="s">
        <v>2049</v>
      </c>
      <c r="R312" s="5" t="s">
        <v>2050</v>
      </c>
      <c r="S312" s="5">
        <v>102</v>
      </c>
      <c r="T312" s="5">
        <v>-27</v>
      </c>
      <c r="U312" s="5" t="s">
        <v>1550</v>
      </c>
      <c r="V312" s="6">
        <v>1</v>
      </c>
    </row>
    <row r="313" spans="1:22" x14ac:dyDescent="0.35">
      <c r="A313" s="16" t="s">
        <v>2056</v>
      </c>
      <c r="B313" s="1">
        <v>1.68</v>
      </c>
      <c r="C313" s="2">
        <v>44745</v>
      </c>
      <c r="D313" s="2" t="s">
        <v>1042</v>
      </c>
      <c r="E313" s="2">
        <v>65.8</v>
      </c>
      <c r="F313" s="2" t="s">
        <v>2052</v>
      </c>
      <c r="G313" s="2" t="str">
        <f>IF(ISBLANK(Athletes_Combined10[[#This Row],[affiliatename]]), "No Gym", Athletes_Combined10[[#This Row],[affiliatename]])</f>
        <v>CrossFit Ain Diab</v>
      </c>
      <c r="H313" s="2" t="s">
        <v>89</v>
      </c>
      <c r="I313" s="2" t="str">
        <f xml:space="preserve"> Athletes_Combined10[[#This Row],[competitorname]] &amp; " - " &amp; Athletes_Combined10[[#This Row],[status]]</f>
        <v>Sanaa Mandar - CUT</v>
      </c>
      <c r="J313" s="2">
        <v>205</v>
      </c>
      <c r="K313" s="2" t="s">
        <v>2053</v>
      </c>
      <c r="L313" s="2" t="str">
        <f>_xlfn.CONCAT("https://profilepicsbucket.crossfit.com/",Athletes_Combined10[[#This Row],[profilepics3key]])</f>
        <v>https://profilepicsbucket.crossfit.com/a709f-P1037933_2-184.jpg</v>
      </c>
      <c r="M313" s="2">
        <v>1037933</v>
      </c>
      <c r="N313" s="2" t="s">
        <v>2054</v>
      </c>
      <c r="O313" s="2" t="s">
        <v>1547</v>
      </c>
      <c r="P313" s="2">
        <v>31</v>
      </c>
      <c r="Q313" s="2" t="s">
        <v>2055</v>
      </c>
      <c r="R313" s="2" t="s">
        <v>1047</v>
      </c>
      <c r="S313" s="2">
        <v>102</v>
      </c>
      <c r="T313" s="2">
        <v>-27</v>
      </c>
      <c r="U313" s="2" t="s">
        <v>1550</v>
      </c>
      <c r="V313" s="3">
        <v>1</v>
      </c>
    </row>
    <row r="314" spans="1:22" x14ac:dyDescent="0.35">
      <c r="A314" s="17" t="s">
        <v>2060</v>
      </c>
      <c r="B314" s="4">
        <v>1.8</v>
      </c>
      <c r="C314" s="5">
        <v>44656</v>
      </c>
      <c r="D314" s="5" t="s">
        <v>909</v>
      </c>
      <c r="E314" s="5">
        <v>68</v>
      </c>
      <c r="F314" s="5" t="s">
        <v>2057</v>
      </c>
      <c r="G314" s="5" t="str">
        <f>IF(ISBLANK(Athletes_Combined10[[#This Row],[affiliatename]]), "No Gym", Athletes_Combined10[[#This Row],[affiliatename]])</f>
        <v>CrossFit TDS (Inactive)</v>
      </c>
      <c r="H314" s="5" t="s">
        <v>89</v>
      </c>
      <c r="I314" s="5" t="str">
        <f xml:space="preserve"> Athletes_Combined10[[#This Row],[competitorname]] &amp; " - " &amp; Athletes_Combined10[[#This Row],[status]]</f>
        <v>Sheena Miller - CUT</v>
      </c>
      <c r="J314" s="5">
        <v>204</v>
      </c>
      <c r="K314" s="5" t="s">
        <v>2058</v>
      </c>
      <c r="L314" s="5" t="str">
        <f>_xlfn.CONCAT("https://profilepicsbucket.crossfit.com/",Athletes_Combined10[[#This Row],[profilepics3key]])</f>
        <v>https://profilepicsbucket.crossfit.com/014fc-P1111705_1-184.jpg</v>
      </c>
      <c r="M314" s="5">
        <v>1111705</v>
      </c>
      <c r="N314" s="5" t="s">
        <v>2059</v>
      </c>
      <c r="O314" s="5" t="s">
        <v>1547</v>
      </c>
      <c r="P314" s="5">
        <v>36</v>
      </c>
      <c r="Q314" s="5" t="s">
        <v>878</v>
      </c>
      <c r="R314" s="5" t="s">
        <v>914</v>
      </c>
      <c r="S314" s="5">
        <v>102</v>
      </c>
      <c r="T314" s="5">
        <v>-27</v>
      </c>
      <c r="U314" s="5" t="s">
        <v>1550</v>
      </c>
      <c r="V314" s="6">
        <v>1</v>
      </c>
    </row>
    <row r="315" spans="1:22" x14ac:dyDescent="0.35">
      <c r="A315" s="16" t="s">
        <v>2062</v>
      </c>
      <c r="B315" s="1">
        <v>1.71</v>
      </c>
      <c r="C315" s="2"/>
      <c r="D315" s="2" t="s">
        <v>899</v>
      </c>
      <c r="E315" s="2">
        <v>61.2</v>
      </c>
      <c r="F315" s="2"/>
      <c r="G315" s="2" t="str">
        <f>IF(ISBLANK(Athletes_Combined10[[#This Row],[affiliatename]]), "No Gym", Athletes_Combined10[[#This Row],[affiliatename]])</f>
        <v>No Gym</v>
      </c>
      <c r="H315" s="2" t="s">
        <v>89</v>
      </c>
      <c r="I315" s="2" t="str">
        <f xml:space="preserve"> Athletes_Combined10[[#This Row],[competitorname]] &amp; " - " &amp; Athletes_Combined10[[#This Row],[status]]</f>
        <v>Gabriela Perez - CUT</v>
      </c>
      <c r="J315" s="2">
        <v>160</v>
      </c>
      <c r="K315" s="2" t="s">
        <v>2061</v>
      </c>
      <c r="L315" s="2" t="str">
        <f>_xlfn.CONCAT("https://profilepicsbucket.crossfit.com/",Athletes_Combined10[[#This Row],[profilepics3key]])</f>
        <v>https://profilepicsbucket.crossfit.com/4fb38-P687711_1-184.jpg</v>
      </c>
      <c r="M315" s="2">
        <v>687711</v>
      </c>
      <c r="N315" s="2" t="s">
        <v>1902</v>
      </c>
      <c r="O315" s="2" t="s">
        <v>1547</v>
      </c>
      <c r="P315" s="2">
        <v>28</v>
      </c>
      <c r="Q315" s="2" t="s">
        <v>687</v>
      </c>
      <c r="R315" s="2" t="s">
        <v>903</v>
      </c>
      <c r="S315" s="2">
        <v>102</v>
      </c>
      <c r="T315" s="2">
        <v>-27</v>
      </c>
      <c r="U315" s="2" t="s">
        <v>1550</v>
      </c>
      <c r="V315" s="3">
        <v>1</v>
      </c>
    </row>
    <row r="316" spans="1:22" x14ac:dyDescent="0.35">
      <c r="A316" s="17" t="s">
        <v>2067</v>
      </c>
      <c r="B316" s="4">
        <v>1.65</v>
      </c>
      <c r="C316" s="5">
        <v>44675</v>
      </c>
      <c r="D316" s="5" t="s">
        <v>861</v>
      </c>
      <c r="E316" s="5">
        <v>60.8</v>
      </c>
      <c r="F316" s="5" t="s">
        <v>2063</v>
      </c>
      <c r="G316" s="5" t="str">
        <f>IF(ISBLANK(Athletes_Combined10[[#This Row],[affiliatename]]), "No Gym", Athletes_Combined10[[#This Row],[affiliatename]])</f>
        <v>CrossFit Feira</v>
      </c>
      <c r="H316" s="5" t="s">
        <v>89</v>
      </c>
      <c r="I316" s="5" t="str">
        <f xml:space="preserve"> Athletes_Combined10[[#This Row],[competitorname]] &amp; " - " &amp; Athletes_Combined10[[#This Row],[status]]</f>
        <v>Sara Pinto - CUT</v>
      </c>
      <c r="J316" s="5">
        <v>153</v>
      </c>
      <c r="K316" s="5" t="s">
        <v>2064</v>
      </c>
      <c r="L316" s="5" t="str">
        <f>_xlfn.CONCAT("https://profilepicsbucket.crossfit.com/",Athletes_Combined10[[#This Row],[profilepics3key]])</f>
        <v>https://profilepicsbucket.crossfit.com/7e476-P382954_2-184.jpg</v>
      </c>
      <c r="M316" s="5">
        <v>382954</v>
      </c>
      <c r="N316" s="5" t="s">
        <v>2065</v>
      </c>
      <c r="O316" s="5" t="s">
        <v>1547</v>
      </c>
      <c r="P316" s="5">
        <v>30</v>
      </c>
      <c r="Q316" s="5" t="s">
        <v>2066</v>
      </c>
      <c r="R316" s="5" t="s">
        <v>866</v>
      </c>
      <c r="S316" s="5">
        <v>102</v>
      </c>
      <c r="T316" s="5">
        <v>-27</v>
      </c>
      <c r="U316" s="5" t="s">
        <v>1550</v>
      </c>
      <c r="V316" s="6">
        <v>1</v>
      </c>
    </row>
    <row r="317" spans="1:22" x14ac:dyDescent="0.35">
      <c r="A317" s="16" t="s">
        <v>2071</v>
      </c>
      <c r="B317" s="1">
        <v>1.68</v>
      </c>
      <c r="C317" s="2">
        <v>44678</v>
      </c>
      <c r="D317" s="2" t="s">
        <v>821</v>
      </c>
      <c r="E317" s="2">
        <v>65.8</v>
      </c>
      <c r="F317" s="2" t="s">
        <v>2068</v>
      </c>
      <c r="G317" s="2" t="str">
        <f>IF(ISBLANK(Athletes_Combined10[[#This Row],[affiliatename]]), "No Gym", Athletes_Combined10[[#This Row],[affiliatename]])</f>
        <v>Reebok CrossFit Louvre</v>
      </c>
      <c r="H317" s="2" t="s">
        <v>89</v>
      </c>
      <c r="I317" s="2" t="str">
        <f xml:space="preserve"> Athletes_Combined10[[#This Row],[competitorname]] &amp; " - " &amp; Athletes_Combined10[[#This Row],[status]]</f>
        <v>Jessica Sanki - CUT</v>
      </c>
      <c r="J317" s="2">
        <v>194</v>
      </c>
      <c r="K317" s="2" t="s">
        <v>2069</v>
      </c>
      <c r="L317" s="2" t="str">
        <f>_xlfn.CONCAT("https://profilepicsbucket.crossfit.com/",Athletes_Combined10[[#This Row],[profilepics3key]])</f>
        <v>https://profilepicsbucket.crossfit.com/fa495-P106999_5-184.jpg</v>
      </c>
      <c r="M317" s="2">
        <v>106999</v>
      </c>
      <c r="N317" s="2" t="s">
        <v>1915</v>
      </c>
      <c r="O317" s="2" t="s">
        <v>1547</v>
      </c>
      <c r="P317" s="2">
        <v>38</v>
      </c>
      <c r="Q317" s="2" t="s">
        <v>2070</v>
      </c>
      <c r="R317" s="2" t="s">
        <v>825</v>
      </c>
      <c r="S317" s="2">
        <v>102</v>
      </c>
      <c r="T317" s="2">
        <v>-27</v>
      </c>
      <c r="U317" s="2" t="s">
        <v>1550</v>
      </c>
      <c r="V317" s="3">
        <v>1</v>
      </c>
    </row>
    <row r="318" spans="1:22" x14ac:dyDescent="0.35">
      <c r="A318" s="17" t="s">
        <v>2075</v>
      </c>
      <c r="B318" s="4">
        <v>1.58</v>
      </c>
      <c r="C318" s="5">
        <v>44694</v>
      </c>
      <c r="D318" s="5" t="s">
        <v>1061</v>
      </c>
      <c r="E318" s="5">
        <v>57.6</v>
      </c>
      <c r="F318" s="5" t="s">
        <v>2072</v>
      </c>
      <c r="G318" s="5" t="str">
        <f>IF(ISBLANK(Athletes_Combined10[[#This Row],[affiliatename]]), "No Gym", Athletes_Combined10[[#This Row],[affiliatename]])</f>
        <v>CrossFit 309</v>
      </c>
      <c r="H318" s="5" t="s">
        <v>89</v>
      </c>
      <c r="I318" s="5" t="str">
        <f xml:space="preserve"> Athletes_Combined10[[#This Row],[competitorname]] &amp; " - " &amp; Athletes_Combined10[[#This Row],[status]]</f>
        <v>Danielle Shanine - CUT</v>
      </c>
      <c r="J318" s="5">
        <v>195</v>
      </c>
      <c r="K318" s="5" t="s">
        <v>2073</v>
      </c>
      <c r="L318" s="5" t="str">
        <f>_xlfn.CONCAT("https://profilepicsbucket.crossfit.com/",Athletes_Combined10[[#This Row],[profilepics3key]])</f>
        <v>https://profilepicsbucket.crossfit.com/892e3-P1169213_1-184.jpg</v>
      </c>
      <c r="M318" s="5">
        <v>1169213</v>
      </c>
      <c r="N318" s="5" t="s">
        <v>1596</v>
      </c>
      <c r="O318" s="5" t="s">
        <v>1547</v>
      </c>
      <c r="P318" s="5">
        <v>26</v>
      </c>
      <c r="Q318" s="5" t="s">
        <v>2074</v>
      </c>
      <c r="R318" s="5" t="s">
        <v>1065</v>
      </c>
      <c r="S318" s="5">
        <v>102</v>
      </c>
      <c r="T318" s="5">
        <v>-27</v>
      </c>
      <c r="U318" s="5" t="s">
        <v>1550</v>
      </c>
      <c r="V318" s="6">
        <v>1</v>
      </c>
    </row>
    <row r="319" spans="1:22" x14ac:dyDescent="0.35">
      <c r="A319" s="16" t="s">
        <v>2080</v>
      </c>
      <c r="B319" s="1">
        <v>1.71</v>
      </c>
      <c r="C319" s="2">
        <v>44641</v>
      </c>
      <c r="D319" s="2" t="s">
        <v>612</v>
      </c>
      <c r="E319" s="2">
        <v>63.5</v>
      </c>
      <c r="F319" s="2" t="s">
        <v>2076</v>
      </c>
      <c r="G319" s="2" t="str">
        <f>IF(ISBLANK(Athletes_Combined10[[#This Row],[affiliatename]]), "No Gym", Athletes_Combined10[[#This Row],[affiliatename]])</f>
        <v>Patriot CrossFit</v>
      </c>
      <c r="H319" s="2" t="s">
        <v>89</v>
      </c>
      <c r="I319" s="2" t="str">
        <f xml:space="preserve"> Athletes_Combined10[[#This Row],[competitorname]] &amp; " - " &amp; Athletes_Combined10[[#This Row],[status]]</f>
        <v>Vilija Teel - CUT</v>
      </c>
      <c r="J319" s="2">
        <v>198</v>
      </c>
      <c r="K319" s="2" t="s">
        <v>2077</v>
      </c>
      <c r="L319" s="2" t="str">
        <f>_xlfn.CONCAT("https://profilepicsbucket.crossfit.com/",Athletes_Combined10[[#This Row],[profilepics3key]])</f>
        <v>https://profilepicsbucket.crossfit.com/6a0f9-P246355_1-184.jpg</v>
      </c>
      <c r="M319" s="2">
        <v>246355</v>
      </c>
      <c r="N319" s="2" t="s">
        <v>2078</v>
      </c>
      <c r="O319" s="2" t="s">
        <v>1547</v>
      </c>
      <c r="P319" s="2">
        <v>43</v>
      </c>
      <c r="Q319" s="2" t="s">
        <v>2079</v>
      </c>
      <c r="R319" s="2" t="s">
        <v>617</v>
      </c>
      <c r="S319" s="2">
        <v>102</v>
      </c>
      <c r="T319" s="2">
        <v>-27</v>
      </c>
      <c r="U319" s="2" t="s">
        <v>1550</v>
      </c>
      <c r="V319" s="3">
        <v>1</v>
      </c>
    </row>
    <row r="320" spans="1:22" x14ac:dyDescent="0.35">
      <c r="A320" s="17" t="s">
        <v>2085</v>
      </c>
      <c r="B320" s="4">
        <v>1.25</v>
      </c>
      <c r="C320" s="5">
        <v>44769</v>
      </c>
      <c r="D320" s="5" t="s">
        <v>1054</v>
      </c>
      <c r="E320" s="5">
        <v>52.2</v>
      </c>
      <c r="F320" s="5" t="s">
        <v>2081</v>
      </c>
      <c r="G320" s="5" t="str">
        <f>IF(ISBLANK(Athletes_Combined10[[#This Row],[affiliatename]]), "No Gym", Athletes_Combined10[[#This Row],[affiliatename]])</f>
        <v>CrossFit Fortaleza</v>
      </c>
      <c r="H320" s="5" t="s">
        <v>89</v>
      </c>
      <c r="I320" s="5" t="str">
        <f xml:space="preserve"> Athletes_Combined10[[#This Row],[competitorname]] &amp; " - " &amp; Athletes_Combined10[[#This Row],[status]]</f>
        <v>Patricia Trujillo - CUT</v>
      </c>
      <c r="J320" s="5">
        <v>201</v>
      </c>
      <c r="K320" s="5" t="s">
        <v>2082</v>
      </c>
      <c r="L320" s="5" t="str">
        <f>_xlfn.CONCAT("https://profilepicsbucket.crossfit.com/",Athletes_Combined10[[#This Row],[profilepics3key]])</f>
        <v>https://profilepicsbucket.crossfit.com/930f8-P671201_1-184.jpg</v>
      </c>
      <c r="M320" s="5">
        <v>671201</v>
      </c>
      <c r="N320" s="5" t="s">
        <v>2083</v>
      </c>
      <c r="O320" s="5" t="s">
        <v>1547</v>
      </c>
      <c r="P320" s="5">
        <v>44</v>
      </c>
      <c r="Q320" s="5" t="s">
        <v>2084</v>
      </c>
      <c r="R320" s="5" t="s">
        <v>1059</v>
      </c>
      <c r="S320" s="5">
        <v>102</v>
      </c>
      <c r="T320" s="5">
        <v>-27</v>
      </c>
      <c r="U320" s="5" t="s">
        <v>1550</v>
      </c>
      <c r="V320" s="6">
        <v>1</v>
      </c>
    </row>
    <row r="321" spans="1:22" x14ac:dyDescent="0.35">
      <c r="A321" s="16" t="s">
        <v>2089</v>
      </c>
      <c r="B321" s="1">
        <v>1.74</v>
      </c>
      <c r="C321" s="2">
        <v>44709</v>
      </c>
      <c r="D321" s="2" t="s">
        <v>954</v>
      </c>
      <c r="E321" s="2">
        <v>66.7</v>
      </c>
      <c r="F321" s="2" t="s">
        <v>955</v>
      </c>
      <c r="G321" s="2" t="str">
        <f>IF(ISBLANK(Athletes_Combined10[[#This Row],[affiliatename]]), "No Gym", Athletes_Combined10[[#This Row],[affiliatename]])</f>
        <v>CrossFit 592</v>
      </c>
      <c r="H321" s="2" t="s">
        <v>89</v>
      </c>
      <c r="I321" s="2" t="str">
        <f xml:space="preserve"> Athletes_Combined10[[#This Row],[competitorname]] &amp; " - " &amp; Athletes_Combined10[[#This Row],[status]]</f>
        <v>Delice Adonis - CUT</v>
      </c>
      <c r="J321" s="2">
        <v>206</v>
      </c>
      <c r="K321" s="2" t="s">
        <v>2086</v>
      </c>
      <c r="L321" s="2" t="str">
        <f>_xlfn.CONCAT("https://profilepicsbucket.crossfit.com/",Athletes_Combined10[[#This Row],[profilepics3key]])</f>
        <v>https://profilepicsbucket.crossfit.com/69fd3-P1131171_2-184.jpg</v>
      </c>
      <c r="M321" s="2">
        <v>1131171</v>
      </c>
      <c r="N321" s="2" t="s">
        <v>2087</v>
      </c>
      <c r="O321" s="2" t="s">
        <v>1547</v>
      </c>
      <c r="P321" s="2">
        <v>21</v>
      </c>
      <c r="Q321" s="2" t="s">
        <v>2088</v>
      </c>
      <c r="R321" s="2" t="s">
        <v>959</v>
      </c>
      <c r="S321" s="2">
        <v>117</v>
      </c>
      <c r="T321" s="2">
        <v>-42</v>
      </c>
      <c r="U321" s="2" t="s">
        <v>1550</v>
      </c>
      <c r="V321" s="3">
        <v>1</v>
      </c>
    </row>
    <row r="322" spans="1:22" x14ac:dyDescent="0.35">
      <c r="A322" s="17" t="s">
        <v>2093</v>
      </c>
      <c r="B322" s="4">
        <v>1.8</v>
      </c>
      <c r="C322" s="5">
        <v>44638</v>
      </c>
      <c r="D322" s="5" t="s">
        <v>760</v>
      </c>
      <c r="E322" s="5">
        <v>73.900000000000006</v>
      </c>
      <c r="F322" s="5" t="s">
        <v>761</v>
      </c>
      <c r="G322" s="5" t="str">
        <f>IF(ISBLANK(Athletes_Combined10[[#This Row],[affiliatename]]), "No Gym", Athletes_Combined10[[#This Row],[affiliatename]])</f>
        <v>CrossFit 962</v>
      </c>
      <c r="H322" s="5" t="s">
        <v>89</v>
      </c>
      <c r="I322" s="5" t="str">
        <f xml:space="preserve"> Athletes_Combined10[[#This Row],[competitorname]] &amp; " - " &amp; Athletes_Combined10[[#This Row],[status]]</f>
        <v>Dema Al Zebdieh - CUT</v>
      </c>
      <c r="J322" s="5">
        <v>177</v>
      </c>
      <c r="K322" s="5" t="s">
        <v>2090</v>
      </c>
      <c r="L322" s="5" t="str">
        <f>_xlfn.CONCAT("https://profilepicsbucket.crossfit.com/",Athletes_Combined10[[#This Row],[profilepics3key]])</f>
        <v>https://profilepicsbucket.crossfit.com/6645e-P419506_4-184.jpg</v>
      </c>
      <c r="M322" s="5">
        <v>419506</v>
      </c>
      <c r="N322" s="5" t="s">
        <v>2091</v>
      </c>
      <c r="O322" s="5" t="s">
        <v>1547</v>
      </c>
      <c r="P322" s="5">
        <v>33</v>
      </c>
      <c r="Q322" s="5" t="s">
        <v>2092</v>
      </c>
      <c r="R322" s="5" t="s">
        <v>765</v>
      </c>
      <c r="S322" s="5">
        <v>117</v>
      </c>
      <c r="T322" s="5">
        <v>-42</v>
      </c>
      <c r="U322" s="5" t="s">
        <v>1550</v>
      </c>
      <c r="V322" s="6">
        <v>1</v>
      </c>
    </row>
    <row r="323" spans="1:22" x14ac:dyDescent="0.35">
      <c r="A323" s="16" t="s">
        <v>2098</v>
      </c>
      <c r="B323" s="1">
        <v>1.68</v>
      </c>
      <c r="C323" s="2">
        <v>44682</v>
      </c>
      <c r="D323" s="2" t="s">
        <v>1067</v>
      </c>
      <c r="E323" s="2">
        <v>69.900000000000006</v>
      </c>
      <c r="F323" s="2" t="s">
        <v>2094</v>
      </c>
      <c r="G323" s="2" t="str">
        <f>IF(ISBLANK(Athletes_Combined10[[#This Row],[affiliatename]]), "No Gym", Athletes_Combined10[[#This Row],[affiliatename]])</f>
        <v>CrossFit AlKhobar</v>
      </c>
      <c r="H323" s="2" t="s">
        <v>89</v>
      </c>
      <c r="I323" s="2" t="str">
        <f xml:space="preserve"> Athletes_Combined10[[#This Row],[competitorname]] &amp; " - " &amp; Athletes_Combined10[[#This Row],[status]]</f>
        <v>Amal Alshahrani - CUT</v>
      </c>
      <c r="J323" s="2">
        <v>202</v>
      </c>
      <c r="K323" s="2" t="s">
        <v>2095</v>
      </c>
      <c r="L323" s="2" t="str">
        <f>_xlfn.CONCAT("https://profilepicsbucket.crossfit.com/",Athletes_Combined10[[#This Row],[profilepics3key]])</f>
        <v>https://profilepicsbucket.crossfit.com/8ca67-P768482_1-184.jpg</v>
      </c>
      <c r="M323" s="2">
        <v>768482</v>
      </c>
      <c r="N323" s="2" t="s">
        <v>2096</v>
      </c>
      <c r="O323" s="2" t="s">
        <v>1547</v>
      </c>
      <c r="P323" s="2">
        <v>34</v>
      </c>
      <c r="Q323" s="2" t="s">
        <v>2097</v>
      </c>
      <c r="R323" s="2" t="s">
        <v>1072</v>
      </c>
      <c r="S323" s="2">
        <v>117</v>
      </c>
      <c r="T323" s="2">
        <v>-42</v>
      </c>
      <c r="U323" s="2" t="s">
        <v>1550</v>
      </c>
      <c r="V323" s="3">
        <v>1</v>
      </c>
    </row>
    <row r="324" spans="1:22" x14ac:dyDescent="0.35">
      <c r="A324" s="17" t="s">
        <v>2103</v>
      </c>
      <c r="B324" s="4">
        <v>1.68</v>
      </c>
      <c r="C324" s="5">
        <v>44772</v>
      </c>
      <c r="D324" s="5" t="s">
        <v>1181</v>
      </c>
      <c r="E324" s="5">
        <v>59.9</v>
      </c>
      <c r="F324" s="5" t="s">
        <v>2099</v>
      </c>
      <c r="G324" s="5" t="str">
        <f>IF(ISBLANK(Athletes_Combined10[[#This Row],[affiliatename]]), "No Gym", Athletes_Combined10[[#This Row],[affiliatename]])</f>
        <v>Super Set CrossFit</v>
      </c>
      <c r="H324" s="5" t="s">
        <v>89</v>
      </c>
      <c r="I324" s="5" t="str">
        <f xml:space="preserve"> Athletes_Combined10[[#This Row],[competitorname]] &amp; " - " &amp; Athletes_Combined10[[#This Row],[status]]</f>
        <v>Zaida Amade - CUT</v>
      </c>
      <c r="J324" s="5">
        <v>221</v>
      </c>
      <c r="K324" s="5" t="s">
        <v>2100</v>
      </c>
      <c r="L324" s="5" t="str">
        <f>_xlfn.CONCAT("https://profilepicsbucket.crossfit.com/",Athletes_Combined10[[#This Row],[profilepics3key]])</f>
        <v>https://profilepicsbucket.crossfit.com/48d77-P1521380_1-184.jpg</v>
      </c>
      <c r="M324" s="5">
        <v>1521380</v>
      </c>
      <c r="N324" s="5" t="s">
        <v>2101</v>
      </c>
      <c r="O324" s="5" t="s">
        <v>1547</v>
      </c>
      <c r="P324" s="5">
        <v>41</v>
      </c>
      <c r="Q324" s="5" t="s">
        <v>2102</v>
      </c>
      <c r="R324" s="5" t="s">
        <v>1185</v>
      </c>
      <c r="S324" s="5">
        <v>117</v>
      </c>
      <c r="T324" s="5">
        <v>-42</v>
      </c>
      <c r="U324" s="5" t="s">
        <v>1550</v>
      </c>
      <c r="V324" s="6">
        <v>1</v>
      </c>
    </row>
    <row r="325" spans="1:22" x14ac:dyDescent="0.35">
      <c r="A325" s="16" t="s">
        <v>2110</v>
      </c>
      <c r="B325" s="1">
        <v>0.15</v>
      </c>
      <c r="C325" s="2">
        <v>44634</v>
      </c>
      <c r="D325" s="2" t="s">
        <v>2104</v>
      </c>
      <c r="E325" s="2">
        <v>73</v>
      </c>
      <c r="F325" s="2" t="s">
        <v>2105</v>
      </c>
      <c r="G325" s="2" t="str">
        <f>IF(ISBLANK(Athletes_Combined10[[#This Row],[affiliatename]]), "No Gym", Athletes_Combined10[[#This Row],[affiliatename]])</f>
        <v>CrossFit NWA</v>
      </c>
      <c r="H325" s="2" t="s">
        <v>89</v>
      </c>
      <c r="I325" s="2" t="str">
        <f xml:space="preserve"> Athletes_Combined10[[#This Row],[competitorname]] &amp; " - " &amp; Athletes_Combined10[[#This Row],[status]]</f>
        <v>MariaNive Clark - CUT</v>
      </c>
      <c r="J325" s="2">
        <v>203</v>
      </c>
      <c r="K325" s="2" t="s">
        <v>2106</v>
      </c>
      <c r="L325" s="2" t="str">
        <f>_xlfn.CONCAT("https://profilepicsbucket.crossfit.com/",Athletes_Combined10[[#This Row],[profilepics3key]])</f>
        <v>https://profilepicsbucket.crossfit.com/d8398-P488881_2-184.jpg</v>
      </c>
      <c r="M325" s="2">
        <v>488881</v>
      </c>
      <c r="N325" s="2" t="s">
        <v>2107</v>
      </c>
      <c r="O325" s="2" t="s">
        <v>1547</v>
      </c>
      <c r="P325" s="2">
        <v>37</v>
      </c>
      <c r="Q325" s="2" t="s">
        <v>2108</v>
      </c>
      <c r="R325" s="2" t="s">
        <v>2109</v>
      </c>
      <c r="S325" s="2">
        <v>117</v>
      </c>
      <c r="T325" s="2">
        <v>-42</v>
      </c>
      <c r="U325" s="2" t="s">
        <v>1550</v>
      </c>
      <c r="V325" s="3">
        <v>1</v>
      </c>
    </row>
    <row r="326" spans="1:22" x14ac:dyDescent="0.35">
      <c r="A326" s="17" t="s">
        <v>2114</v>
      </c>
      <c r="B326" s="4">
        <v>1.74</v>
      </c>
      <c r="C326" s="5">
        <v>44612</v>
      </c>
      <c r="D326" s="5" t="s">
        <v>767</v>
      </c>
      <c r="E326" s="5">
        <v>72.099999999999994</v>
      </c>
      <c r="F326" s="5" t="s">
        <v>2111</v>
      </c>
      <c r="G326" s="5" t="str">
        <f>IF(ISBLANK(Athletes_Combined10[[#This Row],[affiliatename]]), "No Gym", Athletes_Combined10[[#This Row],[affiliatename]])</f>
        <v>CrossFit Soul Miami</v>
      </c>
      <c r="H326" s="5" t="s">
        <v>89</v>
      </c>
      <c r="I326" s="5" t="str">
        <f xml:space="preserve"> Athletes_Combined10[[#This Row],[competitorname]] &amp; " - " &amp; Athletes_Combined10[[#This Row],[status]]</f>
        <v>Laura Gonzalez-Marin - CUT</v>
      </c>
      <c r="J326" s="5">
        <v>145</v>
      </c>
      <c r="K326" s="5" t="s">
        <v>2112</v>
      </c>
      <c r="L326" s="5" t="str">
        <f>_xlfn.CONCAT("https://profilepicsbucket.crossfit.com/",Athletes_Combined10[[#This Row],[profilepics3key]])</f>
        <v>https://profilepicsbucket.crossfit.com/3109d-P277184_5-184.jpg</v>
      </c>
      <c r="M326" s="5">
        <v>277184</v>
      </c>
      <c r="N326" s="5" t="s">
        <v>1613</v>
      </c>
      <c r="O326" s="5" t="s">
        <v>1547</v>
      </c>
      <c r="P326" s="5">
        <v>25</v>
      </c>
      <c r="Q326" s="5" t="s">
        <v>2113</v>
      </c>
      <c r="R326" s="5" t="s">
        <v>772</v>
      </c>
      <c r="S326" s="5">
        <v>117</v>
      </c>
      <c r="T326" s="5">
        <v>-42</v>
      </c>
      <c r="U326" s="5" t="s">
        <v>1550</v>
      </c>
      <c r="V326" s="6">
        <v>1</v>
      </c>
    </row>
    <row r="327" spans="1:22" x14ac:dyDescent="0.35">
      <c r="A327" s="16" t="s">
        <v>2118</v>
      </c>
      <c r="B327" s="1">
        <v>1.77</v>
      </c>
      <c r="C327" s="2"/>
      <c r="D327" s="2" t="s">
        <v>549</v>
      </c>
      <c r="E327" s="2">
        <v>65.8</v>
      </c>
      <c r="F327" s="2"/>
      <c r="G327" s="2" t="str">
        <f>IF(ISBLANK(Athletes_Combined10[[#This Row],[affiliatename]]), "No Gym", Athletes_Combined10[[#This Row],[affiliatename]])</f>
        <v>No Gym</v>
      </c>
      <c r="H327" s="2" t="s">
        <v>89</v>
      </c>
      <c r="I327" s="2" t="str">
        <f xml:space="preserve"> Athletes_Combined10[[#This Row],[competitorname]] &amp; " - " &amp; Athletes_Combined10[[#This Row],[status]]</f>
        <v>Krista Kraskura - CUT</v>
      </c>
      <c r="J327" s="2">
        <v>186</v>
      </c>
      <c r="K327" s="2" t="s">
        <v>2115</v>
      </c>
      <c r="L327" s="2" t="str">
        <f>_xlfn.CONCAT("https://profilepicsbucket.crossfit.com/",Athletes_Combined10[[#This Row],[profilepics3key]])</f>
        <v>https://profilepicsbucket.crossfit.com/ca655-P683201_2-184.jpg</v>
      </c>
      <c r="M327" s="2">
        <v>683201</v>
      </c>
      <c r="N327" s="2" t="s">
        <v>2116</v>
      </c>
      <c r="O327" s="2" t="s">
        <v>1547</v>
      </c>
      <c r="P327" s="2">
        <v>27</v>
      </c>
      <c r="Q327" s="2" t="s">
        <v>2117</v>
      </c>
      <c r="R327" s="2" t="s">
        <v>554</v>
      </c>
      <c r="S327" s="2">
        <v>117</v>
      </c>
      <c r="T327" s="2">
        <v>-42</v>
      </c>
      <c r="U327" s="2" t="s">
        <v>1550</v>
      </c>
      <c r="V327" s="3">
        <v>1</v>
      </c>
    </row>
    <row r="328" spans="1:22" x14ac:dyDescent="0.35">
      <c r="A328" s="17" t="s">
        <v>2123</v>
      </c>
      <c r="B328" s="4">
        <v>1.65</v>
      </c>
      <c r="C328" s="5">
        <v>44714</v>
      </c>
      <c r="D328" s="5" t="s">
        <v>1049</v>
      </c>
      <c r="E328" s="5">
        <v>73.5</v>
      </c>
      <c r="F328" s="5" t="s">
        <v>2119</v>
      </c>
      <c r="G328" s="5" t="str">
        <f>IF(ISBLANK(Athletes_Combined10[[#This Row],[affiliatename]]), "No Gym", Athletes_Combined10[[#This Row],[affiliatename]])</f>
        <v>CrossFit Potcake</v>
      </c>
      <c r="H328" s="5" t="s">
        <v>89</v>
      </c>
      <c r="I328" s="5" t="str">
        <f xml:space="preserve"> Athletes_Combined10[[#This Row],[competitorname]] &amp; " - " &amp; Athletes_Combined10[[#This Row],[status]]</f>
        <v>Chanelle Munroe - CUT</v>
      </c>
      <c r="J328" s="5">
        <v>219</v>
      </c>
      <c r="K328" s="5" t="s">
        <v>2120</v>
      </c>
      <c r="L328" s="5" t="str">
        <f>_xlfn.CONCAT("https://profilepicsbucket.crossfit.com/",Athletes_Combined10[[#This Row],[profilepics3key]])</f>
        <v>https://profilepicsbucket.crossfit.com/6dd13-P280553_2-184.jpg</v>
      </c>
      <c r="M328" s="5">
        <v>280553</v>
      </c>
      <c r="N328" s="5" t="s">
        <v>2121</v>
      </c>
      <c r="O328" s="5" t="s">
        <v>1547</v>
      </c>
      <c r="P328" s="5">
        <v>41</v>
      </c>
      <c r="Q328" s="5" t="s">
        <v>2122</v>
      </c>
      <c r="R328" s="5" t="s">
        <v>1052</v>
      </c>
      <c r="S328" s="5">
        <v>117</v>
      </c>
      <c r="T328" s="5">
        <v>-42</v>
      </c>
      <c r="U328" s="5" t="s">
        <v>1550</v>
      </c>
      <c r="V328" s="6">
        <v>1</v>
      </c>
    </row>
    <row r="329" spans="1:22" x14ac:dyDescent="0.35">
      <c r="A329" s="16" t="s">
        <v>2128</v>
      </c>
      <c r="B329" s="1">
        <v>1.65</v>
      </c>
      <c r="C329" s="2">
        <v>44613</v>
      </c>
      <c r="D329" s="2" t="s">
        <v>1208</v>
      </c>
      <c r="E329" s="2">
        <v>56.2</v>
      </c>
      <c r="F329" s="2" t="s">
        <v>2124</v>
      </c>
      <c r="G329" s="2" t="str">
        <f>IF(ISBLANK(Athletes_Combined10[[#This Row],[affiliatename]]), "No Gym", Athletes_Combined10[[#This Row],[affiliatename]])</f>
        <v>Norwottuck CrossFit</v>
      </c>
      <c r="H329" s="2" t="s">
        <v>89</v>
      </c>
      <c r="I329" s="2" t="str">
        <f xml:space="preserve"> Athletes_Combined10[[#This Row],[competitorname]] &amp; " - " &amp; Athletes_Combined10[[#This Row],[status]]</f>
        <v>Mishka Murad - CUT</v>
      </c>
      <c r="J329" s="2">
        <v>217</v>
      </c>
      <c r="K329" s="2" t="s">
        <v>2125</v>
      </c>
      <c r="L329" s="2" t="str">
        <f>_xlfn.CONCAT("https://profilepicsbucket.crossfit.com/",Athletes_Combined10[[#This Row],[profilepics3key]])</f>
        <v>https://profilepicsbucket.crossfit.com/e4975-P975294_2-184.jpg</v>
      </c>
      <c r="M329" s="2">
        <v>975294</v>
      </c>
      <c r="N329" s="2" t="s">
        <v>2126</v>
      </c>
      <c r="O329" s="2" t="s">
        <v>1547</v>
      </c>
      <c r="P329" s="2">
        <v>34</v>
      </c>
      <c r="Q329" s="2" t="s">
        <v>2127</v>
      </c>
      <c r="R329" s="2" t="s">
        <v>1213</v>
      </c>
      <c r="S329" s="2">
        <v>117</v>
      </c>
      <c r="T329" s="2">
        <v>-42</v>
      </c>
      <c r="U329" s="2" t="s">
        <v>1550</v>
      </c>
      <c r="V329" s="3">
        <v>1</v>
      </c>
    </row>
    <row r="330" spans="1:22" x14ac:dyDescent="0.35">
      <c r="A330" s="17" t="s">
        <v>2133</v>
      </c>
      <c r="B330" s="4">
        <v>1.62</v>
      </c>
      <c r="C330" s="5">
        <v>44746</v>
      </c>
      <c r="D330" s="5" t="s">
        <v>1257</v>
      </c>
      <c r="E330" s="5">
        <v>57.2</v>
      </c>
      <c r="F330" s="5" t="s">
        <v>2129</v>
      </c>
      <c r="G330" s="5" t="str">
        <f>IF(ISBLANK(Athletes_Combined10[[#This Row],[affiliatename]]), "No Gym", Athletes_Combined10[[#This Row],[affiliatename]])</f>
        <v>CrossFit Thao Dien</v>
      </c>
      <c r="H330" s="5" t="s">
        <v>89</v>
      </c>
      <c r="I330" s="5" t="str">
        <f xml:space="preserve"> Athletes_Combined10[[#This Row],[competitorname]] &amp; " - " &amp; Athletes_Combined10[[#This Row],[status]]</f>
        <v>Trang Nguyen - CUT</v>
      </c>
      <c r="J330" s="5">
        <v>216</v>
      </c>
      <c r="K330" s="5" t="s">
        <v>2130</v>
      </c>
      <c r="L330" s="5" t="str">
        <f>_xlfn.CONCAT("https://profilepicsbucket.crossfit.com/",Athletes_Combined10[[#This Row],[profilepics3key]])</f>
        <v>https://profilepicsbucket.crossfit.com/6bfa4-P1176528_1-184.jpg</v>
      </c>
      <c r="M330" s="5">
        <v>1176528</v>
      </c>
      <c r="N330" s="5" t="s">
        <v>2131</v>
      </c>
      <c r="O330" s="5" t="s">
        <v>1547</v>
      </c>
      <c r="P330" s="5">
        <v>27</v>
      </c>
      <c r="Q330" s="5" t="s">
        <v>2132</v>
      </c>
      <c r="R330" s="5" t="s">
        <v>1261</v>
      </c>
      <c r="S330" s="5">
        <v>117</v>
      </c>
      <c r="T330" s="5">
        <v>-42</v>
      </c>
      <c r="U330" s="5" t="s">
        <v>1550</v>
      </c>
      <c r="V330" s="6">
        <v>1</v>
      </c>
    </row>
    <row r="331" spans="1:22" x14ac:dyDescent="0.35">
      <c r="A331" s="16" t="s">
        <v>2137</v>
      </c>
      <c r="B331" s="1">
        <v>1.62</v>
      </c>
      <c r="C331" s="2">
        <v>44749</v>
      </c>
      <c r="D331" s="2" t="s">
        <v>1167</v>
      </c>
      <c r="E331" s="2">
        <v>63</v>
      </c>
      <c r="F331" s="2" t="s">
        <v>1168</v>
      </c>
      <c r="G331" s="2" t="str">
        <f>IF(ISBLANK(Athletes_Combined10[[#This Row],[affiliatename]]), "No Gym", Athletes_Combined10[[#This Row],[affiliatename]])</f>
        <v>CrossFit Gaborone</v>
      </c>
      <c r="H331" s="2" t="s">
        <v>89</v>
      </c>
      <c r="I331" s="2" t="str">
        <f xml:space="preserve"> Athletes_Combined10[[#This Row],[competitorname]] &amp; " - " &amp; Athletes_Combined10[[#This Row],[status]]</f>
        <v>Cingiwe Ciegy Seru - CUT</v>
      </c>
      <c r="J331" s="2">
        <v>215</v>
      </c>
      <c r="K331" s="2" t="s">
        <v>2134</v>
      </c>
      <c r="L331" s="2" t="str">
        <f>_xlfn.CONCAT("https://profilepicsbucket.crossfit.com/",Athletes_Combined10[[#This Row],[profilepics3key]])</f>
        <v>https://profilepicsbucket.crossfit.com/0f8c9-P1218177_1-184.jpg</v>
      </c>
      <c r="M331" s="2">
        <v>1218177</v>
      </c>
      <c r="N331" s="2" t="s">
        <v>2135</v>
      </c>
      <c r="O331" s="2" t="s">
        <v>1547</v>
      </c>
      <c r="P331" s="2">
        <v>35</v>
      </c>
      <c r="Q331" s="2" t="s">
        <v>2136</v>
      </c>
      <c r="R331" s="2" t="s">
        <v>1172</v>
      </c>
      <c r="S331" s="2">
        <v>117</v>
      </c>
      <c r="T331" s="2">
        <v>-42</v>
      </c>
      <c r="U331" s="2" t="s">
        <v>1550</v>
      </c>
      <c r="V331" s="3">
        <v>1</v>
      </c>
    </row>
    <row r="332" spans="1:22" x14ac:dyDescent="0.35">
      <c r="A332" s="17" t="s">
        <v>2141</v>
      </c>
      <c r="B332" s="4">
        <v>1.74</v>
      </c>
      <c r="C332" s="5">
        <v>44721</v>
      </c>
      <c r="D332" s="5" t="s">
        <v>1243</v>
      </c>
      <c r="E332" s="5">
        <v>64</v>
      </c>
      <c r="F332" s="5" t="s">
        <v>1244</v>
      </c>
      <c r="G332" s="5" t="str">
        <f>IF(ISBLANK(Athletes_Combined10[[#This Row],[affiliatename]]), "No Gym", Athletes_Combined10[[#This Row],[affiliatename]])</f>
        <v>La Borda CrossFit</v>
      </c>
      <c r="H332" s="5" t="s">
        <v>89</v>
      </c>
      <c r="I332" s="5" t="str">
        <f xml:space="preserve"> Athletes_Combined10[[#This Row],[competitorname]] &amp; " - " &amp; Athletes_Combined10[[#This Row],[status]]</f>
        <v>Miriam Torra Sola - CUT</v>
      </c>
      <c r="J332" s="5">
        <v>208</v>
      </c>
      <c r="K332" s="5" t="s">
        <v>2138</v>
      </c>
      <c r="L332" s="5" t="str">
        <f>_xlfn.CONCAT("https://profilepicsbucket.crossfit.com/",Athletes_Combined10[[#This Row],[profilepics3key]])</f>
        <v>https://profilepicsbucket.crossfit.com/5202e-P1243131_2-184.jpg</v>
      </c>
      <c r="M332" s="5">
        <v>1243131</v>
      </c>
      <c r="N332" s="5" t="s">
        <v>2139</v>
      </c>
      <c r="O332" s="5" t="s">
        <v>1547</v>
      </c>
      <c r="P332" s="5">
        <v>25</v>
      </c>
      <c r="Q332" s="5" t="s">
        <v>2140</v>
      </c>
      <c r="R332" s="5" t="s">
        <v>1248</v>
      </c>
      <c r="S332" s="5">
        <v>117</v>
      </c>
      <c r="T332" s="5">
        <v>-42</v>
      </c>
      <c r="U332" s="5" t="s">
        <v>1550</v>
      </c>
      <c r="V332" s="6">
        <v>1</v>
      </c>
    </row>
    <row r="333" spans="1:22" x14ac:dyDescent="0.35">
      <c r="A333" s="16" t="s">
        <v>2146</v>
      </c>
      <c r="B333" s="1">
        <v>1.65</v>
      </c>
      <c r="C333" s="2"/>
      <c r="D333" s="2" t="s">
        <v>2142</v>
      </c>
      <c r="E333" s="2">
        <v>64.900000000000006</v>
      </c>
      <c r="F333" s="2"/>
      <c r="G333" s="2" t="str">
        <f>IF(ISBLANK(Athletes_Combined10[[#This Row],[affiliatename]]), "No Gym", Athletes_Combined10[[#This Row],[affiliatename]])</f>
        <v>No Gym</v>
      </c>
      <c r="H333" s="2" t="s">
        <v>89</v>
      </c>
      <c r="I333" s="2" t="str">
        <f xml:space="preserve"> Athletes_Combined10[[#This Row],[competitorname]] &amp; " - " &amp; Athletes_Combined10[[#This Row],[status]]</f>
        <v>Tamara TrumbetaÅ¡ - CUT</v>
      </c>
      <c r="J333" s="2">
        <v>188</v>
      </c>
      <c r="K333" s="2" t="s">
        <v>2143</v>
      </c>
      <c r="L333" s="2" t="str">
        <f>_xlfn.CONCAT("https://profilepicsbucket.crossfit.com/",Athletes_Combined10[[#This Row],[profilepics3key]])</f>
        <v>https://profilepicsbucket.crossfit.com/f57ff-P1521928_1-184.jpg</v>
      </c>
      <c r="M333" s="2">
        <v>1521928</v>
      </c>
      <c r="N333" s="2" t="s">
        <v>1827</v>
      </c>
      <c r="O333" s="2" t="s">
        <v>1547</v>
      </c>
      <c r="P333" s="2">
        <v>23</v>
      </c>
      <c r="Q333" s="2" t="s">
        <v>2144</v>
      </c>
      <c r="R333" s="2" t="s">
        <v>2145</v>
      </c>
      <c r="S333" s="2">
        <v>117</v>
      </c>
      <c r="T333" s="2">
        <v>-42</v>
      </c>
      <c r="U333" s="2" t="s">
        <v>1550</v>
      </c>
      <c r="V333" s="3">
        <v>1</v>
      </c>
    </row>
    <row r="334" spans="1:22" x14ac:dyDescent="0.35">
      <c r="A334" s="17" t="s">
        <v>2150</v>
      </c>
      <c r="B334" s="4">
        <v>0.15</v>
      </c>
      <c r="C334" s="5">
        <v>44728</v>
      </c>
      <c r="D334" s="5" t="s">
        <v>1236</v>
      </c>
      <c r="E334" s="5">
        <v>59</v>
      </c>
      <c r="F334" s="5" t="s">
        <v>1237</v>
      </c>
      <c r="G334" s="5" t="str">
        <f>IF(ISBLANK(Athletes_Combined10[[#This Row],[affiliatename]]), "No Gym", Athletes_Combined10[[#This Row],[affiliatename]])</f>
        <v>CrossFit Ceylon</v>
      </c>
      <c r="H334" s="5" t="s">
        <v>89</v>
      </c>
      <c r="I334" s="5" t="str">
        <f xml:space="preserve"> Athletes_Combined10[[#This Row],[competitorname]] &amp; " - " &amp; Athletes_Combined10[[#This Row],[status]]</f>
        <v>Keshini Vitharana - CUT</v>
      </c>
      <c r="J334" s="5">
        <v>214</v>
      </c>
      <c r="K334" s="5" t="s">
        <v>2147</v>
      </c>
      <c r="L334" s="5" t="str">
        <f>_xlfn.CONCAT("https://profilepicsbucket.crossfit.com/",Athletes_Combined10[[#This Row],[profilepics3key]])</f>
        <v>https://profilepicsbucket.crossfit.com/823ae-P661943_1-184.jpg</v>
      </c>
      <c r="M334" s="5">
        <v>661943</v>
      </c>
      <c r="N334" s="5" t="s">
        <v>2148</v>
      </c>
      <c r="O334" s="5" t="s">
        <v>1547</v>
      </c>
      <c r="P334" s="5">
        <v>22</v>
      </c>
      <c r="Q334" s="5" t="s">
        <v>2149</v>
      </c>
      <c r="R334" s="5" t="s">
        <v>1241</v>
      </c>
      <c r="S334" s="5">
        <v>117</v>
      </c>
      <c r="T334" s="5">
        <v>-42</v>
      </c>
      <c r="U334" s="5" t="s">
        <v>1550</v>
      </c>
      <c r="V334" s="6">
        <v>1</v>
      </c>
    </row>
    <row r="335" spans="1:22" x14ac:dyDescent="0.35">
      <c r="A335" s="16" t="s">
        <v>2156</v>
      </c>
      <c r="B335" s="1">
        <v>1.68</v>
      </c>
      <c r="C335" s="2">
        <v>44635</v>
      </c>
      <c r="D335" s="2" t="s">
        <v>2151</v>
      </c>
      <c r="E335" s="2">
        <v>77.099999999999994</v>
      </c>
      <c r="F335" s="2" t="s">
        <v>2152</v>
      </c>
      <c r="G335" s="2" t="str">
        <f>IF(ISBLANK(Athletes_Combined10[[#This Row],[affiliatename]]), "No Gym", Athletes_Combined10[[#This Row],[affiliatename]])</f>
        <v>UPT CrossFit</v>
      </c>
      <c r="H335" s="2" t="s">
        <v>89</v>
      </c>
      <c r="I335" s="2" t="str">
        <f xml:space="preserve"> Athletes_Combined10[[#This Row],[competitorname]] &amp; " - " &amp; Athletes_Combined10[[#This Row],[status]]</f>
        <v>Melanie Yip Woon Sun - CUT</v>
      </c>
      <c r="J335" s="2">
        <v>218</v>
      </c>
      <c r="K335" s="2" t="s">
        <v>638</v>
      </c>
      <c r="L335" s="2" t="str">
        <f>_xlfn.CONCAT("https://profilepicsbucket.crossfit.com/",Athletes_Combined10[[#This Row],[profilepics3key]])</f>
        <v>https://profilepicsbucket.crossfit.com/pukie.png</v>
      </c>
      <c r="M335" s="2">
        <v>889971</v>
      </c>
      <c r="N335" s="2" t="s">
        <v>2153</v>
      </c>
      <c r="O335" s="2" t="s">
        <v>1547</v>
      </c>
      <c r="P335" s="2">
        <v>33</v>
      </c>
      <c r="Q335" s="2" t="s">
        <v>2154</v>
      </c>
      <c r="R335" s="2" t="s">
        <v>2155</v>
      </c>
      <c r="S335" s="2">
        <v>117</v>
      </c>
      <c r="T335" s="2">
        <v>-42</v>
      </c>
      <c r="U335" s="2" t="s">
        <v>1550</v>
      </c>
      <c r="V335" s="3">
        <v>1</v>
      </c>
    </row>
    <row r="336" spans="1:22" x14ac:dyDescent="0.35">
      <c r="A336" s="17" t="s">
        <v>2160</v>
      </c>
      <c r="B336" s="4">
        <v>1.71</v>
      </c>
      <c r="C336" s="5">
        <v>44912</v>
      </c>
      <c r="D336" s="5" t="s">
        <v>376</v>
      </c>
      <c r="E336" s="5">
        <v>64.900000000000006</v>
      </c>
      <c r="F336" s="5" t="s">
        <v>2157</v>
      </c>
      <c r="G336" s="5" t="str">
        <f>IF(ISBLANK(Athletes_Combined10[[#This Row],[affiliatename]]), "No Gym", Athletes_Combined10[[#This Row],[affiliatename]])</f>
        <v>T2 CrossFit</v>
      </c>
      <c r="H336" s="5" t="s">
        <v>378</v>
      </c>
      <c r="I336" s="5" t="str">
        <f xml:space="preserve"> Athletes_Combined10[[#This Row],[competitorname]] &amp; " - " &amp; Athletes_Combined10[[#This Row],[status]]</f>
        <v>Anna Tobias - ACT</v>
      </c>
      <c r="J336" s="5">
        <v>356</v>
      </c>
      <c r="K336" s="5" t="s">
        <v>2158</v>
      </c>
      <c r="L336" s="5" t="str">
        <f>_xlfn.CONCAT("https://profilepicsbucket.crossfit.com/",Athletes_Combined10[[#This Row],[profilepics3key]])</f>
        <v>https://profilepicsbucket.crossfit.com/8bf0d-P9440_13-184.jpg</v>
      </c>
      <c r="M336" s="5">
        <v>9440</v>
      </c>
      <c r="N336" s="5" t="s">
        <v>1586</v>
      </c>
      <c r="O336" s="5" t="s">
        <v>1278</v>
      </c>
      <c r="P336" s="5">
        <v>36</v>
      </c>
      <c r="Q336" s="5" t="s">
        <v>2159</v>
      </c>
      <c r="R336" s="5" t="s">
        <v>383</v>
      </c>
      <c r="S336" s="5">
        <v>1</v>
      </c>
      <c r="T336" s="5">
        <v>690</v>
      </c>
      <c r="U336" s="5" t="s">
        <v>2161</v>
      </c>
      <c r="V336" s="6">
        <v>1</v>
      </c>
    </row>
    <row r="337" spans="1:22" x14ac:dyDescent="0.35">
      <c r="A337" s="16" t="s">
        <v>2166</v>
      </c>
      <c r="B337" s="1">
        <v>1.58</v>
      </c>
      <c r="C337" s="2">
        <v>44928</v>
      </c>
      <c r="D337" s="2" t="s">
        <v>376</v>
      </c>
      <c r="E337" s="2">
        <v>62.1</v>
      </c>
      <c r="F337" s="2" t="s">
        <v>2162</v>
      </c>
      <c r="G337" s="2" t="str">
        <f>IF(ISBLANK(Athletes_Combined10[[#This Row],[affiliatename]]), "No Gym", Athletes_Combined10[[#This Row],[affiliatename]])</f>
        <v>CrossFit Saint Helens</v>
      </c>
      <c r="H337" s="2" t="s">
        <v>378</v>
      </c>
      <c r="I337" s="2" t="str">
        <f xml:space="preserve"> Athletes_Combined10[[#This Row],[competitorname]] &amp; " - " &amp; Athletes_Combined10[[#This Row],[status]]</f>
        <v>Carleen Mathews - ACT</v>
      </c>
      <c r="J337" s="2">
        <v>357</v>
      </c>
      <c r="K337" s="2" t="s">
        <v>2163</v>
      </c>
      <c r="L337" s="2" t="str">
        <f>_xlfn.CONCAT("https://profilepicsbucket.crossfit.com/",Athletes_Combined10[[#This Row],[profilepics3key]])</f>
        <v>https://profilepicsbucket.crossfit.com/b663a-P16973_6-184.jpg</v>
      </c>
      <c r="M337" s="2">
        <v>16973</v>
      </c>
      <c r="N337" s="2" t="s">
        <v>2164</v>
      </c>
      <c r="O337" s="2" t="s">
        <v>1278</v>
      </c>
      <c r="P337" s="2">
        <v>35</v>
      </c>
      <c r="Q337" s="2" t="s">
        <v>2165</v>
      </c>
      <c r="R337" s="2" t="s">
        <v>383</v>
      </c>
      <c r="S337" s="2">
        <v>2</v>
      </c>
      <c r="T337" s="2">
        <v>600</v>
      </c>
      <c r="U337" s="2" t="s">
        <v>2161</v>
      </c>
      <c r="V337" s="3">
        <v>1</v>
      </c>
    </row>
    <row r="338" spans="1:22" x14ac:dyDescent="0.35">
      <c r="A338" s="17" t="s">
        <v>2171</v>
      </c>
      <c r="B338" s="4">
        <v>1.8</v>
      </c>
      <c r="C338" s="5">
        <v>44937</v>
      </c>
      <c r="D338" s="5" t="s">
        <v>376</v>
      </c>
      <c r="E338" s="5">
        <v>68.900000000000006</v>
      </c>
      <c r="F338" s="5" t="s">
        <v>2167</v>
      </c>
      <c r="G338" s="5" t="str">
        <f>IF(ISBLANK(Athletes_Combined10[[#This Row],[affiliatename]]), "No Gym", Athletes_Combined10[[#This Row],[affiliatename]])</f>
        <v>CrossFit Training Yard</v>
      </c>
      <c r="H338" s="5" t="s">
        <v>378</v>
      </c>
      <c r="I338" s="5" t="str">
        <f xml:space="preserve"> Athletes_Combined10[[#This Row],[competitorname]] &amp; " - " &amp; Athletes_Combined10[[#This Row],[status]]</f>
        <v>Rebecca Voigt Miller - ACT</v>
      </c>
      <c r="J338" s="5">
        <v>354</v>
      </c>
      <c r="K338" s="5" t="s">
        <v>2168</v>
      </c>
      <c r="L338" s="5" t="str">
        <f>_xlfn.CONCAT("https://profilepicsbucket.crossfit.com/",Athletes_Combined10[[#This Row],[profilepics3key]])</f>
        <v>https://profilepicsbucket.crossfit.com/ca744-P8015_6-184.jpg</v>
      </c>
      <c r="M338" s="5">
        <v>8015</v>
      </c>
      <c r="N338" s="5" t="s">
        <v>2169</v>
      </c>
      <c r="O338" s="5" t="s">
        <v>1278</v>
      </c>
      <c r="P338" s="5">
        <v>38</v>
      </c>
      <c r="Q338" s="5" t="s">
        <v>2170</v>
      </c>
      <c r="R338" s="5" t="s">
        <v>383</v>
      </c>
      <c r="S338" s="5">
        <v>3</v>
      </c>
      <c r="T338" s="5">
        <v>580</v>
      </c>
      <c r="U338" s="5" t="s">
        <v>2161</v>
      </c>
      <c r="V338" s="6">
        <v>1</v>
      </c>
    </row>
    <row r="339" spans="1:22" x14ac:dyDescent="0.35">
      <c r="A339" s="16" t="s">
        <v>2176</v>
      </c>
      <c r="B339" s="1">
        <v>1.55</v>
      </c>
      <c r="C339" s="2">
        <v>44910</v>
      </c>
      <c r="D339" s="2" t="s">
        <v>376</v>
      </c>
      <c r="E339" s="2">
        <v>61.2</v>
      </c>
      <c r="F339" s="2" t="s">
        <v>2172</v>
      </c>
      <c r="G339" s="2" t="str">
        <f>IF(ISBLANK(Athletes_Combined10[[#This Row],[affiliatename]]), "No Gym", Athletes_Combined10[[#This Row],[affiliatename]])</f>
        <v>CrossFit Billings</v>
      </c>
      <c r="H339" s="2" t="s">
        <v>378</v>
      </c>
      <c r="I339" s="2" t="str">
        <f xml:space="preserve"> Athletes_Combined10[[#This Row],[competitorname]] &amp; " - " &amp; Athletes_Combined10[[#This Row],[status]]</f>
        <v>Hope Cicero - ACT</v>
      </c>
      <c r="J339" s="2">
        <v>353</v>
      </c>
      <c r="K339" s="2" t="s">
        <v>2173</v>
      </c>
      <c r="L339" s="2" t="str">
        <f>_xlfn.CONCAT("https://profilepicsbucket.crossfit.com/",Athletes_Combined10[[#This Row],[profilepics3key]])</f>
        <v>https://profilepicsbucket.crossfit.com/f204b-P313257_1-184.jpg</v>
      </c>
      <c r="M339" s="2">
        <v>313257</v>
      </c>
      <c r="N339" s="2" t="s">
        <v>2174</v>
      </c>
      <c r="O339" s="2" t="s">
        <v>1278</v>
      </c>
      <c r="P339" s="2">
        <v>36</v>
      </c>
      <c r="Q339" s="2" t="s">
        <v>2175</v>
      </c>
      <c r="R339" s="2" t="s">
        <v>383</v>
      </c>
      <c r="S339" s="2">
        <v>4</v>
      </c>
      <c r="T339" s="2">
        <v>540</v>
      </c>
      <c r="U339" s="2" t="s">
        <v>2161</v>
      </c>
      <c r="V339" s="3">
        <v>1</v>
      </c>
    </row>
    <row r="340" spans="1:22" x14ac:dyDescent="0.35">
      <c r="A340" s="17" t="s">
        <v>2181</v>
      </c>
      <c r="B340" s="4">
        <v>1.62</v>
      </c>
      <c r="C340" s="5">
        <v>44888</v>
      </c>
      <c r="D340" s="5" t="s">
        <v>676</v>
      </c>
      <c r="E340" s="5">
        <v>59</v>
      </c>
      <c r="F340" s="5" t="s">
        <v>2177</v>
      </c>
      <c r="G340" s="5" t="str">
        <f>IF(ISBLANK(Athletes_Combined10[[#This Row],[affiliatename]]), "No Gym", Athletes_Combined10[[#This Row],[affiliatename]])</f>
        <v>CrossFit Active</v>
      </c>
      <c r="H340" s="5" t="s">
        <v>378</v>
      </c>
      <c r="I340" s="5" t="str">
        <f xml:space="preserve"> Athletes_Combined10[[#This Row],[competitorname]] &amp; " - " &amp; Athletes_Combined10[[#This Row],[status]]</f>
        <v>Alethea Boon - ACT</v>
      </c>
      <c r="J340" s="5">
        <v>352</v>
      </c>
      <c r="K340" s="5" t="s">
        <v>2178</v>
      </c>
      <c r="L340" s="5" t="str">
        <f>_xlfn.CONCAT("https://profilepicsbucket.crossfit.com/",Athletes_Combined10[[#This Row],[profilepics3key]])</f>
        <v>https://profilepicsbucket.crossfit.com/619ba-P235218_4-184.jpg</v>
      </c>
      <c r="M340" s="5">
        <v>235218</v>
      </c>
      <c r="N340" s="5" t="s">
        <v>2179</v>
      </c>
      <c r="O340" s="5" t="s">
        <v>1278</v>
      </c>
      <c r="P340" s="5">
        <v>35</v>
      </c>
      <c r="Q340" s="5" t="s">
        <v>2180</v>
      </c>
      <c r="R340" s="5" t="s">
        <v>681</v>
      </c>
      <c r="S340" s="5">
        <v>5</v>
      </c>
      <c r="T340" s="5">
        <v>530</v>
      </c>
      <c r="U340" s="5" t="s">
        <v>2161</v>
      </c>
      <c r="V340" s="6">
        <v>1</v>
      </c>
    </row>
    <row r="341" spans="1:22" x14ac:dyDescent="0.35">
      <c r="A341" s="16" t="s">
        <v>2186</v>
      </c>
      <c r="B341" s="1">
        <v>1.68</v>
      </c>
      <c r="C341" s="2">
        <v>44823</v>
      </c>
      <c r="D341" s="2" t="s">
        <v>420</v>
      </c>
      <c r="E341" s="2">
        <v>62.1</v>
      </c>
      <c r="F341" s="2" t="s">
        <v>2182</v>
      </c>
      <c r="G341" s="2" t="str">
        <f>IF(ISBLANK(Athletes_Combined10[[#This Row],[affiliatename]]), "No Gym", Athletes_Combined10[[#This Row],[affiliatename]])</f>
        <v>CrossFit Turicum</v>
      </c>
      <c r="H341" s="2" t="s">
        <v>378</v>
      </c>
      <c r="I341" s="2" t="str">
        <f xml:space="preserve"> Athletes_Combined10[[#This Row],[competitorname]] &amp; " - " &amp; Athletes_Combined10[[#This Row],[status]]</f>
        <v>Ursula Fasel - ACT</v>
      </c>
      <c r="J341" s="2">
        <v>351</v>
      </c>
      <c r="K341" s="2" t="s">
        <v>2183</v>
      </c>
      <c r="L341" s="2" t="str">
        <f>_xlfn.CONCAT("https://profilepicsbucket.crossfit.com/",Athletes_Combined10[[#This Row],[profilepics3key]])</f>
        <v>https://profilepicsbucket.crossfit.com/f9da1-P290001_8-184.jpg</v>
      </c>
      <c r="M341" s="2">
        <v>290001</v>
      </c>
      <c r="N341" s="2" t="s">
        <v>2184</v>
      </c>
      <c r="O341" s="2" t="s">
        <v>1278</v>
      </c>
      <c r="P341" s="2">
        <v>38</v>
      </c>
      <c r="Q341" s="2" t="s">
        <v>2185</v>
      </c>
      <c r="R341" s="2" t="s">
        <v>424</v>
      </c>
      <c r="S341" s="2">
        <v>6</v>
      </c>
      <c r="T341" s="2">
        <v>420</v>
      </c>
      <c r="U341" s="2" t="s">
        <v>2161</v>
      </c>
      <c r="V341" s="3">
        <v>1</v>
      </c>
    </row>
    <row r="342" spans="1:22" x14ac:dyDescent="0.35">
      <c r="A342" s="17" t="s">
        <v>2191</v>
      </c>
      <c r="B342" s="4">
        <v>1.55</v>
      </c>
      <c r="C342" s="5">
        <v>44828</v>
      </c>
      <c r="D342" s="5" t="s">
        <v>649</v>
      </c>
      <c r="E342" s="5">
        <v>64.900000000000006</v>
      </c>
      <c r="F342" s="5" t="s">
        <v>2187</v>
      </c>
      <c r="G342" s="5" t="str">
        <f>IF(ISBLANK(Athletes_Combined10[[#This Row],[affiliatename]]), "No Gym", Athletes_Combined10[[#This Row],[affiliatename]])</f>
        <v>Etto CrossFit</v>
      </c>
      <c r="H342" s="5" t="s">
        <v>378</v>
      </c>
      <c r="I342" s="5" t="str">
        <f xml:space="preserve"> Athletes_Combined10[[#This Row],[competitorname]] &amp; " - " &amp; Athletes_Combined10[[#This Row],[status]]</f>
        <v>Susana Rodrigues Etto - ACT</v>
      </c>
      <c r="J342" s="5">
        <v>355</v>
      </c>
      <c r="K342" s="5" t="s">
        <v>2188</v>
      </c>
      <c r="L342" s="5" t="str">
        <f>_xlfn.CONCAT("https://profilepicsbucket.crossfit.com/",Athletes_Combined10[[#This Row],[profilepics3key]])</f>
        <v>https://profilepicsbucket.crossfit.com/200a7-P527325_6-184.jpg</v>
      </c>
      <c r="M342" s="5">
        <v>527325</v>
      </c>
      <c r="N342" s="5" t="s">
        <v>2189</v>
      </c>
      <c r="O342" s="5" t="s">
        <v>1278</v>
      </c>
      <c r="P342" s="5">
        <v>35</v>
      </c>
      <c r="Q342" s="5" t="s">
        <v>2190</v>
      </c>
      <c r="R342" s="5" t="s">
        <v>654</v>
      </c>
      <c r="S342" s="5">
        <v>7</v>
      </c>
      <c r="T342" s="5">
        <v>330</v>
      </c>
      <c r="U342" s="5" t="s">
        <v>2161</v>
      </c>
      <c r="V342" s="6">
        <v>1</v>
      </c>
    </row>
    <row r="343" spans="1:22" x14ac:dyDescent="0.35">
      <c r="A343" s="16" t="s">
        <v>2194</v>
      </c>
      <c r="B343" s="1">
        <v>1.58</v>
      </c>
      <c r="C343" s="2">
        <v>44591</v>
      </c>
      <c r="D343" s="2" t="s">
        <v>376</v>
      </c>
      <c r="E343" s="2">
        <v>59</v>
      </c>
      <c r="F343" s="2" t="s">
        <v>585</v>
      </c>
      <c r="G343" s="2" t="str">
        <f>IF(ISBLANK(Athletes_Combined10[[#This Row],[affiliatename]]), "No Gym", Athletes_Combined10[[#This Row],[affiliatename]])</f>
        <v>CrossFit Invictus</v>
      </c>
      <c r="H343" s="2" t="s">
        <v>378</v>
      </c>
      <c r="I343" s="2" t="str">
        <f xml:space="preserve"> Athletes_Combined10[[#This Row],[competitorname]] &amp; " - " &amp; Athletes_Combined10[[#This Row],[status]]</f>
        <v>Jenn Ryan - ACT</v>
      </c>
      <c r="J343" s="2" t="s">
        <v>2192</v>
      </c>
      <c r="K343" s="2" t="s">
        <v>638</v>
      </c>
      <c r="L343" s="2" t="str">
        <f>_xlfn.CONCAT("https://profilepicsbucket.crossfit.com/",Athletes_Combined10[[#This Row],[profilepics3key]])</f>
        <v>https://profilepicsbucket.crossfit.com/pukie.png</v>
      </c>
      <c r="M343" s="2">
        <v>51083</v>
      </c>
      <c r="N343" s="2" t="s">
        <v>2193</v>
      </c>
      <c r="O343" s="2" t="s">
        <v>1278</v>
      </c>
      <c r="P343" s="2">
        <v>39</v>
      </c>
      <c r="Q343" s="2" t="s">
        <v>546</v>
      </c>
      <c r="R343" s="2" t="s">
        <v>383</v>
      </c>
      <c r="S343" s="2">
        <v>8</v>
      </c>
      <c r="T343" s="2">
        <v>320</v>
      </c>
      <c r="U343" s="2" t="s">
        <v>2161</v>
      </c>
      <c r="V343" s="3">
        <v>1</v>
      </c>
    </row>
    <row r="344" spans="1:22" x14ac:dyDescent="0.35">
      <c r="A344" s="17" t="s">
        <v>2199</v>
      </c>
      <c r="B344" s="4">
        <v>1.52</v>
      </c>
      <c r="C344" s="5">
        <v>44841</v>
      </c>
      <c r="D344" s="5" t="s">
        <v>376</v>
      </c>
      <c r="E344" s="5">
        <v>54.4</v>
      </c>
      <c r="F344" s="5" t="s">
        <v>2195</v>
      </c>
      <c r="G344" s="5" t="str">
        <f>IF(ISBLANK(Athletes_Combined10[[#This Row],[affiliatename]]), "No Gym", Athletes_Combined10[[#This Row],[affiliatename]])</f>
        <v>CrossFit SEO</v>
      </c>
      <c r="H344" s="5" t="s">
        <v>378</v>
      </c>
      <c r="I344" s="5" t="str">
        <f xml:space="preserve"> Athletes_Combined10[[#This Row],[competitorname]] &amp; " - " &amp; Athletes_Combined10[[#This Row],[status]]</f>
        <v>Jolene Quirke - ACT</v>
      </c>
      <c r="J344" s="5">
        <v>360</v>
      </c>
      <c r="K344" s="5" t="s">
        <v>2196</v>
      </c>
      <c r="L344" s="5" t="str">
        <f>_xlfn.CONCAT("https://profilepicsbucket.crossfit.com/",Athletes_Combined10[[#This Row],[profilepics3key]])</f>
        <v>https://profilepicsbucket.crossfit.com/9a98a-P26745_4-184.jpg</v>
      </c>
      <c r="M344" s="5">
        <v>26745</v>
      </c>
      <c r="N344" s="5" t="s">
        <v>2197</v>
      </c>
      <c r="O344" s="5" t="s">
        <v>1278</v>
      </c>
      <c r="P344" s="5">
        <v>35</v>
      </c>
      <c r="Q344" s="5" t="s">
        <v>2198</v>
      </c>
      <c r="R344" s="5" t="s">
        <v>383</v>
      </c>
      <c r="S344" s="5">
        <v>9</v>
      </c>
      <c r="T344" s="5">
        <v>290</v>
      </c>
      <c r="U344" s="5" t="s">
        <v>2161</v>
      </c>
      <c r="V344" s="6">
        <v>1</v>
      </c>
    </row>
    <row r="345" spans="1:22" x14ac:dyDescent="0.35">
      <c r="A345" s="16" t="s">
        <v>2204</v>
      </c>
      <c r="B345" s="1">
        <v>1.68</v>
      </c>
      <c r="C345" s="2">
        <v>44921</v>
      </c>
      <c r="D345" s="2" t="s">
        <v>376</v>
      </c>
      <c r="E345" s="2">
        <v>66.7</v>
      </c>
      <c r="F345" s="2" t="s">
        <v>2200</v>
      </c>
      <c r="G345" s="2" t="str">
        <f>IF(ISBLANK(Athletes_Combined10[[#This Row],[affiliatename]]), "No Gym", Athletes_Combined10[[#This Row],[affiliatename]])</f>
        <v>Great Woods CrossFit</v>
      </c>
      <c r="H345" s="2" t="s">
        <v>378</v>
      </c>
      <c r="I345" s="2" t="str">
        <f xml:space="preserve"> Athletes_Combined10[[#This Row],[competitorname]] &amp; " - " &amp; Athletes_Combined10[[#This Row],[status]]</f>
        <v>Corrin Lemieux - ACT</v>
      </c>
      <c r="J345" s="2">
        <v>359</v>
      </c>
      <c r="K345" s="2" t="s">
        <v>2201</v>
      </c>
      <c r="L345" s="2" t="str">
        <f>_xlfn.CONCAT("https://profilepicsbucket.crossfit.com/",Athletes_Combined10[[#This Row],[profilepics3key]])</f>
        <v>https://profilepicsbucket.crossfit.com/11635-P121354_1-184.jpg</v>
      </c>
      <c r="M345" s="2">
        <v>121354</v>
      </c>
      <c r="N345" s="2" t="s">
        <v>2202</v>
      </c>
      <c r="O345" s="2" t="s">
        <v>1278</v>
      </c>
      <c r="P345" s="2">
        <v>36</v>
      </c>
      <c r="Q345" s="2" t="s">
        <v>2203</v>
      </c>
      <c r="R345" s="2" t="s">
        <v>383</v>
      </c>
      <c r="S345" s="2">
        <v>10</v>
      </c>
      <c r="T345" s="2">
        <v>130</v>
      </c>
      <c r="U345" s="2" t="s">
        <v>2161</v>
      </c>
      <c r="V345" s="3">
        <v>1</v>
      </c>
    </row>
    <row r="346" spans="1:22" x14ac:dyDescent="0.35">
      <c r="A346" s="17" t="s">
        <v>2209</v>
      </c>
      <c r="B346" s="4">
        <v>1.55</v>
      </c>
      <c r="C346" s="5">
        <v>44922</v>
      </c>
      <c r="D346" s="5" t="s">
        <v>376</v>
      </c>
      <c r="E346" s="5">
        <v>56.7</v>
      </c>
      <c r="F346" s="5" t="s">
        <v>2205</v>
      </c>
      <c r="G346" s="5" t="str">
        <f>IF(ISBLANK(Athletes_Combined10[[#This Row],[affiliatename]]), "No Gym", Athletes_Combined10[[#This Row],[affiliatename]])</f>
        <v>CrossFit Train 97333</v>
      </c>
      <c r="H346" s="5" t="s">
        <v>378</v>
      </c>
      <c r="I346" s="5" t="str">
        <f xml:space="preserve"> Athletes_Combined10[[#This Row],[competitorname]] &amp; " - " &amp; Athletes_Combined10[[#This Row],[status]]</f>
        <v>Joey Kimdon - ACT</v>
      </c>
      <c r="J346" s="5">
        <v>402</v>
      </c>
      <c r="K346" s="5" t="s">
        <v>2206</v>
      </c>
      <c r="L346" s="5" t="str">
        <f>_xlfn.CONCAT("https://profilepicsbucket.crossfit.com/",Athletes_Combined10[[#This Row],[profilepics3key]])</f>
        <v>https://profilepicsbucket.crossfit.com/71296-P259327_11-184.jpg</v>
      </c>
      <c r="M346" s="5">
        <v>259327</v>
      </c>
      <c r="N346" s="5" t="s">
        <v>2207</v>
      </c>
      <c r="O346" s="5" t="s">
        <v>1278</v>
      </c>
      <c r="P346" s="5">
        <v>41</v>
      </c>
      <c r="Q346" s="5" t="s">
        <v>2208</v>
      </c>
      <c r="R346" s="5" t="s">
        <v>383</v>
      </c>
      <c r="S346" s="5">
        <v>1</v>
      </c>
      <c r="T346" s="5">
        <v>700</v>
      </c>
      <c r="U346" s="5" t="s">
        <v>2210</v>
      </c>
      <c r="V346" s="6">
        <v>1</v>
      </c>
    </row>
    <row r="347" spans="1:22" x14ac:dyDescent="0.35">
      <c r="A347" s="16" t="s">
        <v>2215</v>
      </c>
      <c r="B347" s="1">
        <v>1.74</v>
      </c>
      <c r="C347" s="2">
        <v>44903</v>
      </c>
      <c r="D347" s="2" t="s">
        <v>480</v>
      </c>
      <c r="E347" s="2">
        <v>72.099999999999994</v>
      </c>
      <c r="F347" s="2" t="s">
        <v>2211</v>
      </c>
      <c r="G347" s="2" t="str">
        <f>IF(ISBLANK(Athletes_Combined10[[#This Row],[affiliatename]]), "No Gym", Athletes_Combined10[[#This Row],[affiliatename]])</f>
        <v>CrossFit Southampton</v>
      </c>
      <c r="H347" s="2" t="s">
        <v>378</v>
      </c>
      <c r="I347" s="2" t="str">
        <f xml:space="preserve"> Athletes_Combined10[[#This Row],[competitorname]] &amp; " - " &amp; Athletes_Combined10[[#This Row],[status]]</f>
        <v>Kelly Friel - ACT</v>
      </c>
      <c r="J347" s="2">
        <v>407</v>
      </c>
      <c r="K347" s="2" t="s">
        <v>2212</v>
      </c>
      <c r="L347" s="2" t="str">
        <f>_xlfn.CONCAT("https://profilepicsbucket.crossfit.com/",Athletes_Combined10[[#This Row],[profilepics3key]])</f>
        <v>https://profilepicsbucket.crossfit.com/0fa8a-P107129_1-184.jpg</v>
      </c>
      <c r="M347" s="2">
        <v>107129</v>
      </c>
      <c r="N347" s="2" t="s">
        <v>2213</v>
      </c>
      <c r="O347" s="2" t="s">
        <v>1278</v>
      </c>
      <c r="P347" s="2">
        <v>41</v>
      </c>
      <c r="Q347" s="2" t="s">
        <v>2214</v>
      </c>
      <c r="R347" s="2" t="s">
        <v>485</v>
      </c>
      <c r="S347" s="2">
        <v>2</v>
      </c>
      <c r="T347" s="2">
        <v>610</v>
      </c>
      <c r="U347" s="2" t="s">
        <v>2210</v>
      </c>
      <c r="V347" s="3">
        <v>1</v>
      </c>
    </row>
    <row r="348" spans="1:22" x14ac:dyDescent="0.35">
      <c r="A348" s="17" t="s">
        <v>2220</v>
      </c>
      <c r="B348" s="4">
        <v>1.71</v>
      </c>
      <c r="C348" s="5">
        <v>44843</v>
      </c>
      <c r="D348" s="5" t="s">
        <v>459</v>
      </c>
      <c r="E348" s="5">
        <v>67.099999999999994</v>
      </c>
      <c r="F348" s="5" t="s">
        <v>2216</v>
      </c>
      <c r="G348" s="5" t="str">
        <f>IF(ISBLANK(Athletes_Combined10[[#This Row],[affiliatename]]), "No Gym", Athletes_Combined10[[#This Row],[affiliatename]])</f>
        <v>CrossFit Indestri</v>
      </c>
      <c r="H348" s="5" t="s">
        <v>378</v>
      </c>
      <c r="I348" s="5" t="str">
        <f xml:space="preserve"> Athletes_Combined10[[#This Row],[competitorname]] &amp; " - " &amp; Athletes_Combined10[[#This Row],[status]]</f>
        <v>Deanna Posey - ACT</v>
      </c>
      <c r="J348" s="5">
        <v>401</v>
      </c>
      <c r="K348" s="5" t="s">
        <v>2217</v>
      </c>
      <c r="L348" s="5" t="str">
        <f>_xlfn.CONCAT("https://profilepicsbucket.crossfit.com/",Athletes_Combined10[[#This Row],[profilepics3key]])</f>
        <v>https://profilepicsbucket.crossfit.com/4c061-P421299_1-184.jpg</v>
      </c>
      <c r="M348" s="5">
        <v>421299</v>
      </c>
      <c r="N348" s="5" t="s">
        <v>2218</v>
      </c>
      <c r="O348" s="5" t="s">
        <v>1278</v>
      </c>
      <c r="P348" s="5">
        <v>40</v>
      </c>
      <c r="Q348" s="5" t="s">
        <v>2219</v>
      </c>
      <c r="R348" s="5" t="s">
        <v>464</v>
      </c>
      <c r="S348" s="5">
        <v>3</v>
      </c>
      <c r="T348" s="5">
        <v>560</v>
      </c>
      <c r="U348" s="5" t="s">
        <v>2210</v>
      </c>
      <c r="V348" s="6">
        <v>1</v>
      </c>
    </row>
    <row r="349" spans="1:22" x14ac:dyDescent="0.35">
      <c r="A349" s="16" t="s">
        <v>2225</v>
      </c>
      <c r="B349" s="1">
        <v>1.68</v>
      </c>
      <c r="C349" s="2">
        <v>44941</v>
      </c>
      <c r="D349" s="2" t="s">
        <v>376</v>
      </c>
      <c r="E349" s="2">
        <v>65.8</v>
      </c>
      <c r="F349" s="2" t="s">
        <v>2221</v>
      </c>
      <c r="G349" s="2" t="str">
        <f>IF(ISBLANK(Athletes_Combined10[[#This Row],[affiliatename]]), "No Gym", Athletes_Combined10[[#This Row],[affiliatename]])</f>
        <v>Codite CrossFit</v>
      </c>
      <c r="H349" s="2" t="s">
        <v>378</v>
      </c>
      <c r="I349" s="2" t="str">
        <f xml:space="preserve"> Athletes_Combined10[[#This Row],[competitorname]] &amp; " - " &amp; Athletes_Combined10[[#This Row],[status]]</f>
        <v>Jenna Larson - ACT</v>
      </c>
      <c r="J349" s="2">
        <v>403</v>
      </c>
      <c r="K349" s="2" t="s">
        <v>2222</v>
      </c>
      <c r="L349" s="2" t="str">
        <f>_xlfn.CONCAT("https://profilepicsbucket.crossfit.com/",Athletes_Combined10[[#This Row],[profilepics3key]])</f>
        <v>https://profilepicsbucket.crossfit.com/5ac62-P226482_2-184.jpg</v>
      </c>
      <c r="M349" s="2">
        <v>226482</v>
      </c>
      <c r="N349" s="2" t="s">
        <v>2223</v>
      </c>
      <c r="O349" s="2" t="s">
        <v>1278</v>
      </c>
      <c r="P349" s="2">
        <v>40</v>
      </c>
      <c r="Q349" s="2" t="s">
        <v>2224</v>
      </c>
      <c r="R349" s="2" t="s">
        <v>383</v>
      </c>
      <c r="S349" s="2">
        <v>4</v>
      </c>
      <c r="T349" s="2">
        <v>510</v>
      </c>
      <c r="U349" s="2" t="s">
        <v>2210</v>
      </c>
      <c r="V349" s="3">
        <v>1</v>
      </c>
    </row>
    <row r="350" spans="1:22" x14ac:dyDescent="0.35">
      <c r="A350" s="17" t="s">
        <v>2230</v>
      </c>
      <c r="B350" s="4">
        <v>1.65</v>
      </c>
      <c r="C350" s="5">
        <v>44881</v>
      </c>
      <c r="D350" s="5" t="s">
        <v>480</v>
      </c>
      <c r="E350" s="5">
        <v>63</v>
      </c>
      <c r="F350" s="5" t="s">
        <v>2226</v>
      </c>
      <c r="G350" s="5" t="str">
        <f>IF(ISBLANK(Athletes_Combined10[[#This Row],[affiliatename]]), "No Gym", Athletes_Combined10[[#This Row],[affiliatename]])</f>
        <v>Battersea District CrossFit</v>
      </c>
      <c r="H350" s="5" t="s">
        <v>378</v>
      </c>
      <c r="I350" s="5" t="str">
        <f xml:space="preserve"> Athletes_Combined10[[#This Row],[competitorname]] &amp; " - " &amp; Athletes_Combined10[[#This Row],[status]]</f>
        <v>Alexis Rufus - ACT</v>
      </c>
      <c r="J350" s="5">
        <v>410</v>
      </c>
      <c r="K350" s="5" t="s">
        <v>2227</v>
      </c>
      <c r="L350" s="5" t="str">
        <f>_xlfn.CONCAT("https://profilepicsbucket.crossfit.com/",Athletes_Combined10[[#This Row],[profilepics3key]])</f>
        <v>https://profilepicsbucket.crossfit.com/b32a9-P434123_1-184.jpg</v>
      </c>
      <c r="M350" s="5">
        <v>434123</v>
      </c>
      <c r="N350" s="5" t="s">
        <v>2228</v>
      </c>
      <c r="O350" s="5" t="s">
        <v>1278</v>
      </c>
      <c r="P350" s="5">
        <v>40</v>
      </c>
      <c r="Q350" s="5" t="s">
        <v>2229</v>
      </c>
      <c r="R350" s="5" t="s">
        <v>485</v>
      </c>
      <c r="S350" s="5">
        <v>5</v>
      </c>
      <c r="T350" s="5">
        <v>500</v>
      </c>
      <c r="U350" s="5" t="s">
        <v>2210</v>
      </c>
      <c r="V350" s="6">
        <v>1</v>
      </c>
    </row>
    <row r="351" spans="1:22" x14ac:dyDescent="0.35">
      <c r="A351" s="16" t="s">
        <v>2234</v>
      </c>
      <c r="B351" s="1">
        <v>1.65</v>
      </c>
      <c r="C351" s="2">
        <v>44867</v>
      </c>
      <c r="D351" s="2" t="s">
        <v>376</v>
      </c>
      <c r="E351" s="2">
        <v>68</v>
      </c>
      <c r="F351" s="2" t="s">
        <v>2231</v>
      </c>
      <c r="G351" s="2" t="str">
        <f>IF(ISBLANK(Athletes_Combined10[[#This Row],[affiliatename]]), "No Gym", Athletes_Combined10[[#This Row],[affiliatename]])</f>
        <v>CrossFit Majestic</v>
      </c>
      <c r="H351" s="2" t="s">
        <v>378</v>
      </c>
      <c r="I351" s="2" t="str">
        <f xml:space="preserve"> Athletes_Combined10[[#This Row],[competitorname]] &amp; " - " &amp; Athletes_Combined10[[#This Row],[status]]</f>
        <v>Michelle Suozzi - ACT</v>
      </c>
      <c r="J351" s="2">
        <v>404</v>
      </c>
      <c r="K351" s="2" t="s">
        <v>2232</v>
      </c>
      <c r="L351" s="2" t="str">
        <f>_xlfn.CONCAT("https://profilepicsbucket.crossfit.com/",Athletes_Combined10[[#This Row],[profilepics3key]])</f>
        <v>https://profilepicsbucket.crossfit.com/bea07-P256330_7-184.jpg</v>
      </c>
      <c r="M351" s="2">
        <v>256330</v>
      </c>
      <c r="N351" s="2" t="s">
        <v>1738</v>
      </c>
      <c r="O351" s="2" t="s">
        <v>1278</v>
      </c>
      <c r="P351" s="2">
        <v>42</v>
      </c>
      <c r="Q351" s="2" t="s">
        <v>2233</v>
      </c>
      <c r="R351" s="2" t="s">
        <v>383</v>
      </c>
      <c r="S351" s="2">
        <v>6</v>
      </c>
      <c r="T351" s="2">
        <v>460</v>
      </c>
      <c r="U351" s="2" t="s">
        <v>2210</v>
      </c>
      <c r="V351" s="3">
        <v>1</v>
      </c>
    </row>
    <row r="352" spans="1:22" x14ac:dyDescent="0.35">
      <c r="A352" s="17" t="s">
        <v>2239</v>
      </c>
      <c r="B352" s="4">
        <v>1.52</v>
      </c>
      <c r="C352" s="5">
        <v>44882</v>
      </c>
      <c r="D352" s="5" t="s">
        <v>376</v>
      </c>
      <c r="E352" s="5">
        <v>52.2</v>
      </c>
      <c r="F352" s="5" t="s">
        <v>2235</v>
      </c>
      <c r="G352" s="5" t="str">
        <f>IF(ISBLANK(Athletes_Combined10[[#This Row],[affiliatename]]), "No Gym", Athletes_Combined10[[#This Row],[affiliatename]])</f>
        <v>CrossFit Springfield</v>
      </c>
      <c r="H352" s="5" t="s">
        <v>378</v>
      </c>
      <c r="I352" s="5" t="str">
        <f xml:space="preserve"> Athletes_Combined10[[#This Row],[competitorname]] &amp; " - " &amp; Athletes_Combined10[[#This Row],[status]]</f>
        <v>Melissa Wistrom - ACT</v>
      </c>
      <c r="J352" s="5">
        <v>405</v>
      </c>
      <c r="K352" s="5" t="s">
        <v>2236</v>
      </c>
      <c r="L352" s="5" t="str">
        <f>_xlfn.CONCAT("https://profilepicsbucket.crossfit.com/",Athletes_Combined10[[#This Row],[profilepics3key]])</f>
        <v>https://profilepicsbucket.crossfit.com/c07cf-P172716_6-184.jpg</v>
      </c>
      <c r="M352" s="5">
        <v>172716</v>
      </c>
      <c r="N352" s="5" t="s">
        <v>2237</v>
      </c>
      <c r="O352" s="5" t="s">
        <v>1278</v>
      </c>
      <c r="P352" s="5">
        <v>41</v>
      </c>
      <c r="Q352" s="5" t="s">
        <v>2238</v>
      </c>
      <c r="R352" s="5" t="s">
        <v>383</v>
      </c>
      <c r="S352" s="5">
        <v>7</v>
      </c>
      <c r="T352" s="5">
        <v>420</v>
      </c>
      <c r="U352" s="5" t="s">
        <v>2210</v>
      </c>
      <c r="V352" s="6">
        <v>1</v>
      </c>
    </row>
    <row r="353" spans="1:22" x14ac:dyDescent="0.35">
      <c r="A353" s="16" t="s">
        <v>2243</v>
      </c>
      <c r="B353" s="1">
        <v>1.68</v>
      </c>
      <c r="C353" s="2">
        <v>44867</v>
      </c>
      <c r="D353" s="2" t="s">
        <v>376</v>
      </c>
      <c r="E353" s="2">
        <v>70.3</v>
      </c>
      <c r="F353" s="2" t="s">
        <v>2231</v>
      </c>
      <c r="G353" s="2" t="str">
        <f>IF(ISBLANK(Athletes_Combined10[[#This Row],[affiliatename]]), "No Gym", Athletes_Combined10[[#This Row],[affiliatename]])</f>
        <v>CrossFit Majestic</v>
      </c>
      <c r="H353" s="2" t="s">
        <v>378</v>
      </c>
      <c r="I353" s="2" t="str">
        <f xml:space="preserve"> Athletes_Combined10[[#This Row],[competitorname]] &amp; " - " &amp; Athletes_Combined10[[#This Row],[status]]</f>
        <v>Kim Mullins - ACT</v>
      </c>
      <c r="J353" s="2">
        <v>409</v>
      </c>
      <c r="K353" s="2" t="s">
        <v>2240</v>
      </c>
      <c r="L353" s="2" t="str">
        <f>_xlfn.CONCAT("https://profilepicsbucket.crossfit.com/",Athletes_Combined10[[#This Row],[profilepics3key]])</f>
        <v>https://profilepicsbucket.crossfit.com/1f43b-P650145_1-184.jpg</v>
      </c>
      <c r="M353" s="2">
        <v>650145</v>
      </c>
      <c r="N353" s="2" t="s">
        <v>2241</v>
      </c>
      <c r="O353" s="2" t="s">
        <v>1278</v>
      </c>
      <c r="P353" s="2">
        <v>41</v>
      </c>
      <c r="Q353" s="2" t="s">
        <v>2242</v>
      </c>
      <c r="R353" s="2" t="s">
        <v>383</v>
      </c>
      <c r="S353" s="2">
        <v>8</v>
      </c>
      <c r="T353" s="2">
        <v>310</v>
      </c>
      <c r="U353" s="2" t="s">
        <v>2210</v>
      </c>
      <c r="V353" s="3">
        <v>1</v>
      </c>
    </row>
    <row r="354" spans="1:22" x14ac:dyDescent="0.35">
      <c r="A354" s="17" t="s">
        <v>2248</v>
      </c>
      <c r="B354" s="4">
        <v>1.68</v>
      </c>
      <c r="C354" s="5">
        <v>44920</v>
      </c>
      <c r="D354" s="5" t="s">
        <v>459</v>
      </c>
      <c r="E354" s="5">
        <v>63.5</v>
      </c>
      <c r="F354" s="5" t="s">
        <v>2244</v>
      </c>
      <c r="G354" s="5" t="str">
        <f>IF(ISBLANK(Athletes_Combined10[[#This Row],[affiliatename]]), "No Gym", Athletes_Combined10[[#This Row],[affiliatename]])</f>
        <v>CrossFit Adm</v>
      </c>
      <c r="H354" s="5" t="s">
        <v>89</v>
      </c>
      <c r="I354" s="5" t="str">
        <f xml:space="preserve"> Athletes_Combined10[[#This Row],[competitorname]] &amp; " - " &amp; Athletes_Combined10[[#This Row],[status]]</f>
        <v>Stephanie Roy - CUT</v>
      </c>
      <c r="J354" s="5">
        <v>408</v>
      </c>
      <c r="K354" s="5" t="s">
        <v>2245</v>
      </c>
      <c r="L354" s="5" t="str">
        <f>_xlfn.CONCAT("https://profilepicsbucket.crossfit.com/",Athletes_Combined10[[#This Row],[profilepics3key]])</f>
        <v>https://profilepicsbucket.crossfit.com/ea1cd-P15182_13-184.jpg</v>
      </c>
      <c r="M354" s="5">
        <v>15182</v>
      </c>
      <c r="N354" s="5" t="s">
        <v>2246</v>
      </c>
      <c r="O354" s="5" t="s">
        <v>1278</v>
      </c>
      <c r="P354" s="5">
        <v>41</v>
      </c>
      <c r="Q354" s="5" t="s">
        <v>2247</v>
      </c>
      <c r="R354" s="5" t="s">
        <v>464</v>
      </c>
      <c r="S354" s="5">
        <v>9</v>
      </c>
      <c r="T354" s="5">
        <v>160</v>
      </c>
      <c r="U354" s="5" t="s">
        <v>2210</v>
      </c>
      <c r="V354" s="6">
        <v>1</v>
      </c>
    </row>
    <row r="355" spans="1:22" x14ac:dyDescent="0.35">
      <c r="A355" s="16" t="s">
        <v>2253</v>
      </c>
      <c r="B355" s="1">
        <v>1.71</v>
      </c>
      <c r="C355" s="2">
        <v>44897</v>
      </c>
      <c r="D355" s="2" t="s">
        <v>376</v>
      </c>
      <c r="E355" s="2">
        <v>66.7</v>
      </c>
      <c r="F355" s="2" t="s">
        <v>2249</v>
      </c>
      <c r="G355" s="2" t="str">
        <f>IF(ISBLANK(Athletes_Combined10[[#This Row],[affiliatename]]), "No Gym", Athletes_Combined10[[#This Row],[affiliatename]])</f>
        <v>CrossFit Viento</v>
      </c>
      <c r="H355" s="2" t="s">
        <v>257</v>
      </c>
      <c r="I355" s="2" t="str">
        <f xml:space="preserve"> Athletes_Combined10[[#This Row],[competitorname]] &amp; " - " &amp; Athletes_Combined10[[#This Row],[status]]</f>
        <v>Karen McCadam - WD</v>
      </c>
      <c r="J355" s="2">
        <v>406</v>
      </c>
      <c r="K355" s="2" t="s">
        <v>2250</v>
      </c>
      <c r="L355" s="2" t="str">
        <f>_xlfn.CONCAT("https://profilepicsbucket.crossfit.com/",Athletes_Combined10[[#This Row],[profilepics3key]])</f>
        <v>https://profilepicsbucket.crossfit.com/fb886-P12348_5-184.jpg</v>
      </c>
      <c r="M355" s="2">
        <v>12348</v>
      </c>
      <c r="N355" s="2" t="s">
        <v>2251</v>
      </c>
      <c r="O355" s="2" t="s">
        <v>1278</v>
      </c>
      <c r="P355" s="2">
        <v>44</v>
      </c>
      <c r="Q355" s="2" t="s">
        <v>2252</v>
      </c>
      <c r="R355" s="2" t="s">
        <v>383</v>
      </c>
      <c r="S355" s="2">
        <v>10</v>
      </c>
      <c r="T355" s="2">
        <v>40</v>
      </c>
      <c r="U355" s="2" t="s">
        <v>2210</v>
      </c>
      <c r="V355" s="3">
        <v>1</v>
      </c>
    </row>
    <row r="356" spans="1:22" x14ac:dyDescent="0.35">
      <c r="A356" s="17" t="s">
        <v>2258</v>
      </c>
      <c r="B356" s="4">
        <v>1.65</v>
      </c>
      <c r="C356" s="5">
        <v>44914</v>
      </c>
      <c r="D356" s="5" t="s">
        <v>376</v>
      </c>
      <c r="E356" s="5">
        <v>66.7</v>
      </c>
      <c r="F356" s="5" t="s">
        <v>2254</v>
      </c>
      <c r="G356" s="5" t="str">
        <f>IF(ISBLANK(Athletes_Combined10[[#This Row],[affiliatename]]), "No Gym", Athletes_Combined10[[#This Row],[affiliatename]])</f>
        <v>CrossFit Trison</v>
      </c>
      <c r="H356" s="5" t="s">
        <v>378</v>
      </c>
      <c r="I356" s="5" t="str">
        <f xml:space="preserve"> Athletes_Combined10[[#This Row],[competitorname]] &amp; " - " &amp; Athletes_Combined10[[#This Row],[status]]</f>
        <v>Janet Black - ACT</v>
      </c>
      <c r="J356" s="5">
        <v>452</v>
      </c>
      <c r="K356" s="5" t="s">
        <v>2255</v>
      </c>
      <c r="L356" s="5" t="str">
        <f>_xlfn.CONCAT("https://profilepicsbucket.crossfit.com/",Athletes_Combined10[[#This Row],[profilepics3key]])</f>
        <v>https://profilepicsbucket.crossfit.com/90575-P9184_11-184.jpg</v>
      </c>
      <c r="M356" s="5">
        <v>9184</v>
      </c>
      <c r="N356" s="5" t="s">
        <v>2256</v>
      </c>
      <c r="O356" s="5" t="s">
        <v>1278</v>
      </c>
      <c r="P356" s="5">
        <v>45</v>
      </c>
      <c r="Q356" s="5" t="s">
        <v>2257</v>
      </c>
      <c r="R356" s="5" t="s">
        <v>383</v>
      </c>
      <c r="S356" s="5">
        <v>1</v>
      </c>
      <c r="T356" s="5">
        <v>640</v>
      </c>
      <c r="U356" s="5" t="s">
        <v>2259</v>
      </c>
      <c r="V356" s="6">
        <v>1</v>
      </c>
    </row>
    <row r="357" spans="1:22" x14ac:dyDescent="0.35">
      <c r="A357" s="16" t="s">
        <v>2264</v>
      </c>
      <c r="B357" s="1">
        <v>1.71</v>
      </c>
      <c r="C357" s="2">
        <v>44835</v>
      </c>
      <c r="D357" s="2" t="s">
        <v>376</v>
      </c>
      <c r="E357" s="2">
        <v>62.6</v>
      </c>
      <c r="F357" s="2" t="s">
        <v>2260</v>
      </c>
      <c r="G357" s="2" t="str">
        <f>IF(ISBLANK(Athletes_Combined10[[#This Row],[affiliatename]]), "No Gym", Athletes_Combined10[[#This Row],[affiliatename]])</f>
        <v>Spartan CrossFit</v>
      </c>
      <c r="H357" s="2" t="s">
        <v>378</v>
      </c>
      <c r="I357" s="2" t="str">
        <f xml:space="preserve"> Athletes_Combined10[[#This Row],[competitorname]] &amp; " - " &amp; Athletes_Combined10[[#This Row],[status]]</f>
        <v>Semma Burba - ACT</v>
      </c>
      <c r="J357" s="2">
        <v>460</v>
      </c>
      <c r="K357" s="2" t="s">
        <v>2261</v>
      </c>
      <c r="L357" s="2" t="str">
        <f>_xlfn.CONCAT("https://profilepicsbucket.crossfit.com/",Athletes_Combined10[[#This Row],[profilepics3key]])</f>
        <v>https://profilepicsbucket.crossfit.com/27b53-P244482_5-184.jpg</v>
      </c>
      <c r="M357" s="2">
        <v>244482</v>
      </c>
      <c r="N357" s="2" t="s">
        <v>2262</v>
      </c>
      <c r="O357" s="2" t="s">
        <v>1278</v>
      </c>
      <c r="P357" s="2">
        <v>45</v>
      </c>
      <c r="Q357" s="2" t="s">
        <v>2263</v>
      </c>
      <c r="R357" s="2" t="s">
        <v>383</v>
      </c>
      <c r="S357" s="2">
        <v>2</v>
      </c>
      <c r="T357" s="2">
        <v>600</v>
      </c>
      <c r="U357" s="2" t="s">
        <v>2259</v>
      </c>
      <c r="V357" s="3">
        <v>1</v>
      </c>
    </row>
    <row r="358" spans="1:22" x14ac:dyDescent="0.35">
      <c r="A358" s="17" t="s">
        <v>2269</v>
      </c>
      <c r="B358" s="4">
        <v>1.55</v>
      </c>
      <c r="C358" s="5">
        <v>44864</v>
      </c>
      <c r="D358" s="5" t="s">
        <v>459</v>
      </c>
      <c r="E358" s="5">
        <v>66.2</v>
      </c>
      <c r="F358" s="5" t="s">
        <v>2265</v>
      </c>
      <c r="G358" s="5" t="str">
        <f>IF(ISBLANK(Athletes_Combined10[[#This Row],[affiliatename]]), "No Gym", Athletes_Combined10[[#This Row],[affiliatename]])</f>
        <v>Endeavor Fitness CrossFit Invermere</v>
      </c>
      <c r="H358" s="5" t="s">
        <v>378</v>
      </c>
      <c r="I358" s="5" t="str">
        <f xml:space="preserve"> Athletes_Combined10[[#This Row],[competitorname]] &amp; " - " &amp; Athletes_Combined10[[#This Row],[status]]</f>
        <v>Jolaine Undershute - ACT</v>
      </c>
      <c r="J358" s="5">
        <v>451</v>
      </c>
      <c r="K358" s="5" t="s">
        <v>2266</v>
      </c>
      <c r="L358" s="5" t="str">
        <f>_xlfn.CONCAT("https://profilepicsbucket.crossfit.com/",Athletes_Combined10[[#This Row],[profilepics3key]])</f>
        <v>https://profilepicsbucket.crossfit.com/be7b0-P21214_9-184.jpg</v>
      </c>
      <c r="M358" s="5">
        <v>21214</v>
      </c>
      <c r="N358" s="5" t="s">
        <v>2267</v>
      </c>
      <c r="O358" s="5" t="s">
        <v>1278</v>
      </c>
      <c r="P358" s="5">
        <v>47</v>
      </c>
      <c r="Q358" s="5" t="s">
        <v>2268</v>
      </c>
      <c r="R358" s="5" t="s">
        <v>464</v>
      </c>
      <c r="S358" s="5">
        <v>3</v>
      </c>
      <c r="T358" s="5">
        <v>580</v>
      </c>
      <c r="U358" s="5" t="s">
        <v>2259</v>
      </c>
      <c r="V358" s="6">
        <v>1</v>
      </c>
    </row>
    <row r="359" spans="1:22" x14ac:dyDescent="0.35">
      <c r="A359" s="16" t="s">
        <v>2274</v>
      </c>
      <c r="B359" s="1">
        <v>1.55</v>
      </c>
      <c r="C359" s="2">
        <v>44854</v>
      </c>
      <c r="D359" s="2" t="s">
        <v>376</v>
      </c>
      <c r="E359" s="2">
        <v>57.2</v>
      </c>
      <c r="F359" s="2" t="s">
        <v>2270</v>
      </c>
      <c r="G359" s="2" t="str">
        <f>IF(ISBLANK(Athletes_Combined10[[#This Row],[affiliatename]]), "No Gym", Athletes_Combined10[[#This Row],[affiliatename]])</f>
        <v>CrossFit Advanced</v>
      </c>
      <c r="H359" s="2" t="s">
        <v>378</v>
      </c>
      <c r="I359" s="2" t="str">
        <f xml:space="preserve"> Athletes_Combined10[[#This Row],[competitorname]] &amp; " - " &amp; Athletes_Combined10[[#This Row],[status]]</f>
        <v>Tracy O'Connell - ACT</v>
      </c>
      <c r="J359" s="2">
        <v>454</v>
      </c>
      <c r="K359" s="2" t="s">
        <v>2271</v>
      </c>
      <c r="L359" s="2" t="str">
        <f>_xlfn.CONCAT("https://profilepicsbucket.crossfit.com/",Athletes_Combined10[[#This Row],[profilepics3key]])</f>
        <v>https://profilepicsbucket.crossfit.com/d16f3-P413700_4-184.jpg</v>
      </c>
      <c r="M359" s="2">
        <v>413700</v>
      </c>
      <c r="N359" s="2" t="s">
        <v>2272</v>
      </c>
      <c r="O359" s="2" t="s">
        <v>1278</v>
      </c>
      <c r="P359" s="2">
        <v>47</v>
      </c>
      <c r="Q359" s="2" t="s">
        <v>2273</v>
      </c>
      <c r="R359" s="2" t="s">
        <v>383</v>
      </c>
      <c r="S359" s="2">
        <v>4</v>
      </c>
      <c r="T359" s="2">
        <v>550</v>
      </c>
      <c r="U359" s="2" t="s">
        <v>2259</v>
      </c>
      <c r="V359" s="3">
        <v>1</v>
      </c>
    </row>
    <row r="360" spans="1:22" x14ac:dyDescent="0.35">
      <c r="A360" s="17" t="s">
        <v>2278</v>
      </c>
      <c r="B360" s="4">
        <v>1.74</v>
      </c>
      <c r="C360" s="5">
        <v>44933</v>
      </c>
      <c r="D360" s="5" t="s">
        <v>376</v>
      </c>
      <c r="E360" s="5">
        <v>64.900000000000006</v>
      </c>
      <c r="F360" s="5" t="s">
        <v>2275</v>
      </c>
      <c r="G360" s="5" t="str">
        <f>IF(ISBLANK(Athletes_Combined10[[#This Row],[affiliatename]]), "No Gym", Athletes_Combined10[[#This Row],[affiliatename]])</f>
        <v>CrossFit Reston</v>
      </c>
      <c r="H360" s="5" t="s">
        <v>378</v>
      </c>
      <c r="I360" s="5" t="str">
        <f xml:space="preserve"> Athletes_Combined10[[#This Row],[competitorname]] &amp; " - " &amp; Athletes_Combined10[[#This Row],[status]]</f>
        <v>Stephanie Brennan - ACT</v>
      </c>
      <c r="J360" s="5">
        <v>457</v>
      </c>
      <c r="K360" s="5" t="s">
        <v>2276</v>
      </c>
      <c r="L360" s="5" t="str">
        <f>_xlfn.CONCAT("https://profilepicsbucket.crossfit.com/",Athletes_Combined10[[#This Row],[profilepics3key]])</f>
        <v>https://profilepicsbucket.crossfit.com/29bee-P294840_1-184.jpg</v>
      </c>
      <c r="M360" s="5">
        <v>294840</v>
      </c>
      <c r="N360" s="5" t="s">
        <v>2246</v>
      </c>
      <c r="O360" s="5" t="s">
        <v>1278</v>
      </c>
      <c r="P360" s="5">
        <v>45</v>
      </c>
      <c r="Q360" s="5" t="s">
        <v>2277</v>
      </c>
      <c r="R360" s="5" t="s">
        <v>383</v>
      </c>
      <c r="S360" s="5">
        <v>5</v>
      </c>
      <c r="T360" s="5">
        <v>520</v>
      </c>
      <c r="U360" s="5" t="s">
        <v>2259</v>
      </c>
      <c r="V360" s="6">
        <v>1</v>
      </c>
    </row>
    <row r="361" spans="1:22" x14ac:dyDescent="0.35">
      <c r="A361" s="16" t="s">
        <v>2282</v>
      </c>
      <c r="B361" s="1">
        <v>1.68</v>
      </c>
      <c r="C361" s="2">
        <v>44918</v>
      </c>
      <c r="D361" s="2" t="s">
        <v>376</v>
      </c>
      <c r="E361" s="2">
        <v>61.2</v>
      </c>
      <c r="F361" s="2" t="s">
        <v>2279</v>
      </c>
      <c r="G361" s="2" t="str">
        <f>IF(ISBLANK(Athletes_Combined10[[#This Row],[affiliatename]]), "No Gym", Athletes_Combined10[[#This Row],[affiliatename]])</f>
        <v>Pee Dee CrossFit</v>
      </c>
      <c r="H361" s="2" t="s">
        <v>378</v>
      </c>
      <c r="I361" s="2" t="str">
        <f xml:space="preserve"> Athletes_Combined10[[#This Row],[competitorname]] &amp; " - " &amp; Athletes_Combined10[[#This Row],[status]]</f>
        <v>Nicole Abbott - ACT</v>
      </c>
      <c r="J361" s="2">
        <v>456</v>
      </c>
      <c r="K361" s="2" t="s">
        <v>2280</v>
      </c>
      <c r="L361" s="2" t="str">
        <f>_xlfn.CONCAT("https://profilepicsbucket.crossfit.com/",Athletes_Combined10[[#This Row],[profilepics3key]])</f>
        <v>https://profilepicsbucket.crossfit.com/ef9b6-P178647_2-184.jpg</v>
      </c>
      <c r="M361" s="2">
        <v>178647</v>
      </c>
      <c r="N361" s="2" t="s">
        <v>1842</v>
      </c>
      <c r="O361" s="2" t="s">
        <v>1278</v>
      </c>
      <c r="P361" s="2">
        <v>46</v>
      </c>
      <c r="Q361" s="2" t="s">
        <v>2281</v>
      </c>
      <c r="R361" s="2" t="s">
        <v>383</v>
      </c>
      <c r="S361" s="2">
        <v>6</v>
      </c>
      <c r="T361" s="2">
        <v>410</v>
      </c>
      <c r="U361" s="2" t="s">
        <v>2259</v>
      </c>
      <c r="V361" s="3">
        <v>1</v>
      </c>
    </row>
    <row r="362" spans="1:22" x14ac:dyDescent="0.35">
      <c r="A362" s="17" t="s">
        <v>2286</v>
      </c>
      <c r="B362" s="4">
        <v>1.58</v>
      </c>
      <c r="C362" s="5">
        <v>44869</v>
      </c>
      <c r="D362" s="5" t="s">
        <v>376</v>
      </c>
      <c r="E362" s="5">
        <v>60.3</v>
      </c>
      <c r="F362" s="5" t="s">
        <v>2283</v>
      </c>
      <c r="G362" s="5" t="str">
        <f>IF(ISBLANK(Athletes_Combined10[[#This Row],[affiliatename]]), "No Gym", Athletes_Combined10[[#This Row],[affiliatename]])</f>
        <v>CrossFit AllStar</v>
      </c>
      <c r="H362" s="5" t="s">
        <v>378</v>
      </c>
      <c r="I362" s="5" t="str">
        <f xml:space="preserve"> Athletes_Combined10[[#This Row],[competitorname]] &amp; " - " &amp; Athletes_Combined10[[#This Row],[status]]</f>
        <v>Cheryl Brost - ACT</v>
      </c>
      <c r="J362" s="5">
        <v>455</v>
      </c>
      <c r="K362" s="5" t="s">
        <v>2284</v>
      </c>
      <c r="L362" s="5" t="str">
        <f>_xlfn.CONCAT("https://profilepicsbucket.crossfit.com/",Athletes_Combined10[[#This Row],[profilepics3key]])</f>
        <v>https://profilepicsbucket.crossfit.com/755c1-P8770_4-184.jpg</v>
      </c>
      <c r="M362" s="5">
        <v>8770</v>
      </c>
      <c r="N362" s="5" t="s">
        <v>1729</v>
      </c>
      <c r="O362" s="5" t="s">
        <v>1278</v>
      </c>
      <c r="P362" s="5">
        <v>48</v>
      </c>
      <c r="Q362" s="5" t="s">
        <v>2285</v>
      </c>
      <c r="R362" s="5" t="s">
        <v>383</v>
      </c>
      <c r="S362" s="5">
        <v>7</v>
      </c>
      <c r="T362" s="5">
        <v>390</v>
      </c>
      <c r="U362" s="5" t="s">
        <v>2259</v>
      </c>
      <c r="V362" s="6">
        <v>1</v>
      </c>
    </row>
    <row r="363" spans="1:22" x14ac:dyDescent="0.35">
      <c r="A363" s="16" t="s">
        <v>2291</v>
      </c>
      <c r="B363" s="1">
        <v>1.58</v>
      </c>
      <c r="C363" s="2">
        <v>44874</v>
      </c>
      <c r="D363" s="2" t="s">
        <v>376</v>
      </c>
      <c r="E363" s="2">
        <v>57.2</v>
      </c>
      <c r="F363" s="2" t="s">
        <v>2287</v>
      </c>
      <c r="G363" s="2" t="str">
        <f>IF(ISBLANK(Athletes_Combined10[[#This Row],[affiliatename]]), "No Gym", Athletes_Combined10[[#This Row],[affiliatename]])</f>
        <v>C4 CrossFit</v>
      </c>
      <c r="H363" s="2" t="s">
        <v>378</v>
      </c>
      <c r="I363" s="2" t="str">
        <f xml:space="preserve"> Athletes_Combined10[[#This Row],[competitorname]] &amp; " - " &amp; Athletes_Combined10[[#This Row],[status]]</f>
        <v>Aida Koepplinger - ACT</v>
      </c>
      <c r="J363" s="2">
        <v>458</v>
      </c>
      <c r="K363" s="2" t="s">
        <v>2288</v>
      </c>
      <c r="L363" s="2" t="str">
        <f>_xlfn.CONCAT("https://profilepicsbucket.crossfit.com/",Athletes_Combined10[[#This Row],[profilepics3key]])</f>
        <v>https://profilepicsbucket.crossfit.com/35cb9-P8618_9-184.jpg</v>
      </c>
      <c r="M363" s="2">
        <v>8618</v>
      </c>
      <c r="N363" s="2" t="s">
        <v>2289</v>
      </c>
      <c r="O363" s="2" t="s">
        <v>1278</v>
      </c>
      <c r="P363" s="2">
        <v>45</v>
      </c>
      <c r="Q363" s="2" t="s">
        <v>2290</v>
      </c>
      <c r="R363" s="2" t="s">
        <v>383</v>
      </c>
      <c r="S363" s="2">
        <v>8</v>
      </c>
      <c r="T363" s="2">
        <v>350</v>
      </c>
      <c r="U363" s="2" t="s">
        <v>2259</v>
      </c>
      <c r="V363" s="3">
        <v>1</v>
      </c>
    </row>
    <row r="364" spans="1:22" x14ac:dyDescent="0.35">
      <c r="A364" s="17" t="s">
        <v>2295</v>
      </c>
      <c r="B364" s="4">
        <v>1.58</v>
      </c>
      <c r="C364" s="5">
        <v>44594</v>
      </c>
      <c r="D364" s="5" t="s">
        <v>376</v>
      </c>
      <c r="E364" s="5">
        <v>61.2</v>
      </c>
      <c r="F364" s="5" t="s">
        <v>1798</v>
      </c>
      <c r="G364" s="5" t="str">
        <f>IF(ISBLANK(Athletes_Combined10[[#This Row],[affiliatename]]), "No Gym", Athletes_Combined10[[#This Row],[affiliatename]])</f>
        <v>Crucible CrossFit</v>
      </c>
      <c r="H364" s="5" t="s">
        <v>378</v>
      </c>
      <c r="I364" s="5" t="str">
        <f xml:space="preserve"> Athletes_Combined10[[#This Row],[competitorname]] &amp; " - " &amp; Athletes_Combined10[[#This Row],[status]]</f>
        <v>Jennifer Dieter - ACT</v>
      </c>
      <c r="J364" s="5">
        <v>453</v>
      </c>
      <c r="K364" s="5" t="s">
        <v>2292</v>
      </c>
      <c r="L364" s="5" t="str">
        <f>_xlfn.CONCAT("https://profilepicsbucket.crossfit.com/",Athletes_Combined10[[#This Row],[profilepics3key]])</f>
        <v>https://profilepicsbucket.crossfit.com/5ceb5-P50423_10-184.jpg</v>
      </c>
      <c r="M364" s="5">
        <v>50423</v>
      </c>
      <c r="N364" s="5" t="s">
        <v>2293</v>
      </c>
      <c r="O364" s="5" t="s">
        <v>1278</v>
      </c>
      <c r="P364" s="5">
        <v>45</v>
      </c>
      <c r="Q364" s="5" t="s">
        <v>2294</v>
      </c>
      <c r="R364" s="5" t="s">
        <v>383</v>
      </c>
      <c r="S364" s="5">
        <v>9</v>
      </c>
      <c r="T364" s="5">
        <v>340</v>
      </c>
      <c r="U364" s="5" t="s">
        <v>2259</v>
      </c>
      <c r="V364" s="6">
        <v>1</v>
      </c>
    </row>
    <row r="365" spans="1:22" x14ac:dyDescent="0.35">
      <c r="A365" s="16" t="s">
        <v>2300</v>
      </c>
      <c r="B365" s="1">
        <v>1.68</v>
      </c>
      <c r="C365" s="2">
        <v>44877</v>
      </c>
      <c r="D365" s="2" t="s">
        <v>696</v>
      </c>
      <c r="E365" s="2">
        <v>68</v>
      </c>
      <c r="F365" s="2" t="s">
        <v>2296</v>
      </c>
      <c r="G365" s="2" t="str">
        <f>IF(ISBLANK(Athletes_Combined10[[#This Row],[affiliatename]]), "No Gym", Athletes_Combined10[[#This Row],[affiliatename]])</f>
        <v>CrossFit Berloga</v>
      </c>
      <c r="H365" s="2" t="s">
        <v>257</v>
      </c>
      <c r="I365" s="2" t="str">
        <f xml:space="preserve"> Athletes_Combined10[[#This Row],[competitorname]] &amp; " - " &amp; Athletes_Combined10[[#This Row],[status]]</f>
        <v>Elena Kulik - WD</v>
      </c>
      <c r="J365" s="2">
        <v>459</v>
      </c>
      <c r="K365" s="2" t="s">
        <v>2297</v>
      </c>
      <c r="L365" s="2" t="str">
        <f>_xlfn.CONCAT("https://profilepicsbucket.crossfit.com/",Athletes_Combined10[[#This Row],[profilepics3key]])</f>
        <v>https://profilepicsbucket.crossfit.com/97325-P586578_1-184.jpg</v>
      </c>
      <c r="M365" s="2">
        <v>586578</v>
      </c>
      <c r="N365" s="2" t="s">
        <v>2298</v>
      </c>
      <c r="O365" s="2" t="s">
        <v>1278</v>
      </c>
      <c r="P365" s="2">
        <v>48</v>
      </c>
      <c r="Q365" s="2" t="s">
        <v>2299</v>
      </c>
      <c r="R365" s="2" t="s">
        <v>701</v>
      </c>
      <c r="S365" s="2">
        <v>10</v>
      </c>
      <c r="T365" s="2">
        <v>20</v>
      </c>
      <c r="U365" s="2" t="s">
        <v>2259</v>
      </c>
      <c r="V365" s="3">
        <v>1</v>
      </c>
    </row>
    <row r="366" spans="1:22" x14ac:dyDescent="0.35">
      <c r="A366" s="17" t="s">
        <v>2305</v>
      </c>
      <c r="B366" s="4">
        <v>1.74</v>
      </c>
      <c r="C366" s="5">
        <v>44857</v>
      </c>
      <c r="D366" s="5" t="s">
        <v>376</v>
      </c>
      <c r="E366" s="5">
        <v>64.400000000000006</v>
      </c>
      <c r="F366" s="5" t="s">
        <v>2301</v>
      </c>
      <c r="G366" s="5" t="str">
        <f>IF(ISBLANK(Athletes_Combined10[[#This Row],[affiliatename]]), "No Gym", Athletes_Combined10[[#This Row],[affiliatename]])</f>
        <v>Cottontown CrossFit</v>
      </c>
      <c r="H366" s="5" t="s">
        <v>378</v>
      </c>
      <c r="I366" s="5" t="str">
        <f xml:space="preserve"> Athletes_Combined10[[#This Row],[competitorname]] &amp; " - " &amp; Athletes_Combined10[[#This Row],[status]]</f>
        <v>Jana Slyder - ACT</v>
      </c>
      <c r="J366" s="5">
        <v>506</v>
      </c>
      <c r="K366" s="5" t="s">
        <v>2302</v>
      </c>
      <c r="L366" s="5" t="str">
        <f>_xlfn.CONCAT("https://profilepicsbucket.crossfit.com/",Athletes_Combined10[[#This Row],[profilepics3key]])</f>
        <v>https://profilepicsbucket.crossfit.com/7a80c-P710834_8-184.jpg</v>
      </c>
      <c r="M366" s="5">
        <v>710834</v>
      </c>
      <c r="N366" s="5" t="s">
        <v>2303</v>
      </c>
      <c r="O366" s="5" t="s">
        <v>1278</v>
      </c>
      <c r="P366" s="5">
        <v>50</v>
      </c>
      <c r="Q366" s="5" t="s">
        <v>2304</v>
      </c>
      <c r="R366" s="5" t="s">
        <v>383</v>
      </c>
      <c r="S366" s="5">
        <v>1</v>
      </c>
      <c r="T366" s="5">
        <v>650</v>
      </c>
      <c r="U366" s="5" t="s">
        <v>2306</v>
      </c>
      <c r="V366" s="6">
        <v>1</v>
      </c>
    </row>
    <row r="367" spans="1:22" x14ac:dyDescent="0.35">
      <c r="A367" s="16" t="s">
        <v>2310</v>
      </c>
      <c r="B367" s="1">
        <v>1.65</v>
      </c>
      <c r="C367" s="2">
        <v>44916</v>
      </c>
      <c r="D367" s="2" t="s">
        <v>376</v>
      </c>
      <c r="E367" s="2">
        <v>59</v>
      </c>
      <c r="F367" s="2" t="s">
        <v>2307</v>
      </c>
      <c r="G367" s="2" t="str">
        <f>IF(ISBLANK(Athletes_Combined10[[#This Row],[affiliatename]]), "No Gym", Athletes_Combined10[[#This Row],[affiliatename]])</f>
        <v>CrossFit The Club</v>
      </c>
      <c r="H367" s="2" t="s">
        <v>378</v>
      </c>
      <c r="I367" s="2" t="str">
        <f xml:space="preserve"> Athletes_Combined10[[#This Row],[competitorname]] &amp; " - " &amp; Athletes_Combined10[[#This Row],[status]]</f>
        <v>Chris Nelson - ACT</v>
      </c>
      <c r="J367" s="2">
        <v>502</v>
      </c>
      <c r="K367" s="2" t="s">
        <v>2308</v>
      </c>
      <c r="L367" s="2" t="str">
        <f>_xlfn.CONCAT("https://profilepicsbucket.crossfit.com/",Athletes_Combined10[[#This Row],[profilepics3key]])</f>
        <v>https://profilepicsbucket.crossfit.com/6cc80-P42565_3-184.jpg</v>
      </c>
      <c r="M367" s="2">
        <v>42565</v>
      </c>
      <c r="N367" s="2" t="s">
        <v>1365</v>
      </c>
      <c r="O367" s="2" t="s">
        <v>1278</v>
      </c>
      <c r="P367" s="2">
        <v>50</v>
      </c>
      <c r="Q367" s="2" t="s">
        <v>2309</v>
      </c>
      <c r="R367" s="2" t="s">
        <v>383</v>
      </c>
      <c r="S367" s="2">
        <v>2</v>
      </c>
      <c r="T367" s="2">
        <v>630</v>
      </c>
      <c r="U367" s="2" t="s">
        <v>2306</v>
      </c>
      <c r="V367" s="3">
        <v>1</v>
      </c>
    </row>
    <row r="368" spans="1:22" x14ac:dyDescent="0.35">
      <c r="A368" s="17" t="s">
        <v>2315</v>
      </c>
      <c r="B368" s="4">
        <v>1.71</v>
      </c>
      <c r="C368" s="5">
        <v>44876</v>
      </c>
      <c r="D368" s="5" t="s">
        <v>459</v>
      </c>
      <c r="E368" s="5">
        <v>65.8</v>
      </c>
      <c r="F368" s="5" t="s">
        <v>2311</v>
      </c>
      <c r="G368" s="5" t="str">
        <f>IF(ISBLANK(Athletes_Combined10[[#This Row],[affiliatename]]), "No Gym", Athletes_Combined10[[#This Row],[affiliatename]])</f>
        <v>CrossFit Aurora Central</v>
      </c>
      <c r="H368" s="5" t="s">
        <v>378</v>
      </c>
      <c r="I368" s="5" t="str">
        <f xml:space="preserve"> Athletes_Combined10[[#This Row],[competitorname]] &amp; " - " &amp; Athletes_Combined10[[#This Row],[status]]</f>
        <v>Joyanne Cooper - ACT</v>
      </c>
      <c r="J368" s="5">
        <v>503</v>
      </c>
      <c r="K368" s="5" t="s">
        <v>2312</v>
      </c>
      <c r="L368" s="5" t="str">
        <f>_xlfn.CONCAT("https://profilepicsbucket.crossfit.com/",Athletes_Combined10[[#This Row],[profilepics3key]])</f>
        <v>https://profilepicsbucket.crossfit.com/ee5cb-P109033_6-184.jpg</v>
      </c>
      <c r="M368" s="5">
        <v>109033</v>
      </c>
      <c r="N368" s="5" t="s">
        <v>2313</v>
      </c>
      <c r="O368" s="5" t="s">
        <v>1278</v>
      </c>
      <c r="P368" s="5">
        <v>50</v>
      </c>
      <c r="Q368" s="5" t="s">
        <v>2314</v>
      </c>
      <c r="R368" s="5" t="s">
        <v>464</v>
      </c>
      <c r="S368" s="5">
        <v>3</v>
      </c>
      <c r="T368" s="5">
        <v>540</v>
      </c>
      <c r="U368" s="5" t="s">
        <v>2306</v>
      </c>
      <c r="V368" s="6">
        <v>1</v>
      </c>
    </row>
    <row r="369" spans="1:22" x14ac:dyDescent="0.35">
      <c r="A369" s="16" t="s">
        <v>2320</v>
      </c>
      <c r="B369" s="1">
        <v>1.65</v>
      </c>
      <c r="C369" s="2">
        <v>44891</v>
      </c>
      <c r="D369" s="2" t="s">
        <v>494</v>
      </c>
      <c r="E369" s="2">
        <v>57.2</v>
      </c>
      <c r="F369" s="2" t="s">
        <v>2316</v>
      </c>
      <c r="G369" s="2" t="str">
        <f>IF(ISBLANK(Athletes_Combined10[[#This Row],[affiliatename]]), "No Gym", Athletes_Combined10[[#This Row],[affiliatename]])</f>
        <v>CrossFit Louvre II</v>
      </c>
      <c r="H369" s="2" t="s">
        <v>378</v>
      </c>
      <c r="I369" s="2" t="str">
        <f xml:space="preserve"> Athletes_Combined10[[#This Row],[competitorname]] &amp; " - " &amp; Athletes_Combined10[[#This Row],[status]]</f>
        <v>Francoise Mahier - ACT</v>
      </c>
      <c r="J369" s="2">
        <v>505</v>
      </c>
      <c r="K369" s="2" t="s">
        <v>2317</v>
      </c>
      <c r="L369" s="2" t="str">
        <f>_xlfn.CONCAT("https://profilepicsbucket.crossfit.com/",Athletes_Combined10[[#This Row],[profilepics3key]])</f>
        <v>https://profilepicsbucket.crossfit.com/df19f-P213252_7-184.jpg</v>
      </c>
      <c r="M369" s="2">
        <v>213252</v>
      </c>
      <c r="N369" s="2" t="s">
        <v>2318</v>
      </c>
      <c r="O369" s="2" t="s">
        <v>1278</v>
      </c>
      <c r="P369" s="2">
        <v>50</v>
      </c>
      <c r="Q369" s="2" t="s">
        <v>2319</v>
      </c>
      <c r="R369" s="2" t="s">
        <v>499</v>
      </c>
      <c r="S369" s="2">
        <v>4</v>
      </c>
      <c r="T369" s="2">
        <v>530</v>
      </c>
      <c r="U369" s="2" t="s">
        <v>2306</v>
      </c>
      <c r="V369" s="3">
        <v>1</v>
      </c>
    </row>
    <row r="370" spans="1:22" x14ac:dyDescent="0.35">
      <c r="A370" s="17" t="s">
        <v>2325</v>
      </c>
      <c r="B370" s="4">
        <v>1.62</v>
      </c>
      <c r="C370" s="5">
        <v>44863</v>
      </c>
      <c r="D370" s="5" t="s">
        <v>683</v>
      </c>
      <c r="E370" s="5">
        <v>59.9</v>
      </c>
      <c r="F370" s="5" t="s">
        <v>2321</v>
      </c>
      <c r="G370" s="5" t="str">
        <f>IF(ISBLANK(Athletes_Combined10[[#This Row],[affiliatename]]), "No Gym", Athletes_Combined10[[#This Row],[affiliatename]])</f>
        <v>CrossFit Tayburun</v>
      </c>
      <c r="H370" s="5" t="s">
        <v>378</v>
      </c>
      <c r="I370" s="5" t="str">
        <f xml:space="preserve"> Athletes_Combined10[[#This Row],[competitorname]] &amp; " - " &amp; Athletes_Combined10[[#This Row],[status]]</f>
        <v>Maricruz Prieto - ACT</v>
      </c>
      <c r="J370" s="5">
        <v>507</v>
      </c>
      <c r="K370" s="5" t="s">
        <v>2322</v>
      </c>
      <c r="L370" s="5" t="str">
        <f>_xlfn.CONCAT("https://profilepicsbucket.crossfit.com/",Athletes_Combined10[[#This Row],[profilepics3key]])</f>
        <v>https://profilepicsbucket.crossfit.com/1f1e4-P729204_1-184.jpg</v>
      </c>
      <c r="M370" s="5">
        <v>729204</v>
      </c>
      <c r="N370" s="5" t="s">
        <v>2323</v>
      </c>
      <c r="O370" s="5" t="s">
        <v>1278</v>
      </c>
      <c r="P370" s="5">
        <v>51</v>
      </c>
      <c r="Q370" s="5" t="s">
        <v>2324</v>
      </c>
      <c r="R370" s="5" t="s">
        <v>688</v>
      </c>
      <c r="S370" s="5">
        <v>5</v>
      </c>
      <c r="T370" s="5">
        <v>490</v>
      </c>
      <c r="U370" s="5" t="s">
        <v>2306</v>
      </c>
      <c r="V370" s="6">
        <v>1</v>
      </c>
    </row>
    <row r="371" spans="1:22" x14ac:dyDescent="0.35">
      <c r="A371" s="16" t="s">
        <v>2329</v>
      </c>
      <c r="B371" s="1">
        <v>1.58</v>
      </c>
      <c r="C371" s="2">
        <v>44888</v>
      </c>
      <c r="D371" s="2" t="s">
        <v>403</v>
      </c>
      <c r="E371" s="2">
        <v>59.4</v>
      </c>
      <c r="F371" s="2" t="s">
        <v>2177</v>
      </c>
      <c r="G371" s="2" t="str">
        <f>IF(ISBLANK(Athletes_Combined10[[#This Row],[affiliatename]]), "No Gym", Athletes_Combined10[[#This Row],[affiliatename]])</f>
        <v>CrossFit Active</v>
      </c>
      <c r="H371" s="2" t="s">
        <v>378</v>
      </c>
      <c r="I371" s="2" t="str">
        <f xml:space="preserve"> Athletes_Combined10[[#This Row],[competitorname]] &amp; " - " &amp; Athletes_Combined10[[#This Row],[status]]</f>
        <v>Belinda Halcrow - ACT</v>
      </c>
      <c r="J371" s="2">
        <v>501</v>
      </c>
      <c r="K371" s="2" t="s">
        <v>2326</v>
      </c>
      <c r="L371" s="2" t="str">
        <f>_xlfn.CONCAT("https://profilepicsbucket.crossfit.com/",Athletes_Combined10[[#This Row],[profilepics3key]])</f>
        <v>https://profilepicsbucket.crossfit.com/ab2f7-P321495_10-184.jpg</v>
      </c>
      <c r="M371" s="2">
        <v>321495</v>
      </c>
      <c r="N371" s="2" t="s">
        <v>2327</v>
      </c>
      <c r="O371" s="2" t="s">
        <v>1278</v>
      </c>
      <c r="P371" s="2">
        <v>50</v>
      </c>
      <c r="Q371" s="2" t="s">
        <v>2328</v>
      </c>
      <c r="R371" s="2" t="s">
        <v>408</v>
      </c>
      <c r="S371" s="2">
        <v>6</v>
      </c>
      <c r="T371" s="2">
        <v>480</v>
      </c>
      <c r="U371" s="2" t="s">
        <v>2306</v>
      </c>
      <c r="V371" s="3">
        <v>1</v>
      </c>
    </row>
    <row r="372" spans="1:22" x14ac:dyDescent="0.35">
      <c r="A372" s="17" t="s">
        <v>2334</v>
      </c>
      <c r="B372" s="4">
        <v>1.65</v>
      </c>
      <c r="C372" s="5">
        <v>44847</v>
      </c>
      <c r="D372" s="5" t="s">
        <v>376</v>
      </c>
      <c r="E372" s="5">
        <v>65.8</v>
      </c>
      <c r="F372" s="5" t="s">
        <v>2330</v>
      </c>
      <c r="G372" s="5" t="str">
        <f>IF(ISBLANK(Athletes_Combined10[[#This Row],[affiliatename]]), "No Gym", Athletes_Combined10[[#This Row],[affiliatename]])</f>
        <v>CrossFit Coeur D'Alene</v>
      </c>
      <c r="H372" s="5" t="s">
        <v>378</v>
      </c>
      <c r="I372" s="5" t="str">
        <f xml:space="preserve"> Athletes_Combined10[[#This Row],[competitorname]] &amp; " - " &amp; Athletes_Combined10[[#This Row],[status]]</f>
        <v>Tia Vesser - ACT</v>
      </c>
      <c r="J372" s="5">
        <v>504</v>
      </c>
      <c r="K372" s="5" t="s">
        <v>2331</v>
      </c>
      <c r="L372" s="5" t="str">
        <f>_xlfn.CONCAT("https://profilepicsbucket.crossfit.com/",Athletes_Combined10[[#This Row],[profilepics3key]])</f>
        <v>https://profilepicsbucket.crossfit.com/22f40-P505635_3-184.jpg</v>
      </c>
      <c r="M372" s="5">
        <v>505635</v>
      </c>
      <c r="N372" s="5" t="s">
        <v>2332</v>
      </c>
      <c r="O372" s="5" t="s">
        <v>1278</v>
      </c>
      <c r="P372" s="5">
        <v>50</v>
      </c>
      <c r="Q372" s="5" t="s">
        <v>2333</v>
      </c>
      <c r="R372" s="5" t="s">
        <v>383</v>
      </c>
      <c r="S372" s="5">
        <v>7</v>
      </c>
      <c r="T372" s="5">
        <v>420</v>
      </c>
      <c r="U372" s="5" t="s">
        <v>2306</v>
      </c>
      <c r="V372" s="6">
        <v>1</v>
      </c>
    </row>
    <row r="373" spans="1:22" x14ac:dyDescent="0.35">
      <c r="A373" s="16" t="s">
        <v>2339</v>
      </c>
      <c r="B373" s="1">
        <v>1.74</v>
      </c>
      <c r="C373" s="2">
        <v>44932</v>
      </c>
      <c r="D373" s="2" t="s">
        <v>376</v>
      </c>
      <c r="E373" s="2">
        <v>63.5</v>
      </c>
      <c r="F373" s="2" t="s">
        <v>2335</v>
      </c>
      <c r="G373" s="2" t="str">
        <f>IF(ISBLANK(Athletes_Combined10[[#This Row],[affiliatename]]), "No Gym", Athletes_Combined10[[#This Row],[affiliatename]])</f>
        <v>CrossFit EGA</v>
      </c>
      <c r="H373" s="2" t="s">
        <v>378</v>
      </c>
      <c r="I373" s="2" t="str">
        <f xml:space="preserve"> Athletes_Combined10[[#This Row],[competitorname]] &amp; " - " &amp; Athletes_Combined10[[#This Row],[status]]</f>
        <v>Alexia Fineman - ACT</v>
      </c>
      <c r="J373" s="2">
        <v>508</v>
      </c>
      <c r="K373" s="2" t="s">
        <v>2336</v>
      </c>
      <c r="L373" s="2" t="str">
        <f>_xlfn.CONCAT("https://profilepicsbucket.crossfit.com/",Athletes_Combined10[[#This Row],[profilepics3key]])</f>
        <v>https://profilepicsbucket.crossfit.com/7881e-P80344_7-184.jpg</v>
      </c>
      <c r="M373" s="2">
        <v>80344</v>
      </c>
      <c r="N373" s="2" t="s">
        <v>2337</v>
      </c>
      <c r="O373" s="2" t="s">
        <v>1278</v>
      </c>
      <c r="P373" s="2">
        <v>52</v>
      </c>
      <c r="Q373" s="2" t="s">
        <v>2338</v>
      </c>
      <c r="R373" s="2" t="s">
        <v>383</v>
      </c>
      <c r="S373" s="2">
        <v>8</v>
      </c>
      <c r="T373" s="2">
        <v>320</v>
      </c>
      <c r="U373" s="2" t="s">
        <v>2306</v>
      </c>
      <c r="V373" s="3">
        <v>1</v>
      </c>
    </row>
    <row r="374" spans="1:22" x14ac:dyDescent="0.35">
      <c r="A374" s="17" t="s">
        <v>2344</v>
      </c>
      <c r="B374" s="4">
        <v>1.65</v>
      </c>
      <c r="C374" s="5">
        <v>44784</v>
      </c>
      <c r="D374" s="5" t="s">
        <v>403</v>
      </c>
      <c r="E374" s="5">
        <v>59</v>
      </c>
      <c r="F374" s="5" t="s">
        <v>2340</v>
      </c>
      <c r="G374" s="5" t="str">
        <f>IF(ISBLANK(Athletes_Combined10[[#This Row],[affiliatename]]), "No Gym", Athletes_Combined10[[#This Row],[affiliatename]])</f>
        <v>CrossFit Torian</v>
      </c>
      <c r="H374" s="5" t="s">
        <v>378</v>
      </c>
      <c r="I374" s="5" t="str">
        <f xml:space="preserve"> Athletes_Combined10[[#This Row],[competitorname]] &amp; " - " &amp; Athletes_Combined10[[#This Row],[status]]</f>
        <v>Deborah Schedue - ACT</v>
      </c>
      <c r="J374" s="5">
        <v>509</v>
      </c>
      <c r="K374" s="5" t="s">
        <v>2341</v>
      </c>
      <c r="L374" s="5" t="str">
        <f>_xlfn.CONCAT("https://profilepicsbucket.crossfit.com/",Athletes_Combined10[[#This Row],[profilepics3key]])</f>
        <v>https://profilepicsbucket.crossfit.com/d3aa0-P195717_1-184.jpg</v>
      </c>
      <c r="M374" s="5">
        <v>195717</v>
      </c>
      <c r="N374" s="5" t="s">
        <v>2342</v>
      </c>
      <c r="O374" s="5" t="s">
        <v>1278</v>
      </c>
      <c r="P374" s="5">
        <v>51</v>
      </c>
      <c r="Q374" s="5" t="s">
        <v>2343</v>
      </c>
      <c r="R374" s="5" t="s">
        <v>408</v>
      </c>
      <c r="S374" s="5">
        <v>9</v>
      </c>
      <c r="T374" s="5">
        <v>280</v>
      </c>
      <c r="U374" s="5" t="s">
        <v>2306</v>
      </c>
      <c r="V374" s="6">
        <v>1</v>
      </c>
    </row>
    <row r="375" spans="1:22" x14ac:dyDescent="0.35">
      <c r="A375" s="16" t="s">
        <v>2347</v>
      </c>
      <c r="B375" s="1">
        <v>1.74</v>
      </c>
      <c r="C375" s="2">
        <v>44756</v>
      </c>
      <c r="D375" s="2" t="s">
        <v>466</v>
      </c>
      <c r="E375" s="2">
        <v>64</v>
      </c>
      <c r="F375" s="2" t="s">
        <v>467</v>
      </c>
      <c r="G375" s="2" t="str">
        <f>IF(ISBLANK(Athletes_Combined10[[#This Row],[affiliatename]]), "No Gym", Athletes_Combined10[[#This Row],[affiliatename]])</f>
        <v>CrossFit Nordic</v>
      </c>
      <c r="H375" s="2" t="s">
        <v>257</v>
      </c>
      <c r="I375" s="2" t="str">
        <f xml:space="preserve"> Athletes_Combined10[[#This Row],[competitorname]] &amp; " - " &amp; Athletes_Combined10[[#This Row],[status]]</f>
        <v>Jessica Clevenvik - WD</v>
      </c>
      <c r="J375" s="2">
        <v>510</v>
      </c>
      <c r="K375" s="2" t="s">
        <v>2345</v>
      </c>
      <c r="L375" s="2" t="str">
        <f>_xlfn.CONCAT("https://profilepicsbucket.crossfit.com/",Athletes_Combined10[[#This Row],[profilepics3key]])</f>
        <v>https://profilepicsbucket.crossfit.com/3935d-P55291_4-184.jpg</v>
      </c>
      <c r="M375" s="2">
        <v>55291</v>
      </c>
      <c r="N375" s="2" t="s">
        <v>1915</v>
      </c>
      <c r="O375" s="2" t="s">
        <v>1278</v>
      </c>
      <c r="P375" s="2">
        <v>50</v>
      </c>
      <c r="Q375" s="2" t="s">
        <v>2346</v>
      </c>
      <c r="R375" s="2" t="s">
        <v>471</v>
      </c>
      <c r="S375" s="2">
        <v>10</v>
      </c>
      <c r="T375" s="2">
        <v>120</v>
      </c>
      <c r="U375" s="2" t="s">
        <v>2306</v>
      </c>
      <c r="V375" s="3">
        <v>1</v>
      </c>
    </row>
    <row r="376" spans="1:22" x14ac:dyDescent="0.35">
      <c r="A376" s="17" t="s">
        <v>2352</v>
      </c>
      <c r="B376" s="4">
        <v>1.68</v>
      </c>
      <c r="C376" s="5">
        <v>44924</v>
      </c>
      <c r="D376" s="5" t="s">
        <v>459</v>
      </c>
      <c r="E376" s="5">
        <v>63.5</v>
      </c>
      <c r="F376" s="5" t="s">
        <v>2348</v>
      </c>
      <c r="G376" s="5" t="str">
        <f>IF(ISBLANK(Athletes_Combined10[[#This Row],[affiliatename]]), "No Gym", Athletes_Combined10[[#This Row],[affiliatename]])</f>
        <v>CrossFit Saskatoon</v>
      </c>
      <c r="H376" s="5" t="s">
        <v>378</v>
      </c>
      <c r="I376" s="5" t="str">
        <f xml:space="preserve"> Athletes_Combined10[[#This Row],[competitorname]] &amp; " - " &amp; Athletes_Combined10[[#This Row],[status]]</f>
        <v>Laurie Meschishnick - ACT</v>
      </c>
      <c r="J376" s="5">
        <v>551</v>
      </c>
      <c r="K376" s="5" t="s">
        <v>2349</v>
      </c>
      <c r="L376" s="5" t="str">
        <f>_xlfn.CONCAT("https://profilepicsbucket.crossfit.com/",Athletes_Combined10[[#This Row],[profilepics3key]])</f>
        <v>https://profilepicsbucket.crossfit.com/1b636-P13983_4-184.jpg</v>
      </c>
      <c r="M376" s="5">
        <v>13983</v>
      </c>
      <c r="N376" s="5" t="s">
        <v>2350</v>
      </c>
      <c r="O376" s="5" t="s">
        <v>1278</v>
      </c>
      <c r="P376" s="5">
        <v>55</v>
      </c>
      <c r="Q376" s="5" t="s">
        <v>2351</v>
      </c>
      <c r="R376" s="5" t="s">
        <v>464</v>
      </c>
      <c r="S376" s="5">
        <v>1</v>
      </c>
      <c r="T376" s="5">
        <v>640</v>
      </c>
      <c r="U376" s="5" t="s">
        <v>2353</v>
      </c>
      <c r="V376" s="6">
        <v>1</v>
      </c>
    </row>
    <row r="377" spans="1:22" x14ac:dyDescent="0.35">
      <c r="A377" s="16" t="s">
        <v>2358</v>
      </c>
      <c r="B377" s="1">
        <v>1.71</v>
      </c>
      <c r="C377" s="2">
        <v>44817</v>
      </c>
      <c r="D377" s="2" t="s">
        <v>376</v>
      </c>
      <c r="E377" s="2">
        <v>64.900000000000006</v>
      </c>
      <c r="F377" s="2" t="s">
        <v>2354</v>
      </c>
      <c r="G377" s="2" t="str">
        <f>IF(ISBLANK(Athletes_Combined10[[#This Row],[affiliatename]]), "No Gym", Athletes_Combined10[[#This Row],[affiliatename]])</f>
        <v>Custer CrossFit</v>
      </c>
      <c r="H377" s="2" t="s">
        <v>378</v>
      </c>
      <c r="I377" s="2" t="str">
        <f xml:space="preserve"> Athletes_Combined10[[#This Row],[competitorname]] &amp; " - " &amp; Athletes_Combined10[[#This Row],[status]]</f>
        <v>Linda Elstun - ACT</v>
      </c>
      <c r="J377" s="2">
        <v>554</v>
      </c>
      <c r="K377" s="2" t="s">
        <v>2355</v>
      </c>
      <c r="L377" s="2" t="str">
        <f>_xlfn.CONCAT("https://profilepicsbucket.crossfit.com/",Athletes_Combined10[[#This Row],[profilepics3key]])</f>
        <v>https://profilepicsbucket.crossfit.com/aebfb-P19241_6-184.jpg</v>
      </c>
      <c r="M377" s="2">
        <v>19241</v>
      </c>
      <c r="N377" s="2" t="s">
        <v>2356</v>
      </c>
      <c r="O377" s="2" t="s">
        <v>1278</v>
      </c>
      <c r="P377" s="2">
        <v>55</v>
      </c>
      <c r="Q377" s="2" t="s">
        <v>2357</v>
      </c>
      <c r="R377" s="2" t="s">
        <v>383</v>
      </c>
      <c r="S377" s="2">
        <v>2</v>
      </c>
      <c r="T377" s="2">
        <v>550</v>
      </c>
      <c r="U377" s="2" t="s">
        <v>2353</v>
      </c>
      <c r="V377" s="3">
        <v>1</v>
      </c>
    </row>
    <row r="378" spans="1:22" x14ac:dyDescent="0.35">
      <c r="A378" s="17" t="s">
        <v>2363</v>
      </c>
      <c r="B378" s="4">
        <v>1.65</v>
      </c>
      <c r="C378" s="5">
        <v>44893</v>
      </c>
      <c r="D378" s="5" t="s">
        <v>774</v>
      </c>
      <c r="E378" s="5">
        <v>65.3</v>
      </c>
      <c r="F378" s="5" t="s">
        <v>2359</v>
      </c>
      <c r="G378" s="5" t="str">
        <f>IF(ISBLANK(Athletes_Combined10[[#This Row],[affiliatename]]), "No Gym", Athletes_Combined10[[#This Row],[affiliatename]])</f>
        <v>CrossFit Vlaardingen</v>
      </c>
      <c r="H378" s="5" t="s">
        <v>378</v>
      </c>
      <c r="I378" s="5" t="str">
        <f xml:space="preserve"> Athletes_Combined10[[#This Row],[competitorname]] &amp; " - " &amp; Athletes_Combined10[[#This Row],[status]]</f>
        <v>Marion Valkenburg - ACT</v>
      </c>
      <c r="J378" s="5">
        <v>552</v>
      </c>
      <c r="K378" s="5" t="s">
        <v>2360</v>
      </c>
      <c r="L378" s="5" t="str">
        <f>_xlfn.CONCAT("https://profilepicsbucket.crossfit.com/",Athletes_Combined10[[#This Row],[profilepics3key]])</f>
        <v>https://profilepicsbucket.crossfit.com/e69ff-P27530_3-184.jpg</v>
      </c>
      <c r="M378" s="5">
        <v>27530</v>
      </c>
      <c r="N378" s="5" t="s">
        <v>2361</v>
      </c>
      <c r="O378" s="5" t="s">
        <v>1278</v>
      </c>
      <c r="P378" s="5">
        <v>55</v>
      </c>
      <c r="Q378" s="5" t="s">
        <v>2362</v>
      </c>
      <c r="R378" s="5" t="s">
        <v>779</v>
      </c>
      <c r="S378" s="5">
        <v>3</v>
      </c>
      <c r="T378" s="5">
        <v>460</v>
      </c>
      <c r="U378" s="5" t="s">
        <v>2353</v>
      </c>
      <c r="V378" s="6">
        <v>1</v>
      </c>
    </row>
    <row r="379" spans="1:22" x14ac:dyDescent="0.35">
      <c r="A379" s="16" t="s">
        <v>2368</v>
      </c>
      <c r="B379" s="1">
        <v>1.65</v>
      </c>
      <c r="C379" s="2">
        <v>44898</v>
      </c>
      <c r="D379" s="2" t="s">
        <v>376</v>
      </c>
      <c r="E379" s="2">
        <v>63.5</v>
      </c>
      <c r="F379" s="2" t="s">
        <v>2364</v>
      </c>
      <c r="G379" s="2" t="str">
        <f>IF(ISBLANK(Athletes_Combined10[[#This Row],[affiliatename]]), "No Gym", Athletes_Combined10[[#This Row],[affiliatename]])</f>
        <v>CrossFit San Benito</v>
      </c>
      <c r="H379" s="2" t="s">
        <v>378</v>
      </c>
      <c r="I379" s="2" t="str">
        <f xml:space="preserve"> Athletes_Combined10[[#This Row],[competitorname]] &amp; " - " &amp; Athletes_Combined10[[#This Row],[status]]</f>
        <v>Hylie Thompson - ACT</v>
      </c>
      <c r="J379" s="2">
        <v>553</v>
      </c>
      <c r="K379" s="2" t="s">
        <v>2365</v>
      </c>
      <c r="L379" s="2" t="str">
        <f>_xlfn.CONCAT("https://profilepicsbucket.crossfit.com/",Athletes_Combined10[[#This Row],[profilepics3key]])</f>
        <v>https://profilepicsbucket.crossfit.com/cb35b-P29279_9-184.jpg</v>
      </c>
      <c r="M379" s="2">
        <v>29279</v>
      </c>
      <c r="N379" s="2" t="s">
        <v>2366</v>
      </c>
      <c r="O379" s="2" t="s">
        <v>1278</v>
      </c>
      <c r="P379" s="2">
        <v>56</v>
      </c>
      <c r="Q379" s="2" t="s">
        <v>2367</v>
      </c>
      <c r="R379" s="2" t="s">
        <v>383</v>
      </c>
      <c r="S379" s="2">
        <v>4</v>
      </c>
      <c r="T379" s="2">
        <v>430</v>
      </c>
      <c r="U379" s="2" t="s">
        <v>2353</v>
      </c>
      <c r="V379" s="3">
        <v>1</v>
      </c>
    </row>
    <row r="380" spans="1:22" x14ac:dyDescent="0.35">
      <c r="A380" s="17" t="s">
        <v>2373</v>
      </c>
      <c r="B380" s="4">
        <v>1.62</v>
      </c>
      <c r="C380" s="5">
        <v>44844</v>
      </c>
      <c r="D380" s="5" t="s">
        <v>376</v>
      </c>
      <c r="E380" s="5">
        <v>59.9</v>
      </c>
      <c r="F380" s="5" t="s">
        <v>2369</v>
      </c>
      <c r="G380" s="5" t="str">
        <f>IF(ISBLANK(Athletes_Combined10[[#This Row],[affiliatename]]), "No Gym", Athletes_Combined10[[#This Row],[affiliatename]])</f>
        <v>CrossFit Type 44</v>
      </c>
      <c r="H380" s="5" t="s">
        <v>378</v>
      </c>
      <c r="I380" s="5" t="str">
        <f xml:space="preserve"> Athletes_Combined10[[#This Row],[competitorname]] &amp; " - " &amp; Athletes_Combined10[[#This Row],[status]]</f>
        <v>April Watkins - ACT</v>
      </c>
      <c r="J380" s="5">
        <v>556</v>
      </c>
      <c r="K380" s="5" t="s">
        <v>2370</v>
      </c>
      <c r="L380" s="5" t="str">
        <f>_xlfn.CONCAT("https://profilepicsbucket.crossfit.com/",Athletes_Combined10[[#This Row],[profilepics3key]])</f>
        <v>https://profilepicsbucket.crossfit.com/60d96-P215328_5-184.jpg</v>
      </c>
      <c r="M380" s="5">
        <v>215328</v>
      </c>
      <c r="N380" s="5" t="s">
        <v>2371</v>
      </c>
      <c r="O380" s="5" t="s">
        <v>1278</v>
      </c>
      <c r="P380" s="5">
        <v>55</v>
      </c>
      <c r="Q380" s="5" t="s">
        <v>2372</v>
      </c>
      <c r="R380" s="5" t="s">
        <v>383</v>
      </c>
      <c r="S380" s="5">
        <v>5</v>
      </c>
      <c r="T380" s="5">
        <v>390</v>
      </c>
      <c r="U380" s="5" t="s">
        <v>2353</v>
      </c>
      <c r="V380" s="6">
        <v>1</v>
      </c>
    </row>
    <row r="381" spans="1:22" x14ac:dyDescent="0.35">
      <c r="A381" s="16" t="s">
        <v>2377</v>
      </c>
      <c r="B381" s="1">
        <v>1.58</v>
      </c>
      <c r="C381" s="2">
        <v>44888</v>
      </c>
      <c r="D381" s="2" t="s">
        <v>403</v>
      </c>
      <c r="E381" s="2">
        <v>56.7</v>
      </c>
      <c r="F381" s="2" t="s">
        <v>2177</v>
      </c>
      <c r="G381" s="2" t="str">
        <f>IF(ISBLANK(Athletes_Combined10[[#This Row],[affiliatename]]), "No Gym", Athletes_Combined10[[#This Row],[affiliatename]])</f>
        <v>CrossFit Active</v>
      </c>
      <c r="H381" s="2" t="s">
        <v>378</v>
      </c>
      <c r="I381" s="2" t="str">
        <f xml:space="preserve"> Athletes_Combined10[[#This Row],[competitorname]] &amp; " - " &amp; Athletes_Combined10[[#This Row],[status]]</f>
        <v>Lynne Knapman - ACT</v>
      </c>
      <c r="J381" s="2">
        <v>560</v>
      </c>
      <c r="K381" s="2" t="s">
        <v>2374</v>
      </c>
      <c r="L381" s="2" t="str">
        <f>_xlfn.CONCAT("https://profilepicsbucket.crossfit.com/",Athletes_Combined10[[#This Row],[profilepics3key]])</f>
        <v>https://profilepicsbucket.crossfit.com/9929f-P24334_3-184.jpg</v>
      </c>
      <c r="M381" s="2">
        <v>24334</v>
      </c>
      <c r="N381" s="2" t="s">
        <v>2375</v>
      </c>
      <c r="O381" s="2" t="s">
        <v>1278</v>
      </c>
      <c r="P381" s="2">
        <v>59</v>
      </c>
      <c r="Q381" s="2" t="s">
        <v>2376</v>
      </c>
      <c r="R381" s="2" t="s">
        <v>408</v>
      </c>
      <c r="S381" s="2">
        <v>6</v>
      </c>
      <c r="T381" s="2">
        <v>380</v>
      </c>
      <c r="U381" s="2" t="s">
        <v>2353</v>
      </c>
      <c r="V381" s="3">
        <v>1</v>
      </c>
    </row>
    <row r="382" spans="1:22" x14ac:dyDescent="0.35">
      <c r="A382" s="17" t="s">
        <v>2382</v>
      </c>
      <c r="B382" s="4">
        <v>1.65</v>
      </c>
      <c r="C382" s="5">
        <v>44905</v>
      </c>
      <c r="D382" s="5" t="s">
        <v>403</v>
      </c>
      <c r="E382" s="5">
        <v>63</v>
      </c>
      <c r="F382" s="5" t="s">
        <v>2378</v>
      </c>
      <c r="G382" s="5" t="str">
        <f>IF(ISBLANK(Athletes_Combined10[[#This Row],[affiliatename]]), "No Gym", Athletes_Combined10[[#This Row],[affiliatename]])</f>
        <v>CrossFit Origin</v>
      </c>
      <c r="H382" s="5" t="s">
        <v>378</v>
      </c>
      <c r="I382" s="5" t="str">
        <f xml:space="preserve"> Athletes_Combined10[[#This Row],[competitorname]] &amp; " - " &amp; Athletes_Combined10[[#This Row],[status]]</f>
        <v>Judith Tynan - ACT</v>
      </c>
      <c r="J382" s="5">
        <v>555</v>
      </c>
      <c r="K382" s="5" t="s">
        <v>2379</v>
      </c>
      <c r="L382" s="5" t="str">
        <f>_xlfn.CONCAT("https://profilepicsbucket.crossfit.com/",Athletes_Combined10[[#This Row],[profilepics3key]])</f>
        <v>https://profilepicsbucket.crossfit.com/fdb82-P261786_4-184.jpg</v>
      </c>
      <c r="M382" s="5">
        <v>261786</v>
      </c>
      <c r="N382" s="5" t="s">
        <v>2380</v>
      </c>
      <c r="O382" s="5" t="s">
        <v>1278</v>
      </c>
      <c r="P382" s="5">
        <v>56</v>
      </c>
      <c r="Q382" s="5" t="s">
        <v>2381</v>
      </c>
      <c r="R382" s="5" t="s">
        <v>408</v>
      </c>
      <c r="S382" s="5">
        <v>7</v>
      </c>
      <c r="T382" s="5">
        <v>320</v>
      </c>
      <c r="U382" s="5" t="s">
        <v>2353</v>
      </c>
      <c r="V382" s="6">
        <v>1</v>
      </c>
    </row>
    <row r="383" spans="1:22" x14ac:dyDescent="0.35">
      <c r="A383" s="16" t="s">
        <v>2387</v>
      </c>
      <c r="B383" s="1">
        <v>1.68</v>
      </c>
      <c r="C383" s="2">
        <v>44884</v>
      </c>
      <c r="D383" s="2" t="s">
        <v>376</v>
      </c>
      <c r="E383" s="2">
        <v>65.8</v>
      </c>
      <c r="F383" s="2" t="s">
        <v>2383</v>
      </c>
      <c r="G383" s="2" t="str">
        <f>IF(ISBLANK(Athletes_Combined10[[#This Row],[affiliatename]]), "No Gym", Athletes_Combined10[[#This Row],[affiliatename]])</f>
        <v>CrossFit Westchase Largo</v>
      </c>
      <c r="H383" s="2" t="s">
        <v>378</v>
      </c>
      <c r="I383" s="2" t="str">
        <f xml:space="preserve"> Athletes_Combined10[[#This Row],[competitorname]] &amp; " - " &amp; Athletes_Combined10[[#This Row],[status]]</f>
        <v>Sue Velott - ACT</v>
      </c>
      <c r="J383" s="2">
        <v>559</v>
      </c>
      <c r="K383" s="2" t="s">
        <v>2384</v>
      </c>
      <c r="L383" s="2" t="str">
        <f>_xlfn.CONCAT("https://profilepicsbucket.crossfit.com/",Athletes_Combined10[[#This Row],[profilepics3key]])</f>
        <v>https://profilepicsbucket.crossfit.com/d2917-P100338_8-184.jpg</v>
      </c>
      <c r="M383" s="2">
        <v>100338</v>
      </c>
      <c r="N383" s="2" t="s">
        <v>2385</v>
      </c>
      <c r="O383" s="2" t="s">
        <v>1278</v>
      </c>
      <c r="P383" s="2">
        <v>56</v>
      </c>
      <c r="Q383" s="2" t="s">
        <v>2386</v>
      </c>
      <c r="R383" s="2" t="s">
        <v>383</v>
      </c>
      <c r="S383" s="2">
        <v>8</v>
      </c>
      <c r="T383" s="2">
        <v>250</v>
      </c>
      <c r="U383" s="2" t="s">
        <v>2353</v>
      </c>
      <c r="V383" s="3">
        <v>1</v>
      </c>
    </row>
    <row r="384" spans="1:22" x14ac:dyDescent="0.35">
      <c r="A384" s="17" t="s">
        <v>2392</v>
      </c>
      <c r="B384" s="4">
        <v>1.74</v>
      </c>
      <c r="C384" s="5">
        <v>44909</v>
      </c>
      <c r="D384" s="5" t="s">
        <v>676</v>
      </c>
      <c r="E384" s="5">
        <v>59</v>
      </c>
      <c r="F384" s="5" t="s">
        <v>2388</v>
      </c>
      <c r="G384" s="5" t="str">
        <f>IF(ISBLANK(Athletes_Combined10[[#This Row],[affiliatename]]), "No Gym", Athletes_Combined10[[#This Row],[affiliatename]])</f>
        <v>Functional Strength CrossFit</v>
      </c>
      <c r="H384" s="5" t="s">
        <v>378</v>
      </c>
      <c r="I384" s="5" t="str">
        <f xml:space="preserve"> Athletes_Combined10[[#This Row],[competitorname]] &amp; " - " &amp; Athletes_Combined10[[#This Row],[status]]</f>
        <v>Debbie Downing - ACT</v>
      </c>
      <c r="J384" s="5">
        <v>558</v>
      </c>
      <c r="K384" s="5" t="s">
        <v>2389</v>
      </c>
      <c r="L384" s="5" t="str">
        <f>_xlfn.CONCAT("https://profilepicsbucket.crossfit.com/",Athletes_Combined10[[#This Row],[profilepics3key]])</f>
        <v>https://profilepicsbucket.crossfit.com/880d4-P13813_3-184.jpg</v>
      </c>
      <c r="M384" s="5">
        <v>13813</v>
      </c>
      <c r="N384" s="5" t="s">
        <v>2390</v>
      </c>
      <c r="O384" s="5" t="s">
        <v>1278</v>
      </c>
      <c r="P384" s="5">
        <v>57</v>
      </c>
      <c r="Q384" s="5" t="s">
        <v>2391</v>
      </c>
      <c r="R384" s="5" t="s">
        <v>681</v>
      </c>
      <c r="S384" s="5">
        <v>9</v>
      </c>
      <c r="T384" s="5">
        <v>220</v>
      </c>
      <c r="U384" s="5" t="s">
        <v>2353</v>
      </c>
      <c r="V384" s="6">
        <v>1</v>
      </c>
    </row>
    <row r="385" spans="1:22" x14ac:dyDescent="0.35">
      <c r="A385" s="16" t="s">
        <v>2397</v>
      </c>
      <c r="B385" s="1">
        <v>1.58</v>
      </c>
      <c r="C385" s="2">
        <v>44895</v>
      </c>
      <c r="D385" s="2" t="s">
        <v>376</v>
      </c>
      <c r="E385" s="2">
        <v>59</v>
      </c>
      <c r="F385" s="2" t="s">
        <v>2393</v>
      </c>
      <c r="G385" s="2" t="str">
        <f>IF(ISBLANK(Athletes_Combined10[[#This Row],[affiliatename]]), "No Gym", Athletes_Combined10[[#This Row],[affiliatename]])</f>
        <v>CrossFit Vex</v>
      </c>
      <c r="H385" s="2" t="s">
        <v>257</v>
      </c>
      <c r="I385" s="2" t="str">
        <f xml:space="preserve"> Athletes_Combined10[[#This Row],[competitorname]] &amp; " - " &amp; Athletes_Combined10[[#This Row],[status]]</f>
        <v>Mary Beth Prodromides - WD</v>
      </c>
      <c r="J385" s="2">
        <v>557</v>
      </c>
      <c r="K385" s="2" t="s">
        <v>2394</v>
      </c>
      <c r="L385" s="2" t="str">
        <f>_xlfn.CONCAT("https://profilepicsbucket.crossfit.com/",Athletes_Combined10[[#This Row],[profilepics3key]])</f>
        <v>https://profilepicsbucket.crossfit.com/ea150-P1900_5-184.jpg</v>
      </c>
      <c r="M385" s="2">
        <v>1900</v>
      </c>
      <c r="N385" s="2" t="s">
        <v>2395</v>
      </c>
      <c r="O385" s="2" t="s">
        <v>1278</v>
      </c>
      <c r="P385" s="2">
        <v>58</v>
      </c>
      <c r="Q385" s="2" t="s">
        <v>2396</v>
      </c>
      <c r="R385" s="2" t="s">
        <v>383</v>
      </c>
      <c r="S385" s="2">
        <v>10</v>
      </c>
      <c r="T385" s="2">
        <v>240</v>
      </c>
      <c r="U385" s="2" t="s">
        <v>2353</v>
      </c>
      <c r="V385" s="3">
        <v>1</v>
      </c>
    </row>
    <row r="386" spans="1:22" x14ac:dyDescent="0.35">
      <c r="A386" s="17" t="s">
        <v>2401</v>
      </c>
      <c r="B386" s="4">
        <v>1.68</v>
      </c>
      <c r="C386" s="5">
        <v>44917</v>
      </c>
      <c r="D386" s="5" t="s">
        <v>459</v>
      </c>
      <c r="E386" s="5">
        <v>55.8</v>
      </c>
      <c r="F386" s="5" t="s">
        <v>2398</v>
      </c>
      <c r="G386" s="5" t="str">
        <f>IF(ISBLANK(Athletes_Combined10[[#This Row],[affiliatename]]), "No Gym", Athletes_Combined10[[#This Row],[affiliatename]])</f>
        <v>CrossFit West Vancouver</v>
      </c>
      <c r="H386" s="5" t="s">
        <v>378</v>
      </c>
      <c r="I386" s="5" t="str">
        <f xml:space="preserve"> Athletes_Combined10[[#This Row],[competitorname]] &amp; " - " &amp; Athletes_Combined10[[#This Row],[status]]</f>
        <v>Susan Clarke - ACT</v>
      </c>
      <c r="J386" s="5">
        <v>601</v>
      </c>
      <c r="K386" s="5" t="s">
        <v>638</v>
      </c>
      <c r="L386" s="5" t="str">
        <f>_xlfn.CONCAT("https://profilepicsbucket.crossfit.com/",Athletes_Combined10[[#This Row],[profilepics3key]])</f>
        <v>https://profilepicsbucket.crossfit.com/pukie.png</v>
      </c>
      <c r="M386" s="5">
        <v>150577</v>
      </c>
      <c r="N386" s="5" t="s">
        <v>2399</v>
      </c>
      <c r="O386" s="5" t="s">
        <v>1278</v>
      </c>
      <c r="P386" s="5">
        <v>60</v>
      </c>
      <c r="Q386" s="5" t="s">
        <v>2400</v>
      </c>
      <c r="R386" s="5" t="s">
        <v>464</v>
      </c>
      <c r="S386" s="5">
        <v>1</v>
      </c>
      <c r="T386" s="5">
        <v>700</v>
      </c>
      <c r="U386" s="5" t="s">
        <v>2402</v>
      </c>
      <c r="V386" s="6">
        <v>1</v>
      </c>
    </row>
    <row r="387" spans="1:22" x14ac:dyDescent="0.35">
      <c r="A387" s="16" t="s">
        <v>2405</v>
      </c>
      <c r="B387" s="1">
        <v>1.77</v>
      </c>
      <c r="C387" s="2">
        <v>44830</v>
      </c>
      <c r="D387" s="2" t="s">
        <v>459</v>
      </c>
      <c r="E387" s="2">
        <v>67.599999999999994</v>
      </c>
      <c r="F387" s="2" t="s">
        <v>2403</v>
      </c>
      <c r="G387" s="2" t="str">
        <f>IF(ISBLANK(Athletes_Combined10[[#This Row],[affiliatename]]), "No Gym", Athletes_Combined10[[#This Row],[affiliatename]])</f>
        <v>CrossFit Lindsay</v>
      </c>
      <c r="H387" s="2" t="s">
        <v>378</v>
      </c>
      <c r="I387" s="2" t="str">
        <f xml:space="preserve"> Athletes_Combined10[[#This Row],[competitorname]] &amp; " - " &amp; Athletes_Combined10[[#This Row],[status]]</f>
        <v>Patricia McGill - ACT</v>
      </c>
      <c r="J387" s="2">
        <v>603</v>
      </c>
      <c r="K387" s="2" t="s">
        <v>638</v>
      </c>
      <c r="L387" s="2" t="str">
        <f>_xlfn.CONCAT("https://profilepicsbucket.crossfit.com/",Athletes_Combined10[[#This Row],[profilepics3key]])</f>
        <v>https://profilepicsbucket.crossfit.com/pukie.png</v>
      </c>
      <c r="M387" s="2">
        <v>330392</v>
      </c>
      <c r="N387" s="2" t="s">
        <v>2083</v>
      </c>
      <c r="O387" s="2" t="s">
        <v>1278</v>
      </c>
      <c r="P387" s="2">
        <v>60</v>
      </c>
      <c r="Q387" s="2" t="s">
        <v>2404</v>
      </c>
      <c r="R387" s="2" t="s">
        <v>464</v>
      </c>
      <c r="S387" s="2">
        <v>2</v>
      </c>
      <c r="T387" s="2">
        <v>540</v>
      </c>
      <c r="U387" s="2" t="s">
        <v>2402</v>
      </c>
      <c r="V387" s="3">
        <v>1</v>
      </c>
    </row>
    <row r="388" spans="1:22" x14ac:dyDescent="0.35">
      <c r="A388" s="17" t="s">
        <v>2410</v>
      </c>
      <c r="B388" s="4">
        <v>1.62</v>
      </c>
      <c r="C388" s="5">
        <v>44873</v>
      </c>
      <c r="D388" s="5" t="s">
        <v>676</v>
      </c>
      <c r="E388" s="5">
        <v>58.1</v>
      </c>
      <c r="F388" s="5" t="s">
        <v>2406</v>
      </c>
      <c r="G388" s="5" t="str">
        <f>IF(ISBLANK(Athletes_Combined10[[#This Row],[affiliatename]]), "No Gym", Athletes_Combined10[[#This Row],[affiliatename]])</f>
        <v>CrossFit Central Wellington</v>
      </c>
      <c r="H388" s="5" t="s">
        <v>378</v>
      </c>
      <c r="I388" s="5" t="str">
        <f xml:space="preserve"> Athletes_Combined10[[#This Row],[competitorname]] &amp; " - " &amp; Athletes_Combined10[[#This Row],[status]]</f>
        <v>Pauline Sciascia - ACT</v>
      </c>
      <c r="J388" s="5">
        <v>602</v>
      </c>
      <c r="K388" s="5" t="s">
        <v>2407</v>
      </c>
      <c r="L388" s="5" t="str">
        <f>_xlfn.CONCAT("https://profilepicsbucket.crossfit.com/",Athletes_Combined10[[#This Row],[profilepics3key]])</f>
        <v>https://profilepicsbucket.crossfit.com/0708b-P145039_1-184.jpg</v>
      </c>
      <c r="M388" s="5">
        <v>145039</v>
      </c>
      <c r="N388" s="5" t="s">
        <v>2408</v>
      </c>
      <c r="O388" s="5" t="s">
        <v>1278</v>
      </c>
      <c r="P388" s="5">
        <v>61</v>
      </c>
      <c r="Q388" s="5" t="s">
        <v>2409</v>
      </c>
      <c r="R388" s="5" t="s">
        <v>681</v>
      </c>
      <c r="S388" s="5">
        <v>3</v>
      </c>
      <c r="T388" s="5">
        <v>410</v>
      </c>
      <c r="U388" s="5" t="s">
        <v>2402</v>
      </c>
      <c r="V388" s="6">
        <v>1</v>
      </c>
    </row>
    <row r="389" spans="1:22" x14ac:dyDescent="0.35">
      <c r="A389" s="16" t="s">
        <v>2414</v>
      </c>
      <c r="B389" s="1">
        <v>1.58</v>
      </c>
      <c r="C389" s="2">
        <v>44849</v>
      </c>
      <c r="D389" s="2" t="s">
        <v>376</v>
      </c>
      <c r="E389" s="2">
        <v>55.8</v>
      </c>
      <c r="F389" s="2" t="s">
        <v>2411</v>
      </c>
      <c r="G389" s="2" t="str">
        <f>IF(ISBLANK(Athletes_Combined10[[#This Row],[affiliatename]]), "No Gym", Athletes_Combined10[[#This Row],[affiliatename]])</f>
        <v>Roughrider CrossFit (departed)</v>
      </c>
      <c r="H389" s="2" t="s">
        <v>378</v>
      </c>
      <c r="I389" s="2" t="str">
        <f xml:space="preserve"> Athletes_Combined10[[#This Row],[competitorname]] &amp; " - " &amp; Athletes_Combined10[[#This Row],[status]]</f>
        <v>Sue Lawson - ACT</v>
      </c>
      <c r="J389" s="2">
        <v>608</v>
      </c>
      <c r="K389" s="2" t="s">
        <v>2412</v>
      </c>
      <c r="L389" s="2" t="str">
        <f>_xlfn.CONCAT("https://profilepicsbucket.crossfit.com/",Athletes_Combined10[[#This Row],[profilepics3key]])</f>
        <v>https://profilepicsbucket.crossfit.com/73510-P819703_2-184.jpg</v>
      </c>
      <c r="M389" s="2">
        <v>819703</v>
      </c>
      <c r="N389" s="2" t="s">
        <v>2385</v>
      </c>
      <c r="O389" s="2" t="s">
        <v>1278</v>
      </c>
      <c r="P389" s="2">
        <v>60</v>
      </c>
      <c r="Q389" s="2" t="s">
        <v>2413</v>
      </c>
      <c r="R389" s="2" t="s">
        <v>383</v>
      </c>
      <c r="S389" s="2">
        <v>4</v>
      </c>
      <c r="T389" s="2">
        <v>400</v>
      </c>
      <c r="U389" s="2" t="s">
        <v>2402</v>
      </c>
      <c r="V389" s="3">
        <v>1</v>
      </c>
    </row>
    <row r="390" spans="1:22" x14ac:dyDescent="0.35">
      <c r="A390" s="17" t="s">
        <v>2418</v>
      </c>
      <c r="B390" s="4">
        <v>1.71</v>
      </c>
      <c r="C390" s="5">
        <v>44909</v>
      </c>
      <c r="D390" s="5" t="s">
        <v>676</v>
      </c>
      <c r="E390" s="5">
        <v>59.9</v>
      </c>
      <c r="F390" s="5" t="s">
        <v>2388</v>
      </c>
      <c r="G390" s="5" t="str">
        <f>IF(ISBLANK(Athletes_Combined10[[#This Row],[affiliatename]]), "No Gym", Athletes_Combined10[[#This Row],[affiliatename]])</f>
        <v>Functional Strength CrossFit</v>
      </c>
      <c r="H390" s="5" t="s">
        <v>378</v>
      </c>
      <c r="I390" s="5" t="str">
        <f xml:space="preserve"> Athletes_Combined10[[#This Row],[competitorname]] &amp; " - " &amp; Athletes_Combined10[[#This Row],[status]]</f>
        <v>Diana Flynn - ACT</v>
      </c>
      <c r="J390" s="5">
        <v>604</v>
      </c>
      <c r="K390" s="5" t="s">
        <v>2415</v>
      </c>
      <c r="L390" s="5" t="str">
        <f>_xlfn.CONCAT("https://profilepicsbucket.crossfit.com/",Athletes_Combined10[[#This Row],[profilepics3key]])</f>
        <v>https://profilepicsbucket.crossfit.com/57bd9-P243666_1-184.jpg</v>
      </c>
      <c r="M390" s="5">
        <v>243666</v>
      </c>
      <c r="N390" s="5" t="s">
        <v>2416</v>
      </c>
      <c r="O390" s="5" t="s">
        <v>1278</v>
      </c>
      <c r="P390" s="5">
        <v>60</v>
      </c>
      <c r="Q390" s="5" t="s">
        <v>2417</v>
      </c>
      <c r="R390" s="5" t="s">
        <v>681</v>
      </c>
      <c r="S390" s="5">
        <v>5</v>
      </c>
      <c r="T390" s="5">
        <v>400</v>
      </c>
      <c r="U390" s="5" t="s">
        <v>2402</v>
      </c>
      <c r="V390" s="6">
        <v>1</v>
      </c>
    </row>
    <row r="391" spans="1:22" x14ac:dyDescent="0.35">
      <c r="A391" s="16" t="s">
        <v>2422</v>
      </c>
      <c r="B391" s="1">
        <v>1.65</v>
      </c>
      <c r="C391" s="2">
        <v>44947</v>
      </c>
      <c r="D391" s="2" t="s">
        <v>376</v>
      </c>
      <c r="E391" s="2">
        <v>71.2</v>
      </c>
      <c r="F391" s="2" t="s">
        <v>2419</v>
      </c>
      <c r="G391" s="2" t="str">
        <f>IF(ISBLANK(Athletes_Combined10[[#This Row],[affiliatename]]), "No Gym", Athletes_Combined10[[#This Row],[affiliatename]])</f>
        <v>CrossFit Uncommon</v>
      </c>
      <c r="H391" s="2" t="s">
        <v>378</v>
      </c>
      <c r="I391" s="2" t="str">
        <f xml:space="preserve"> Athletes_Combined10[[#This Row],[competitorname]] &amp; " - " &amp; Athletes_Combined10[[#This Row],[status]]</f>
        <v>Julie Holt - ACT</v>
      </c>
      <c r="J391" s="2">
        <v>610</v>
      </c>
      <c r="K391" s="2" t="s">
        <v>2420</v>
      </c>
      <c r="L391" s="2" t="str">
        <f>_xlfn.CONCAT("https://profilepicsbucket.crossfit.com/",Athletes_Combined10[[#This Row],[profilepics3key]])</f>
        <v>https://profilepicsbucket.crossfit.com/433bb-P198927_3-184.jpg</v>
      </c>
      <c r="M391" s="2">
        <v>198927</v>
      </c>
      <c r="N391" s="2" t="s">
        <v>1887</v>
      </c>
      <c r="O391" s="2" t="s">
        <v>1278</v>
      </c>
      <c r="P391" s="2">
        <v>62</v>
      </c>
      <c r="Q391" s="2" t="s">
        <v>2421</v>
      </c>
      <c r="R391" s="2" t="s">
        <v>383</v>
      </c>
      <c r="S391" s="2">
        <v>6</v>
      </c>
      <c r="T391" s="2">
        <v>380</v>
      </c>
      <c r="U391" s="2" t="s">
        <v>2402</v>
      </c>
      <c r="V391" s="3">
        <v>1</v>
      </c>
    </row>
    <row r="392" spans="1:22" x14ac:dyDescent="0.35">
      <c r="A392" s="17" t="s">
        <v>2427</v>
      </c>
      <c r="B392" s="4">
        <v>1.62</v>
      </c>
      <c r="C392" s="5">
        <v>44856</v>
      </c>
      <c r="D392" s="5" t="s">
        <v>376</v>
      </c>
      <c r="E392" s="5">
        <v>53.1</v>
      </c>
      <c r="F392" s="5" t="s">
        <v>2423</v>
      </c>
      <c r="G392" s="5" t="str">
        <f>IF(ISBLANK(Athletes_Combined10[[#This Row],[affiliatename]]), "No Gym", Athletes_Combined10[[#This Row],[affiliatename]])</f>
        <v>Reebok CrossFit Medfield</v>
      </c>
      <c r="H392" s="5" t="s">
        <v>378</v>
      </c>
      <c r="I392" s="5" t="str">
        <f xml:space="preserve"> Athletes_Combined10[[#This Row],[competitorname]] &amp; " - " &amp; Athletes_Combined10[[#This Row],[status]]</f>
        <v>Carol Lynn Thistle - ACT</v>
      </c>
      <c r="J392" s="5">
        <v>605</v>
      </c>
      <c r="K392" s="5" t="s">
        <v>2424</v>
      </c>
      <c r="L392" s="5" t="str">
        <f>_xlfn.CONCAT("https://profilepicsbucket.crossfit.com/",Athletes_Combined10[[#This Row],[profilepics3key]])</f>
        <v>https://profilepicsbucket.crossfit.com/a6012-P312883_7-184.jpg</v>
      </c>
      <c r="M392" s="5">
        <v>312883</v>
      </c>
      <c r="N392" s="5" t="s">
        <v>2425</v>
      </c>
      <c r="O392" s="5" t="s">
        <v>1278</v>
      </c>
      <c r="P392" s="5">
        <v>62</v>
      </c>
      <c r="Q392" s="5" t="s">
        <v>2426</v>
      </c>
      <c r="R392" s="5" t="s">
        <v>383</v>
      </c>
      <c r="S392" s="5">
        <v>7</v>
      </c>
      <c r="T392" s="5">
        <v>310</v>
      </c>
      <c r="U392" s="5" t="s">
        <v>2402</v>
      </c>
      <c r="V392" s="6">
        <v>1</v>
      </c>
    </row>
    <row r="393" spans="1:22" x14ac:dyDescent="0.35">
      <c r="A393" s="16" t="s">
        <v>2430</v>
      </c>
      <c r="B393" s="1">
        <v>1.25</v>
      </c>
      <c r="C393" s="2">
        <v>44782</v>
      </c>
      <c r="D393" s="2" t="s">
        <v>376</v>
      </c>
      <c r="E393" s="2">
        <v>50.8</v>
      </c>
      <c r="F393" s="2" t="s">
        <v>544</v>
      </c>
      <c r="G393" s="2" t="str">
        <f>IF(ISBLANK(Athletes_Combined10[[#This Row],[affiliatename]]), "No Gym", Athletes_Combined10[[#This Row],[affiliatename]])</f>
        <v>Ft. Wright CrossFit</v>
      </c>
      <c r="H393" s="2" t="s">
        <v>378</v>
      </c>
      <c r="I393" s="2" t="str">
        <f xml:space="preserve"> Athletes_Combined10[[#This Row],[competitorname]] &amp; " - " &amp; Athletes_Combined10[[#This Row],[status]]</f>
        <v>Elizabeth Cole - ACT</v>
      </c>
      <c r="J393" s="2">
        <v>607</v>
      </c>
      <c r="K393" s="2" t="s">
        <v>2428</v>
      </c>
      <c r="L393" s="2" t="str">
        <f>_xlfn.CONCAT("https://profilepicsbucket.crossfit.com/",Athletes_Combined10[[#This Row],[profilepics3key]])</f>
        <v>https://profilepicsbucket.crossfit.com/0b3ce-P32842_4-184.jpg</v>
      </c>
      <c r="M393" s="2">
        <v>32842</v>
      </c>
      <c r="N393" s="2" t="s">
        <v>2429</v>
      </c>
      <c r="O393" s="2" t="s">
        <v>1278</v>
      </c>
      <c r="P393" s="2">
        <v>62</v>
      </c>
      <c r="Q393" s="2" t="s">
        <v>437</v>
      </c>
      <c r="R393" s="2" t="s">
        <v>383</v>
      </c>
      <c r="S393" s="2">
        <v>8</v>
      </c>
      <c r="T393" s="2">
        <v>290</v>
      </c>
      <c r="U393" s="2" t="s">
        <v>2402</v>
      </c>
      <c r="V393" s="3">
        <v>1</v>
      </c>
    </row>
    <row r="394" spans="1:22" x14ac:dyDescent="0.35">
      <c r="A394" s="17" t="s">
        <v>2435</v>
      </c>
      <c r="B394" s="4">
        <v>1.68</v>
      </c>
      <c r="C394" s="5">
        <v>44821</v>
      </c>
      <c r="D394" s="5" t="s">
        <v>459</v>
      </c>
      <c r="E394" s="5">
        <v>57.2</v>
      </c>
      <c r="F394" s="5" t="s">
        <v>2431</v>
      </c>
      <c r="G394" s="5" t="str">
        <f>IF(ISBLANK(Athletes_Combined10[[#This Row],[affiliatename]]), "No Gym", Athletes_Combined10[[#This Row],[affiliatename]])</f>
        <v>CrossFit Living The Dream Ajax</v>
      </c>
      <c r="H394" s="5" t="s">
        <v>378</v>
      </c>
      <c r="I394" s="5" t="str">
        <f xml:space="preserve"> Athletes_Combined10[[#This Row],[competitorname]] &amp; " - " &amp; Athletes_Combined10[[#This Row],[status]]</f>
        <v>Christine Long - ACT</v>
      </c>
      <c r="J394" s="5">
        <v>606</v>
      </c>
      <c r="K394" s="5" t="s">
        <v>2432</v>
      </c>
      <c r="L394" s="5" t="str">
        <f>_xlfn.CONCAT("https://profilepicsbucket.crossfit.com/",Athletes_Combined10[[#This Row],[profilepics3key]])</f>
        <v>https://profilepicsbucket.crossfit.com/10f1f-P702085_9-184.jpg</v>
      </c>
      <c r="M394" s="5">
        <v>702085</v>
      </c>
      <c r="N394" s="5" t="s">
        <v>2433</v>
      </c>
      <c r="O394" s="5" t="s">
        <v>1278</v>
      </c>
      <c r="P394" s="5">
        <v>60</v>
      </c>
      <c r="Q394" s="5" t="s">
        <v>2434</v>
      </c>
      <c r="R394" s="5" t="s">
        <v>464</v>
      </c>
      <c r="S394" s="5">
        <v>9</v>
      </c>
      <c r="T394" s="5">
        <v>250</v>
      </c>
      <c r="U394" s="5" t="s">
        <v>2402</v>
      </c>
      <c r="V394" s="6">
        <v>1</v>
      </c>
    </row>
    <row r="395" spans="1:22" x14ac:dyDescent="0.35">
      <c r="A395" s="18" t="s">
        <v>2440</v>
      </c>
      <c r="B395" s="7">
        <v>1.68</v>
      </c>
      <c r="C395" s="8">
        <v>44907</v>
      </c>
      <c r="D395" s="8" t="s">
        <v>459</v>
      </c>
      <c r="E395" s="8">
        <v>55.8</v>
      </c>
      <c r="F395" s="8" t="s">
        <v>2436</v>
      </c>
      <c r="G395" s="8" t="str">
        <f>IF(ISBLANK(Athletes_Combined10[[#This Row],[affiliatename]]), "No Gym", Athletes_Combined10[[#This Row],[affiliatename]])</f>
        <v>CrossFit Lions</v>
      </c>
      <c r="H395" s="8" t="s">
        <v>257</v>
      </c>
      <c r="I395" s="8" t="str">
        <f xml:space="preserve"> Athletes_Combined10[[#This Row],[competitorname]] &amp; " - " &amp; Athletes_Combined10[[#This Row],[status]]</f>
        <v>Debby Cook - WD</v>
      </c>
      <c r="J395" s="8">
        <v>609</v>
      </c>
      <c r="K395" s="8" t="s">
        <v>2437</v>
      </c>
      <c r="L395" s="8" t="str">
        <f>_xlfn.CONCAT("https://profilepicsbucket.crossfit.com/",Athletes_Combined10[[#This Row],[profilepics3key]])</f>
        <v>https://profilepicsbucket.crossfit.com/d55e0-P62910_4-184.jpg</v>
      </c>
      <c r="M395" s="8">
        <v>62910</v>
      </c>
      <c r="N395" s="8" t="s">
        <v>2438</v>
      </c>
      <c r="O395" s="8" t="s">
        <v>1278</v>
      </c>
      <c r="P395" s="8">
        <v>60</v>
      </c>
      <c r="Q395" s="8" t="s">
        <v>2439</v>
      </c>
      <c r="R395" s="8" t="s">
        <v>464</v>
      </c>
      <c r="S395" s="8">
        <v>10</v>
      </c>
      <c r="T395" s="8">
        <v>190</v>
      </c>
      <c r="U395" s="8" t="s">
        <v>2402</v>
      </c>
      <c r="V395" s="9">
        <v>1</v>
      </c>
    </row>
    <row r="398" spans="1:22" x14ac:dyDescent="0.35">
      <c r="A398" t="s">
        <v>2894</v>
      </c>
    </row>
    <row r="399" spans="1:22" x14ac:dyDescent="0.35">
      <c r="A399" t="str" cm="1">
        <f t="array" ref="A399:B400">VLOOKUP('Dashboard 1 (Athletes)'!C10:D11,Athletes_Combined10[#All],12,FALSE)</f>
        <v>https://profilepicsbucket.crossfit.com/9e218-P153604_4-184.jpg</v>
      </c>
      <c r="B399" t="e">
        <v>#N/A</v>
      </c>
    </row>
    <row r="400" spans="1:22" x14ac:dyDescent="0.35">
      <c r="A400" t="e">
        <v>#N/A</v>
      </c>
      <c r="B400" t="e">
        <v>#N/A</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DDDAB-C321-466F-BA51-745FBCF1CAB8}">
  <dimension ref="A1:BE4214"/>
  <sheetViews>
    <sheetView topLeftCell="C1" workbookViewId="0">
      <selection activeCell="D398" sqref="D398"/>
    </sheetView>
  </sheetViews>
  <sheetFormatPr defaultRowHeight="14.5" x14ac:dyDescent="0.35"/>
  <cols>
    <col min="1" max="1" width="13.90625" bestFit="1" customWidth="1"/>
    <col min="2" max="2" width="9" bestFit="1" customWidth="1"/>
    <col min="3" max="3" width="12.36328125" bestFit="1" customWidth="1"/>
    <col min="4" max="4" width="6.7265625" bestFit="1" customWidth="1"/>
    <col min="5" max="6" width="6.81640625" bestFit="1" customWidth="1"/>
    <col min="7" max="7" width="8.36328125" bestFit="1" customWidth="1"/>
    <col min="8" max="8" width="13.7265625" bestFit="1" customWidth="1"/>
    <col min="9" max="9" width="11.81640625" bestFit="1" customWidth="1"/>
    <col min="10" max="10" width="12.36328125" bestFit="1" customWidth="1"/>
    <col min="11" max="11" width="13.54296875" bestFit="1" customWidth="1"/>
    <col min="12" max="12" width="19.08984375" bestFit="1" customWidth="1"/>
    <col min="14" max="14" width="12.453125" bestFit="1" customWidth="1"/>
    <col min="15" max="15" width="15.6328125" bestFit="1" customWidth="1"/>
    <col min="16" max="26" width="2.81640625" bestFit="1" customWidth="1"/>
    <col min="27" max="27" width="10.36328125" bestFit="1" customWidth="1"/>
    <col min="29" max="29" width="12.453125" bestFit="1" customWidth="1"/>
    <col min="30" max="30" width="15.6328125" bestFit="1" customWidth="1"/>
    <col min="31" max="41" width="3.81640625" bestFit="1" customWidth="1"/>
    <col min="42" max="42" width="10.36328125" bestFit="1" customWidth="1"/>
    <col min="44" max="44" width="12.453125" bestFit="1" customWidth="1"/>
    <col min="45" max="45" width="15.6328125" bestFit="1" customWidth="1"/>
    <col min="46" max="57" width="11.81640625" bestFit="1" customWidth="1"/>
  </cols>
  <sheetData>
    <row r="1" spans="1:57" x14ac:dyDescent="0.35">
      <c r="A1" t="s">
        <v>9</v>
      </c>
      <c r="B1" t="s">
        <v>0</v>
      </c>
      <c r="C1" t="s">
        <v>1</v>
      </c>
      <c r="D1" t="s">
        <v>2</v>
      </c>
      <c r="E1" t="s">
        <v>3</v>
      </c>
      <c r="F1" t="s">
        <v>4</v>
      </c>
      <c r="G1" t="s">
        <v>5</v>
      </c>
      <c r="H1" t="s">
        <v>6</v>
      </c>
      <c r="I1" t="s">
        <v>7</v>
      </c>
      <c r="J1" t="s">
        <v>2900</v>
      </c>
      <c r="K1" t="s">
        <v>8</v>
      </c>
      <c r="L1" t="s">
        <v>10</v>
      </c>
    </row>
    <row r="2" spans="1:57" x14ac:dyDescent="0.35">
      <c r="A2">
        <v>153604</v>
      </c>
      <c r="B2">
        <v>1</v>
      </c>
      <c r="C2" t="s">
        <v>11</v>
      </c>
      <c r="D2">
        <v>26</v>
      </c>
      <c r="E2">
        <v>1</v>
      </c>
      <c r="F2">
        <v>3</v>
      </c>
      <c r="G2">
        <v>100</v>
      </c>
      <c r="H2">
        <v>1.0505787037037084E-2</v>
      </c>
      <c r="I2">
        <v>1.0505787037037084E-2</v>
      </c>
      <c r="J2">
        <v>1.05057870370371E-2</v>
      </c>
      <c r="K2">
        <v>1</v>
      </c>
      <c r="L2">
        <v>1</v>
      </c>
      <c r="N2" s="77" t="s">
        <v>2902</v>
      </c>
      <c r="O2" s="77"/>
      <c r="P2" s="77"/>
      <c r="Q2" s="77"/>
      <c r="R2" s="77"/>
      <c r="S2" s="77"/>
      <c r="T2" s="77"/>
      <c r="U2" s="77"/>
      <c r="V2" s="77"/>
      <c r="W2" s="77"/>
      <c r="X2" s="77"/>
      <c r="Y2" s="77"/>
      <c r="Z2" s="77"/>
      <c r="AA2" s="77"/>
      <c r="AC2" s="77" t="s">
        <v>2903</v>
      </c>
      <c r="AD2" s="77"/>
      <c r="AE2" s="77"/>
      <c r="AF2" s="77"/>
      <c r="AG2" s="77"/>
      <c r="AH2" s="77"/>
      <c r="AI2" s="77"/>
      <c r="AJ2" s="77"/>
      <c r="AK2" s="77"/>
      <c r="AL2" s="77"/>
      <c r="AM2" s="77"/>
      <c r="AN2" s="77"/>
      <c r="AO2" s="77"/>
      <c r="AP2" s="77"/>
      <c r="AR2" s="77" t="s">
        <v>2903</v>
      </c>
      <c r="AS2" s="77"/>
      <c r="AT2" s="77"/>
      <c r="AU2" s="77"/>
      <c r="AV2" s="77"/>
      <c r="AW2" s="77"/>
      <c r="AX2" s="77"/>
      <c r="AY2" s="77"/>
      <c r="AZ2" s="77"/>
      <c r="BA2" s="77"/>
      <c r="BB2" s="77"/>
      <c r="BC2" s="77"/>
      <c r="BD2" s="77"/>
      <c r="BE2" s="77"/>
    </row>
    <row r="3" spans="1:57" x14ac:dyDescent="0.35">
      <c r="A3">
        <v>153604</v>
      </c>
      <c r="B3">
        <v>2</v>
      </c>
      <c r="C3" t="s">
        <v>11</v>
      </c>
      <c r="D3">
        <v>20</v>
      </c>
      <c r="E3">
        <v>1</v>
      </c>
      <c r="F3">
        <v>2</v>
      </c>
      <c r="G3">
        <v>100</v>
      </c>
      <c r="H3">
        <v>3.900694444444408E-3</v>
      </c>
      <c r="I3">
        <v>3.900694444444408E-3</v>
      </c>
      <c r="J3">
        <v>3.900694444444408E-3</v>
      </c>
      <c r="K3">
        <v>1</v>
      </c>
      <c r="L3">
        <v>1</v>
      </c>
      <c r="N3" s="77"/>
      <c r="O3" s="77"/>
      <c r="P3" s="77"/>
      <c r="Q3" s="77"/>
      <c r="R3" s="77"/>
      <c r="S3" s="77"/>
      <c r="T3" s="77"/>
      <c r="U3" s="77"/>
      <c r="V3" s="77"/>
      <c r="W3" s="77"/>
      <c r="X3" s="77"/>
      <c r="Y3" s="77"/>
      <c r="Z3" s="77"/>
      <c r="AA3" s="77"/>
      <c r="AC3" s="77"/>
      <c r="AD3" s="77"/>
      <c r="AE3" s="77"/>
      <c r="AF3" s="77"/>
      <c r="AG3" s="77"/>
      <c r="AH3" s="77"/>
      <c r="AI3" s="77"/>
      <c r="AJ3" s="77"/>
      <c r="AK3" s="77"/>
      <c r="AL3" s="77"/>
      <c r="AM3" s="77"/>
      <c r="AN3" s="77"/>
      <c r="AO3" s="77"/>
      <c r="AP3" s="77"/>
      <c r="AR3" s="77"/>
      <c r="AS3" s="77"/>
      <c r="AT3" s="77"/>
      <c r="AU3" s="77"/>
      <c r="AV3" s="77"/>
      <c r="AW3" s="77"/>
      <c r="AX3" s="77"/>
      <c r="AY3" s="77"/>
      <c r="AZ3" s="77"/>
      <c r="BA3" s="77"/>
      <c r="BB3" s="77"/>
      <c r="BC3" s="77"/>
      <c r="BD3" s="77"/>
      <c r="BE3" s="77"/>
    </row>
    <row r="4" spans="1:57" x14ac:dyDescent="0.35">
      <c r="A4">
        <v>153604</v>
      </c>
      <c r="B4">
        <v>3</v>
      </c>
      <c r="C4" t="s">
        <v>12</v>
      </c>
      <c r="D4">
        <v>25</v>
      </c>
      <c r="E4">
        <v>17</v>
      </c>
      <c r="F4">
        <v>1</v>
      </c>
      <c r="G4">
        <v>68</v>
      </c>
      <c r="H4">
        <v>1.7940856481481582E-2</v>
      </c>
      <c r="I4">
        <v>1.7940856481481582E-2</v>
      </c>
      <c r="J4">
        <v>1.7940856481481582E-2</v>
      </c>
      <c r="K4">
        <v>17</v>
      </c>
      <c r="L4">
        <v>1</v>
      </c>
    </row>
    <row r="5" spans="1:57" x14ac:dyDescent="0.35">
      <c r="A5">
        <v>153604</v>
      </c>
      <c r="B5">
        <v>4</v>
      </c>
      <c r="C5" t="s">
        <v>13</v>
      </c>
      <c r="D5">
        <v>10</v>
      </c>
      <c r="E5">
        <v>21</v>
      </c>
      <c r="F5">
        <v>2</v>
      </c>
      <c r="G5">
        <v>40</v>
      </c>
      <c r="H5">
        <v>1.2740740740739831E-3</v>
      </c>
      <c r="I5">
        <v>1.2740740740739831E-3</v>
      </c>
      <c r="J5">
        <v>1.2740740740739831E-3</v>
      </c>
      <c r="K5">
        <v>21</v>
      </c>
      <c r="L5">
        <v>1</v>
      </c>
      <c r="N5" s="10" t="s">
        <v>2901</v>
      </c>
      <c r="O5" s="10" t="s">
        <v>2899</v>
      </c>
      <c r="AC5" s="10" t="s">
        <v>2904</v>
      </c>
      <c r="AD5" s="10" t="s">
        <v>2899</v>
      </c>
      <c r="AR5" s="10" t="s">
        <v>2905</v>
      </c>
      <c r="AS5" s="10" t="s">
        <v>2899</v>
      </c>
    </row>
    <row r="6" spans="1:57" x14ac:dyDescent="0.35">
      <c r="A6">
        <v>153604</v>
      </c>
      <c r="B6">
        <v>5</v>
      </c>
      <c r="C6" t="s">
        <v>14</v>
      </c>
      <c r="D6">
        <v>8</v>
      </c>
      <c r="E6">
        <v>2</v>
      </c>
      <c r="F6">
        <v>2</v>
      </c>
      <c r="G6">
        <v>96</v>
      </c>
      <c r="H6" t="s">
        <v>15</v>
      </c>
      <c r="I6">
        <v>675</v>
      </c>
      <c r="J6">
        <v>675</v>
      </c>
      <c r="K6">
        <v>2</v>
      </c>
      <c r="L6">
        <v>1</v>
      </c>
      <c r="N6" s="10" t="s">
        <v>2441</v>
      </c>
      <c r="O6">
        <v>1</v>
      </c>
      <c r="P6">
        <v>2</v>
      </c>
      <c r="Q6">
        <v>3</v>
      </c>
      <c r="R6">
        <v>4</v>
      </c>
      <c r="S6">
        <v>5</v>
      </c>
      <c r="T6">
        <v>6</v>
      </c>
      <c r="U6">
        <v>7</v>
      </c>
      <c r="V6">
        <v>8</v>
      </c>
      <c r="W6">
        <v>9</v>
      </c>
      <c r="X6">
        <v>10</v>
      </c>
      <c r="Y6">
        <v>11</v>
      </c>
      <c r="Z6">
        <v>12</v>
      </c>
      <c r="AA6" t="s">
        <v>2442</v>
      </c>
      <c r="AC6" s="10" t="s">
        <v>2441</v>
      </c>
      <c r="AD6">
        <v>1</v>
      </c>
      <c r="AE6">
        <v>2</v>
      </c>
      <c r="AF6">
        <v>3</v>
      </c>
      <c r="AG6">
        <v>4</v>
      </c>
      <c r="AH6">
        <v>5</v>
      </c>
      <c r="AI6">
        <v>6</v>
      </c>
      <c r="AJ6">
        <v>7</v>
      </c>
      <c r="AK6">
        <v>8</v>
      </c>
      <c r="AL6">
        <v>9</v>
      </c>
      <c r="AM6">
        <v>10</v>
      </c>
      <c r="AN6">
        <v>11</v>
      </c>
      <c r="AO6">
        <v>12</v>
      </c>
      <c r="AP6" t="s">
        <v>2442</v>
      </c>
      <c r="AR6" s="10" t="s">
        <v>2441</v>
      </c>
      <c r="AS6">
        <v>1</v>
      </c>
      <c r="AT6">
        <v>2</v>
      </c>
      <c r="AU6">
        <v>3</v>
      </c>
      <c r="AV6">
        <v>4</v>
      </c>
      <c r="AW6">
        <v>5</v>
      </c>
      <c r="AX6">
        <v>6</v>
      </c>
      <c r="AY6">
        <v>7</v>
      </c>
      <c r="AZ6">
        <v>8</v>
      </c>
      <c r="BA6">
        <v>9</v>
      </c>
      <c r="BB6">
        <v>10</v>
      </c>
      <c r="BC6">
        <v>11</v>
      </c>
      <c r="BD6">
        <v>12</v>
      </c>
      <c r="BE6" t="s">
        <v>2442</v>
      </c>
    </row>
    <row r="7" spans="1:57" x14ac:dyDescent="0.35">
      <c r="A7">
        <v>153604</v>
      </c>
      <c r="B7">
        <v>6</v>
      </c>
      <c r="C7" t="s">
        <v>16</v>
      </c>
      <c r="D7">
        <v>2</v>
      </c>
      <c r="E7">
        <v>15</v>
      </c>
      <c r="F7">
        <v>1</v>
      </c>
      <c r="G7">
        <v>30</v>
      </c>
      <c r="H7" s="19" t="s">
        <v>17</v>
      </c>
      <c r="I7">
        <v>6</v>
      </c>
      <c r="J7">
        <v>6</v>
      </c>
      <c r="K7">
        <v>15</v>
      </c>
      <c r="L7">
        <v>1</v>
      </c>
      <c r="N7" s="11">
        <v>1690</v>
      </c>
      <c r="O7">
        <v>12</v>
      </c>
      <c r="P7">
        <v>11</v>
      </c>
      <c r="Q7">
        <v>8</v>
      </c>
      <c r="R7">
        <v>38</v>
      </c>
      <c r="S7">
        <v>16</v>
      </c>
      <c r="T7">
        <v>6</v>
      </c>
      <c r="AA7">
        <v>38</v>
      </c>
      <c r="AC7" s="11">
        <v>1690</v>
      </c>
      <c r="AD7">
        <v>78</v>
      </c>
      <c r="AE7">
        <v>80</v>
      </c>
      <c r="AF7">
        <v>86</v>
      </c>
      <c r="AG7">
        <v>6</v>
      </c>
      <c r="AH7">
        <v>43</v>
      </c>
      <c r="AI7">
        <v>75</v>
      </c>
      <c r="AJ7">
        <v>0</v>
      </c>
      <c r="AK7">
        <v>0</v>
      </c>
      <c r="AL7">
        <v>0</v>
      </c>
      <c r="AM7">
        <v>0</v>
      </c>
      <c r="AN7">
        <v>0</v>
      </c>
      <c r="AO7">
        <v>0</v>
      </c>
      <c r="AP7">
        <v>86</v>
      </c>
      <c r="AR7" s="11">
        <v>1690</v>
      </c>
      <c r="AS7">
        <v>1.1504282407407418E-2</v>
      </c>
      <c r="AT7">
        <v>4.4451388888888665E-3</v>
      </c>
      <c r="AU7">
        <v>1.7465046296296194E-2</v>
      </c>
      <c r="AV7">
        <v>1.8000000000000238E-3</v>
      </c>
      <c r="AW7">
        <v>555</v>
      </c>
      <c r="AX7">
        <v>15</v>
      </c>
      <c r="BE7">
        <v>555</v>
      </c>
    </row>
    <row r="8" spans="1:57" x14ac:dyDescent="0.35">
      <c r="A8">
        <v>153604</v>
      </c>
      <c r="B8">
        <v>7</v>
      </c>
      <c r="C8" t="s">
        <v>11</v>
      </c>
      <c r="D8">
        <v>6</v>
      </c>
      <c r="E8">
        <v>1</v>
      </c>
      <c r="F8">
        <v>1</v>
      </c>
      <c r="G8">
        <v>100</v>
      </c>
      <c r="H8">
        <v>1.0840277777777851E-2</v>
      </c>
      <c r="I8">
        <v>1.08402777777779E-2</v>
      </c>
      <c r="J8">
        <v>1.0840277777777851E-2</v>
      </c>
      <c r="K8">
        <v>1</v>
      </c>
      <c r="L8">
        <v>1</v>
      </c>
      <c r="N8" s="11">
        <v>1721</v>
      </c>
      <c r="O8">
        <v>89</v>
      </c>
      <c r="AA8">
        <v>89</v>
      </c>
      <c r="AC8" s="11">
        <v>1721</v>
      </c>
      <c r="AD8">
        <v>-14</v>
      </c>
      <c r="AE8">
        <v>0</v>
      </c>
      <c r="AF8">
        <v>0</v>
      </c>
      <c r="AG8">
        <v>0</v>
      </c>
      <c r="AH8">
        <v>0</v>
      </c>
      <c r="AI8">
        <v>0</v>
      </c>
      <c r="AJ8">
        <v>0</v>
      </c>
      <c r="AK8">
        <v>0</v>
      </c>
      <c r="AL8">
        <v>0</v>
      </c>
      <c r="AM8">
        <v>0</v>
      </c>
      <c r="AN8">
        <v>0</v>
      </c>
      <c r="AO8">
        <v>0</v>
      </c>
      <c r="AP8">
        <v>0</v>
      </c>
      <c r="AR8" s="11">
        <v>1721</v>
      </c>
      <c r="AS8">
        <v>0</v>
      </c>
      <c r="BE8">
        <v>0</v>
      </c>
    </row>
    <row r="9" spans="1:57" x14ac:dyDescent="0.35">
      <c r="A9">
        <v>153604</v>
      </c>
      <c r="B9">
        <v>8</v>
      </c>
      <c r="C9" t="s">
        <v>11</v>
      </c>
      <c r="D9">
        <v>9</v>
      </c>
      <c r="E9">
        <v>1</v>
      </c>
      <c r="F9">
        <v>1</v>
      </c>
      <c r="G9">
        <v>100</v>
      </c>
      <c r="H9" t="s">
        <v>18</v>
      </c>
      <c r="I9">
        <v>380</v>
      </c>
      <c r="J9">
        <v>380</v>
      </c>
      <c r="K9">
        <v>1</v>
      </c>
      <c r="L9">
        <v>1</v>
      </c>
      <c r="N9" s="11">
        <v>1900</v>
      </c>
      <c r="O9">
        <v>9</v>
      </c>
      <c r="P9">
        <v>10</v>
      </c>
      <c r="Q9">
        <v>5</v>
      </c>
      <c r="R9">
        <v>6</v>
      </c>
      <c r="S9">
        <v>1</v>
      </c>
      <c r="T9">
        <v>0</v>
      </c>
      <c r="U9">
        <v>0</v>
      </c>
      <c r="AA9">
        <v>10</v>
      </c>
      <c r="AC9" s="11">
        <v>1900</v>
      </c>
      <c r="AD9">
        <v>20</v>
      </c>
      <c r="AE9">
        <v>10</v>
      </c>
      <c r="AF9">
        <v>60</v>
      </c>
      <c r="AG9">
        <v>50</v>
      </c>
      <c r="AH9">
        <v>100</v>
      </c>
      <c r="AI9">
        <v>0</v>
      </c>
      <c r="AJ9">
        <v>0</v>
      </c>
      <c r="AP9">
        <v>100</v>
      </c>
      <c r="AR9" s="11">
        <v>1900</v>
      </c>
      <c r="AS9">
        <v>7.7309027777778816E-3</v>
      </c>
      <c r="AT9">
        <v>2.2684490740740637E-2</v>
      </c>
      <c r="AU9">
        <v>3.0711805555556637E-3</v>
      </c>
      <c r="AV9">
        <v>9.1123842592593096E-3</v>
      </c>
      <c r="AW9">
        <v>160</v>
      </c>
      <c r="BE9">
        <v>160</v>
      </c>
    </row>
    <row r="10" spans="1:57" x14ac:dyDescent="0.35">
      <c r="A10">
        <v>153604</v>
      </c>
      <c r="B10">
        <v>9</v>
      </c>
      <c r="C10" t="s">
        <v>19</v>
      </c>
      <c r="D10">
        <v>2</v>
      </c>
      <c r="E10">
        <v>5</v>
      </c>
      <c r="F10">
        <v>1</v>
      </c>
      <c r="G10">
        <v>60</v>
      </c>
      <c r="H10">
        <v>2.0193055555555617E-2</v>
      </c>
      <c r="I10">
        <v>2.0193055555555617E-2</v>
      </c>
      <c r="J10">
        <v>2.0193055555555617E-2</v>
      </c>
      <c r="K10">
        <v>5</v>
      </c>
      <c r="L10">
        <v>1</v>
      </c>
      <c r="N10" s="11">
        <v>2088</v>
      </c>
      <c r="O10">
        <v>44</v>
      </c>
      <c r="P10">
        <v>8</v>
      </c>
      <c r="Q10">
        <v>29</v>
      </c>
      <c r="R10">
        <v>20</v>
      </c>
      <c r="S10">
        <v>29</v>
      </c>
      <c r="AA10">
        <v>44</v>
      </c>
      <c r="AC10" s="11">
        <v>2088</v>
      </c>
      <c r="AD10">
        <v>31</v>
      </c>
      <c r="AE10">
        <v>86</v>
      </c>
      <c r="AF10">
        <v>44</v>
      </c>
      <c r="AG10">
        <v>43</v>
      </c>
      <c r="AH10">
        <v>4</v>
      </c>
      <c r="AI10">
        <v>0</v>
      </c>
      <c r="AJ10">
        <v>0</v>
      </c>
      <c r="AK10">
        <v>0</v>
      </c>
      <c r="AL10">
        <v>0</v>
      </c>
      <c r="AM10">
        <v>0</v>
      </c>
      <c r="AN10">
        <v>0</v>
      </c>
      <c r="AO10">
        <v>0</v>
      </c>
      <c r="AP10">
        <v>86</v>
      </c>
      <c r="AR10" s="11">
        <v>2088</v>
      </c>
      <c r="AS10">
        <v>0</v>
      </c>
      <c r="AT10">
        <v>4.797453703703658E-3</v>
      </c>
      <c r="AU10">
        <v>2.1853472222222114E-2</v>
      </c>
      <c r="AV10">
        <v>1.4068287037036775E-3</v>
      </c>
      <c r="AW10">
        <v>443</v>
      </c>
      <c r="BE10">
        <v>443</v>
      </c>
    </row>
    <row r="11" spans="1:57" x14ac:dyDescent="0.35">
      <c r="A11">
        <v>153604</v>
      </c>
      <c r="B11">
        <v>10</v>
      </c>
      <c r="C11" t="s">
        <v>20</v>
      </c>
      <c r="D11">
        <v>4</v>
      </c>
      <c r="E11">
        <v>2</v>
      </c>
      <c r="F11">
        <v>2</v>
      </c>
      <c r="G11">
        <v>90</v>
      </c>
      <c r="H11">
        <v>2.6564814814815652E-3</v>
      </c>
      <c r="I11">
        <v>2.6564814814815652E-3</v>
      </c>
      <c r="J11">
        <v>2.6564814814815652E-3</v>
      </c>
      <c r="K11">
        <v>2</v>
      </c>
      <c r="L11">
        <v>1</v>
      </c>
      <c r="N11" s="11">
        <v>2536</v>
      </c>
      <c r="O11">
        <v>8</v>
      </c>
      <c r="P11">
        <v>49</v>
      </c>
      <c r="Q11">
        <v>4</v>
      </c>
      <c r="R11">
        <v>24</v>
      </c>
      <c r="S11">
        <v>9</v>
      </c>
      <c r="T11">
        <v>19</v>
      </c>
      <c r="AA11">
        <v>49</v>
      </c>
      <c r="AC11" s="11">
        <v>2536</v>
      </c>
      <c r="AD11">
        <v>86</v>
      </c>
      <c r="AE11">
        <v>26</v>
      </c>
      <c r="AF11">
        <v>94</v>
      </c>
      <c r="AG11">
        <v>34</v>
      </c>
      <c r="AH11">
        <v>68</v>
      </c>
      <c r="AI11">
        <v>10</v>
      </c>
      <c r="AJ11">
        <v>0</v>
      </c>
      <c r="AK11">
        <v>0</v>
      </c>
      <c r="AL11">
        <v>0</v>
      </c>
      <c r="AM11">
        <v>0</v>
      </c>
      <c r="AN11">
        <v>0</v>
      </c>
      <c r="AO11">
        <v>0</v>
      </c>
      <c r="AP11">
        <v>94</v>
      </c>
      <c r="AR11" s="11">
        <v>2536</v>
      </c>
      <c r="AS11">
        <v>0</v>
      </c>
      <c r="AT11">
        <v>6.4238425925926546E-3</v>
      </c>
      <c r="AU11">
        <v>1.9010416666666696E-2</v>
      </c>
      <c r="AV11">
        <v>1.460069444444434E-3</v>
      </c>
      <c r="AW11">
        <v>598</v>
      </c>
      <c r="AX11">
        <v>2</v>
      </c>
      <c r="BE11">
        <v>598</v>
      </c>
    </row>
    <row r="12" spans="1:57" x14ac:dyDescent="0.35">
      <c r="A12">
        <v>153604</v>
      </c>
      <c r="B12">
        <v>11</v>
      </c>
      <c r="C12" t="s">
        <v>11</v>
      </c>
      <c r="D12">
        <v>4</v>
      </c>
      <c r="E12">
        <v>1</v>
      </c>
      <c r="F12">
        <v>2</v>
      </c>
      <c r="G12">
        <v>100</v>
      </c>
      <c r="H12">
        <v>2.1636574074073156E-3</v>
      </c>
      <c r="I12">
        <v>2.1636574074073156E-3</v>
      </c>
      <c r="J12">
        <v>2.1636574074073156E-3</v>
      </c>
      <c r="K12">
        <v>1</v>
      </c>
      <c r="L12">
        <v>1</v>
      </c>
      <c r="N12" s="11">
        <v>2725</v>
      </c>
      <c r="O12">
        <v>16</v>
      </c>
      <c r="P12">
        <v>7</v>
      </c>
      <c r="Q12">
        <v>24</v>
      </c>
      <c r="R12">
        <v>2</v>
      </c>
      <c r="S12">
        <v>1</v>
      </c>
      <c r="T12">
        <v>3</v>
      </c>
      <c r="U12">
        <v>2</v>
      </c>
      <c r="V12">
        <v>5</v>
      </c>
      <c r="W12">
        <v>3</v>
      </c>
      <c r="X12">
        <v>4</v>
      </c>
      <c r="Y12">
        <v>5</v>
      </c>
      <c r="Z12">
        <v>2</v>
      </c>
      <c r="AA12">
        <v>24</v>
      </c>
      <c r="AC12" s="11">
        <v>2725</v>
      </c>
      <c r="AD12">
        <v>70</v>
      </c>
      <c r="AE12">
        <v>88</v>
      </c>
      <c r="AF12">
        <v>54</v>
      </c>
      <c r="AG12">
        <v>97</v>
      </c>
      <c r="AH12">
        <v>100</v>
      </c>
      <c r="AI12">
        <v>90</v>
      </c>
      <c r="AJ12">
        <v>90</v>
      </c>
      <c r="AK12">
        <v>60</v>
      </c>
      <c r="AL12">
        <v>80</v>
      </c>
      <c r="AM12">
        <v>70</v>
      </c>
      <c r="AN12">
        <v>60</v>
      </c>
      <c r="AO12">
        <v>90</v>
      </c>
      <c r="AP12">
        <v>100</v>
      </c>
      <c r="AR12" s="11">
        <v>2725</v>
      </c>
      <c r="AS12">
        <v>1.1830324074074028E-2</v>
      </c>
      <c r="AT12">
        <v>4.3172453703703706E-3</v>
      </c>
      <c r="AU12">
        <v>1.8376967592592663E-2</v>
      </c>
      <c r="AV12">
        <v>1.0231481481481897E-3</v>
      </c>
      <c r="AW12">
        <v>677</v>
      </c>
      <c r="AX12">
        <v>18</v>
      </c>
      <c r="AY12">
        <v>1.1526620370370333E-2</v>
      </c>
      <c r="AZ12">
        <v>355</v>
      </c>
      <c r="BA12">
        <v>1.9278819444444428E-2</v>
      </c>
      <c r="BB12">
        <v>2.8559027777776969E-3</v>
      </c>
      <c r="BC12">
        <v>2.4534722222222527E-3</v>
      </c>
      <c r="BD12">
        <v>5.6709490740740609E-3</v>
      </c>
      <c r="BE12">
        <v>677</v>
      </c>
    </row>
    <row r="13" spans="1:57" x14ac:dyDescent="0.35">
      <c r="A13">
        <v>153604</v>
      </c>
      <c r="B13">
        <v>12</v>
      </c>
      <c r="C13" t="s">
        <v>11</v>
      </c>
      <c r="D13">
        <v>5</v>
      </c>
      <c r="E13">
        <v>1</v>
      </c>
      <c r="F13">
        <v>1</v>
      </c>
      <c r="G13">
        <v>100</v>
      </c>
      <c r="H13">
        <v>5.6224537037037337E-3</v>
      </c>
      <c r="I13">
        <v>5.6224537037037337E-3</v>
      </c>
      <c r="J13">
        <v>5.6224537037037337E-3</v>
      </c>
      <c r="K13">
        <v>1</v>
      </c>
      <c r="L13">
        <v>1</v>
      </c>
      <c r="N13" s="11">
        <v>2766</v>
      </c>
      <c r="O13">
        <v>31</v>
      </c>
      <c r="P13">
        <v>34</v>
      </c>
      <c r="Q13">
        <v>33</v>
      </c>
      <c r="R13">
        <v>11</v>
      </c>
      <c r="AA13">
        <v>34</v>
      </c>
      <c r="AC13" s="11">
        <v>2766</v>
      </c>
      <c r="AD13">
        <v>44</v>
      </c>
      <c r="AE13">
        <v>41</v>
      </c>
      <c r="AF13">
        <v>36</v>
      </c>
      <c r="AG13">
        <v>70</v>
      </c>
      <c r="AH13">
        <v>0</v>
      </c>
      <c r="AI13">
        <v>0</v>
      </c>
      <c r="AJ13">
        <v>0</v>
      </c>
      <c r="AK13">
        <v>0</v>
      </c>
      <c r="AL13">
        <v>0</v>
      </c>
      <c r="AM13">
        <v>0</v>
      </c>
      <c r="AN13">
        <v>0</v>
      </c>
      <c r="AO13">
        <v>0</v>
      </c>
      <c r="AP13">
        <v>70</v>
      </c>
      <c r="AR13" s="11">
        <v>2766</v>
      </c>
      <c r="AS13">
        <v>1.2736458333333367E-2</v>
      </c>
      <c r="AT13">
        <v>4.8929398148147563E-3</v>
      </c>
      <c r="AU13">
        <v>1.8953472222222212E-2</v>
      </c>
      <c r="AV13">
        <v>1.2105324074074275E-3</v>
      </c>
      <c r="BE13">
        <v>1.8953472222222212E-2</v>
      </c>
    </row>
    <row r="14" spans="1:57" x14ac:dyDescent="0.35">
      <c r="A14">
        <v>2725</v>
      </c>
      <c r="B14">
        <v>1</v>
      </c>
      <c r="C14" t="s">
        <v>21</v>
      </c>
      <c r="D14">
        <v>46</v>
      </c>
      <c r="E14">
        <v>16</v>
      </c>
      <c r="F14">
        <v>3</v>
      </c>
      <c r="G14">
        <v>70</v>
      </c>
      <c r="H14">
        <v>1.1830324074074028E-2</v>
      </c>
      <c r="I14">
        <v>1.1830324074074028E-2</v>
      </c>
      <c r="J14">
        <v>1.1830324074074028E-2</v>
      </c>
      <c r="K14">
        <v>16</v>
      </c>
      <c r="L14">
        <v>1</v>
      </c>
      <c r="N14" s="11">
        <v>4895</v>
      </c>
      <c r="O14">
        <v>4</v>
      </c>
      <c r="P14">
        <v>3</v>
      </c>
      <c r="Q14">
        <v>2</v>
      </c>
      <c r="R14">
        <v>2</v>
      </c>
      <c r="S14">
        <v>2</v>
      </c>
      <c r="T14">
        <v>4</v>
      </c>
      <c r="U14">
        <v>7</v>
      </c>
      <c r="V14">
        <v>4</v>
      </c>
      <c r="AA14">
        <v>7</v>
      </c>
      <c r="AC14" s="11">
        <v>4895</v>
      </c>
      <c r="AD14">
        <v>70</v>
      </c>
      <c r="AE14">
        <v>80</v>
      </c>
      <c r="AF14">
        <v>90</v>
      </c>
      <c r="AG14">
        <v>90</v>
      </c>
      <c r="AH14">
        <v>90</v>
      </c>
      <c r="AI14">
        <v>70</v>
      </c>
      <c r="AJ14">
        <v>40</v>
      </c>
      <c r="AK14">
        <v>70</v>
      </c>
      <c r="AP14">
        <v>90</v>
      </c>
      <c r="AR14" s="11">
        <v>4895</v>
      </c>
      <c r="AS14">
        <v>1.9185185185184306E-3</v>
      </c>
      <c r="AT14">
        <v>6.4309027777778027E-3</v>
      </c>
      <c r="AU14">
        <v>1.952997685185176E-2</v>
      </c>
      <c r="AV14">
        <v>1.40891203703708E-3</v>
      </c>
      <c r="AW14">
        <v>1.3206712962962941E-2</v>
      </c>
      <c r="AX14">
        <v>285</v>
      </c>
      <c r="AY14">
        <v>3.5517361111110368E-3</v>
      </c>
      <c r="AZ14">
        <v>3.9966435185185833E-3</v>
      </c>
      <c r="BE14">
        <v>285</v>
      </c>
    </row>
    <row r="15" spans="1:57" x14ac:dyDescent="0.35">
      <c r="A15">
        <v>2725</v>
      </c>
      <c r="B15">
        <v>2</v>
      </c>
      <c r="C15" t="s">
        <v>22</v>
      </c>
      <c r="D15">
        <v>28</v>
      </c>
      <c r="E15">
        <v>7</v>
      </c>
      <c r="F15">
        <v>2</v>
      </c>
      <c r="G15">
        <v>88</v>
      </c>
      <c r="H15">
        <v>4.3172453703703706E-3</v>
      </c>
      <c r="I15">
        <v>4.3172453703703706E-3</v>
      </c>
      <c r="J15">
        <v>4.3172453703703706E-3</v>
      </c>
      <c r="K15">
        <v>7</v>
      </c>
      <c r="L15">
        <v>1</v>
      </c>
      <c r="N15" s="11">
        <v>5312</v>
      </c>
      <c r="O15">
        <v>1</v>
      </c>
      <c r="P15">
        <v>2</v>
      </c>
      <c r="Q15">
        <v>6</v>
      </c>
      <c r="R15">
        <v>1</v>
      </c>
      <c r="S15">
        <v>1</v>
      </c>
      <c r="T15">
        <v>1</v>
      </c>
      <c r="U15">
        <v>5</v>
      </c>
      <c r="V15">
        <v>6</v>
      </c>
      <c r="AA15">
        <v>6</v>
      </c>
      <c r="AC15" s="11">
        <v>5312</v>
      </c>
      <c r="AD15">
        <v>100</v>
      </c>
      <c r="AE15">
        <v>90</v>
      </c>
      <c r="AF15">
        <v>50</v>
      </c>
      <c r="AG15">
        <v>100</v>
      </c>
      <c r="AH15">
        <v>100</v>
      </c>
      <c r="AI15">
        <v>100</v>
      </c>
      <c r="AJ15">
        <v>60</v>
      </c>
      <c r="AK15">
        <v>50</v>
      </c>
      <c r="AP15">
        <v>100</v>
      </c>
      <c r="AR15" s="11">
        <v>5312</v>
      </c>
      <c r="AS15">
        <v>1.8813657407408257E-3</v>
      </c>
      <c r="AT15">
        <v>6.0900462962962809E-3</v>
      </c>
      <c r="AU15">
        <v>2.1869097222222189E-2</v>
      </c>
      <c r="AV15">
        <v>1.3329861111111008E-3</v>
      </c>
      <c r="AW15">
        <v>1.2956712962962857E-2</v>
      </c>
      <c r="AX15">
        <v>305</v>
      </c>
      <c r="AY15">
        <v>3.3331018518518718E-3</v>
      </c>
      <c r="AZ15">
        <v>0</v>
      </c>
      <c r="BE15">
        <v>305</v>
      </c>
    </row>
    <row r="16" spans="1:57" x14ac:dyDescent="0.35">
      <c r="A16">
        <v>2725</v>
      </c>
      <c r="B16">
        <v>3</v>
      </c>
      <c r="C16" t="s">
        <v>23</v>
      </c>
      <c r="D16">
        <v>28</v>
      </c>
      <c r="E16">
        <v>24</v>
      </c>
      <c r="F16">
        <v>1</v>
      </c>
      <c r="G16">
        <v>54</v>
      </c>
      <c r="H16">
        <v>1.8376967592592663E-2</v>
      </c>
      <c r="I16">
        <v>1.8376967592592663E-2</v>
      </c>
      <c r="J16">
        <v>1.8376967592592663E-2</v>
      </c>
      <c r="K16">
        <v>24</v>
      </c>
      <c r="L16">
        <v>1</v>
      </c>
      <c r="N16" s="11">
        <v>8015</v>
      </c>
      <c r="O16">
        <v>7</v>
      </c>
      <c r="P16">
        <v>3</v>
      </c>
      <c r="Q16">
        <v>2</v>
      </c>
      <c r="R16">
        <v>3</v>
      </c>
      <c r="S16">
        <v>1</v>
      </c>
      <c r="T16">
        <v>1</v>
      </c>
      <c r="U16">
        <v>8</v>
      </c>
      <c r="V16">
        <v>5</v>
      </c>
      <c r="AA16">
        <v>8</v>
      </c>
      <c r="AC16" s="11">
        <v>8015</v>
      </c>
      <c r="AD16">
        <v>40</v>
      </c>
      <c r="AE16">
        <v>80</v>
      </c>
      <c r="AF16">
        <v>90</v>
      </c>
      <c r="AG16">
        <v>80</v>
      </c>
      <c r="AH16">
        <v>100</v>
      </c>
      <c r="AI16">
        <v>100</v>
      </c>
      <c r="AJ16">
        <v>30</v>
      </c>
      <c r="AK16">
        <v>60</v>
      </c>
      <c r="AP16">
        <v>100</v>
      </c>
      <c r="AR16" s="11">
        <v>8015</v>
      </c>
      <c r="AS16">
        <v>2.2724537037037695E-3</v>
      </c>
      <c r="AT16">
        <v>6.4192129629629946E-3</v>
      </c>
      <c r="AU16">
        <v>2.1091666666666731E-2</v>
      </c>
      <c r="AV16">
        <v>2.1585648148148007E-3</v>
      </c>
      <c r="AW16">
        <v>1.1583680555555587E-2</v>
      </c>
      <c r="AX16">
        <v>220</v>
      </c>
      <c r="AY16">
        <v>3.3700231481481602E-3</v>
      </c>
      <c r="AZ16">
        <v>3.6653935185184672E-3</v>
      </c>
      <c r="BE16">
        <v>220</v>
      </c>
    </row>
    <row r="17" spans="1:57" x14ac:dyDescent="0.35">
      <c r="A17">
        <v>2725</v>
      </c>
      <c r="B17">
        <v>4</v>
      </c>
      <c r="C17" t="s">
        <v>24</v>
      </c>
      <c r="D17">
        <v>7</v>
      </c>
      <c r="E17">
        <v>2</v>
      </c>
      <c r="F17">
        <v>2</v>
      </c>
      <c r="G17">
        <v>97</v>
      </c>
      <c r="H17">
        <v>1.0231481481481897E-3</v>
      </c>
      <c r="I17">
        <v>1.0231481481481897E-3</v>
      </c>
      <c r="J17">
        <v>1.0231481481481897E-3</v>
      </c>
      <c r="K17">
        <v>2</v>
      </c>
      <c r="L17">
        <v>1</v>
      </c>
      <c r="N17" s="11">
        <v>8325</v>
      </c>
      <c r="O17">
        <v>63</v>
      </c>
      <c r="P17">
        <v>20</v>
      </c>
      <c r="Q17">
        <v>30</v>
      </c>
      <c r="AA17">
        <v>63</v>
      </c>
      <c r="AC17" s="11">
        <v>8325</v>
      </c>
      <c r="AD17">
        <v>12</v>
      </c>
      <c r="AE17">
        <v>62</v>
      </c>
      <c r="AF17">
        <v>42</v>
      </c>
      <c r="AG17">
        <v>0</v>
      </c>
      <c r="AH17">
        <v>0</v>
      </c>
      <c r="AI17">
        <v>0</v>
      </c>
      <c r="AJ17">
        <v>0</v>
      </c>
      <c r="AK17">
        <v>0</v>
      </c>
      <c r="AL17">
        <v>0</v>
      </c>
      <c r="AM17">
        <v>0</v>
      </c>
      <c r="AN17">
        <v>0</v>
      </c>
      <c r="AO17">
        <v>0</v>
      </c>
      <c r="AP17">
        <v>62</v>
      </c>
      <c r="AR17" s="11">
        <v>8325</v>
      </c>
      <c r="AS17">
        <v>0</v>
      </c>
      <c r="AT17">
        <v>4.669560185185162E-3</v>
      </c>
      <c r="AU17">
        <v>1.8752083333333225E-2</v>
      </c>
      <c r="BE17">
        <v>1.8752083333333225E-2</v>
      </c>
    </row>
    <row r="18" spans="1:57" x14ac:dyDescent="0.35">
      <c r="A18">
        <v>2725</v>
      </c>
      <c r="B18">
        <v>5</v>
      </c>
      <c r="C18" t="s">
        <v>11</v>
      </c>
      <c r="D18">
        <v>9</v>
      </c>
      <c r="E18">
        <v>1</v>
      </c>
      <c r="F18">
        <v>2</v>
      </c>
      <c r="G18">
        <v>100</v>
      </c>
      <c r="H18" t="s">
        <v>25</v>
      </c>
      <c r="I18">
        <v>677</v>
      </c>
      <c r="J18">
        <v>677</v>
      </c>
      <c r="K18">
        <v>1</v>
      </c>
      <c r="L18">
        <v>1</v>
      </c>
      <c r="N18" s="11">
        <v>8618</v>
      </c>
      <c r="O18">
        <v>9</v>
      </c>
      <c r="P18">
        <v>8</v>
      </c>
      <c r="Q18">
        <v>8</v>
      </c>
      <c r="R18">
        <v>9</v>
      </c>
      <c r="S18">
        <v>8</v>
      </c>
      <c r="T18">
        <v>4</v>
      </c>
      <c r="U18">
        <v>4</v>
      </c>
      <c r="V18">
        <v>3</v>
      </c>
      <c r="AA18">
        <v>9</v>
      </c>
      <c r="AC18" s="11">
        <v>8618</v>
      </c>
      <c r="AD18">
        <v>20</v>
      </c>
      <c r="AE18">
        <v>30</v>
      </c>
      <c r="AF18">
        <v>30</v>
      </c>
      <c r="AG18">
        <v>20</v>
      </c>
      <c r="AH18">
        <v>30</v>
      </c>
      <c r="AI18">
        <v>70</v>
      </c>
      <c r="AJ18">
        <v>70</v>
      </c>
      <c r="AK18">
        <v>80</v>
      </c>
      <c r="AP18">
        <v>80</v>
      </c>
      <c r="AR18" s="11">
        <v>8618</v>
      </c>
      <c r="AS18">
        <v>2.571759259259343E-3</v>
      </c>
      <c r="AT18">
        <v>8.849768518518486E-3</v>
      </c>
      <c r="AU18">
        <v>2.7915740740740658E-2</v>
      </c>
      <c r="AV18">
        <v>0</v>
      </c>
      <c r="AW18">
        <v>1.587187499999998E-2</v>
      </c>
      <c r="AX18">
        <v>185</v>
      </c>
      <c r="AY18">
        <v>3.7704861111111931E-3</v>
      </c>
      <c r="AZ18">
        <v>0</v>
      </c>
      <c r="BE18">
        <v>185</v>
      </c>
    </row>
    <row r="19" spans="1:57" x14ac:dyDescent="0.35">
      <c r="A19">
        <v>2725</v>
      </c>
      <c r="B19">
        <v>6</v>
      </c>
      <c r="C19" t="s">
        <v>20</v>
      </c>
      <c r="D19">
        <v>1</v>
      </c>
      <c r="E19">
        <v>3</v>
      </c>
      <c r="F19">
        <v>1</v>
      </c>
      <c r="G19">
        <v>90</v>
      </c>
      <c r="H19" t="s">
        <v>26</v>
      </c>
      <c r="I19">
        <v>18</v>
      </c>
      <c r="J19">
        <v>18</v>
      </c>
      <c r="K19">
        <v>3</v>
      </c>
      <c r="L19">
        <v>1</v>
      </c>
      <c r="N19" s="11">
        <v>8690</v>
      </c>
      <c r="O19">
        <v>55</v>
      </c>
      <c r="P19">
        <v>14</v>
      </c>
      <c r="Q19">
        <v>29</v>
      </c>
      <c r="R19">
        <v>25</v>
      </c>
      <c r="AA19">
        <v>55</v>
      </c>
      <c r="AC19" s="11">
        <v>8690</v>
      </c>
      <c r="AD19">
        <v>20</v>
      </c>
      <c r="AE19">
        <v>74</v>
      </c>
      <c r="AF19">
        <v>44</v>
      </c>
      <c r="AG19">
        <v>32</v>
      </c>
      <c r="AH19">
        <v>0</v>
      </c>
      <c r="AI19">
        <v>0</v>
      </c>
      <c r="AJ19">
        <v>0</v>
      </c>
      <c r="AK19">
        <v>0</v>
      </c>
      <c r="AL19">
        <v>0</v>
      </c>
      <c r="AM19">
        <v>0</v>
      </c>
      <c r="AN19">
        <v>0</v>
      </c>
      <c r="AO19">
        <v>0</v>
      </c>
      <c r="AP19">
        <v>74</v>
      </c>
      <c r="AR19" s="11">
        <v>8690</v>
      </c>
      <c r="AS19">
        <v>0</v>
      </c>
      <c r="AT19">
        <v>4.5151620370369461E-3</v>
      </c>
      <c r="AU19">
        <v>1.8751851851851908E-2</v>
      </c>
      <c r="AV19">
        <v>1.2998842592593096E-3</v>
      </c>
      <c r="BE19">
        <v>1.8751851851851908E-2</v>
      </c>
    </row>
    <row r="20" spans="1:57" x14ac:dyDescent="0.35">
      <c r="A20">
        <v>2725</v>
      </c>
      <c r="B20">
        <v>7</v>
      </c>
      <c r="C20" t="s">
        <v>20</v>
      </c>
      <c r="D20">
        <v>5</v>
      </c>
      <c r="E20">
        <v>2</v>
      </c>
      <c r="F20">
        <v>1</v>
      </c>
      <c r="G20">
        <v>90</v>
      </c>
      <c r="H20">
        <v>1.1526620370370333E-2</v>
      </c>
      <c r="I20">
        <v>1.1526620370370333E-2</v>
      </c>
      <c r="J20">
        <v>1.1526620370370333E-2</v>
      </c>
      <c r="K20">
        <v>2</v>
      </c>
      <c r="L20">
        <v>1</v>
      </c>
      <c r="N20" s="11">
        <v>8743</v>
      </c>
      <c r="O20">
        <v>6</v>
      </c>
      <c r="P20">
        <v>4</v>
      </c>
      <c r="Q20">
        <v>10</v>
      </c>
      <c r="R20">
        <v>5</v>
      </c>
      <c r="S20">
        <v>7</v>
      </c>
      <c r="T20">
        <v>1</v>
      </c>
      <c r="U20">
        <v>6</v>
      </c>
      <c r="V20">
        <v>7</v>
      </c>
      <c r="AA20">
        <v>10</v>
      </c>
      <c r="AC20" s="11">
        <v>8743</v>
      </c>
      <c r="AD20">
        <v>50</v>
      </c>
      <c r="AE20">
        <v>70</v>
      </c>
      <c r="AF20">
        <v>10</v>
      </c>
      <c r="AG20">
        <v>60</v>
      </c>
      <c r="AH20">
        <v>40</v>
      </c>
      <c r="AI20">
        <v>100</v>
      </c>
      <c r="AJ20">
        <v>50</v>
      </c>
      <c r="AK20">
        <v>40</v>
      </c>
      <c r="AP20">
        <v>100</v>
      </c>
      <c r="AR20" s="11">
        <v>8743</v>
      </c>
      <c r="AS20">
        <v>2.0369212962962902E-3</v>
      </c>
      <c r="AT20">
        <v>6.8722222222221685E-3</v>
      </c>
      <c r="AU20">
        <v>2.556412037037048E-2</v>
      </c>
      <c r="AV20">
        <v>1.7826388888888545E-3</v>
      </c>
      <c r="AW20">
        <v>1.6358101851851936E-2</v>
      </c>
      <c r="AX20">
        <v>310</v>
      </c>
      <c r="AY20">
        <v>3.8084490740741828E-3</v>
      </c>
      <c r="AZ20">
        <v>0</v>
      </c>
      <c r="BE20">
        <v>310</v>
      </c>
    </row>
    <row r="21" spans="1:57" x14ac:dyDescent="0.35">
      <c r="A21">
        <v>2725</v>
      </c>
      <c r="B21">
        <v>8</v>
      </c>
      <c r="C21" t="s">
        <v>19</v>
      </c>
      <c r="D21">
        <v>10</v>
      </c>
      <c r="E21">
        <v>5</v>
      </c>
      <c r="F21">
        <v>1</v>
      </c>
      <c r="G21">
        <v>60</v>
      </c>
      <c r="H21" t="s">
        <v>27</v>
      </c>
      <c r="I21">
        <v>355</v>
      </c>
      <c r="J21">
        <v>355</v>
      </c>
      <c r="K21">
        <v>5</v>
      </c>
      <c r="L21">
        <v>1</v>
      </c>
      <c r="N21" s="11">
        <v>8770</v>
      </c>
      <c r="O21">
        <v>6</v>
      </c>
      <c r="P21">
        <v>7</v>
      </c>
      <c r="Q21">
        <v>5</v>
      </c>
      <c r="R21">
        <v>5</v>
      </c>
      <c r="S21">
        <v>9</v>
      </c>
      <c r="T21">
        <v>5</v>
      </c>
      <c r="U21">
        <v>7</v>
      </c>
      <c r="V21">
        <v>5</v>
      </c>
      <c r="AA21">
        <v>9</v>
      </c>
      <c r="AC21" s="11">
        <v>8770</v>
      </c>
      <c r="AD21">
        <v>50</v>
      </c>
      <c r="AE21">
        <v>40</v>
      </c>
      <c r="AF21">
        <v>60</v>
      </c>
      <c r="AG21">
        <v>60</v>
      </c>
      <c r="AH21">
        <v>20</v>
      </c>
      <c r="AI21">
        <v>60</v>
      </c>
      <c r="AJ21">
        <v>40</v>
      </c>
      <c r="AK21">
        <v>60</v>
      </c>
      <c r="AP21">
        <v>60</v>
      </c>
      <c r="AR21" s="11">
        <v>8770</v>
      </c>
      <c r="AS21">
        <v>2.4567129629629036E-3</v>
      </c>
      <c r="AT21">
        <v>8.8312500000000682E-3</v>
      </c>
      <c r="AU21">
        <v>2.5842129629629618E-2</v>
      </c>
      <c r="AV21">
        <v>2.7038194444444219E-3</v>
      </c>
      <c r="AW21">
        <v>1.5931018518518414E-2</v>
      </c>
      <c r="AX21">
        <v>175</v>
      </c>
      <c r="AY21">
        <v>0</v>
      </c>
      <c r="AZ21">
        <v>0</v>
      </c>
      <c r="BE21">
        <v>175</v>
      </c>
    </row>
    <row r="22" spans="1:57" x14ac:dyDescent="0.35">
      <c r="A22">
        <v>2725</v>
      </c>
      <c r="B22">
        <v>9</v>
      </c>
      <c r="C22" t="s">
        <v>28</v>
      </c>
      <c r="D22">
        <v>1</v>
      </c>
      <c r="E22">
        <v>3</v>
      </c>
      <c r="F22">
        <v>1</v>
      </c>
      <c r="G22">
        <v>80</v>
      </c>
      <c r="H22">
        <v>1.9278819444444428E-2</v>
      </c>
      <c r="I22">
        <v>1.9278819444444428E-2</v>
      </c>
      <c r="J22">
        <v>1.9278819444444428E-2</v>
      </c>
      <c r="K22">
        <v>3</v>
      </c>
      <c r="L22">
        <v>1</v>
      </c>
      <c r="N22" s="11">
        <v>8859</v>
      </c>
      <c r="O22">
        <v>40</v>
      </c>
      <c r="P22">
        <v>17</v>
      </c>
      <c r="Q22">
        <v>9</v>
      </c>
      <c r="R22">
        <v>28</v>
      </c>
      <c r="S22">
        <v>15</v>
      </c>
      <c r="T22">
        <v>14</v>
      </c>
      <c r="AA22">
        <v>40</v>
      </c>
      <c r="AC22" s="11">
        <v>8859</v>
      </c>
      <c r="AD22">
        <v>35</v>
      </c>
      <c r="AE22">
        <v>68</v>
      </c>
      <c r="AF22">
        <v>84</v>
      </c>
      <c r="AG22">
        <v>26</v>
      </c>
      <c r="AH22">
        <v>46</v>
      </c>
      <c r="AI22">
        <v>35</v>
      </c>
      <c r="AJ22">
        <v>0</v>
      </c>
      <c r="AK22">
        <v>0</v>
      </c>
      <c r="AL22">
        <v>0</v>
      </c>
      <c r="AM22">
        <v>0</v>
      </c>
      <c r="AN22">
        <v>0</v>
      </c>
      <c r="AO22">
        <v>0</v>
      </c>
      <c r="AP22">
        <v>84</v>
      </c>
      <c r="AR22" s="11">
        <v>8859</v>
      </c>
      <c r="AS22">
        <v>0</v>
      </c>
      <c r="AT22">
        <v>5.0657407407408428E-3</v>
      </c>
      <c r="AU22">
        <v>1.9943634259259158E-2</v>
      </c>
      <c r="AV22">
        <v>1.4962962962963289E-3</v>
      </c>
      <c r="AW22">
        <v>565</v>
      </c>
      <c r="AX22">
        <v>7</v>
      </c>
      <c r="BE22">
        <v>565</v>
      </c>
    </row>
    <row r="23" spans="1:57" x14ac:dyDescent="0.35">
      <c r="A23">
        <v>2725</v>
      </c>
      <c r="B23">
        <v>10</v>
      </c>
      <c r="C23" t="s">
        <v>21</v>
      </c>
      <c r="D23">
        <v>3</v>
      </c>
      <c r="E23">
        <v>4</v>
      </c>
      <c r="F23">
        <v>2</v>
      </c>
      <c r="G23">
        <v>70</v>
      </c>
      <c r="H23">
        <v>2.8559027777776969E-3</v>
      </c>
      <c r="I23">
        <v>2.8559027777776969E-3</v>
      </c>
      <c r="J23">
        <v>2.8559027777776969E-3</v>
      </c>
      <c r="K23">
        <v>4</v>
      </c>
      <c r="L23">
        <v>1</v>
      </c>
      <c r="N23" s="11">
        <v>9184</v>
      </c>
      <c r="O23">
        <v>1</v>
      </c>
      <c r="P23">
        <v>6</v>
      </c>
      <c r="Q23">
        <v>4</v>
      </c>
      <c r="R23">
        <v>6</v>
      </c>
      <c r="S23">
        <v>1</v>
      </c>
      <c r="T23">
        <v>3</v>
      </c>
      <c r="U23">
        <v>2</v>
      </c>
      <c r="V23">
        <v>1</v>
      </c>
      <c r="AA23">
        <v>6</v>
      </c>
      <c r="AC23" s="11">
        <v>9184</v>
      </c>
      <c r="AD23">
        <v>100</v>
      </c>
      <c r="AE23">
        <v>50</v>
      </c>
      <c r="AF23">
        <v>70</v>
      </c>
      <c r="AG23">
        <v>50</v>
      </c>
      <c r="AH23">
        <v>100</v>
      </c>
      <c r="AI23">
        <v>80</v>
      </c>
      <c r="AJ23">
        <v>90</v>
      </c>
      <c r="AK23">
        <v>100</v>
      </c>
      <c r="AP23">
        <v>100</v>
      </c>
      <c r="AR23" s="11">
        <v>9184</v>
      </c>
      <c r="AS23">
        <v>2.3660879629630038E-3</v>
      </c>
      <c r="AT23">
        <v>8.8124999999998899E-3</v>
      </c>
      <c r="AU23">
        <v>2.5453587962962931E-2</v>
      </c>
      <c r="AV23">
        <v>2.7093750000000139E-3</v>
      </c>
      <c r="AW23">
        <v>1.3709259259259365E-2</v>
      </c>
      <c r="AX23">
        <v>190</v>
      </c>
      <c r="AY23">
        <v>3.606712962962888E-3</v>
      </c>
      <c r="AZ23">
        <v>3.7435185185186182E-3</v>
      </c>
      <c r="BE23">
        <v>190</v>
      </c>
    </row>
    <row r="24" spans="1:57" x14ac:dyDescent="0.35">
      <c r="A24">
        <v>2725</v>
      </c>
      <c r="B24">
        <v>11</v>
      </c>
      <c r="C24" t="s">
        <v>19</v>
      </c>
      <c r="D24">
        <v>3</v>
      </c>
      <c r="E24">
        <v>5</v>
      </c>
      <c r="F24">
        <v>2</v>
      </c>
      <c r="G24">
        <v>60</v>
      </c>
      <c r="H24">
        <v>2.4534722222222527E-3</v>
      </c>
      <c r="I24">
        <v>2.4534722222222527E-3</v>
      </c>
      <c r="J24">
        <v>2.4534722222222527E-3</v>
      </c>
      <c r="K24">
        <v>5</v>
      </c>
      <c r="L24">
        <v>1</v>
      </c>
      <c r="N24" s="11">
        <v>9440</v>
      </c>
      <c r="O24">
        <v>3</v>
      </c>
      <c r="P24">
        <v>1</v>
      </c>
      <c r="Q24">
        <v>3</v>
      </c>
      <c r="R24">
        <v>1</v>
      </c>
      <c r="S24">
        <v>2</v>
      </c>
      <c r="T24">
        <v>1</v>
      </c>
      <c r="U24">
        <v>5</v>
      </c>
      <c r="V24">
        <v>3</v>
      </c>
      <c r="AA24">
        <v>5</v>
      </c>
      <c r="AC24" s="11">
        <v>9440</v>
      </c>
      <c r="AD24">
        <v>80</v>
      </c>
      <c r="AE24">
        <v>100</v>
      </c>
      <c r="AF24">
        <v>80</v>
      </c>
      <c r="AG24">
        <v>100</v>
      </c>
      <c r="AH24">
        <v>90</v>
      </c>
      <c r="AI24">
        <v>100</v>
      </c>
      <c r="AJ24">
        <v>60</v>
      </c>
      <c r="AK24">
        <v>80</v>
      </c>
      <c r="AP24">
        <v>100</v>
      </c>
      <c r="AR24" s="11">
        <v>9440</v>
      </c>
      <c r="AS24">
        <v>2.2417824074074666E-3</v>
      </c>
      <c r="AT24">
        <v>5.9743055555554481E-3</v>
      </c>
      <c r="AU24">
        <v>2.1589004629629649E-2</v>
      </c>
      <c r="AV24">
        <v>1.9457175925925441E-3</v>
      </c>
      <c r="AW24">
        <v>1.1994907407407496E-2</v>
      </c>
      <c r="AX24">
        <v>220</v>
      </c>
      <c r="AY24">
        <v>3.1947916666665854E-3</v>
      </c>
      <c r="AZ24">
        <v>3.2060185185185386E-3</v>
      </c>
      <c r="BE24">
        <v>220</v>
      </c>
    </row>
    <row r="25" spans="1:57" x14ac:dyDescent="0.35">
      <c r="A25">
        <v>2725</v>
      </c>
      <c r="B25">
        <v>12</v>
      </c>
      <c r="C25" t="s">
        <v>20</v>
      </c>
      <c r="D25">
        <v>6</v>
      </c>
      <c r="E25">
        <v>2</v>
      </c>
      <c r="F25">
        <v>1</v>
      </c>
      <c r="G25">
        <v>90</v>
      </c>
      <c r="H25">
        <v>5.6709490740740609E-3</v>
      </c>
      <c r="I25">
        <v>5.6709490740740609E-3</v>
      </c>
      <c r="J25">
        <v>5.6709490740740609E-3</v>
      </c>
      <c r="K25">
        <v>2</v>
      </c>
      <c r="L25">
        <v>1</v>
      </c>
      <c r="N25" s="11">
        <v>9759</v>
      </c>
      <c r="O25">
        <v>37</v>
      </c>
      <c r="P25">
        <v>53</v>
      </c>
      <c r="Q25">
        <v>21</v>
      </c>
      <c r="R25">
        <v>40</v>
      </c>
      <c r="AA25">
        <v>53</v>
      </c>
      <c r="AC25" s="11">
        <v>9759</v>
      </c>
      <c r="AD25">
        <v>38</v>
      </c>
      <c r="AE25">
        <v>22</v>
      </c>
      <c r="AF25">
        <v>60</v>
      </c>
      <c r="AG25">
        <v>2</v>
      </c>
      <c r="AH25">
        <v>0</v>
      </c>
      <c r="AI25">
        <v>0</v>
      </c>
      <c r="AJ25">
        <v>0</v>
      </c>
      <c r="AK25">
        <v>0</v>
      </c>
      <c r="AL25">
        <v>0</v>
      </c>
      <c r="AM25">
        <v>0</v>
      </c>
      <c r="AN25">
        <v>0</v>
      </c>
      <c r="AO25">
        <v>0</v>
      </c>
      <c r="AP25">
        <v>60</v>
      </c>
      <c r="AR25" s="11">
        <v>9759</v>
      </c>
      <c r="AS25">
        <v>0</v>
      </c>
      <c r="AT25">
        <v>6.6071759259258567E-3</v>
      </c>
      <c r="AU25">
        <v>2.1102777777777693E-2</v>
      </c>
      <c r="AV25">
        <v>2.7451388888888317E-3</v>
      </c>
      <c r="BE25">
        <v>2.1102777777777693E-2</v>
      </c>
    </row>
    <row r="26" spans="1:57" x14ac:dyDescent="0.35">
      <c r="A26">
        <v>81616</v>
      </c>
      <c r="B26">
        <v>1</v>
      </c>
      <c r="C26" t="s">
        <v>29</v>
      </c>
      <c r="D26">
        <v>25</v>
      </c>
      <c r="E26">
        <v>4</v>
      </c>
      <c r="F26">
        <v>3</v>
      </c>
      <c r="G26">
        <v>94</v>
      </c>
      <c r="H26">
        <v>1.1209606481481504E-2</v>
      </c>
      <c r="I26">
        <v>1.1209606481481504E-2</v>
      </c>
      <c r="J26">
        <v>1.1209606481481504E-2</v>
      </c>
      <c r="K26">
        <v>4</v>
      </c>
      <c r="L26">
        <v>1</v>
      </c>
      <c r="N26" s="11">
        <v>9839</v>
      </c>
      <c r="O26">
        <v>95</v>
      </c>
      <c r="AA26">
        <v>95</v>
      </c>
      <c r="AC26" s="11">
        <v>9839</v>
      </c>
      <c r="AD26">
        <v>-20</v>
      </c>
      <c r="AE26">
        <v>0</v>
      </c>
      <c r="AF26">
        <v>0</v>
      </c>
      <c r="AG26">
        <v>0</v>
      </c>
      <c r="AH26">
        <v>0</v>
      </c>
      <c r="AI26">
        <v>0</v>
      </c>
      <c r="AJ26">
        <v>0</v>
      </c>
      <c r="AK26">
        <v>0</v>
      </c>
      <c r="AL26">
        <v>0</v>
      </c>
      <c r="AM26">
        <v>0</v>
      </c>
      <c r="AN26">
        <v>0</v>
      </c>
      <c r="AO26">
        <v>0</v>
      </c>
      <c r="AP26">
        <v>0</v>
      </c>
      <c r="AR26" s="11">
        <v>9839</v>
      </c>
      <c r="AS26">
        <v>0</v>
      </c>
      <c r="BE26">
        <v>0</v>
      </c>
    </row>
    <row r="27" spans="1:57" x14ac:dyDescent="0.35">
      <c r="A27">
        <v>81616</v>
      </c>
      <c r="B27">
        <v>2</v>
      </c>
      <c r="C27" t="s">
        <v>30</v>
      </c>
      <c r="D27">
        <v>22</v>
      </c>
      <c r="E27">
        <v>30</v>
      </c>
      <c r="F27">
        <v>2</v>
      </c>
      <c r="G27">
        <v>45</v>
      </c>
      <c r="H27">
        <v>4.8631944444443853E-3</v>
      </c>
      <c r="I27">
        <v>4.8631944444443853E-3</v>
      </c>
      <c r="J27">
        <v>4.8631944444443853E-3</v>
      </c>
      <c r="K27">
        <v>30</v>
      </c>
      <c r="L27">
        <v>1</v>
      </c>
      <c r="N27" s="11">
        <v>12348</v>
      </c>
      <c r="O27">
        <v>8</v>
      </c>
      <c r="P27">
        <v>10</v>
      </c>
      <c r="Q27">
        <v>0</v>
      </c>
      <c r="R27">
        <v>0</v>
      </c>
      <c r="S27">
        <v>0</v>
      </c>
      <c r="T27">
        <v>0</v>
      </c>
      <c r="U27">
        <v>0</v>
      </c>
      <c r="V27">
        <v>0</v>
      </c>
      <c r="AA27">
        <v>10</v>
      </c>
      <c r="AC27" s="11">
        <v>12348</v>
      </c>
      <c r="AD27">
        <v>30</v>
      </c>
      <c r="AE27">
        <v>10</v>
      </c>
      <c r="AF27">
        <v>0</v>
      </c>
      <c r="AG27">
        <v>0</v>
      </c>
      <c r="AH27">
        <v>0</v>
      </c>
      <c r="AI27">
        <v>0</v>
      </c>
      <c r="AJ27">
        <v>0</v>
      </c>
      <c r="AK27">
        <v>0</v>
      </c>
      <c r="AP27">
        <v>30</v>
      </c>
      <c r="AR27" s="11">
        <v>12348</v>
      </c>
      <c r="AS27">
        <v>2.4825231481482302E-3</v>
      </c>
      <c r="AT27">
        <v>0</v>
      </c>
      <c r="BE27">
        <v>2.4825231481482302E-3</v>
      </c>
    </row>
    <row r="28" spans="1:57" x14ac:dyDescent="0.35">
      <c r="A28">
        <v>81616</v>
      </c>
      <c r="B28">
        <v>3</v>
      </c>
      <c r="C28" t="s">
        <v>21</v>
      </c>
      <c r="D28">
        <v>31</v>
      </c>
      <c r="E28">
        <v>16</v>
      </c>
      <c r="F28">
        <v>1</v>
      </c>
      <c r="G28">
        <v>70</v>
      </c>
      <c r="H28">
        <v>1.7933333333333357E-2</v>
      </c>
      <c r="I28">
        <v>1.7933333333333357E-2</v>
      </c>
      <c r="J28">
        <v>1.7933333333333357E-2</v>
      </c>
      <c r="K28">
        <v>16</v>
      </c>
      <c r="L28">
        <v>1</v>
      </c>
      <c r="N28" s="11">
        <v>12819</v>
      </c>
      <c r="O28">
        <v>4</v>
      </c>
      <c r="P28">
        <v>2</v>
      </c>
      <c r="Q28">
        <v>6</v>
      </c>
      <c r="R28">
        <v>2</v>
      </c>
      <c r="S28">
        <v>6</v>
      </c>
      <c r="T28">
        <v>4</v>
      </c>
      <c r="U28">
        <v>7</v>
      </c>
      <c r="AA28">
        <v>7</v>
      </c>
      <c r="AC28" s="11">
        <v>12819</v>
      </c>
      <c r="AD28">
        <v>70</v>
      </c>
      <c r="AE28">
        <v>90</v>
      </c>
      <c r="AF28">
        <v>50</v>
      </c>
      <c r="AG28">
        <v>90</v>
      </c>
      <c r="AH28">
        <v>50</v>
      </c>
      <c r="AI28">
        <v>70</v>
      </c>
      <c r="AJ28">
        <v>40</v>
      </c>
      <c r="AP28">
        <v>90</v>
      </c>
      <c r="AR28" s="11">
        <v>12819</v>
      </c>
      <c r="AS28">
        <v>5.6880787037036917E-3</v>
      </c>
      <c r="AT28">
        <v>1.4036458333333224E-2</v>
      </c>
      <c r="AU28">
        <v>2.4784722222221944E-3</v>
      </c>
      <c r="AV28">
        <v>8.3872685185184537E-3</v>
      </c>
      <c r="AW28">
        <v>170</v>
      </c>
      <c r="AX28">
        <v>3.3850694444443885E-3</v>
      </c>
      <c r="AY28">
        <v>4.3863425925925181E-3</v>
      </c>
      <c r="BE28">
        <v>170</v>
      </c>
    </row>
    <row r="29" spans="1:57" x14ac:dyDescent="0.35">
      <c r="A29">
        <v>81616</v>
      </c>
      <c r="B29">
        <v>4</v>
      </c>
      <c r="C29" t="s">
        <v>31</v>
      </c>
      <c r="D29">
        <v>14</v>
      </c>
      <c r="E29">
        <v>19</v>
      </c>
      <c r="F29">
        <v>2</v>
      </c>
      <c r="G29">
        <v>46</v>
      </c>
      <c r="H29">
        <v>1.2693287037037759E-3</v>
      </c>
      <c r="I29">
        <v>1.2693287037037759E-3</v>
      </c>
      <c r="J29">
        <v>1.2693287037037759E-3</v>
      </c>
      <c r="K29">
        <v>19</v>
      </c>
      <c r="L29">
        <v>1</v>
      </c>
      <c r="N29" s="11">
        <v>13342</v>
      </c>
      <c r="O29">
        <v>3</v>
      </c>
      <c r="P29">
        <v>9</v>
      </c>
      <c r="Q29">
        <v>6</v>
      </c>
      <c r="R29">
        <v>4</v>
      </c>
      <c r="S29">
        <v>3</v>
      </c>
      <c r="T29">
        <v>6</v>
      </c>
      <c r="U29">
        <v>0</v>
      </c>
      <c r="V29">
        <v>0</v>
      </c>
      <c r="AA29">
        <v>9</v>
      </c>
      <c r="AC29" s="11">
        <v>13342</v>
      </c>
      <c r="AD29">
        <v>80</v>
      </c>
      <c r="AE29">
        <v>20</v>
      </c>
      <c r="AF29">
        <v>50</v>
      </c>
      <c r="AG29">
        <v>70</v>
      </c>
      <c r="AH29">
        <v>80</v>
      </c>
      <c r="AI29">
        <v>50</v>
      </c>
      <c r="AJ29">
        <v>0</v>
      </c>
      <c r="AK29">
        <v>0</v>
      </c>
      <c r="AP29">
        <v>80</v>
      </c>
      <c r="AR29" s="11">
        <v>13342</v>
      </c>
      <c r="AS29">
        <v>2.0942129629628603E-3</v>
      </c>
      <c r="AT29">
        <v>1.1037152777777726E-2</v>
      </c>
      <c r="AU29">
        <v>2.3449768518518432E-2</v>
      </c>
      <c r="AV29">
        <v>2.7077546296296884E-3</v>
      </c>
      <c r="AW29">
        <v>1.5954166666666714E-2</v>
      </c>
      <c r="AX29">
        <v>225</v>
      </c>
      <c r="BE29">
        <v>225</v>
      </c>
    </row>
    <row r="30" spans="1:57" x14ac:dyDescent="0.35">
      <c r="A30">
        <v>81616</v>
      </c>
      <c r="B30">
        <v>5</v>
      </c>
      <c r="C30" t="s">
        <v>12</v>
      </c>
      <c r="D30">
        <v>13</v>
      </c>
      <c r="E30">
        <v>9</v>
      </c>
      <c r="F30">
        <v>2</v>
      </c>
      <c r="G30">
        <v>68</v>
      </c>
      <c r="H30" t="s">
        <v>32</v>
      </c>
      <c r="I30">
        <v>598</v>
      </c>
      <c r="J30">
        <v>598</v>
      </c>
      <c r="K30">
        <v>9</v>
      </c>
      <c r="L30">
        <v>1</v>
      </c>
      <c r="N30" s="11">
        <v>13813</v>
      </c>
      <c r="O30">
        <v>6</v>
      </c>
      <c r="P30">
        <v>4</v>
      </c>
      <c r="Q30">
        <v>9</v>
      </c>
      <c r="R30">
        <v>10</v>
      </c>
      <c r="S30">
        <v>8</v>
      </c>
      <c r="T30">
        <v>9</v>
      </c>
      <c r="U30">
        <v>9</v>
      </c>
      <c r="AA30">
        <v>10</v>
      </c>
      <c r="AC30" s="11">
        <v>13813</v>
      </c>
      <c r="AD30">
        <v>50</v>
      </c>
      <c r="AE30">
        <v>70</v>
      </c>
      <c r="AF30">
        <v>20</v>
      </c>
      <c r="AG30">
        <v>10</v>
      </c>
      <c r="AH30">
        <v>30</v>
      </c>
      <c r="AI30">
        <v>20</v>
      </c>
      <c r="AJ30">
        <v>20</v>
      </c>
      <c r="AP30">
        <v>70</v>
      </c>
      <c r="AR30" s="11">
        <v>13813</v>
      </c>
      <c r="AS30">
        <v>6.8373842592592826E-3</v>
      </c>
      <c r="AT30">
        <v>1.7883101851851935E-2</v>
      </c>
      <c r="AU30">
        <v>0</v>
      </c>
      <c r="AV30">
        <v>1.2842013888888948E-2</v>
      </c>
      <c r="AW30">
        <v>115</v>
      </c>
      <c r="AX30">
        <v>2.5270833333332909E-3</v>
      </c>
      <c r="AY30">
        <v>3.5439814814814952E-3</v>
      </c>
      <c r="BE30">
        <v>115</v>
      </c>
    </row>
    <row r="31" spans="1:57" x14ac:dyDescent="0.35">
      <c r="A31">
        <v>81616</v>
      </c>
      <c r="B31">
        <v>6</v>
      </c>
      <c r="C31" t="s">
        <v>33</v>
      </c>
      <c r="D31">
        <v>8</v>
      </c>
      <c r="E31">
        <v>2</v>
      </c>
      <c r="F31">
        <v>1</v>
      </c>
      <c r="G31">
        <v>95</v>
      </c>
      <c r="H31" t="s">
        <v>34</v>
      </c>
      <c r="I31">
        <v>19</v>
      </c>
      <c r="J31">
        <v>19</v>
      </c>
      <c r="K31">
        <v>2</v>
      </c>
      <c r="L31">
        <v>1</v>
      </c>
      <c r="N31" s="11">
        <v>13983</v>
      </c>
      <c r="O31">
        <v>1</v>
      </c>
      <c r="P31">
        <v>1</v>
      </c>
      <c r="Q31">
        <v>2</v>
      </c>
      <c r="R31">
        <v>1</v>
      </c>
      <c r="S31">
        <v>4</v>
      </c>
      <c r="T31">
        <v>2</v>
      </c>
      <c r="U31">
        <v>2</v>
      </c>
      <c r="AA31">
        <v>4</v>
      </c>
      <c r="AC31" s="11">
        <v>13983</v>
      </c>
      <c r="AD31">
        <v>100</v>
      </c>
      <c r="AE31">
        <v>100</v>
      </c>
      <c r="AF31">
        <v>90</v>
      </c>
      <c r="AG31">
        <v>100</v>
      </c>
      <c r="AH31">
        <v>70</v>
      </c>
      <c r="AI31">
        <v>90</v>
      </c>
      <c r="AJ31">
        <v>90</v>
      </c>
      <c r="AP31">
        <v>100</v>
      </c>
      <c r="AR31" s="11">
        <v>13983</v>
      </c>
      <c r="AS31">
        <v>5.5462962962962159E-3</v>
      </c>
      <c r="AT31">
        <v>1.6526504629629679E-2</v>
      </c>
      <c r="AU31">
        <v>2.3692129629628855E-3</v>
      </c>
      <c r="AV31">
        <v>7.6383101851851265E-3</v>
      </c>
      <c r="AW31">
        <v>135</v>
      </c>
      <c r="AX31">
        <v>2.1163194444444589E-3</v>
      </c>
      <c r="AY31">
        <v>2.3619212962961988E-3</v>
      </c>
      <c r="BE31">
        <v>135</v>
      </c>
    </row>
    <row r="32" spans="1:57" x14ac:dyDescent="0.35">
      <c r="A32">
        <v>81616</v>
      </c>
      <c r="B32">
        <v>7</v>
      </c>
      <c r="C32" t="s">
        <v>28</v>
      </c>
      <c r="D32">
        <v>7</v>
      </c>
      <c r="E32">
        <v>3</v>
      </c>
      <c r="F32">
        <v>1</v>
      </c>
      <c r="G32">
        <v>80</v>
      </c>
      <c r="H32">
        <v>1.1605902777777732E-2</v>
      </c>
      <c r="I32">
        <v>1.1605902777777732E-2</v>
      </c>
      <c r="J32">
        <v>1.1605902777777732E-2</v>
      </c>
      <c r="K32">
        <v>3</v>
      </c>
      <c r="L32">
        <v>1</v>
      </c>
      <c r="N32" s="11">
        <v>15182</v>
      </c>
      <c r="O32">
        <v>2</v>
      </c>
      <c r="P32">
        <v>6</v>
      </c>
      <c r="Q32">
        <v>9</v>
      </c>
      <c r="AA32">
        <v>9</v>
      </c>
      <c r="AC32" s="11">
        <v>15182</v>
      </c>
      <c r="AD32">
        <v>90</v>
      </c>
      <c r="AE32">
        <v>50</v>
      </c>
      <c r="AF32">
        <v>20</v>
      </c>
      <c r="AG32">
        <v>0</v>
      </c>
      <c r="AH32">
        <v>0</v>
      </c>
      <c r="AI32">
        <v>0</v>
      </c>
      <c r="AJ32">
        <v>0</v>
      </c>
      <c r="AK32">
        <v>0</v>
      </c>
      <c r="AP32">
        <v>90</v>
      </c>
      <c r="AR32" s="11">
        <v>15182</v>
      </c>
      <c r="AS32">
        <v>2.3442129629629438E-3</v>
      </c>
      <c r="AT32">
        <v>8.0378472222222275E-3</v>
      </c>
      <c r="AU32">
        <v>3.125E-2</v>
      </c>
      <c r="BE32">
        <v>3.125E-2</v>
      </c>
    </row>
    <row r="33" spans="1:57" x14ac:dyDescent="0.35">
      <c r="A33">
        <v>81616</v>
      </c>
      <c r="B33">
        <v>8</v>
      </c>
      <c r="C33" t="s">
        <v>21</v>
      </c>
      <c r="D33">
        <v>8</v>
      </c>
      <c r="E33">
        <v>4</v>
      </c>
      <c r="F33">
        <v>1</v>
      </c>
      <c r="G33">
        <v>70</v>
      </c>
      <c r="H33" t="s">
        <v>35</v>
      </c>
      <c r="I33">
        <v>365</v>
      </c>
      <c r="J33">
        <v>365</v>
      </c>
      <c r="K33">
        <v>4</v>
      </c>
      <c r="L33">
        <v>1</v>
      </c>
      <c r="N33" s="11">
        <v>16080</v>
      </c>
      <c r="O33">
        <v>6</v>
      </c>
      <c r="P33">
        <v>4</v>
      </c>
      <c r="Q33">
        <v>5</v>
      </c>
      <c r="R33">
        <v>26</v>
      </c>
      <c r="S33">
        <v>23</v>
      </c>
      <c r="T33">
        <v>9</v>
      </c>
      <c r="U33">
        <v>5</v>
      </c>
      <c r="V33">
        <v>7</v>
      </c>
      <c r="W33">
        <v>2</v>
      </c>
      <c r="X33">
        <v>1</v>
      </c>
      <c r="Y33">
        <v>8</v>
      </c>
      <c r="Z33">
        <v>9</v>
      </c>
      <c r="AA33">
        <v>26</v>
      </c>
      <c r="AC33" s="11">
        <v>16080</v>
      </c>
      <c r="AD33">
        <v>90</v>
      </c>
      <c r="AE33">
        <v>94</v>
      </c>
      <c r="AF33">
        <v>92</v>
      </c>
      <c r="AG33">
        <v>30</v>
      </c>
      <c r="AH33">
        <v>22</v>
      </c>
      <c r="AI33">
        <v>60</v>
      </c>
      <c r="AJ33">
        <v>60</v>
      </c>
      <c r="AK33">
        <v>40</v>
      </c>
      <c r="AL33">
        <v>90</v>
      </c>
      <c r="AM33">
        <v>100</v>
      </c>
      <c r="AN33">
        <v>30</v>
      </c>
      <c r="AO33">
        <v>20</v>
      </c>
      <c r="AP33">
        <v>100</v>
      </c>
      <c r="AR33" s="11">
        <v>16080</v>
      </c>
      <c r="AS33">
        <v>1.1356365740740726E-2</v>
      </c>
      <c r="AT33">
        <v>4.2603009259258862E-3</v>
      </c>
      <c r="AU33">
        <v>1.7221412037037087E-2</v>
      </c>
      <c r="AV33">
        <v>1.3048611111110553E-3</v>
      </c>
      <c r="AW33">
        <v>515</v>
      </c>
      <c r="AX33">
        <v>12</v>
      </c>
      <c r="AY33">
        <v>1.2007638888888783E-2</v>
      </c>
      <c r="AZ33">
        <v>345</v>
      </c>
      <c r="BA33">
        <v>1.9015162037037125E-2</v>
      </c>
      <c r="BB33">
        <v>2.6302083333333837E-3</v>
      </c>
      <c r="BC33">
        <v>3.2980324074074474E-3</v>
      </c>
      <c r="BD33">
        <v>7.6237268518517531E-3</v>
      </c>
      <c r="BE33">
        <v>515</v>
      </c>
    </row>
    <row r="34" spans="1:57" x14ac:dyDescent="0.35">
      <c r="A34">
        <v>81616</v>
      </c>
      <c r="B34">
        <v>9</v>
      </c>
      <c r="C34" t="s">
        <v>21</v>
      </c>
      <c r="D34">
        <v>3</v>
      </c>
      <c r="E34">
        <v>4</v>
      </c>
      <c r="F34">
        <v>1</v>
      </c>
      <c r="G34">
        <v>70</v>
      </c>
      <c r="H34">
        <v>1.9617592592592548E-2</v>
      </c>
      <c r="I34">
        <v>1.9617592592592548E-2</v>
      </c>
      <c r="J34">
        <v>1.9617592592592548E-2</v>
      </c>
      <c r="K34">
        <v>4</v>
      </c>
      <c r="L34">
        <v>1</v>
      </c>
      <c r="N34" s="11">
        <v>16973</v>
      </c>
      <c r="O34">
        <v>1</v>
      </c>
      <c r="P34">
        <v>2</v>
      </c>
      <c r="Q34">
        <v>4</v>
      </c>
      <c r="R34">
        <v>4</v>
      </c>
      <c r="S34">
        <v>4</v>
      </c>
      <c r="T34">
        <v>6</v>
      </c>
      <c r="U34">
        <v>3</v>
      </c>
      <c r="V34">
        <v>4</v>
      </c>
      <c r="AA34">
        <v>6</v>
      </c>
      <c r="AC34" s="11">
        <v>16973</v>
      </c>
      <c r="AD34">
        <v>100</v>
      </c>
      <c r="AE34">
        <v>90</v>
      </c>
      <c r="AF34">
        <v>70</v>
      </c>
      <c r="AG34">
        <v>70</v>
      </c>
      <c r="AH34">
        <v>70</v>
      </c>
      <c r="AI34">
        <v>50</v>
      </c>
      <c r="AJ34">
        <v>80</v>
      </c>
      <c r="AK34">
        <v>70</v>
      </c>
      <c r="AP34">
        <v>100</v>
      </c>
      <c r="AR34" s="11">
        <v>16973</v>
      </c>
      <c r="AS34">
        <v>2.2065972222222729E-3</v>
      </c>
      <c r="AT34">
        <v>6.185879629629687E-3</v>
      </c>
      <c r="AU34">
        <v>2.2694328703703803E-2</v>
      </c>
      <c r="AV34">
        <v>2.199652777777672E-3</v>
      </c>
      <c r="AW34">
        <v>1.2150000000000105E-2</v>
      </c>
      <c r="AX34">
        <v>195</v>
      </c>
      <c r="AY34">
        <v>2.871296296296233E-3</v>
      </c>
      <c r="AZ34">
        <v>3.3680555555555269E-3</v>
      </c>
      <c r="BE34">
        <v>195</v>
      </c>
    </row>
    <row r="35" spans="1:57" x14ac:dyDescent="0.35">
      <c r="A35">
        <v>81616</v>
      </c>
      <c r="B35">
        <v>10</v>
      </c>
      <c r="C35" t="s">
        <v>28</v>
      </c>
      <c r="D35">
        <v>2</v>
      </c>
      <c r="E35">
        <v>3</v>
      </c>
      <c r="F35">
        <v>2</v>
      </c>
      <c r="G35">
        <v>80</v>
      </c>
      <c r="H35">
        <v>2.7275462962963459E-3</v>
      </c>
      <c r="I35">
        <v>2.7275462962963459E-3</v>
      </c>
      <c r="J35">
        <v>2.7275462962963459E-3</v>
      </c>
      <c r="K35">
        <v>3</v>
      </c>
      <c r="L35">
        <v>1</v>
      </c>
      <c r="N35" s="11">
        <v>17714</v>
      </c>
      <c r="O35">
        <v>7</v>
      </c>
      <c r="P35">
        <v>6</v>
      </c>
      <c r="Q35">
        <v>3</v>
      </c>
      <c r="R35">
        <v>9</v>
      </c>
      <c r="S35">
        <v>5</v>
      </c>
      <c r="T35">
        <v>9</v>
      </c>
      <c r="U35">
        <v>5</v>
      </c>
      <c r="V35">
        <v>4</v>
      </c>
      <c r="AA35">
        <v>9</v>
      </c>
      <c r="AC35" s="11">
        <v>17714</v>
      </c>
      <c r="AD35">
        <v>40</v>
      </c>
      <c r="AE35">
        <v>50</v>
      </c>
      <c r="AF35">
        <v>80</v>
      </c>
      <c r="AG35">
        <v>20</v>
      </c>
      <c r="AH35">
        <v>60</v>
      </c>
      <c r="AI35">
        <v>20</v>
      </c>
      <c r="AJ35">
        <v>60</v>
      </c>
      <c r="AK35">
        <v>70</v>
      </c>
      <c r="AP35">
        <v>80</v>
      </c>
      <c r="AR35" s="11">
        <v>17714</v>
      </c>
      <c r="AS35">
        <v>2.1836805555555117E-3</v>
      </c>
      <c r="AT35">
        <v>8.799074074073987E-3</v>
      </c>
      <c r="AU35">
        <v>2.1816782407407365E-2</v>
      </c>
      <c r="AV35">
        <v>0</v>
      </c>
      <c r="AW35">
        <v>1.6405324074074024E-2</v>
      </c>
      <c r="AX35">
        <v>210</v>
      </c>
      <c r="AY35">
        <v>0</v>
      </c>
      <c r="AZ35">
        <v>0</v>
      </c>
      <c r="BE35">
        <v>210</v>
      </c>
    </row>
    <row r="36" spans="1:57" x14ac:dyDescent="0.35">
      <c r="A36">
        <v>81616</v>
      </c>
      <c r="B36">
        <v>11</v>
      </c>
      <c r="C36" t="s">
        <v>20</v>
      </c>
      <c r="D36">
        <v>2</v>
      </c>
      <c r="E36">
        <v>2</v>
      </c>
      <c r="F36">
        <v>2</v>
      </c>
      <c r="G36">
        <v>90</v>
      </c>
      <c r="H36">
        <v>2.2640046296296124E-3</v>
      </c>
      <c r="I36">
        <v>2.2640046296296124E-3</v>
      </c>
      <c r="J36">
        <v>2.2640046296296124E-3</v>
      </c>
      <c r="K36">
        <v>2</v>
      </c>
      <c r="L36">
        <v>1</v>
      </c>
      <c r="N36" s="11">
        <v>18543</v>
      </c>
      <c r="AC36" s="11">
        <v>18543</v>
      </c>
      <c r="AD36">
        <v>0</v>
      </c>
      <c r="AE36">
        <v>0</v>
      </c>
      <c r="AF36">
        <v>0</v>
      </c>
      <c r="AG36">
        <v>0</v>
      </c>
      <c r="AH36">
        <v>0</v>
      </c>
      <c r="AI36">
        <v>0</v>
      </c>
      <c r="AJ36">
        <v>0</v>
      </c>
      <c r="AK36">
        <v>0</v>
      </c>
      <c r="AL36">
        <v>0</v>
      </c>
      <c r="AM36">
        <v>0</v>
      </c>
      <c r="AN36">
        <v>0</v>
      </c>
      <c r="AO36">
        <v>0</v>
      </c>
      <c r="AP36">
        <v>0</v>
      </c>
      <c r="AR36" s="11">
        <v>18543</v>
      </c>
    </row>
    <row r="37" spans="1:57" x14ac:dyDescent="0.35">
      <c r="A37">
        <v>81616</v>
      </c>
      <c r="B37">
        <v>12</v>
      </c>
      <c r="C37" t="s">
        <v>28</v>
      </c>
      <c r="D37">
        <v>4</v>
      </c>
      <c r="E37">
        <v>3</v>
      </c>
      <c r="F37">
        <v>1</v>
      </c>
      <c r="G37">
        <v>80</v>
      </c>
      <c r="H37">
        <v>5.8194444444443771E-3</v>
      </c>
      <c r="I37">
        <v>5.8194444444443771E-3</v>
      </c>
      <c r="J37">
        <v>5.8194444444443771E-3</v>
      </c>
      <c r="K37">
        <v>3</v>
      </c>
      <c r="L37">
        <v>1</v>
      </c>
      <c r="N37" s="11">
        <v>18588</v>
      </c>
      <c r="O37">
        <v>6</v>
      </c>
      <c r="P37">
        <v>5</v>
      </c>
      <c r="Q37">
        <v>41</v>
      </c>
      <c r="R37">
        <v>13</v>
      </c>
      <c r="S37">
        <v>10</v>
      </c>
      <c r="T37">
        <v>13</v>
      </c>
      <c r="AA37">
        <v>41</v>
      </c>
      <c r="AC37" s="11">
        <v>18588</v>
      </c>
      <c r="AD37">
        <v>90</v>
      </c>
      <c r="AE37">
        <v>92</v>
      </c>
      <c r="AF37">
        <v>20</v>
      </c>
      <c r="AG37">
        <v>64</v>
      </c>
      <c r="AH37">
        <v>64</v>
      </c>
      <c r="AI37">
        <v>40</v>
      </c>
      <c r="AJ37">
        <v>0</v>
      </c>
      <c r="AK37">
        <v>0</v>
      </c>
      <c r="AL37">
        <v>0</v>
      </c>
      <c r="AM37">
        <v>0</v>
      </c>
      <c r="AN37">
        <v>0</v>
      </c>
      <c r="AO37">
        <v>0</v>
      </c>
      <c r="AP37">
        <v>92</v>
      </c>
      <c r="AR37" s="11">
        <v>18588</v>
      </c>
      <c r="AS37">
        <v>0</v>
      </c>
      <c r="AT37">
        <v>4.6042824074075117E-3</v>
      </c>
      <c r="AU37">
        <v>2.3110995370370313E-2</v>
      </c>
      <c r="AV37">
        <v>1.2479166666665709E-3</v>
      </c>
      <c r="AW37">
        <v>591</v>
      </c>
      <c r="AX37">
        <v>8</v>
      </c>
      <c r="BE37">
        <v>591</v>
      </c>
    </row>
    <row r="38" spans="1:57" x14ac:dyDescent="0.35">
      <c r="A38">
        <v>34796</v>
      </c>
      <c r="B38">
        <v>1</v>
      </c>
      <c r="C38" t="s">
        <v>14</v>
      </c>
      <c r="D38">
        <v>21</v>
      </c>
      <c r="E38">
        <v>3</v>
      </c>
      <c r="F38">
        <v>3</v>
      </c>
      <c r="G38">
        <v>96</v>
      </c>
      <c r="H38">
        <v>1.1179976851851903E-2</v>
      </c>
      <c r="I38">
        <v>1.1179976851851903E-2</v>
      </c>
      <c r="J38">
        <v>1.1179976851851903E-2</v>
      </c>
      <c r="K38">
        <v>3</v>
      </c>
      <c r="L38">
        <v>1</v>
      </c>
      <c r="N38" s="11">
        <v>18975</v>
      </c>
      <c r="O38">
        <v>3</v>
      </c>
      <c r="P38">
        <v>4</v>
      </c>
      <c r="Q38">
        <v>4</v>
      </c>
      <c r="R38">
        <v>2</v>
      </c>
      <c r="S38">
        <v>7</v>
      </c>
      <c r="T38">
        <v>9</v>
      </c>
      <c r="U38">
        <v>2</v>
      </c>
      <c r="AA38">
        <v>9</v>
      </c>
      <c r="AC38" s="11">
        <v>18975</v>
      </c>
      <c r="AD38">
        <v>80</v>
      </c>
      <c r="AE38">
        <v>70</v>
      </c>
      <c r="AF38">
        <v>70</v>
      </c>
      <c r="AG38">
        <v>90</v>
      </c>
      <c r="AH38">
        <v>40</v>
      </c>
      <c r="AI38">
        <v>20</v>
      </c>
      <c r="AJ38">
        <v>90</v>
      </c>
      <c r="AP38">
        <v>90</v>
      </c>
      <c r="AR38" s="11">
        <v>18975</v>
      </c>
      <c r="AS38">
        <v>6.6057870370370697E-3</v>
      </c>
      <c r="AT38">
        <v>1.6410532407407308E-2</v>
      </c>
      <c r="AU38">
        <v>2.3155092592592741E-3</v>
      </c>
      <c r="AV38">
        <v>1.0588773148148212E-2</v>
      </c>
      <c r="AW38">
        <v>155</v>
      </c>
      <c r="AX38">
        <v>0</v>
      </c>
      <c r="AY38">
        <v>3.9702546296296326E-3</v>
      </c>
      <c r="BE38">
        <v>155</v>
      </c>
    </row>
    <row r="39" spans="1:57" x14ac:dyDescent="0.35">
      <c r="A39">
        <v>34796</v>
      </c>
      <c r="B39">
        <v>2</v>
      </c>
      <c r="C39" t="s">
        <v>20</v>
      </c>
      <c r="D39">
        <v>19</v>
      </c>
      <c r="E39">
        <v>6</v>
      </c>
      <c r="F39">
        <v>2</v>
      </c>
      <c r="G39">
        <v>90</v>
      </c>
      <c r="H39">
        <v>4.2837962962962717E-3</v>
      </c>
      <c r="I39">
        <v>4.2837962962962717E-3</v>
      </c>
      <c r="J39">
        <v>4.2837962962962717E-3</v>
      </c>
      <c r="K39">
        <v>6</v>
      </c>
      <c r="L39">
        <v>1</v>
      </c>
      <c r="N39" s="11">
        <v>19241</v>
      </c>
      <c r="O39">
        <v>7</v>
      </c>
      <c r="P39">
        <v>3</v>
      </c>
      <c r="Q39">
        <v>1</v>
      </c>
      <c r="R39">
        <v>2</v>
      </c>
      <c r="S39">
        <v>2</v>
      </c>
      <c r="T39">
        <v>3</v>
      </c>
      <c r="U39">
        <v>4</v>
      </c>
      <c r="AA39">
        <v>7</v>
      </c>
      <c r="AC39" s="11">
        <v>19241</v>
      </c>
      <c r="AD39">
        <v>40</v>
      </c>
      <c r="AE39">
        <v>80</v>
      </c>
      <c r="AF39">
        <v>100</v>
      </c>
      <c r="AG39">
        <v>90</v>
      </c>
      <c r="AH39">
        <v>90</v>
      </c>
      <c r="AI39">
        <v>80</v>
      </c>
      <c r="AJ39">
        <v>70</v>
      </c>
      <c r="AP39">
        <v>100</v>
      </c>
      <c r="AR39" s="11">
        <v>19241</v>
      </c>
      <c r="AS39">
        <v>6.9677083333332668E-3</v>
      </c>
      <c r="AT39">
        <v>1.7265046296296216E-2</v>
      </c>
      <c r="AU39">
        <v>2.2957175925926165E-3</v>
      </c>
      <c r="AV39">
        <v>8.925115740740841E-3</v>
      </c>
      <c r="AW39">
        <v>145</v>
      </c>
      <c r="AX39">
        <v>2.2228009259259718E-3</v>
      </c>
      <c r="AY39">
        <v>2.4719907407406705E-3</v>
      </c>
      <c r="BE39">
        <v>145</v>
      </c>
    </row>
    <row r="40" spans="1:57" x14ac:dyDescent="0.35">
      <c r="A40">
        <v>34796</v>
      </c>
      <c r="B40">
        <v>3</v>
      </c>
      <c r="C40" t="s">
        <v>36</v>
      </c>
      <c r="D40">
        <v>26</v>
      </c>
      <c r="E40">
        <v>41</v>
      </c>
      <c r="F40">
        <v>1</v>
      </c>
      <c r="G40">
        <v>20</v>
      </c>
      <c r="H40">
        <v>1.9417824074074108E-2</v>
      </c>
      <c r="I40">
        <v>1.9417824074074108E-2</v>
      </c>
      <c r="J40">
        <v>1.9417824074074108E-2</v>
      </c>
      <c r="K40">
        <v>41</v>
      </c>
      <c r="L40">
        <v>1</v>
      </c>
      <c r="N40" s="11">
        <v>19501</v>
      </c>
      <c r="O40">
        <v>14</v>
      </c>
      <c r="P40">
        <v>21</v>
      </c>
      <c r="Q40">
        <v>24</v>
      </c>
      <c r="R40">
        <v>8</v>
      </c>
      <c r="S40">
        <v>14</v>
      </c>
      <c r="T40">
        <v>4</v>
      </c>
      <c r="U40">
        <v>8</v>
      </c>
      <c r="V40">
        <v>7</v>
      </c>
      <c r="W40">
        <v>9</v>
      </c>
      <c r="X40">
        <v>10</v>
      </c>
      <c r="Y40">
        <v>4</v>
      </c>
      <c r="Z40">
        <v>7</v>
      </c>
      <c r="AA40">
        <v>24</v>
      </c>
      <c r="AC40" s="11">
        <v>19501</v>
      </c>
      <c r="AD40">
        <v>74</v>
      </c>
      <c r="AE40">
        <v>60</v>
      </c>
      <c r="AF40">
        <v>54</v>
      </c>
      <c r="AG40">
        <v>79</v>
      </c>
      <c r="AH40">
        <v>49</v>
      </c>
      <c r="AI40">
        <v>85</v>
      </c>
      <c r="AJ40">
        <v>30</v>
      </c>
      <c r="AK40">
        <v>40</v>
      </c>
      <c r="AL40">
        <v>20</v>
      </c>
      <c r="AM40">
        <v>10</v>
      </c>
      <c r="AN40">
        <v>70</v>
      </c>
      <c r="AO40">
        <v>40</v>
      </c>
      <c r="AP40">
        <v>85</v>
      </c>
      <c r="AR40" s="11">
        <v>19501</v>
      </c>
      <c r="AS40">
        <v>0</v>
      </c>
      <c r="AT40">
        <v>5.1902777777776965E-3</v>
      </c>
      <c r="AU40">
        <v>2.1430555555555619E-2</v>
      </c>
      <c r="AV40">
        <v>1.2179398148148834E-3</v>
      </c>
      <c r="AW40">
        <v>574</v>
      </c>
      <c r="AX40">
        <v>17</v>
      </c>
      <c r="AY40">
        <v>1.3437847222222299E-2</v>
      </c>
      <c r="AZ40">
        <v>215</v>
      </c>
      <c r="BA40">
        <v>2.27197916666666E-2</v>
      </c>
      <c r="BB40">
        <v>0</v>
      </c>
      <c r="BC40">
        <v>2.2737268518517872E-3</v>
      </c>
      <c r="BD40">
        <v>7.3495370370371127E-3</v>
      </c>
      <c r="BE40">
        <v>574</v>
      </c>
    </row>
    <row r="41" spans="1:57" x14ac:dyDescent="0.35">
      <c r="A41">
        <v>34796</v>
      </c>
      <c r="B41">
        <v>4</v>
      </c>
      <c r="C41" t="s">
        <v>37</v>
      </c>
      <c r="D41">
        <v>6</v>
      </c>
      <c r="E41">
        <v>14</v>
      </c>
      <c r="F41">
        <v>2</v>
      </c>
      <c r="G41">
        <v>61</v>
      </c>
      <c r="H41">
        <v>1.2231481481481676E-3</v>
      </c>
      <c r="I41">
        <v>1.2231481481481676E-3</v>
      </c>
      <c r="J41">
        <v>1.2231481481481676E-3</v>
      </c>
      <c r="K41">
        <v>14</v>
      </c>
      <c r="L41">
        <v>1</v>
      </c>
      <c r="N41" s="11">
        <v>20698</v>
      </c>
      <c r="O41">
        <v>107</v>
      </c>
      <c r="AA41">
        <v>107</v>
      </c>
      <c r="AC41" s="11">
        <v>20698</v>
      </c>
      <c r="AD41">
        <v>-32</v>
      </c>
      <c r="AE41">
        <v>0</v>
      </c>
      <c r="AF41">
        <v>0</v>
      </c>
      <c r="AG41">
        <v>0</v>
      </c>
      <c r="AH41">
        <v>0</v>
      </c>
      <c r="AI41">
        <v>0</v>
      </c>
      <c r="AJ41">
        <v>0</v>
      </c>
      <c r="AK41">
        <v>0</v>
      </c>
      <c r="AL41">
        <v>0</v>
      </c>
      <c r="AM41">
        <v>0</v>
      </c>
      <c r="AN41">
        <v>0</v>
      </c>
      <c r="AO41">
        <v>0</v>
      </c>
      <c r="AP41">
        <v>0</v>
      </c>
      <c r="AR41" s="11">
        <v>20698</v>
      </c>
      <c r="AS41">
        <v>0</v>
      </c>
      <c r="BE41">
        <v>0</v>
      </c>
    </row>
    <row r="42" spans="1:57" x14ac:dyDescent="0.35">
      <c r="A42">
        <v>34796</v>
      </c>
      <c r="B42">
        <v>5</v>
      </c>
      <c r="C42" t="s">
        <v>22</v>
      </c>
      <c r="D42">
        <v>5</v>
      </c>
      <c r="E42">
        <v>4</v>
      </c>
      <c r="F42">
        <v>2</v>
      </c>
      <c r="G42">
        <v>88</v>
      </c>
      <c r="H42" t="s">
        <v>38</v>
      </c>
      <c r="I42">
        <v>645</v>
      </c>
      <c r="J42">
        <v>645</v>
      </c>
      <c r="K42">
        <v>4</v>
      </c>
      <c r="L42">
        <v>1</v>
      </c>
      <c r="N42" s="11">
        <v>21214</v>
      </c>
      <c r="O42">
        <v>4</v>
      </c>
      <c r="P42">
        <v>5</v>
      </c>
      <c r="Q42">
        <v>7</v>
      </c>
      <c r="R42">
        <v>2</v>
      </c>
      <c r="S42">
        <v>2</v>
      </c>
      <c r="T42">
        <v>1</v>
      </c>
      <c r="U42">
        <v>5</v>
      </c>
      <c r="V42">
        <v>4</v>
      </c>
      <c r="AA42">
        <v>7</v>
      </c>
      <c r="AC42" s="11">
        <v>21214</v>
      </c>
      <c r="AD42">
        <v>70</v>
      </c>
      <c r="AE42">
        <v>60</v>
      </c>
      <c r="AF42">
        <v>40</v>
      </c>
      <c r="AG42">
        <v>90</v>
      </c>
      <c r="AH42">
        <v>90</v>
      </c>
      <c r="AI42">
        <v>100</v>
      </c>
      <c r="AJ42">
        <v>60</v>
      </c>
      <c r="AK42">
        <v>70</v>
      </c>
      <c r="AP42">
        <v>100</v>
      </c>
      <c r="AR42" s="11">
        <v>21214</v>
      </c>
      <c r="AS42">
        <v>2.3901620370370136E-3</v>
      </c>
      <c r="AT42">
        <v>8.7832175925925959E-3</v>
      </c>
      <c r="AU42">
        <v>2.7575115740740674E-2</v>
      </c>
      <c r="AV42">
        <v>2.5656249999999048E-3</v>
      </c>
      <c r="AW42">
        <v>1.3803124999999916E-2</v>
      </c>
      <c r="AX42">
        <v>195</v>
      </c>
      <c r="AY42">
        <v>4.0307870370370757E-3</v>
      </c>
      <c r="AZ42">
        <v>0</v>
      </c>
      <c r="BE42">
        <v>195</v>
      </c>
    </row>
    <row r="43" spans="1:57" x14ac:dyDescent="0.35">
      <c r="A43">
        <v>34796</v>
      </c>
      <c r="B43">
        <v>6</v>
      </c>
      <c r="C43" t="s">
        <v>21</v>
      </c>
      <c r="D43">
        <v>4</v>
      </c>
      <c r="E43">
        <v>7</v>
      </c>
      <c r="F43">
        <v>1</v>
      </c>
      <c r="G43">
        <v>70</v>
      </c>
      <c r="H43" t="s">
        <v>39</v>
      </c>
      <c r="I43">
        <v>14</v>
      </c>
      <c r="J43">
        <v>14</v>
      </c>
      <c r="K43">
        <v>7</v>
      </c>
      <c r="L43">
        <v>1</v>
      </c>
      <c r="N43" s="11">
        <v>21556</v>
      </c>
      <c r="O43">
        <v>9</v>
      </c>
      <c r="P43">
        <v>28</v>
      </c>
      <c r="Q43">
        <v>25</v>
      </c>
      <c r="R43">
        <v>32</v>
      </c>
      <c r="S43">
        <v>16</v>
      </c>
      <c r="AA43">
        <v>32</v>
      </c>
      <c r="AC43" s="11">
        <v>21556</v>
      </c>
      <c r="AD43">
        <v>84</v>
      </c>
      <c r="AE43">
        <v>47</v>
      </c>
      <c r="AF43">
        <v>52</v>
      </c>
      <c r="AG43">
        <v>18</v>
      </c>
      <c r="AH43">
        <v>43</v>
      </c>
      <c r="AI43">
        <v>0</v>
      </c>
      <c r="AJ43">
        <v>0</v>
      </c>
      <c r="AK43">
        <v>0</v>
      </c>
      <c r="AL43">
        <v>0</v>
      </c>
      <c r="AM43">
        <v>0</v>
      </c>
      <c r="AN43">
        <v>0</v>
      </c>
      <c r="AO43">
        <v>0</v>
      </c>
      <c r="AP43">
        <v>84</v>
      </c>
      <c r="AR43" s="11">
        <v>21556</v>
      </c>
      <c r="AS43">
        <v>0</v>
      </c>
      <c r="AT43">
        <v>5.4599537037036683E-3</v>
      </c>
      <c r="AU43">
        <v>2.1501388888888862E-2</v>
      </c>
      <c r="AV43">
        <v>1.6150462962962742E-3</v>
      </c>
      <c r="AW43">
        <v>549</v>
      </c>
      <c r="BE43">
        <v>549</v>
      </c>
    </row>
    <row r="44" spans="1:57" x14ac:dyDescent="0.35">
      <c r="A44">
        <v>34796</v>
      </c>
      <c r="B44">
        <v>7</v>
      </c>
      <c r="C44" t="s">
        <v>40</v>
      </c>
      <c r="D44">
        <v>4</v>
      </c>
      <c r="E44">
        <v>6</v>
      </c>
      <c r="F44">
        <v>1</v>
      </c>
      <c r="G44">
        <v>50</v>
      </c>
      <c r="H44">
        <v>1.3258101851851833E-2</v>
      </c>
      <c r="I44">
        <v>1.3258101851851833E-2</v>
      </c>
      <c r="J44">
        <v>1.3258101851851833E-2</v>
      </c>
      <c r="K44">
        <v>6</v>
      </c>
      <c r="L44">
        <v>1</v>
      </c>
      <c r="N44" s="11">
        <v>23655</v>
      </c>
      <c r="O44">
        <v>60</v>
      </c>
      <c r="P44">
        <v>29</v>
      </c>
      <c r="Q44">
        <v>11</v>
      </c>
      <c r="R44">
        <v>9</v>
      </c>
      <c r="S44">
        <v>30</v>
      </c>
      <c r="AA44">
        <v>60</v>
      </c>
      <c r="AC44" s="11">
        <v>23655</v>
      </c>
      <c r="AD44">
        <v>15</v>
      </c>
      <c r="AE44">
        <v>46</v>
      </c>
      <c r="AF44">
        <v>80</v>
      </c>
      <c r="AG44">
        <v>76</v>
      </c>
      <c r="AH44">
        <v>1</v>
      </c>
      <c r="AI44">
        <v>0</v>
      </c>
      <c r="AJ44">
        <v>0</v>
      </c>
      <c r="AK44">
        <v>0</v>
      </c>
      <c r="AL44">
        <v>0</v>
      </c>
      <c r="AM44">
        <v>0</v>
      </c>
      <c r="AN44">
        <v>0</v>
      </c>
      <c r="AO44">
        <v>0</v>
      </c>
      <c r="AP44">
        <v>80</v>
      </c>
      <c r="AR44" s="11">
        <v>23655</v>
      </c>
      <c r="AS44">
        <v>0</v>
      </c>
      <c r="AT44">
        <v>4.8598379629629651E-3</v>
      </c>
      <c r="AU44">
        <v>1.7580439814814719E-2</v>
      </c>
      <c r="AV44">
        <v>1.1700231481481804E-3</v>
      </c>
      <c r="AW44">
        <v>470</v>
      </c>
      <c r="BE44">
        <v>470</v>
      </c>
    </row>
    <row r="45" spans="1:57" x14ac:dyDescent="0.35">
      <c r="A45">
        <v>34796</v>
      </c>
      <c r="B45">
        <v>8</v>
      </c>
      <c r="C45" t="s">
        <v>20</v>
      </c>
      <c r="D45">
        <v>7</v>
      </c>
      <c r="E45">
        <v>2</v>
      </c>
      <c r="F45">
        <v>1</v>
      </c>
      <c r="G45">
        <v>90</v>
      </c>
      <c r="H45" t="s">
        <v>41</v>
      </c>
      <c r="I45">
        <v>375</v>
      </c>
      <c r="J45">
        <v>375</v>
      </c>
      <c r="K45">
        <v>2</v>
      </c>
      <c r="L45">
        <v>1</v>
      </c>
      <c r="N45" s="11">
        <v>24309</v>
      </c>
      <c r="O45">
        <v>39</v>
      </c>
      <c r="P45">
        <v>18</v>
      </c>
      <c r="Q45">
        <v>1</v>
      </c>
      <c r="R45">
        <v>15</v>
      </c>
      <c r="S45">
        <v>19</v>
      </c>
      <c r="T45">
        <v>16</v>
      </c>
      <c r="AA45">
        <v>39</v>
      </c>
      <c r="AC45" s="11">
        <v>24309</v>
      </c>
      <c r="AD45">
        <v>36</v>
      </c>
      <c r="AE45">
        <v>66</v>
      </c>
      <c r="AF45">
        <v>100</v>
      </c>
      <c r="AG45">
        <v>58</v>
      </c>
      <c r="AH45">
        <v>34</v>
      </c>
      <c r="AI45">
        <v>25</v>
      </c>
      <c r="AJ45">
        <v>0</v>
      </c>
      <c r="AK45">
        <v>0</v>
      </c>
      <c r="AL45">
        <v>0</v>
      </c>
      <c r="AM45">
        <v>0</v>
      </c>
      <c r="AN45">
        <v>0</v>
      </c>
      <c r="AO45">
        <v>0</v>
      </c>
      <c r="AP45">
        <v>100</v>
      </c>
      <c r="AR45" s="11">
        <v>24309</v>
      </c>
      <c r="AS45">
        <v>1.3350231481481512E-2</v>
      </c>
      <c r="AT45">
        <v>4.6277777777776752E-3</v>
      </c>
      <c r="AU45">
        <v>1.6673495370370439E-2</v>
      </c>
      <c r="AV45">
        <v>1.2243055555556381E-3</v>
      </c>
      <c r="AW45">
        <v>537</v>
      </c>
      <c r="AX45">
        <v>5</v>
      </c>
      <c r="BE45">
        <v>537</v>
      </c>
    </row>
    <row r="46" spans="1:57" x14ac:dyDescent="0.35">
      <c r="A46">
        <v>34796</v>
      </c>
      <c r="B46">
        <v>9</v>
      </c>
      <c r="C46" t="s">
        <v>16</v>
      </c>
      <c r="D46">
        <v>4</v>
      </c>
      <c r="E46">
        <v>8</v>
      </c>
      <c r="F46">
        <v>1</v>
      </c>
      <c r="G46">
        <v>30</v>
      </c>
      <c r="H46">
        <v>2.2694791666666658E-2</v>
      </c>
      <c r="I46">
        <v>2.2694791666666658E-2</v>
      </c>
      <c r="J46">
        <v>2.2694791666666658E-2</v>
      </c>
      <c r="K46">
        <v>8</v>
      </c>
      <c r="L46">
        <v>1</v>
      </c>
      <c r="N46" s="11">
        <v>24334</v>
      </c>
      <c r="O46">
        <v>2</v>
      </c>
      <c r="P46">
        <v>5</v>
      </c>
      <c r="Q46">
        <v>10</v>
      </c>
      <c r="R46">
        <v>3</v>
      </c>
      <c r="S46">
        <v>8</v>
      </c>
      <c r="T46">
        <v>8</v>
      </c>
      <c r="U46">
        <v>3</v>
      </c>
      <c r="AA46">
        <v>10</v>
      </c>
      <c r="AC46" s="11">
        <v>24334</v>
      </c>
      <c r="AD46">
        <v>90</v>
      </c>
      <c r="AE46">
        <v>60</v>
      </c>
      <c r="AF46">
        <v>10</v>
      </c>
      <c r="AG46">
        <v>80</v>
      </c>
      <c r="AH46">
        <v>30</v>
      </c>
      <c r="AI46">
        <v>30</v>
      </c>
      <c r="AJ46">
        <v>80</v>
      </c>
      <c r="AP46">
        <v>90</v>
      </c>
      <c r="AR46" s="11">
        <v>24334</v>
      </c>
      <c r="AS46">
        <v>5.8259259259259011E-3</v>
      </c>
      <c r="AT46">
        <v>1.8192361111111222E-2</v>
      </c>
      <c r="AU46">
        <v>0</v>
      </c>
      <c r="AV46">
        <v>8.9890046296297044E-3</v>
      </c>
      <c r="AW46">
        <v>115</v>
      </c>
      <c r="AX46">
        <v>2.4384259259260244E-3</v>
      </c>
      <c r="AY46">
        <v>2.4158564814815708E-3</v>
      </c>
      <c r="BE46">
        <v>115</v>
      </c>
    </row>
    <row r="47" spans="1:57" x14ac:dyDescent="0.35">
      <c r="A47">
        <v>34796</v>
      </c>
      <c r="B47">
        <v>10</v>
      </c>
      <c r="C47" t="s">
        <v>40</v>
      </c>
      <c r="D47">
        <v>5</v>
      </c>
      <c r="E47">
        <v>6</v>
      </c>
      <c r="F47">
        <v>2</v>
      </c>
      <c r="G47">
        <v>50</v>
      </c>
      <c r="H47">
        <v>3.1859953703703425E-3</v>
      </c>
      <c r="I47">
        <v>3.1859953703703425E-3</v>
      </c>
      <c r="J47">
        <v>3.1859953703703425E-3</v>
      </c>
      <c r="K47">
        <v>6</v>
      </c>
      <c r="L47">
        <v>1</v>
      </c>
      <c r="N47" s="11">
        <v>24918</v>
      </c>
      <c r="O47">
        <v>8</v>
      </c>
      <c r="P47">
        <v>3</v>
      </c>
      <c r="Q47">
        <v>1</v>
      </c>
      <c r="R47">
        <v>8</v>
      </c>
      <c r="S47">
        <v>5</v>
      </c>
      <c r="T47">
        <v>2</v>
      </c>
      <c r="U47">
        <v>1</v>
      </c>
      <c r="AA47">
        <v>8</v>
      </c>
      <c r="AC47" s="11">
        <v>24918</v>
      </c>
      <c r="AD47">
        <v>30</v>
      </c>
      <c r="AE47">
        <v>80</v>
      </c>
      <c r="AF47">
        <v>100</v>
      </c>
      <c r="AG47">
        <v>30</v>
      </c>
      <c r="AH47">
        <v>60</v>
      </c>
      <c r="AI47">
        <v>90</v>
      </c>
      <c r="AJ47">
        <v>100</v>
      </c>
      <c r="AP47">
        <v>100</v>
      </c>
      <c r="AR47" s="11">
        <v>24918</v>
      </c>
      <c r="AS47">
        <v>7.7548611111111221E-3</v>
      </c>
      <c r="AT47">
        <v>1.6001388888888801E-2</v>
      </c>
      <c r="AU47">
        <v>1.5616898148147484E-3</v>
      </c>
      <c r="AV47">
        <v>0</v>
      </c>
      <c r="AW47">
        <v>165</v>
      </c>
      <c r="AX47">
        <v>3.8269675925926006E-3</v>
      </c>
      <c r="AY47">
        <v>3.7060185185184835E-3</v>
      </c>
      <c r="BE47">
        <v>165</v>
      </c>
    </row>
    <row r="48" spans="1:57" x14ac:dyDescent="0.35">
      <c r="A48">
        <v>34796</v>
      </c>
      <c r="B48">
        <v>11</v>
      </c>
      <c r="C48" t="s">
        <v>28</v>
      </c>
      <c r="D48">
        <v>5</v>
      </c>
      <c r="E48">
        <v>3</v>
      </c>
      <c r="F48">
        <v>2</v>
      </c>
      <c r="G48">
        <v>80</v>
      </c>
      <c r="H48">
        <v>2.3836805555554896E-3</v>
      </c>
      <c r="I48">
        <v>2.3836805555554896E-3</v>
      </c>
      <c r="J48">
        <v>2.3836805555554896E-3</v>
      </c>
      <c r="K48">
        <v>3</v>
      </c>
      <c r="L48">
        <v>1</v>
      </c>
      <c r="N48" s="11">
        <v>25569</v>
      </c>
      <c r="O48">
        <v>0</v>
      </c>
      <c r="P48">
        <v>0</v>
      </c>
      <c r="Q48">
        <v>0</v>
      </c>
      <c r="R48">
        <v>0</v>
      </c>
      <c r="S48">
        <v>0</v>
      </c>
      <c r="T48">
        <v>0</v>
      </c>
      <c r="U48">
        <v>0</v>
      </c>
      <c r="V48">
        <v>0</v>
      </c>
      <c r="AA48">
        <v>0</v>
      </c>
      <c r="AC48" s="11">
        <v>25569</v>
      </c>
      <c r="AD48">
        <v>0</v>
      </c>
      <c r="AE48">
        <v>0</v>
      </c>
      <c r="AF48">
        <v>0</v>
      </c>
      <c r="AG48">
        <v>0</v>
      </c>
      <c r="AH48">
        <v>0</v>
      </c>
      <c r="AI48">
        <v>0</v>
      </c>
      <c r="AJ48">
        <v>0</v>
      </c>
      <c r="AK48">
        <v>0</v>
      </c>
      <c r="AP48">
        <v>0</v>
      </c>
      <c r="AR48" s="11">
        <v>25569</v>
      </c>
    </row>
    <row r="49" spans="1:57" x14ac:dyDescent="0.35">
      <c r="A49">
        <v>34796</v>
      </c>
      <c r="B49">
        <v>12</v>
      </c>
      <c r="C49" t="s">
        <v>21</v>
      </c>
      <c r="D49">
        <v>7</v>
      </c>
      <c r="E49">
        <v>4</v>
      </c>
      <c r="F49">
        <v>1</v>
      </c>
      <c r="G49">
        <v>70</v>
      </c>
      <c r="H49">
        <v>5.9681712962962319E-3</v>
      </c>
      <c r="I49">
        <v>5.9681712962962319E-3</v>
      </c>
      <c r="J49">
        <v>5.9681712962962319E-3</v>
      </c>
      <c r="K49">
        <v>4</v>
      </c>
      <c r="L49">
        <v>1</v>
      </c>
      <c r="N49" s="11">
        <v>25613</v>
      </c>
      <c r="O49">
        <v>104</v>
      </c>
      <c r="AA49">
        <v>104</v>
      </c>
      <c r="AC49" s="11">
        <v>25613</v>
      </c>
      <c r="AD49">
        <v>-29</v>
      </c>
      <c r="AE49">
        <v>0</v>
      </c>
      <c r="AF49">
        <v>0</v>
      </c>
      <c r="AG49">
        <v>0</v>
      </c>
      <c r="AH49">
        <v>0</v>
      </c>
      <c r="AI49">
        <v>0</v>
      </c>
      <c r="AJ49">
        <v>0</v>
      </c>
      <c r="AK49">
        <v>0</v>
      </c>
      <c r="AL49">
        <v>0</v>
      </c>
      <c r="AM49">
        <v>0</v>
      </c>
      <c r="AN49">
        <v>0</v>
      </c>
      <c r="AO49">
        <v>0</v>
      </c>
      <c r="AP49">
        <v>0</v>
      </c>
      <c r="AR49" s="11">
        <v>25613</v>
      </c>
      <c r="AS49">
        <v>0</v>
      </c>
      <c r="BE49">
        <v>0</v>
      </c>
    </row>
    <row r="50" spans="1:57" x14ac:dyDescent="0.35">
      <c r="A50">
        <v>16080</v>
      </c>
      <c r="B50">
        <v>1</v>
      </c>
      <c r="C50" t="s">
        <v>20</v>
      </c>
      <c r="D50">
        <v>31</v>
      </c>
      <c r="E50">
        <v>6</v>
      </c>
      <c r="F50">
        <v>2</v>
      </c>
      <c r="G50">
        <v>90</v>
      </c>
      <c r="H50">
        <v>1.1356365740740726E-2</v>
      </c>
      <c r="I50">
        <v>1.1356365740740726E-2</v>
      </c>
      <c r="J50">
        <v>1.1356365740740726E-2</v>
      </c>
      <c r="K50">
        <v>6</v>
      </c>
      <c r="L50">
        <v>1</v>
      </c>
      <c r="N50" s="11">
        <v>26745</v>
      </c>
      <c r="O50">
        <v>5</v>
      </c>
      <c r="P50">
        <v>10</v>
      </c>
      <c r="Q50">
        <v>7</v>
      </c>
      <c r="R50">
        <v>10</v>
      </c>
      <c r="S50">
        <v>9</v>
      </c>
      <c r="T50">
        <v>3</v>
      </c>
      <c r="U50">
        <v>6</v>
      </c>
      <c r="V50">
        <v>9</v>
      </c>
      <c r="AA50">
        <v>10</v>
      </c>
      <c r="AC50" s="11">
        <v>26745</v>
      </c>
      <c r="AD50">
        <v>60</v>
      </c>
      <c r="AE50">
        <v>10</v>
      </c>
      <c r="AF50">
        <v>40</v>
      </c>
      <c r="AG50">
        <v>10</v>
      </c>
      <c r="AH50">
        <v>20</v>
      </c>
      <c r="AI50">
        <v>80</v>
      </c>
      <c r="AJ50">
        <v>50</v>
      </c>
      <c r="AK50">
        <v>20</v>
      </c>
      <c r="AP50">
        <v>80</v>
      </c>
      <c r="AR50" s="11">
        <v>26745</v>
      </c>
      <c r="AS50">
        <v>2.2626157407408254E-3</v>
      </c>
      <c r="AT50">
        <v>8.4962962962962241E-3</v>
      </c>
      <c r="AU50">
        <v>2.4835763888888973E-2</v>
      </c>
      <c r="AV50">
        <v>3.3171296296297115E-3</v>
      </c>
      <c r="AW50">
        <v>1.483854166666676E-2</v>
      </c>
      <c r="AX50">
        <v>205</v>
      </c>
      <c r="AY50">
        <v>3.2608796296296205E-3</v>
      </c>
      <c r="AZ50">
        <v>0</v>
      </c>
      <c r="BE50">
        <v>205</v>
      </c>
    </row>
    <row r="51" spans="1:57" x14ac:dyDescent="0.35">
      <c r="A51">
        <v>16080</v>
      </c>
      <c r="B51">
        <v>2</v>
      </c>
      <c r="C51" t="s">
        <v>29</v>
      </c>
      <c r="D51">
        <v>23</v>
      </c>
      <c r="E51">
        <v>4</v>
      </c>
      <c r="F51">
        <v>2</v>
      </c>
      <c r="G51">
        <v>94</v>
      </c>
      <c r="H51">
        <v>4.2603009259258862E-3</v>
      </c>
      <c r="I51">
        <v>4.2603009259258862E-3</v>
      </c>
      <c r="J51">
        <v>4.2603009259258862E-3</v>
      </c>
      <c r="K51">
        <v>4</v>
      </c>
      <c r="L51">
        <v>1</v>
      </c>
      <c r="N51" s="11">
        <v>26902</v>
      </c>
      <c r="O51">
        <v>2</v>
      </c>
      <c r="P51">
        <v>3</v>
      </c>
      <c r="Q51">
        <v>5</v>
      </c>
      <c r="R51">
        <v>8</v>
      </c>
      <c r="S51">
        <v>6</v>
      </c>
      <c r="T51">
        <v>10</v>
      </c>
      <c r="U51">
        <v>1</v>
      </c>
      <c r="V51">
        <v>1</v>
      </c>
      <c r="AA51">
        <v>10</v>
      </c>
      <c r="AC51" s="11">
        <v>26902</v>
      </c>
      <c r="AD51">
        <v>90</v>
      </c>
      <c r="AE51">
        <v>80</v>
      </c>
      <c r="AF51">
        <v>60</v>
      </c>
      <c r="AG51">
        <v>30</v>
      </c>
      <c r="AH51">
        <v>50</v>
      </c>
      <c r="AI51">
        <v>10</v>
      </c>
      <c r="AJ51">
        <v>100</v>
      </c>
      <c r="AK51">
        <v>100</v>
      </c>
      <c r="AP51">
        <v>100</v>
      </c>
      <c r="AR51" s="11">
        <v>26902</v>
      </c>
      <c r="AS51">
        <v>2.0788194444445462E-3</v>
      </c>
      <c r="AT51">
        <v>7.8657407407407565E-3</v>
      </c>
      <c r="AU51">
        <v>2.3014930555555591E-2</v>
      </c>
      <c r="AV51">
        <v>2.9855324074075096E-3</v>
      </c>
      <c r="AW51">
        <v>1.6634143518518441E-2</v>
      </c>
      <c r="AX51">
        <v>170</v>
      </c>
      <c r="AY51">
        <v>3.2584490740741323E-3</v>
      </c>
      <c r="AZ51">
        <v>0</v>
      </c>
      <c r="BE51">
        <v>170</v>
      </c>
    </row>
    <row r="52" spans="1:57" x14ac:dyDescent="0.35">
      <c r="A52">
        <v>16080</v>
      </c>
      <c r="B52">
        <v>3</v>
      </c>
      <c r="C52" t="s">
        <v>42</v>
      </c>
      <c r="D52">
        <v>24</v>
      </c>
      <c r="E52">
        <v>5</v>
      </c>
      <c r="F52">
        <v>1</v>
      </c>
      <c r="G52">
        <v>92</v>
      </c>
      <c r="H52">
        <v>1.7221412037037087E-2</v>
      </c>
      <c r="I52">
        <v>1.7221412037037087E-2</v>
      </c>
      <c r="J52">
        <v>1.7221412037037087E-2</v>
      </c>
      <c r="K52">
        <v>5</v>
      </c>
      <c r="L52">
        <v>1</v>
      </c>
      <c r="N52" s="11">
        <v>27530</v>
      </c>
      <c r="O52">
        <v>8</v>
      </c>
      <c r="P52">
        <v>8</v>
      </c>
      <c r="Q52">
        <v>7</v>
      </c>
      <c r="R52">
        <v>4</v>
      </c>
      <c r="S52">
        <v>2</v>
      </c>
      <c r="T52">
        <v>1</v>
      </c>
      <c r="U52">
        <v>1</v>
      </c>
      <c r="AA52">
        <v>8</v>
      </c>
      <c r="AC52" s="11">
        <v>27530</v>
      </c>
      <c r="AD52">
        <v>30</v>
      </c>
      <c r="AE52">
        <v>30</v>
      </c>
      <c r="AF52">
        <v>40</v>
      </c>
      <c r="AG52">
        <v>70</v>
      </c>
      <c r="AH52">
        <v>90</v>
      </c>
      <c r="AI52">
        <v>100</v>
      </c>
      <c r="AJ52">
        <v>100</v>
      </c>
      <c r="AP52">
        <v>100</v>
      </c>
      <c r="AR52" s="11">
        <v>27530</v>
      </c>
      <c r="AS52">
        <v>7.1015046296296624E-3</v>
      </c>
      <c r="AT52">
        <v>1.8835763888888968E-2</v>
      </c>
      <c r="AU52">
        <v>3.3310185185184693E-3</v>
      </c>
      <c r="AV52">
        <v>9.0321759259259782E-3</v>
      </c>
      <c r="AW52">
        <v>145</v>
      </c>
      <c r="AX52">
        <v>1.7185185185184526E-3</v>
      </c>
      <c r="AY52">
        <v>2.1312499999999179E-3</v>
      </c>
      <c r="BE52">
        <v>145</v>
      </c>
    </row>
    <row r="53" spans="1:57" x14ac:dyDescent="0.35">
      <c r="A53">
        <v>16080</v>
      </c>
      <c r="B53">
        <v>4</v>
      </c>
      <c r="C53" t="s">
        <v>16</v>
      </c>
      <c r="D53">
        <v>11</v>
      </c>
      <c r="E53">
        <v>26</v>
      </c>
      <c r="F53">
        <v>2</v>
      </c>
      <c r="G53">
        <v>30</v>
      </c>
      <c r="H53">
        <v>1.3048611111110553E-3</v>
      </c>
      <c r="I53">
        <v>1.3048611111110553E-3</v>
      </c>
      <c r="J53">
        <v>1.3048611111110553E-3</v>
      </c>
      <c r="K53">
        <v>26</v>
      </c>
      <c r="L53">
        <v>1</v>
      </c>
      <c r="N53" s="11">
        <v>28040</v>
      </c>
      <c r="O53">
        <v>49</v>
      </c>
      <c r="P53">
        <v>26</v>
      </c>
      <c r="Q53">
        <v>22</v>
      </c>
      <c r="R53">
        <v>28</v>
      </c>
      <c r="AA53">
        <v>49</v>
      </c>
      <c r="AC53" s="11">
        <v>28040</v>
      </c>
      <c r="AD53">
        <v>26</v>
      </c>
      <c r="AE53">
        <v>50</v>
      </c>
      <c r="AF53">
        <v>58</v>
      </c>
      <c r="AG53">
        <v>26</v>
      </c>
      <c r="AH53">
        <v>0</v>
      </c>
      <c r="AI53">
        <v>0</v>
      </c>
      <c r="AJ53">
        <v>0</v>
      </c>
      <c r="AK53">
        <v>0</v>
      </c>
      <c r="AL53">
        <v>0</v>
      </c>
      <c r="AM53">
        <v>0</v>
      </c>
      <c r="AN53">
        <v>0</v>
      </c>
      <c r="AO53">
        <v>0</v>
      </c>
      <c r="AP53">
        <v>58</v>
      </c>
      <c r="AR53" s="11">
        <v>28040</v>
      </c>
      <c r="AS53">
        <v>0</v>
      </c>
      <c r="AT53">
        <v>4.7450231481480643E-3</v>
      </c>
      <c r="AU53">
        <v>1.8347685185185147E-2</v>
      </c>
      <c r="AV53">
        <v>1.3620370370370782E-3</v>
      </c>
      <c r="BE53">
        <v>1.8347685185185147E-2</v>
      </c>
    </row>
    <row r="54" spans="1:57" x14ac:dyDescent="0.35">
      <c r="A54">
        <v>16080</v>
      </c>
      <c r="B54">
        <v>5</v>
      </c>
      <c r="C54" t="s">
        <v>43</v>
      </c>
      <c r="D54">
        <v>7</v>
      </c>
      <c r="E54">
        <v>23</v>
      </c>
      <c r="F54">
        <v>2</v>
      </c>
      <c r="G54">
        <v>22</v>
      </c>
      <c r="H54" t="s">
        <v>45</v>
      </c>
      <c r="I54">
        <v>515</v>
      </c>
      <c r="J54">
        <v>515</v>
      </c>
      <c r="K54" t="s">
        <v>44</v>
      </c>
      <c r="L54">
        <v>1</v>
      </c>
      <c r="N54" s="11">
        <v>29109</v>
      </c>
      <c r="O54">
        <v>10</v>
      </c>
      <c r="P54">
        <v>1</v>
      </c>
      <c r="Q54">
        <v>4</v>
      </c>
      <c r="R54">
        <v>9</v>
      </c>
      <c r="S54">
        <v>2</v>
      </c>
      <c r="T54">
        <v>6</v>
      </c>
      <c r="U54">
        <v>9</v>
      </c>
      <c r="V54">
        <v>5</v>
      </c>
      <c r="AA54">
        <v>10</v>
      </c>
      <c r="AC54" s="11">
        <v>29109</v>
      </c>
      <c r="AD54">
        <v>10</v>
      </c>
      <c r="AE54">
        <v>100</v>
      </c>
      <c r="AF54">
        <v>70</v>
      </c>
      <c r="AG54">
        <v>20</v>
      </c>
      <c r="AH54">
        <v>90</v>
      </c>
      <c r="AI54">
        <v>50</v>
      </c>
      <c r="AJ54">
        <v>20</v>
      </c>
      <c r="AK54">
        <v>60</v>
      </c>
      <c r="AP54">
        <v>100</v>
      </c>
      <c r="AR54" s="11">
        <v>29109</v>
      </c>
      <c r="AS54">
        <v>2.1299768518519002E-3</v>
      </c>
      <c r="AT54">
        <v>6.401736111111056E-3</v>
      </c>
      <c r="AU54">
        <v>2.006284722222218E-2</v>
      </c>
      <c r="AV54">
        <v>2.5630787037036473E-3</v>
      </c>
      <c r="AW54">
        <v>1.4168518518518525E-2</v>
      </c>
      <c r="AX54">
        <v>245</v>
      </c>
      <c r="AY54">
        <v>0</v>
      </c>
      <c r="AZ54">
        <v>0</v>
      </c>
      <c r="BE54">
        <v>245</v>
      </c>
    </row>
    <row r="55" spans="1:57" x14ac:dyDescent="0.35">
      <c r="A55">
        <v>16080</v>
      </c>
      <c r="B55">
        <v>6</v>
      </c>
      <c r="C55" t="s">
        <v>19</v>
      </c>
      <c r="D55">
        <v>6</v>
      </c>
      <c r="E55">
        <v>9</v>
      </c>
      <c r="F55">
        <v>1</v>
      </c>
      <c r="G55">
        <v>60</v>
      </c>
      <c r="H55" s="19" t="s">
        <v>46</v>
      </c>
      <c r="I55">
        <v>12</v>
      </c>
      <c r="J55">
        <v>12</v>
      </c>
      <c r="K55">
        <v>9</v>
      </c>
      <c r="L55">
        <v>1</v>
      </c>
      <c r="N55" s="11">
        <v>29279</v>
      </c>
      <c r="O55">
        <v>5</v>
      </c>
      <c r="P55">
        <v>2</v>
      </c>
      <c r="Q55">
        <v>4</v>
      </c>
      <c r="R55">
        <v>7</v>
      </c>
      <c r="S55">
        <v>4</v>
      </c>
      <c r="T55">
        <v>6</v>
      </c>
      <c r="U55">
        <v>6</v>
      </c>
      <c r="AA55">
        <v>7</v>
      </c>
      <c r="AC55" s="11">
        <v>29279</v>
      </c>
      <c r="AD55">
        <v>60</v>
      </c>
      <c r="AE55">
        <v>90</v>
      </c>
      <c r="AF55">
        <v>70</v>
      </c>
      <c r="AG55">
        <v>40</v>
      </c>
      <c r="AH55">
        <v>70</v>
      </c>
      <c r="AI55">
        <v>50</v>
      </c>
      <c r="AJ55">
        <v>50</v>
      </c>
      <c r="AP55">
        <v>90</v>
      </c>
      <c r="AR55" s="11">
        <v>29279</v>
      </c>
      <c r="AS55">
        <v>6.4868055555555859E-3</v>
      </c>
      <c r="AT55">
        <v>1.6892476851851912E-2</v>
      </c>
      <c r="AU55">
        <v>2.9640046296295353E-3</v>
      </c>
      <c r="AV55">
        <v>9.7804398148149119E-3</v>
      </c>
      <c r="AW55">
        <v>135</v>
      </c>
      <c r="AX55">
        <v>2.3520833333332547E-3</v>
      </c>
      <c r="AY55">
        <v>2.9627314814815175E-3</v>
      </c>
      <c r="BE55">
        <v>135</v>
      </c>
    </row>
    <row r="56" spans="1:57" x14ac:dyDescent="0.35">
      <c r="A56">
        <v>16080</v>
      </c>
      <c r="B56">
        <v>7</v>
      </c>
      <c r="C56" t="s">
        <v>19</v>
      </c>
      <c r="D56">
        <v>2</v>
      </c>
      <c r="E56">
        <v>5</v>
      </c>
      <c r="F56">
        <v>1</v>
      </c>
      <c r="G56">
        <v>60</v>
      </c>
      <c r="H56">
        <v>1.2007638888888783E-2</v>
      </c>
      <c r="I56">
        <v>1.2007638888888783E-2</v>
      </c>
      <c r="J56">
        <v>1.2007638888888783E-2</v>
      </c>
      <c r="K56">
        <v>5</v>
      </c>
      <c r="L56">
        <v>1</v>
      </c>
      <c r="N56" s="11">
        <v>32083</v>
      </c>
      <c r="O56">
        <v>110</v>
      </c>
      <c r="AA56">
        <v>110</v>
      </c>
      <c r="AC56" s="11">
        <v>32083</v>
      </c>
      <c r="AD56">
        <v>-35</v>
      </c>
      <c r="AE56">
        <v>0</v>
      </c>
      <c r="AF56">
        <v>0</v>
      </c>
      <c r="AG56">
        <v>0</v>
      </c>
      <c r="AH56">
        <v>0</v>
      </c>
      <c r="AI56">
        <v>0</v>
      </c>
      <c r="AJ56">
        <v>0</v>
      </c>
      <c r="AK56">
        <v>0</v>
      </c>
      <c r="AL56">
        <v>0</v>
      </c>
      <c r="AM56">
        <v>0</v>
      </c>
      <c r="AN56">
        <v>0</v>
      </c>
      <c r="AO56">
        <v>0</v>
      </c>
      <c r="AP56">
        <v>0</v>
      </c>
      <c r="AR56" s="11">
        <v>32083</v>
      </c>
      <c r="AS56">
        <v>0</v>
      </c>
      <c r="BE56">
        <v>0</v>
      </c>
    </row>
    <row r="57" spans="1:57" x14ac:dyDescent="0.35">
      <c r="A57">
        <v>16080</v>
      </c>
      <c r="B57">
        <v>8</v>
      </c>
      <c r="C57" t="s">
        <v>13</v>
      </c>
      <c r="D57">
        <v>5</v>
      </c>
      <c r="E57">
        <v>7</v>
      </c>
      <c r="F57">
        <v>1</v>
      </c>
      <c r="G57">
        <v>40</v>
      </c>
      <c r="H57" t="s">
        <v>47</v>
      </c>
      <c r="I57">
        <v>345</v>
      </c>
      <c r="J57">
        <v>345</v>
      </c>
      <c r="K57">
        <v>7</v>
      </c>
      <c r="L57">
        <v>1</v>
      </c>
      <c r="N57" s="11">
        <v>32842</v>
      </c>
      <c r="O57">
        <v>7</v>
      </c>
      <c r="P57">
        <v>10</v>
      </c>
      <c r="Q57">
        <v>6</v>
      </c>
      <c r="R57">
        <v>3</v>
      </c>
      <c r="S57">
        <v>5</v>
      </c>
      <c r="T57">
        <v>9</v>
      </c>
      <c r="U57">
        <v>8</v>
      </c>
      <c r="AA57">
        <v>10</v>
      </c>
      <c r="AC57" s="11">
        <v>32842</v>
      </c>
      <c r="AD57">
        <v>40</v>
      </c>
      <c r="AE57">
        <v>10</v>
      </c>
      <c r="AF57">
        <v>50</v>
      </c>
      <c r="AG57">
        <v>80</v>
      </c>
      <c r="AH57">
        <v>60</v>
      </c>
      <c r="AI57">
        <v>20</v>
      </c>
      <c r="AJ57">
        <v>30</v>
      </c>
      <c r="AP57">
        <v>80</v>
      </c>
      <c r="AR57" s="11">
        <v>32842</v>
      </c>
      <c r="AS57">
        <v>8.4974537037036946E-3</v>
      </c>
      <c r="AT57">
        <v>3.125E-2</v>
      </c>
      <c r="AU57">
        <v>0</v>
      </c>
      <c r="AV57">
        <v>1.1410532407407414E-2</v>
      </c>
      <c r="AW57">
        <v>105</v>
      </c>
      <c r="AX57">
        <v>4.0642361111111747E-3</v>
      </c>
      <c r="AY57">
        <v>4.2197916666666391E-3</v>
      </c>
      <c r="BE57">
        <v>105</v>
      </c>
    </row>
    <row r="58" spans="1:57" x14ac:dyDescent="0.35">
      <c r="A58">
        <v>16080</v>
      </c>
      <c r="B58">
        <v>9</v>
      </c>
      <c r="C58" t="s">
        <v>20</v>
      </c>
      <c r="D58">
        <v>5</v>
      </c>
      <c r="E58">
        <v>2</v>
      </c>
      <c r="F58">
        <v>1</v>
      </c>
      <c r="G58">
        <v>90</v>
      </c>
      <c r="H58">
        <v>1.9015162037037125E-2</v>
      </c>
      <c r="I58">
        <v>1.9015162037037125E-2</v>
      </c>
      <c r="J58">
        <v>1.9015162037037125E-2</v>
      </c>
      <c r="K58">
        <v>2</v>
      </c>
      <c r="L58">
        <v>1</v>
      </c>
      <c r="N58" s="11">
        <v>33259</v>
      </c>
      <c r="O58">
        <v>3</v>
      </c>
      <c r="P58">
        <v>3</v>
      </c>
      <c r="Q58">
        <v>8</v>
      </c>
      <c r="R58">
        <v>3</v>
      </c>
      <c r="S58">
        <v>3</v>
      </c>
      <c r="T58">
        <v>3</v>
      </c>
      <c r="U58">
        <v>5</v>
      </c>
      <c r="V58">
        <v>1</v>
      </c>
      <c r="AA58">
        <v>8</v>
      </c>
      <c r="AC58" s="11">
        <v>33259</v>
      </c>
      <c r="AD58">
        <v>80</v>
      </c>
      <c r="AE58">
        <v>80</v>
      </c>
      <c r="AF58">
        <v>30</v>
      </c>
      <c r="AG58">
        <v>80</v>
      </c>
      <c r="AH58">
        <v>80</v>
      </c>
      <c r="AI58">
        <v>80</v>
      </c>
      <c r="AJ58">
        <v>60</v>
      </c>
      <c r="AK58">
        <v>100</v>
      </c>
      <c r="AP58">
        <v>100</v>
      </c>
      <c r="AR58" s="11">
        <v>33259</v>
      </c>
      <c r="AS58">
        <v>2.2293981481480429E-3</v>
      </c>
      <c r="AT58">
        <v>8.4243055555555113E-3</v>
      </c>
      <c r="AU58">
        <v>2.6486574074074065E-2</v>
      </c>
      <c r="AV58">
        <v>2.4785879629629637E-3</v>
      </c>
      <c r="AW58">
        <v>1.4425115740740679E-2</v>
      </c>
      <c r="AX58">
        <v>225</v>
      </c>
      <c r="AY58">
        <v>4.4570601851852132E-3</v>
      </c>
      <c r="AZ58">
        <v>3.3457175925926119E-3</v>
      </c>
      <c r="BE58">
        <v>225</v>
      </c>
    </row>
    <row r="59" spans="1:57" x14ac:dyDescent="0.35">
      <c r="A59">
        <v>16080</v>
      </c>
      <c r="B59">
        <v>10</v>
      </c>
      <c r="C59" t="s">
        <v>11</v>
      </c>
      <c r="D59">
        <v>1</v>
      </c>
      <c r="E59">
        <v>1</v>
      </c>
      <c r="F59">
        <v>2</v>
      </c>
      <c r="G59">
        <v>100</v>
      </c>
      <c r="H59">
        <v>2.6302083333333837E-3</v>
      </c>
      <c r="I59">
        <v>2.6302083333333837E-3</v>
      </c>
      <c r="J59">
        <v>2.6302083333333837E-3</v>
      </c>
      <c r="K59">
        <v>1</v>
      </c>
      <c r="L59">
        <v>1</v>
      </c>
      <c r="N59" s="11">
        <v>34025</v>
      </c>
      <c r="O59">
        <v>98</v>
      </c>
      <c r="AA59">
        <v>98</v>
      </c>
      <c r="AC59" s="11">
        <v>34025</v>
      </c>
      <c r="AD59">
        <v>-23</v>
      </c>
      <c r="AE59">
        <v>0</v>
      </c>
      <c r="AF59">
        <v>0</v>
      </c>
      <c r="AG59">
        <v>0</v>
      </c>
      <c r="AH59">
        <v>0</v>
      </c>
      <c r="AI59">
        <v>0</v>
      </c>
      <c r="AJ59">
        <v>0</v>
      </c>
      <c r="AK59">
        <v>0</v>
      </c>
      <c r="AL59">
        <v>0</v>
      </c>
      <c r="AM59">
        <v>0</v>
      </c>
      <c r="AN59">
        <v>0</v>
      </c>
      <c r="AO59">
        <v>0</v>
      </c>
      <c r="AP59">
        <v>0</v>
      </c>
      <c r="AR59" s="11">
        <v>34025</v>
      </c>
      <c r="AS59">
        <v>0</v>
      </c>
      <c r="BE59">
        <v>0</v>
      </c>
    </row>
    <row r="60" spans="1:57" x14ac:dyDescent="0.35">
      <c r="A60">
        <v>16080</v>
      </c>
      <c r="B60">
        <v>11</v>
      </c>
      <c r="C60" t="s">
        <v>16</v>
      </c>
      <c r="D60">
        <v>1</v>
      </c>
      <c r="E60">
        <v>8</v>
      </c>
      <c r="F60">
        <v>2</v>
      </c>
      <c r="G60">
        <v>30</v>
      </c>
      <c r="H60">
        <v>3.2980324074074474E-3</v>
      </c>
      <c r="I60">
        <v>3.2980324074074474E-3</v>
      </c>
      <c r="J60">
        <v>3.2980324074074474E-3</v>
      </c>
      <c r="K60">
        <v>8</v>
      </c>
      <c r="L60">
        <v>1</v>
      </c>
      <c r="N60" s="11">
        <v>34796</v>
      </c>
      <c r="O60">
        <v>3</v>
      </c>
      <c r="P60">
        <v>6</v>
      </c>
      <c r="Q60">
        <v>41</v>
      </c>
      <c r="R60">
        <v>14</v>
      </c>
      <c r="S60">
        <v>4</v>
      </c>
      <c r="T60">
        <v>7</v>
      </c>
      <c r="U60">
        <v>6</v>
      </c>
      <c r="V60">
        <v>2</v>
      </c>
      <c r="W60">
        <v>8</v>
      </c>
      <c r="X60">
        <v>6</v>
      </c>
      <c r="Y60">
        <v>3</v>
      </c>
      <c r="Z60">
        <v>4</v>
      </c>
      <c r="AA60">
        <v>41</v>
      </c>
      <c r="AC60" s="11">
        <v>34796</v>
      </c>
      <c r="AD60">
        <v>96</v>
      </c>
      <c r="AE60">
        <v>90</v>
      </c>
      <c r="AF60">
        <v>20</v>
      </c>
      <c r="AG60">
        <v>61</v>
      </c>
      <c r="AH60">
        <v>88</v>
      </c>
      <c r="AI60">
        <v>70</v>
      </c>
      <c r="AJ60">
        <v>50</v>
      </c>
      <c r="AK60">
        <v>90</v>
      </c>
      <c r="AL60">
        <v>30</v>
      </c>
      <c r="AM60">
        <v>50</v>
      </c>
      <c r="AN60">
        <v>80</v>
      </c>
      <c r="AO60">
        <v>70</v>
      </c>
      <c r="AP60">
        <v>96</v>
      </c>
      <c r="AR60" s="11">
        <v>34796</v>
      </c>
      <c r="AS60">
        <v>1.1179976851851903E-2</v>
      </c>
      <c r="AT60">
        <v>4.2837962962962717E-3</v>
      </c>
      <c r="AU60">
        <v>1.9417824074074108E-2</v>
      </c>
      <c r="AV60">
        <v>1.2231481481481676E-3</v>
      </c>
      <c r="AW60">
        <v>645</v>
      </c>
      <c r="AX60">
        <v>14</v>
      </c>
      <c r="AY60">
        <v>1.3258101851851833E-2</v>
      </c>
      <c r="AZ60">
        <v>375</v>
      </c>
      <c r="BA60">
        <v>2.2694791666666658E-2</v>
      </c>
      <c r="BB60">
        <v>3.1859953703703425E-3</v>
      </c>
      <c r="BC60">
        <v>2.3836805555554896E-3</v>
      </c>
      <c r="BD60">
        <v>5.9681712962962319E-3</v>
      </c>
      <c r="BE60">
        <v>645</v>
      </c>
    </row>
    <row r="61" spans="1:57" x14ac:dyDescent="0.35">
      <c r="A61">
        <v>16080</v>
      </c>
      <c r="B61">
        <v>12</v>
      </c>
      <c r="C61" t="s">
        <v>36</v>
      </c>
      <c r="D61">
        <v>3</v>
      </c>
      <c r="E61">
        <v>9</v>
      </c>
      <c r="F61">
        <v>1</v>
      </c>
      <c r="G61">
        <v>20</v>
      </c>
      <c r="H61">
        <v>7.6237268518517531E-3</v>
      </c>
      <c r="I61">
        <v>7.6237268518517531E-3</v>
      </c>
      <c r="J61">
        <v>7.6237268518517531E-3</v>
      </c>
      <c r="K61">
        <v>9</v>
      </c>
      <c r="L61">
        <v>1</v>
      </c>
      <c r="N61" s="11">
        <v>35627</v>
      </c>
      <c r="O61">
        <v>14</v>
      </c>
      <c r="P61">
        <v>46</v>
      </c>
      <c r="Q61">
        <v>25</v>
      </c>
      <c r="R61">
        <v>3</v>
      </c>
      <c r="S61">
        <v>7</v>
      </c>
      <c r="T61">
        <v>5</v>
      </c>
      <c r="U61">
        <v>9</v>
      </c>
      <c r="V61">
        <v>10</v>
      </c>
      <c r="W61">
        <v>9</v>
      </c>
      <c r="X61">
        <v>10</v>
      </c>
      <c r="Y61">
        <v>10</v>
      </c>
      <c r="Z61">
        <v>10</v>
      </c>
      <c r="AA61">
        <v>46</v>
      </c>
      <c r="AC61" s="11">
        <v>35627</v>
      </c>
      <c r="AD61">
        <v>74</v>
      </c>
      <c r="AE61">
        <v>29</v>
      </c>
      <c r="AF61">
        <v>52</v>
      </c>
      <c r="AG61">
        <v>94</v>
      </c>
      <c r="AH61">
        <v>76</v>
      </c>
      <c r="AI61">
        <v>80</v>
      </c>
      <c r="AJ61">
        <v>20</v>
      </c>
      <c r="AK61">
        <v>10</v>
      </c>
      <c r="AL61">
        <v>20</v>
      </c>
      <c r="AM61">
        <v>10</v>
      </c>
      <c r="AN61">
        <v>10</v>
      </c>
      <c r="AO61">
        <v>10</v>
      </c>
      <c r="AP61">
        <v>94</v>
      </c>
      <c r="AR61" s="11">
        <v>35627</v>
      </c>
      <c r="AS61">
        <v>1.1683680555555576E-2</v>
      </c>
      <c r="AT61">
        <v>5.3083333333332483E-3</v>
      </c>
      <c r="AU61">
        <v>1.8484490740740656E-2</v>
      </c>
      <c r="AV61">
        <v>1.0427083333333087E-3</v>
      </c>
      <c r="AW61">
        <v>615</v>
      </c>
      <c r="AX61">
        <v>16</v>
      </c>
      <c r="AY61">
        <v>0</v>
      </c>
      <c r="AZ61">
        <v>0</v>
      </c>
      <c r="BA61">
        <v>2.3327777777777836E-2</v>
      </c>
      <c r="BB61">
        <v>3.5028935185186238E-3</v>
      </c>
      <c r="BC61">
        <v>0</v>
      </c>
      <c r="BD61">
        <v>0</v>
      </c>
      <c r="BE61">
        <v>615</v>
      </c>
    </row>
    <row r="62" spans="1:57" x14ac:dyDescent="0.35">
      <c r="A62">
        <v>199938</v>
      </c>
      <c r="B62">
        <v>1</v>
      </c>
      <c r="C62" t="s">
        <v>48</v>
      </c>
      <c r="D62">
        <v>27</v>
      </c>
      <c r="E62">
        <v>13</v>
      </c>
      <c r="F62">
        <v>3</v>
      </c>
      <c r="G62">
        <v>76</v>
      </c>
      <c r="H62">
        <v>1.1665972222222321E-2</v>
      </c>
      <c r="I62">
        <v>1.1665972222222321E-2</v>
      </c>
      <c r="J62">
        <v>1.1665972222222321E-2</v>
      </c>
      <c r="K62">
        <v>13</v>
      </c>
      <c r="L62">
        <v>1</v>
      </c>
      <c r="N62" s="11">
        <v>37537</v>
      </c>
      <c r="O62">
        <v>10</v>
      </c>
      <c r="P62">
        <v>20</v>
      </c>
      <c r="Q62">
        <v>16</v>
      </c>
      <c r="R62">
        <v>10</v>
      </c>
      <c r="S62">
        <v>21</v>
      </c>
      <c r="T62">
        <v>11</v>
      </c>
      <c r="AA62">
        <v>21</v>
      </c>
      <c r="AC62" s="11">
        <v>37537</v>
      </c>
      <c r="AD62">
        <v>82</v>
      </c>
      <c r="AE62">
        <v>62</v>
      </c>
      <c r="AF62">
        <v>70</v>
      </c>
      <c r="AG62">
        <v>73</v>
      </c>
      <c r="AH62">
        <v>28</v>
      </c>
      <c r="AI62">
        <v>50</v>
      </c>
      <c r="AJ62">
        <v>0</v>
      </c>
      <c r="AK62">
        <v>0</v>
      </c>
      <c r="AL62">
        <v>0</v>
      </c>
      <c r="AM62">
        <v>0</v>
      </c>
      <c r="AN62">
        <v>0</v>
      </c>
      <c r="AO62">
        <v>0</v>
      </c>
      <c r="AP62">
        <v>82</v>
      </c>
      <c r="AR62" s="11">
        <v>37537</v>
      </c>
      <c r="AS62">
        <v>0</v>
      </c>
      <c r="AT62">
        <v>5.1521990740741597E-3</v>
      </c>
      <c r="AU62">
        <v>2.054965277777776E-2</v>
      </c>
      <c r="AV62">
        <v>1.2383101851851652E-3</v>
      </c>
      <c r="AW62">
        <v>516</v>
      </c>
      <c r="AX62">
        <v>10</v>
      </c>
      <c r="BE62">
        <v>516</v>
      </c>
    </row>
    <row r="63" spans="1:57" x14ac:dyDescent="0.35">
      <c r="A63">
        <v>199938</v>
      </c>
      <c r="B63">
        <v>2</v>
      </c>
      <c r="C63" t="s">
        <v>49</v>
      </c>
      <c r="D63">
        <v>14</v>
      </c>
      <c r="E63">
        <v>10</v>
      </c>
      <c r="F63">
        <v>2</v>
      </c>
      <c r="G63">
        <v>82</v>
      </c>
      <c r="H63">
        <v>4.4401620370371209E-3</v>
      </c>
      <c r="I63">
        <v>4.4401620370371209E-3</v>
      </c>
      <c r="J63">
        <v>4.4401620370371209E-3</v>
      </c>
      <c r="K63">
        <v>10</v>
      </c>
      <c r="L63">
        <v>1</v>
      </c>
      <c r="N63" s="11">
        <v>38826</v>
      </c>
      <c r="O63">
        <v>3</v>
      </c>
      <c r="P63">
        <v>5</v>
      </c>
      <c r="Q63">
        <v>1</v>
      </c>
      <c r="R63">
        <v>6</v>
      </c>
      <c r="S63">
        <v>4</v>
      </c>
      <c r="T63">
        <v>2</v>
      </c>
      <c r="U63">
        <v>3</v>
      </c>
      <c r="AA63">
        <v>6</v>
      </c>
      <c r="AC63" s="11">
        <v>38826</v>
      </c>
      <c r="AD63">
        <v>80</v>
      </c>
      <c r="AE63">
        <v>60</v>
      </c>
      <c r="AF63">
        <v>100</v>
      </c>
      <c r="AG63">
        <v>50</v>
      </c>
      <c r="AH63">
        <v>70</v>
      </c>
      <c r="AI63">
        <v>90</v>
      </c>
      <c r="AJ63">
        <v>80</v>
      </c>
      <c r="AP63">
        <v>100</v>
      </c>
      <c r="AR63" s="11">
        <v>38826</v>
      </c>
      <c r="AS63">
        <v>5.5217592592593512E-3</v>
      </c>
      <c r="AT63">
        <v>1.4520254629629692E-2</v>
      </c>
      <c r="AU63">
        <v>1.7732638888889873E-3</v>
      </c>
      <c r="AV63">
        <v>9.54745370370369E-3</v>
      </c>
      <c r="AW63">
        <v>195</v>
      </c>
      <c r="AX63">
        <v>3.3523148148149051E-3</v>
      </c>
      <c r="AY63">
        <v>3.8734953703702946E-3</v>
      </c>
      <c r="BE63">
        <v>195</v>
      </c>
    </row>
    <row r="64" spans="1:57" x14ac:dyDescent="0.35">
      <c r="A64">
        <v>199938</v>
      </c>
      <c r="B64">
        <v>3</v>
      </c>
      <c r="C64" t="s">
        <v>20</v>
      </c>
      <c r="D64">
        <v>29</v>
      </c>
      <c r="E64">
        <v>6</v>
      </c>
      <c r="F64">
        <v>1</v>
      </c>
      <c r="G64">
        <v>90</v>
      </c>
      <c r="H64">
        <v>1.7306481481481395E-2</v>
      </c>
      <c r="I64">
        <v>1.7306481481481395E-2</v>
      </c>
      <c r="J64">
        <v>1.7306481481481395E-2</v>
      </c>
      <c r="K64">
        <v>6</v>
      </c>
      <c r="L64">
        <v>1</v>
      </c>
      <c r="N64" s="11">
        <v>39517</v>
      </c>
      <c r="O64">
        <v>46</v>
      </c>
      <c r="P64">
        <v>64</v>
      </c>
      <c r="AA64">
        <v>64</v>
      </c>
      <c r="AC64" s="11">
        <v>39517</v>
      </c>
      <c r="AD64">
        <v>29</v>
      </c>
      <c r="AE64">
        <v>11</v>
      </c>
      <c r="AF64">
        <v>0</v>
      </c>
      <c r="AG64">
        <v>0</v>
      </c>
      <c r="AH64">
        <v>0</v>
      </c>
      <c r="AI64">
        <v>0</v>
      </c>
      <c r="AJ64">
        <v>0</v>
      </c>
      <c r="AK64">
        <v>0</v>
      </c>
      <c r="AL64">
        <v>0</v>
      </c>
      <c r="AM64">
        <v>0</v>
      </c>
      <c r="AN64">
        <v>0</v>
      </c>
      <c r="AO64">
        <v>0</v>
      </c>
      <c r="AP64">
        <v>29</v>
      </c>
      <c r="AR64" s="11">
        <v>39517</v>
      </c>
      <c r="AS64">
        <v>0</v>
      </c>
      <c r="AT64">
        <v>0</v>
      </c>
      <c r="BE64">
        <v>0</v>
      </c>
    </row>
    <row r="65" spans="1:57" x14ac:dyDescent="0.35">
      <c r="A65">
        <v>199938</v>
      </c>
      <c r="B65">
        <v>4</v>
      </c>
      <c r="C65" t="s">
        <v>50</v>
      </c>
      <c r="D65">
        <v>9</v>
      </c>
      <c r="E65">
        <v>29</v>
      </c>
      <c r="F65">
        <v>2</v>
      </c>
      <c r="G65">
        <v>24</v>
      </c>
      <c r="H65">
        <v>1.3770833333333066E-3</v>
      </c>
      <c r="I65">
        <v>1.3770833333333066E-3</v>
      </c>
      <c r="J65">
        <v>1.3770833333333066E-3</v>
      </c>
      <c r="K65">
        <v>29</v>
      </c>
      <c r="L65">
        <v>1</v>
      </c>
      <c r="N65" s="11">
        <v>42565</v>
      </c>
      <c r="O65">
        <v>7</v>
      </c>
      <c r="P65">
        <v>2</v>
      </c>
      <c r="Q65">
        <v>5</v>
      </c>
      <c r="R65">
        <v>2</v>
      </c>
      <c r="S65">
        <v>1</v>
      </c>
      <c r="T65">
        <v>4</v>
      </c>
      <c r="U65">
        <v>1</v>
      </c>
      <c r="V65">
        <v>3</v>
      </c>
      <c r="AA65">
        <v>7</v>
      </c>
      <c r="AC65" s="11">
        <v>42565</v>
      </c>
      <c r="AD65">
        <v>40</v>
      </c>
      <c r="AE65">
        <v>90</v>
      </c>
      <c r="AF65">
        <v>60</v>
      </c>
      <c r="AG65">
        <v>90</v>
      </c>
      <c r="AH65">
        <v>100</v>
      </c>
      <c r="AI65">
        <v>70</v>
      </c>
      <c r="AJ65">
        <v>100</v>
      </c>
      <c r="AK65">
        <v>80</v>
      </c>
      <c r="AP65">
        <v>100</v>
      </c>
      <c r="AR65" s="11">
        <v>42565</v>
      </c>
      <c r="AS65">
        <v>2.6312500000000849E-3</v>
      </c>
      <c r="AT65">
        <v>8.8638888888887823E-3</v>
      </c>
      <c r="AU65">
        <v>2.7432754629629574E-2</v>
      </c>
      <c r="AV65">
        <v>3.2855324074074765E-3</v>
      </c>
      <c r="AW65">
        <v>1.2747569444444551E-2</v>
      </c>
      <c r="AX65">
        <v>135</v>
      </c>
      <c r="AY65">
        <v>3.8410879629628969E-3</v>
      </c>
      <c r="AZ65">
        <v>3.3925925925926137E-3</v>
      </c>
      <c r="BE65">
        <v>135</v>
      </c>
    </row>
    <row r="66" spans="1:57" x14ac:dyDescent="0.35">
      <c r="A66">
        <v>199938</v>
      </c>
      <c r="B66">
        <v>5</v>
      </c>
      <c r="C66" t="s">
        <v>42</v>
      </c>
      <c r="D66">
        <v>6</v>
      </c>
      <c r="E66">
        <v>3</v>
      </c>
      <c r="F66">
        <v>2</v>
      </c>
      <c r="G66">
        <v>92</v>
      </c>
      <c r="H66" t="s">
        <v>51</v>
      </c>
      <c r="I66">
        <v>660</v>
      </c>
      <c r="J66">
        <v>660</v>
      </c>
      <c r="K66">
        <v>3</v>
      </c>
      <c r="L66">
        <v>1</v>
      </c>
      <c r="N66" s="11">
        <v>43198</v>
      </c>
      <c r="O66">
        <v>43</v>
      </c>
      <c r="P66">
        <v>19</v>
      </c>
      <c r="Q66">
        <v>35</v>
      </c>
      <c r="R66">
        <v>29</v>
      </c>
      <c r="AA66">
        <v>43</v>
      </c>
      <c r="AC66" s="11">
        <v>43198</v>
      </c>
      <c r="AD66">
        <v>32</v>
      </c>
      <c r="AE66">
        <v>64</v>
      </c>
      <c r="AF66">
        <v>32</v>
      </c>
      <c r="AG66">
        <v>24</v>
      </c>
      <c r="AH66">
        <v>0</v>
      </c>
      <c r="AI66">
        <v>0</v>
      </c>
      <c r="AJ66">
        <v>0</v>
      </c>
      <c r="AK66">
        <v>0</v>
      </c>
      <c r="AL66">
        <v>0</v>
      </c>
      <c r="AM66">
        <v>0</v>
      </c>
      <c r="AN66">
        <v>0</v>
      </c>
      <c r="AO66">
        <v>0</v>
      </c>
      <c r="AP66">
        <v>64</v>
      </c>
      <c r="AR66" s="11">
        <v>43198</v>
      </c>
      <c r="AS66">
        <v>0</v>
      </c>
      <c r="AT66">
        <v>5.1371527777777093E-3</v>
      </c>
      <c r="AU66">
        <v>2.2386458333333303E-2</v>
      </c>
      <c r="AV66">
        <v>1.506597222222128E-3</v>
      </c>
      <c r="BE66">
        <v>2.2386458333333303E-2</v>
      </c>
    </row>
    <row r="67" spans="1:57" x14ac:dyDescent="0.35">
      <c r="A67">
        <v>199938</v>
      </c>
      <c r="B67">
        <v>6</v>
      </c>
      <c r="C67" t="s">
        <v>36</v>
      </c>
      <c r="D67">
        <v>3</v>
      </c>
      <c r="E67">
        <v>17</v>
      </c>
      <c r="F67">
        <v>1</v>
      </c>
      <c r="G67">
        <v>20</v>
      </c>
      <c r="H67" s="19" t="s">
        <v>52</v>
      </c>
      <c r="I67">
        <v>4</v>
      </c>
      <c r="J67">
        <v>4</v>
      </c>
      <c r="K67">
        <v>17</v>
      </c>
      <c r="L67">
        <v>1</v>
      </c>
      <c r="N67" s="11">
        <v>43761</v>
      </c>
      <c r="O67">
        <v>8</v>
      </c>
      <c r="P67">
        <v>5</v>
      </c>
      <c r="Q67">
        <v>39</v>
      </c>
      <c r="R67">
        <v>40</v>
      </c>
      <c r="S67">
        <v>26</v>
      </c>
      <c r="AA67">
        <v>40</v>
      </c>
      <c r="AC67" s="11">
        <v>43761</v>
      </c>
      <c r="AD67">
        <v>86</v>
      </c>
      <c r="AE67">
        <v>92</v>
      </c>
      <c r="AF67">
        <v>24</v>
      </c>
      <c r="AG67">
        <v>2</v>
      </c>
      <c r="AH67">
        <v>13</v>
      </c>
      <c r="AI67">
        <v>0</v>
      </c>
      <c r="AJ67">
        <v>0</v>
      </c>
      <c r="AK67">
        <v>0</v>
      </c>
      <c r="AL67">
        <v>0</v>
      </c>
      <c r="AM67">
        <v>0</v>
      </c>
      <c r="AN67">
        <v>0</v>
      </c>
      <c r="AO67">
        <v>0</v>
      </c>
      <c r="AP67">
        <v>92</v>
      </c>
      <c r="AR67" s="11">
        <v>43761</v>
      </c>
      <c r="AS67">
        <v>1.1438541666666691E-2</v>
      </c>
      <c r="AT67">
        <v>4.2803240740740822E-3</v>
      </c>
      <c r="AU67">
        <v>1.9391666666666696E-2</v>
      </c>
      <c r="AV67">
        <v>1.8668981481482216E-3</v>
      </c>
      <c r="AW67">
        <v>504</v>
      </c>
      <c r="BE67">
        <v>504</v>
      </c>
    </row>
    <row r="68" spans="1:57" x14ac:dyDescent="0.35">
      <c r="A68">
        <v>199938</v>
      </c>
      <c r="B68">
        <v>7</v>
      </c>
      <c r="C68" t="s">
        <v>21</v>
      </c>
      <c r="D68">
        <v>1</v>
      </c>
      <c r="E68">
        <v>4</v>
      </c>
      <c r="F68">
        <v>1</v>
      </c>
      <c r="G68">
        <v>70</v>
      </c>
      <c r="H68">
        <v>1.1886921296296205E-2</v>
      </c>
      <c r="I68">
        <v>1.1886921296296205E-2</v>
      </c>
      <c r="J68">
        <v>1.1886921296296205E-2</v>
      </c>
      <c r="K68">
        <v>4</v>
      </c>
      <c r="L68">
        <v>1</v>
      </c>
      <c r="N68" s="11">
        <v>50423</v>
      </c>
      <c r="O68">
        <v>8</v>
      </c>
      <c r="P68">
        <v>9</v>
      </c>
      <c r="Q68">
        <v>9</v>
      </c>
      <c r="R68">
        <v>7</v>
      </c>
      <c r="S68">
        <v>7</v>
      </c>
      <c r="T68">
        <v>1</v>
      </c>
      <c r="U68">
        <v>6</v>
      </c>
      <c r="V68">
        <v>7</v>
      </c>
      <c r="AA68">
        <v>9</v>
      </c>
      <c r="AC68" s="11">
        <v>50423</v>
      </c>
      <c r="AD68">
        <v>30</v>
      </c>
      <c r="AE68">
        <v>20</v>
      </c>
      <c r="AF68">
        <v>20</v>
      </c>
      <c r="AG68">
        <v>40</v>
      </c>
      <c r="AH68">
        <v>40</v>
      </c>
      <c r="AI68">
        <v>100</v>
      </c>
      <c r="AJ68">
        <v>50</v>
      </c>
      <c r="AK68">
        <v>40</v>
      </c>
      <c r="AP68">
        <v>100</v>
      </c>
      <c r="AR68" s="11">
        <v>50423</v>
      </c>
      <c r="AS68">
        <v>2.520138888888912E-3</v>
      </c>
      <c r="AT68">
        <v>9.0091435185184476E-3</v>
      </c>
      <c r="AU68">
        <v>3.0277199074074002E-2</v>
      </c>
      <c r="AV68">
        <v>2.8296296296297374E-3</v>
      </c>
      <c r="AW68">
        <v>1.4878009259259306E-2</v>
      </c>
      <c r="AX68">
        <v>195</v>
      </c>
      <c r="AY68">
        <v>4.1615740740741369E-3</v>
      </c>
      <c r="AZ68">
        <v>0</v>
      </c>
      <c r="BE68">
        <v>195</v>
      </c>
    </row>
    <row r="69" spans="1:57" x14ac:dyDescent="0.35">
      <c r="A69">
        <v>199938</v>
      </c>
      <c r="B69">
        <v>8</v>
      </c>
      <c r="C69" t="s">
        <v>16</v>
      </c>
      <c r="D69">
        <v>6</v>
      </c>
      <c r="E69">
        <v>8</v>
      </c>
      <c r="F69">
        <v>1</v>
      </c>
      <c r="G69">
        <v>30</v>
      </c>
      <c r="H69" t="s">
        <v>53</v>
      </c>
      <c r="I69">
        <v>335</v>
      </c>
      <c r="J69">
        <v>335</v>
      </c>
      <c r="K69">
        <v>8</v>
      </c>
      <c r="L69">
        <v>1</v>
      </c>
      <c r="N69" s="11">
        <v>50856</v>
      </c>
      <c r="O69">
        <v>4</v>
      </c>
      <c r="P69">
        <v>6</v>
      </c>
      <c r="Q69">
        <v>10</v>
      </c>
      <c r="R69">
        <v>7</v>
      </c>
      <c r="S69">
        <v>8</v>
      </c>
      <c r="T69">
        <v>6</v>
      </c>
      <c r="U69">
        <v>7</v>
      </c>
      <c r="V69">
        <v>8</v>
      </c>
      <c r="AA69">
        <v>10</v>
      </c>
      <c r="AC69" s="11">
        <v>50856</v>
      </c>
      <c r="AD69">
        <v>70</v>
      </c>
      <c r="AE69">
        <v>50</v>
      </c>
      <c r="AF69">
        <v>10</v>
      </c>
      <c r="AG69">
        <v>40</v>
      </c>
      <c r="AH69">
        <v>30</v>
      </c>
      <c r="AI69">
        <v>50</v>
      </c>
      <c r="AJ69">
        <v>40</v>
      </c>
      <c r="AK69">
        <v>30</v>
      </c>
      <c r="AP69">
        <v>70</v>
      </c>
      <c r="AR69" s="11">
        <v>50856</v>
      </c>
      <c r="AS69">
        <v>2.2296296296295814E-3</v>
      </c>
      <c r="AT69">
        <v>9.7151620370370395E-3</v>
      </c>
      <c r="AU69">
        <v>3.0717824074073974E-2</v>
      </c>
      <c r="AV69">
        <v>3.1523148148147051E-3</v>
      </c>
      <c r="AW69">
        <v>0</v>
      </c>
      <c r="AX69">
        <v>215</v>
      </c>
      <c r="AY69">
        <v>4.8354166666666476E-3</v>
      </c>
      <c r="AZ69">
        <v>4.7995370370370605E-3</v>
      </c>
      <c r="BE69">
        <v>215</v>
      </c>
    </row>
    <row r="70" spans="1:57" x14ac:dyDescent="0.35">
      <c r="A70">
        <v>199938</v>
      </c>
      <c r="B70">
        <v>9</v>
      </c>
      <c r="C70" t="s">
        <v>13</v>
      </c>
      <c r="D70">
        <v>6</v>
      </c>
      <c r="E70">
        <v>7</v>
      </c>
      <c r="F70">
        <v>1</v>
      </c>
      <c r="G70">
        <v>40</v>
      </c>
      <c r="H70">
        <v>2.1719097222222317E-2</v>
      </c>
      <c r="I70">
        <v>2.1719097222222317E-2</v>
      </c>
      <c r="J70">
        <v>2.1719097222222317E-2</v>
      </c>
      <c r="K70">
        <v>7</v>
      </c>
      <c r="L70">
        <v>1</v>
      </c>
      <c r="N70" s="11">
        <v>51083</v>
      </c>
      <c r="O70">
        <v>9</v>
      </c>
      <c r="P70">
        <v>5</v>
      </c>
      <c r="Q70">
        <v>9</v>
      </c>
      <c r="R70">
        <v>5</v>
      </c>
      <c r="S70">
        <v>7</v>
      </c>
      <c r="T70">
        <v>8</v>
      </c>
      <c r="U70">
        <v>7</v>
      </c>
      <c r="V70">
        <v>6</v>
      </c>
      <c r="AA70">
        <v>9</v>
      </c>
      <c r="AC70" s="11">
        <v>51083</v>
      </c>
      <c r="AD70">
        <v>20</v>
      </c>
      <c r="AE70">
        <v>60</v>
      </c>
      <c r="AF70">
        <v>20</v>
      </c>
      <c r="AG70">
        <v>60</v>
      </c>
      <c r="AH70">
        <v>40</v>
      </c>
      <c r="AI70">
        <v>30</v>
      </c>
      <c r="AJ70">
        <v>40</v>
      </c>
      <c r="AK70">
        <v>50</v>
      </c>
      <c r="AP70">
        <v>60</v>
      </c>
      <c r="AR70" s="11">
        <v>51083</v>
      </c>
      <c r="AS70">
        <v>2.3458333333332693E-3</v>
      </c>
      <c r="AT70">
        <v>6.948726851851772E-3</v>
      </c>
      <c r="AU70">
        <v>2.6182060185185208E-2</v>
      </c>
      <c r="AV70">
        <v>2.368518518518492E-3</v>
      </c>
      <c r="AW70">
        <v>1.322291666666664E-2</v>
      </c>
      <c r="AX70">
        <v>190</v>
      </c>
      <c r="AY70">
        <v>3.3045138888889714E-3</v>
      </c>
      <c r="AZ70">
        <v>3.860185185185161E-3</v>
      </c>
      <c r="BE70">
        <v>190</v>
      </c>
    </row>
    <row r="71" spans="1:57" x14ac:dyDescent="0.35">
      <c r="A71">
        <v>199938</v>
      </c>
      <c r="B71">
        <v>10</v>
      </c>
      <c r="C71" t="s">
        <v>19</v>
      </c>
      <c r="D71">
        <v>4</v>
      </c>
      <c r="E71">
        <v>5</v>
      </c>
      <c r="F71">
        <v>1</v>
      </c>
      <c r="G71">
        <v>60</v>
      </c>
      <c r="H71">
        <v>3.091782407407484E-3</v>
      </c>
      <c r="I71">
        <v>3.091782407407484E-3</v>
      </c>
      <c r="J71">
        <v>3.091782407407484E-3</v>
      </c>
      <c r="K71">
        <v>5</v>
      </c>
      <c r="L71">
        <v>1</v>
      </c>
      <c r="N71" s="11">
        <v>53380</v>
      </c>
      <c r="O71">
        <v>1</v>
      </c>
      <c r="P71">
        <v>3</v>
      </c>
      <c r="Q71">
        <v>9</v>
      </c>
      <c r="R71">
        <v>1</v>
      </c>
      <c r="S71">
        <v>6</v>
      </c>
      <c r="T71">
        <v>6</v>
      </c>
      <c r="U71">
        <v>2</v>
      </c>
      <c r="AA71">
        <v>9</v>
      </c>
      <c r="AC71" s="11">
        <v>53380</v>
      </c>
      <c r="AD71">
        <v>100</v>
      </c>
      <c r="AE71">
        <v>80</v>
      </c>
      <c r="AF71">
        <v>20</v>
      </c>
      <c r="AG71">
        <v>100</v>
      </c>
      <c r="AH71">
        <v>50</v>
      </c>
      <c r="AI71">
        <v>50</v>
      </c>
      <c r="AJ71">
        <v>90</v>
      </c>
      <c r="AP71">
        <v>100</v>
      </c>
      <c r="AR71" s="11">
        <v>53380</v>
      </c>
      <c r="AS71">
        <v>5.2274305555555234E-3</v>
      </c>
      <c r="AT71">
        <v>1.4048842592592647E-2</v>
      </c>
      <c r="AU71">
        <v>3.2372685185184658E-3</v>
      </c>
      <c r="AV71">
        <v>8.3605324074074172E-3</v>
      </c>
      <c r="AW71">
        <v>170</v>
      </c>
      <c r="AX71">
        <v>3.5289351851852668E-3</v>
      </c>
      <c r="AY71">
        <v>3.5559027777778418E-3</v>
      </c>
      <c r="BE71">
        <v>170</v>
      </c>
    </row>
    <row r="72" spans="1:57" x14ac:dyDescent="0.35">
      <c r="A72">
        <v>199938</v>
      </c>
      <c r="B72">
        <v>11</v>
      </c>
      <c r="C72" t="s">
        <v>21</v>
      </c>
      <c r="D72">
        <v>4</v>
      </c>
      <c r="E72">
        <v>4</v>
      </c>
      <c r="F72">
        <v>1</v>
      </c>
      <c r="G72">
        <v>70</v>
      </c>
      <c r="H72">
        <v>2.4274305555556097E-3</v>
      </c>
      <c r="I72">
        <v>2.4274305555556097E-3</v>
      </c>
      <c r="J72">
        <v>2.4274305555556097E-3</v>
      </c>
      <c r="K72">
        <v>4</v>
      </c>
      <c r="L72">
        <v>1</v>
      </c>
      <c r="N72" s="11">
        <v>54259</v>
      </c>
      <c r="O72">
        <v>125</v>
      </c>
      <c r="AA72">
        <v>125</v>
      </c>
      <c r="AC72" s="11">
        <v>54259</v>
      </c>
      <c r="AD72">
        <v>-50</v>
      </c>
      <c r="AE72">
        <v>0</v>
      </c>
      <c r="AF72">
        <v>0</v>
      </c>
      <c r="AG72">
        <v>0</v>
      </c>
      <c r="AH72">
        <v>0</v>
      </c>
      <c r="AI72">
        <v>0</v>
      </c>
      <c r="AJ72">
        <v>0</v>
      </c>
      <c r="AK72">
        <v>0</v>
      </c>
      <c r="AL72">
        <v>0</v>
      </c>
      <c r="AM72">
        <v>0</v>
      </c>
      <c r="AN72">
        <v>0</v>
      </c>
      <c r="AO72">
        <v>0</v>
      </c>
      <c r="AP72">
        <v>0</v>
      </c>
      <c r="AR72" s="11">
        <v>54259</v>
      </c>
      <c r="AS72">
        <v>0</v>
      </c>
      <c r="BE72">
        <v>0</v>
      </c>
    </row>
    <row r="73" spans="1:57" x14ac:dyDescent="0.35">
      <c r="A73">
        <v>199938</v>
      </c>
      <c r="B73">
        <v>12</v>
      </c>
      <c r="C73" t="s">
        <v>13</v>
      </c>
      <c r="D73">
        <v>8</v>
      </c>
      <c r="E73">
        <v>7</v>
      </c>
      <c r="F73">
        <v>1</v>
      </c>
      <c r="G73">
        <v>40</v>
      </c>
      <c r="H73">
        <v>6.2726851851850896E-3</v>
      </c>
      <c r="I73">
        <v>6.2726851851850896E-3</v>
      </c>
      <c r="J73">
        <v>6.2726851851850896E-3</v>
      </c>
      <c r="K73">
        <v>7</v>
      </c>
      <c r="L73">
        <v>1</v>
      </c>
      <c r="N73" s="11">
        <v>55121</v>
      </c>
      <c r="O73">
        <v>21</v>
      </c>
      <c r="P73">
        <v>10</v>
      </c>
      <c r="Q73">
        <v>5</v>
      </c>
      <c r="R73">
        <v>26</v>
      </c>
      <c r="S73">
        <v>11</v>
      </c>
      <c r="T73">
        <v>9</v>
      </c>
      <c r="U73">
        <v>3</v>
      </c>
      <c r="V73">
        <v>4</v>
      </c>
      <c r="W73">
        <v>8</v>
      </c>
      <c r="X73">
        <v>1</v>
      </c>
      <c r="Y73">
        <v>1</v>
      </c>
      <c r="Z73">
        <v>9</v>
      </c>
      <c r="AA73">
        <v>26</v>
      </c>
      <c r="AC73" s="11">
        <v>55121</v>
      </c>
      <c r="AD73">
        <v>60</v>
      </c>
      <c r="AE73">
        <v>82</v>
      </c>
      <c r="AF73">
        <v>92</v>
      </c>
      <c r="AG73">
        <v>30</v>
      </c>
      <c r="AH73">
        <v>60</v>
      </c>
      <c r="AI73">
        <v>60</v>
      </c>
      <c r="AJ73">
        <v>80</v>
      </c>
      <c r="AK73">
        <v>70</v>
      </c>
      <c r="AL73">
        <v>30</v>
      </c>
      <c r="AM73">
        <v>100</v>
      </c>
      <c r="AN73">
        <v>100</v>
      </c>
      <c r="AO73">
        <v>20</v>
      </c>
      <c r="AP73">
        <v>100</v>
      </c>
      <c r="AR73" s="11">
        <v>55121</v>
      </c>
      <c r="AS73">
        <v>0</v>
      </c>
      <c r="AT73">
        <v>4.8428240740741035E-3</v>
      </c>
      <c r="AU73">
        <v>1.935891203703699E-2</v>
      </c>
      <c r="AV73">
        <v>1.479629629629553E-3</v>
      </c>
      <c r="AW73">
        <v>590</v>
      </c>
      <c r="AX73">
        <v>12</v>
      </c>
      <c r="AY73">
        <v>1.0533449074074053E-2</v>
      </c>
      <c r="AZ73">
        <v>230</v>
      </c>
      <c r="BA73">
        <v>2.2650231481481375E-2</v>
      </c>
      <c r="BB73">
        <v>3.5864583333333755E-3</v>
      </c>
      <c r="BC73">
        <v>2.005671296296363E-3</v>
      </c>
      <c r="BD73">
        <v>7.5951388888888527E-3</v>
      </c>
      <c r="BE73">
        <v>590</v>
      </c>
    </row>
    <row r="74" spans="1:57" x14ac:dyDescent="0.35">
      <c r="A74">
        <v>660204</v>
      </c>
      <c r="B74">
        <v>1</v>
      </c>
      <c r="C74" t="s">
        <v>54</v>
      </c>
      <c r="D74">
        <v>5</v>
      </c>
      <c r="E74">
        <v>40</v>
      </c>
      <c r="F74">
        <v>3</v>
      </c>
      <c r="G74">
        <v>35</v>
      </c>
      <c r="H74">
        <v>1.3439699074074163E-2</v>
      </c>
      <c r="I74">
        <v>1.3439699074074163E-2</v>
      </c>
      <c r="J74">
        <v>1.3439699074074163E-2</v>
      </c>
      <c r="K74">
        <v>40</v>
      </c>
      <c r="L74">
        <v>1</v>
      </c>
      <c r="N74" s="11">
        <v>55291</v>
      </c>
      <c r="O74">
        <v>9</v>
      </c>
      <c r="P74">
        <v>8</v>
      </c>
      <c r="Q74">
        <v>10</v>
      </c>
      <c r="R74">
        <v>7</v>
      </c>
      <c r="S74">
        <v>9</v>
      </c>
      <c r="T74">
        <v>0</v>
      </c>
      <c r="U74">
        <v>0</v>
      </c>
      <c r="V74">
        <v>0</v>
      </c>
      <c r="AA74">
        <v>10</v>
      </c>
      <c r="AC74" s="11">
        <v>55291</v>
      </c>
      <c r="AD74">
        <v>20</v>
      </c>
      <c r="AE74">
        <v>30</v>
      </c>
      <c r="AF74">
        <v>10</v>
      </c>
      <c r="AG74">
        <v>40</v>
      </c>
      <c r="AH74">
        <v>20</v>
      </c>
      <c r="AI74">
        <v>0</v>
      </c>
      <c r="AJ74">
        <v>0</v>
      </c>
      <c r="AK74">
        <v>0</v>
      </c>
      <c r="AP74">
        <v>40</v>
      </c>
      <c r="AR74" s="11">
        <v>55291</v>
      </c>
      <c r="AS74">
        <v>2.8123842592593373E-3</v>
      </c>
      <c r="AT74">
        <v>9.5121527777777271E-3</v>
      </c>
      <c r="AU74">
        <v>3.0968287037037134E-2</v>
      </c>
      <c r="AV74">
        <v>0</v>
      </c>
      <c r="AW74">
        <v>1.6422800925925962E-2</v>
      </c>
      <c r="BE74">
        <v>3.0968287037037134E-2</v>
      </c>
    </row>
    <row r="75" spans="1:57" x14ac:dyDescent="0.35">
      <c r="A75">
        <v>660204</v>
      </c>
      <c r="B75">
        <v>2</v>
      </c>
      <c r="C75" t="s">
        <v>55</v>
      </c>
      <c r="D75">
        <v>18</v>
      </c>
      <c r="E75">
        <v>44</v>
      </c>
      <c r="F75">
        <v>1</v>
      </c>
      <c r="G75">
        <v>31</v>
      </c>
      <c r="H75">
        <v>5.1795138888888204E-3</v>
      </c>
      <c r="I75">
        <v>5.1795138888888204E-3</v>
      </c>
      <c r="J75">
        <v>5.1795138888888204E-3</v>
      </c>
      <c r="K75">
        <v>44</v>
      </c>
      <c r="L75">
        <v>1</v>
      </c>
      <c r="N75" s="11">
        <v>56292</v>
      </c>
      <c r="O75">
        <v>5</v>
      </c>
      <c r="P75">
        <v>6</v>
      </c>
      <c r="Q75">
        <v>8</v>
      </c>
      <c r="R75">
        <v>9</v>
      </c>
      <c r="S75">
        <v>6</v>
      </c>
      <c r="T75">
        <v>7</v>
      </c>
      <c r="U75">
        <v>8</v>
      </c>
      <c r="AA75">
        <v>9</v>
      </c>
      <c r="AC75" s="11">
        <v>56292</v>
      </c>
      <c r="AD75">
        <v>60</v>
      </c>
      <c r="AE75">
        <v>50</v>
      </c>
      <c r="AF75">
        <v>30</v>
      </c>
      <c r="AG75">
        <v>20</v>
      </c>
      <c r="AH75">
        <v>50</v>
      </c>
      <c r="AI75">
        <v>40</v>
      </c>
      <c r="AJ75">
        <v>30</v>
      </c>
      <c r="AP75">
        <v>60</v>
      </c>
      <c r="AR75" s="11">
        <v>56292</v>
      </c>
      <c r="AS75">
        <v>5.9118055555555937E-3</v>
      </c>
      <c r="AT75">
        <v>1.4741898148148191E-2</v>
      </c>
      <c r="AU75">
        <v>2.695023148148179E-3</v>
      </c>
      <c r="AV75">
        <v>1.1067361111111174E-2</v>
      </c>
      <c r="AW75">
        <v>170</v>
      </c>
      <c r="AX75">
        <v>3.7534722222223316E-3</v>
      </c>
      <c r="AY75">
        <v>4.8315972222221504E-3</v>
      </c>
      <c r="BE75">
        <v>170</v>
      </c>
    </row>
    <row r="76" spans="1:57" x14ac:dyDescent="0.35">
      <c r="A76">
        <v>660204</v>
      </c>
      <c r="B76">
        <v>3</v>
      </c>
      <c r="C76" t="s">
        <v>56</v>
      </c>
      <c r="D76">
        <v>2</v>
      </c>
      <c r="E76">
        <v>18</v>
      </c>
      <c r="F76">
        <v>1</v>
      </c>
      <c r="G76">
        <v>66</v>
      </c>
      <c r="H76">
        <v>1.7977314814814793E-2</v>
      </c>
      <c r="I76">
        <v>1.7977314814814793E-2</v>
      </c>
      <c r="J76">
        <v>1.7977314814814793E-2</v>
      </c>
      <c r="K76">
        <v>18</v>
      </c>
      <c r="L76">
        <v>1</v>
      </c>
      <c r="N76" s="11">
        <v>56664</v>
      </c>
      <c r="O76">
        <v>102</v>
      </c>
      <c r="AA76">
        <v>102</v>
      </c>
      <c r="AC76" s="11">
        <v>56664</v>
      </c>
      <c r="AD76">
        <v>-27</v>
      </c>
      <c r="AE76">
        <v>0</v>
      </c>
      <c r="AF76">
        <v>0</v>
      </c>
      <c r="AG76">
        <v>0</v>
      </c>
      <c r="AH76">
        <v>0</v>
      </c>
      <c r="AI76">
        <v>0</v>
      </c>
      <c r="AJ76">
        <v>0</v>
      </c>
      <c r="AK76">
        <v>0</v>
      </c>
      <c r="AL76">
        <v>0</v>
      </c>
      <c r="AM76">
        <v>0</v>
      </c>
      <c r="AN76">
        <v>0</v>
      </c>
      <c r="AO76">
        <v>0</v>
      </c>
      <c r="AP76">
        <v>0</v>
      </c>
      <c r="AR76" s="11">
        <v>56664</v>
      </c>
      <c r="AS76">
        <v>0</v>
      </c>
      <c r="BE76">
        <v>0</v>
      </c>
    </row>
    <row r="77" spans="1:57" x14ac:dyDescent="0.35">
      <c r="A77">
        <v>660204</v>
      </c>
      <c r="B77">
        <v>4</v>
      </c>
      <c r="C77" t="s">
        <v>11</v>
      </c>
      <c r="D77">
        <v>2</v>
      </c>
      <c r="E77">
        <v>1</v>
      </c>
      <c r="F77">
        <v>1</v>
      </c>
      <c r="G77">
        <v>100</v>
      </c>
      <c r="H77">
        <v>1.0104166666666803E-3</v>
      </c>
      <c r="I77">
        <v>1.0104166666666803E-3</v>
      </c>
      <c r="J77">
        <v>1.0104166666666803E-3</v>
      </c>
      <c r="K77">
        <v>1</v>
      </c>
      <c r="L77">
        <v>1</v>
      </c>
      <c r="N77" s="11">
        <v>57724</v>
      </c>
      <c r="O77">
        <v>1</v>
      </c>
      <c r="P77">
        <v>9</v>
      </c>
      <c r="Q77">
        <v>6</v>
      </c>
      <c r="R77">
        <v>5</v>
      </c>
      <c r="S77">
        <v>7</v>
      </c>
      <c r="T77">
        <v>4</v>
      </c>
      <c r="U77">
        <v>5</v>
      </c>
      <c r="AA77">
        <v>9</v>
      </c>
      <c r="AC77" s="11">
        <v>57724</v>
      </c>
      <c r="AD77">
        <v>100</v>
      </c>
      <c r="AE77">
        <v>20</v>
      </c>
      <c r="AF77">
        <v>50</v>
      </c>
      <c r="AG77">
        <v>60</v>
      </c>
      <c r="AH77">
        <v>40</v>
      </c>
      <c r="AI77">
        <v>70</v>
      </c>
      <c r="AJ77">
        <v>60</v>
      </c>
      <c r="AP77">
        <v>100</v>
      </c>
      <c r="AR77" s="11">
        <v>57724</v>
      </c>
      <c r="AS77">
        <v>6.251041666666568E-3</v>
      </c>
      <c r="AT77">
        <v>1.7790972222222257E-2</v>
      </c>
      <c r="AU77">
        <v>2.5074074074074026E-3</v>
      </c>
      <c r="AV77">
        <v>1.2145370370370445E-2</v>
      </c>
      <c r="AW77">
        <v>155</v>
      </c>
      <c r="AX77">
        <v>4.480671296296368E-3</v>
      </c>
      <c r="AY77">
        <v>5.091435185185178E-3</v>
      </c>
      <c r="BE77">
        <v>155</v>
      </c>
    </row>
    <row r="78" spans="1:57" x14ac:dyDescent="0.35">
      <c r="A78">
        <v>660204</v>
      </c>
      <c r="B78">
        <v>5</v>
      </c>
      <c r="C78" t="s">
        <v>57</v>
      </c>
      <c r="D78">
        <v>8</v>
      </c>
      <c r="E78">
        <v>5</v>
      </c>
      <c r="F78">
        <v>1</v>
      </c>
      <c r="G78">
        <v>84</v>
      </c>
      <c r="H78" t="s">
        <v>58</v>
      </c>
      <c r="I78">
        <v>622</v>
      </c>
      <c r="J78">
        <v>622</v>
      </c>
      <c r="K78">
        <v>5</v>
      </c>
      <c r="L78">
        <v>1</v>
      </c>
      <c r="N78" s="11">
        <v>59012</v>
      </c>
      <c r="O78">
        <v>5</v>
      </c>
      <c r="P78">
        <v>6</v>
      </c>
      <c r="Q78">
        <v>4</v>
      </c>
      <c r="R78">
        <v>7</v>
      </c>
      <c r="S78">
        <v>5</v>
      </c>
      <c r="T78">
        <v>4</v>
      </c>
      <c r="U78">
        <v>8</v>
      </c>
      <c r="V78">
        <v>9</v>
      </c>
      <c r="AA78">
        <v>9</v>
      </c>
      <c r="AC78" s="11">
        <v>59012</v>
      </c>
      <c r="AD78">
        <v>60</v>
      </c>
      <c r="AE78">
        <v>50</v>
      </c>
      <c r="AF78">
        <v>70</v>
      </c>
      <c r="AG78">
        <v>40</v>
      </c>
      <c r="AH78">
        <v>60</v>
      </c>
      <c r="AI78">
        <v>70</v>
      </c>
      <c r="AJ78">
        <v>30</v>
      </c>
      <c r="AK78">
        <v>20</v>
      </c>
      <c r="AP78">
        <v>70</v>
      </c>
      <c r="AR78" s="11">
        <v>59012</v>
      </c>
      <c r="AS78">
        <v>1.9359953703703692E-3</v>
      </c>
      <c r="AT78">
        <v>7.1761574074074019E-3</v>
      </c>
      <c r="AU78">
        <v>2.0668865740740783E-2</v>
      </c>
      <c r="AV78">
        <v>2.2174768518519183E-3</v>
      </c>
      <c r="AW78">
        <v>1.4665509259259357E-2</v>
      </c>
      <c r="AX78">
        <v>285</v>
      </c>
      <c r="AY78">
        <v>3.9987268518517638E-3</v>
      </c>
      <c r="AZ78">
        <v>0</v>
      </c>
      <c r="BE78">
        <v>285</v>
      </c>
    </row>
    <row r="79" spans="1:57" x14ac:dyDescent="0.35">
      <c r="A79">
        <v>660204</v>
      </c>
      <c r="B79">
        <v>6</v>
      </c>
      <c r="C79" t="s">
        <v>59</v>
      </c>
      <c r="D79">
        <v>9</v>
      </c>
      <c r="E79">
        <v>4</v>
      </c>
      <c r="F79">
        <v>1</v>
      </c>
      <c r="G79">
        <v>85</v>
      </c>
      <c r="H79" t="s">
        <v>60</v>
      </c>
      <c r="I79">
        <v>17</v>
      </c>
      <c r="J79">
        <v>17</v>
      </c>
      <c r="K79">
        <v>4</v>
      </c>
      <c r="L79">
        <v>1</v>
      </c>
      <c r="N79" s="11">
        <v>59899</v>
      </c>
      <c r="O79">
        <v>9</v>
      </c>
      <c r="P79">
        <v>7</v>
      </c>
      <c r="Q79">
        <v>5</v>
      </c>
      <c r="R79">
        <v>8</v>
      </c>
      <c r="S79">
        <v>1</v>
      </c>
      <c r="T79">
        <v>3</v>
      </c>
      <c r="U79">
        <v>5</v>
      </c>
      <c r="AA79">
        <v>9</v>
      </c>
      <c r="AC79" s="11">
        <v>59899</v>
      </c>
      <c r="AD79">
        <v>20</v>
      </c>
      <c r="AE79">
        <v>40</v>
      </c>
      <c r="AF79">
        <v>60</v>
      </c>
      <c r="AG79">
        <v>30</v>
      </c>
      <c r="AH79">
        <v>100</v>
      </c>
      <c r="AI79">
        <v>80</v>
      </c>
      <c r="AJ79">
        <v>60</v>
      </c>
      <c r="AP79">
        <v>100</v>
      </c>
      <c r="AR79" s="11">
        <v>59899</v>
      </c>
      <c r="AS79">
        <v>7.7314814814815058E-3</v>
      </c>
      <c r="AT79">
        <v>1.585914351851847E-2</v>
      </c>
      <c r="AU79">
        <v>2.392708333333271E-3</v>
      </c>
      <c r="AV79">
        <v>1.1027662037037089E-2</v>
      </c>
      <c r="AW79">
        <v>220</v>
      </c>
      <c r="AX79">
        <v>3.3545138888888548E-3</v>
      </c>
      <c r="AY79">
        <v>4.2173611111111509E-3</v>
      </c>
      <c r="BE79">
        <v>220</v>
      </c>
    </row>
    <row r="80" spans="1:57" x14ac:dyDescent="0.35">
      <c r="A80">
        <v>660204</v>
      </c>
      <c r="B80">
        <v>7</v>
      </c>
      <c r="C80" t="s">
        <v>13</v>
      </c>
      <c r="D80">
        <v>8</v>
      </c>
      <c r="E80">
        <v>7</v>
      </c>
      <c r="F80">
        <v>1</v>
      </c>
      <c r="G80">
        <v>40</v>
      </c>
      <c r="H80">
        <v>1.336180555555555E-2</v>
      </c>
      <c r="I80">
        <v>1.336180555555555E-2</v>
      </c>
      <c r="J80">
        <v>1.336180555555555E-2</v>
      </c>
      <c r="K80">
        <v>7</v>
      </c>
      <c r="L80">
        <v>1</v>
      </c>
      <c r="N80" s="11">
        <v>62910</v>
      </c>
      <c r="O80">
        <v>2</v>
      </c>
      <c r="P80">
        <v>4</v>
      </c>
      <c r="Q80">
        <v>9</v>
      </c>
      <c r="R80">
        <v>10</v>
      </c>
      <c r="S80">
        <v>0</v>
      </c>
      <c r="T80">
        <v>0</v>
      </c>
      <c r="U80">
        <v>0</v>
      </c>
      <c r="AA80">
        <v>10</v>
      </c>
      <c r="AC80" s="11">
        <v>62910</v>
      </c>
      <c r="AD80">
        <v>90</v>
      </c>
      <c r="AE80">
        <v>70</v>
      </c>
      <c r="AF80">
        <v>20</v>
      </c>
      <c r="AG80">
        <v>10</v>
      </c>
      <c r="AH80">
        <v>0</v>
      </c>
      <c r="AI80">
        <v>0</v>
      </c>
      <c r="AJ80">
        <v>0</v>
      </c>
      <c r="AP80">
        <v>90</v>
      </c>
      <c r="AR80" s="11">
        <v>62910</v>
      </c>
      <c r="AS80">
        <v>7.1921296296295623E-3</v>
      </c>
      <c r="AT80">
        <v>1.8002546296296273E-2</v>
      </c>
      <c r="AU80">
        <v>0</v>
      </c>
      <c r="AV80">
        <v>0</v>
      </c>
      <c r="BE80">
        <v>1.8002546296296273E-2</v>
      </c>
    </row>
    <row r="81" spans="1:57" x14ac:dyDescent="0.35">
      <c r="A81">
        <v>660204</v>
      </c>
      <c r="B81">
        <v>8</v>
      </c>
      <c r="C81" t="s">
        <v>36</v>
      </c>
      <c r="D81">
        <v>4</v>
      </c>
      <c r="E81">
        <v>9</v>
      </c>
      <c r="F81">
        <v>1</v>
      </c>
      <c r="G81">
        <v>20</v>
      </c>
      <c r="H81" t="s">
        <v>61</v>
      </c>
      <c r="I81">
        <v>325</v>
      </c>
      <c r="J81">
        <v>325</v>
      </c>
      <c r="K81">
        <v>9</v>
      </c>
      <c r="L81">
        <v>1</v>
      </c>
      <c r="N81" s="11">
        <v>74320</v>
      </c>
      <c r="O81">
        <v>15</v>
      </c>
      <c r="P81">
        <v>25</v>
      </c>
      <c r="Q81">
        <v>23</v>
      </c>
      <c r="R81">
        <v>4</v>
      </c>
      <c r="S81">
        <v>21</v>
      </c>
      <c r="T81">
        <v>11</v>
      </c>
      <c r="AA81">
        <v>25</v>
      </c>
      <c r="AC81" s="11">
        <v>74320</v>
      </c>
      <c r="AD81">
        <v>72</v>
      </c>
      <c r="AE81">
        <v>52</v>
      </c>
      <c r="AF81">
        <v>56</v>
      </c>
      <c r="AG81">
        <v>91</v>
      </c>
      <c r="AH81">
        <v>28</v>
      </c>
      <c r="AI81">
        <v>50</v>
      </c>
      <c r="AJ81">
        <v>0</v>
      </c>
      <c r="AK81">
        <v>0</v>
      </c>
      <c r="AL81">
        <v>0</v>
      </c>
      <c r="AM81">
        <v>0</v>
      </c>
      <c r="AN81">
        <v>0</v>
      </c>
      <c r="AO81">
        <v>0</v>
      </c>
      <c r="AP81">
        <v>91</v>
      </c>
      <c r="AR81" s="11">
        <v>74320</v>
      </c>
      <c r="AS81">
        <v>1.1776273148148109E-2</v>
      </c>
      <c r="AT81">
        <v>4.7297453703702974E-3</v>
      </c>
      <c r="AU81">
        <v>1.8353703703703594E-2</v>
      </c>
      <c r="AV81">
        <v>1.0553240740740488E-3</v>
      </c>
      <c r="AW81">
        <v>525</v>
      </c>
      <c r="AX81">
        <v>10</v>
      </c>
      <c r="BE81">
        <v>525</v>
      </c>
    </row>
    <row r="82" spans="1:57" x14ac:dyDescent="0.35">
      <c r="A82">
        <v>660204</v>
      </c>
      <c r="B82">
        <v>9</v>
      </c>
      <c r="C82" t="s">
        <v>11</v>
      </c>
      <c r="D82">
        <v>8</v>
      </c>
      <c r="E82">
        <v>1</v>
      </c>
      <c r="F82">
        <v>1</v>
      </c>
      <c r="G82">
        <v>100</v>
      </c>
      <c r="H82">
        <v>1.7503356481481491E-2</v>
      </c>
      <c r="I82">
        <v>1.7503356481481491E-2</v>
      </c>
      <c r="J82">
        <v>1.7503356481481491E-2</v>
      </c>
      <c r="K82">
        <v>1</v>
      </c>
      <c r="L82">
        <v>1</v>
      </c>
      <c r="N82" s="11">
        <v>76101</v>
      </c>
      <c r="O82">
        <v>4</v>
      </c>
      <c r="P82">
        <v>7</v>
      </c>
      <c r="Q82">
        <v>7</v>
      </c>
      <c r="R82">
        <v>7</v>
      </c>
      <c r="S82">
        <v>7</v>
      </c>
      <c r="T82">
        <v>6</v>
      </c>
      <c r="U82">
        <v>5</v>
      </c>
      <c r="V82">
        <v>6</v>
      </c>
      <c r="AA82">
        <v>7</v>
      </c>
      <c r="AC82" s="11">
        <v>76101</v>
      </c>
      <c r="AD82">
        <v>70</v>
      </c>
      <c r="AE82">
        <v>40</v>
      </c>
      <c r="AF82">
        <v>40</v>
      </c>
      <c r="AG82">
        <v>40</v>
      </c>
      <c r="AH82">
        <v>40</v>
      </c>
      <c r="AI82">
        <v>50</v>
      </c>
      <c r="AJ82">
        <v>60</v>
      </c>
      <c r="AK82">
        <v>50</v>
      </c>
      <c r="AP82">
        <v>70</v>
      </c>
      <c r="AR82" s="11">
        <v>76101</v>
      </c>
      <c r="AS82">
        <v>2.1331018518517819E-3</v>
      </c>
      <c r="AT82">
        <v>9.736342592592484E-3</v>
      </c>
      <c r="AU82">
        <v>2.5304745370370307E-2</v>
      </c>
      <c r="AV82">
        <v>2.9428240740740907E-3</v>
      </c>
      <c r="AW82">
        <v>1.6816203703703625E-2</v>
      </c>
      <c r="AX82">
        <v>225</v>
      </c>
      <c r="AY82">
        <v>0</v>
      </c>
      <c r="AZ82">
        <v>0</v>
      </c>
      <c r="BE82">
        <v>225</v>
      </c>
    </row>
    <row r="83" spans="1:57" x14ac:dyDescent="0.35">
      <c r="A83">
        <v>660204</v>
      </c>
      <c r="B83">
        <v>10</v>
      </c>
      <c r="C83" t="s">
        <v>13</v>
      </c>
      <c r="D83">
        <v>3</v>
      </c>
      <c r="E83">
        <v>7</v>
      </c>
      <c r="F83">
        <v>1</v>
      </c>
      <c r="G83">
        <v>40</v>
      </c>
      <c r="H83">
        <v>3.2309027777777111E-3</v>
      </c>
      <c r="I83">
        <v>3.2309027777777111E-3</v>
      </c>
      <c r="J83">
        <v>3.2309027777777111E-3</v>
      </c>
      <c r="K83">
        <v>7</v>
      </c>
      <c r="L83">
        <v>1</v>
      </c>
      <c r="N83" s="11">
        <v>80344</v>
      </c>
      <c r="O83">
        <v>6</v>
      </c>
      <c r="P83">
        <v>10</v>
      </c>
      <c r="Q83">
        <v>8</v>
      </c>
      <c r="R83">
        <v>9</v>
      </c>
      <c r="S83">
        <v>8</v>
      </c>
      <c r="T83">
        <v>4</v>
      </c>
      <c r="U83">
        <v>6</v>
      </c>
      <c r="V83">
        <v>5</v>
      </c>
      <c r="AA83">
        <v>10</v>
      </c>
      <c r="AC83" s="11">
        <v>80344</v>
      </c>
      <c r="AD83">
        <v>50</v>
      </c>
      <c r="AE83">
        <v>10</v>
      </c>
      <c r="AF83">
        <v>30</v>
      </c>
      <c r="AG83">
        <v>20</v>
      </c>
      <c r="AH83">
        <v>30</v>
      </c>
      <c r="AI83">
        <v>70</v>
      </c>
      <c r="AJ83">
        <v>50</v>
      </c>
      <c r="AK83">
        <v>60</v>
      </c>
      <c r="AP83">
        <v>70</v>
      </c>
      <c r="AR83" s="11">
        <v>80344</v>
      </c>
      <c r="AS83">
        <v>2.6087962962964006E-3</v>
      </c>
      <c r="AT83">
        <v>1.0575694444444395E-2</v>
      </c>
      <c r="AU83">
        <v>2.9570486111111016E-2</v>
      </c>
      <c r="AV83">
        <v>0</v>
      </c>
      <c r="AW83">
        <v>1.5572685185185176E-2</v>
      </c>
      <c r="AX83">
        <v>135</v>
      </c>
      <c r="AY83">
        <v>5.02118055555556E-3</v>
      </c>
      <c r="AZ83">
        <v>3.781597222222155E-3</v>
      </c>
      <c r="BE83">
        <v>135</v>
      </c>
    </row>
    <row r="84" spans="1:57" x14ac:dyDescent="0.35">
      <c r="A84">
        <v>660204</v>
      </c>
      <c r="B84">
        <v>11</v>
      </c>
      <c r="C84" t="s">
        <v>36</v>
      </c>
      <c r="D84">
        <v>3</v>
      </c>
      <c r="E84">
        <v>9</v>
      </c>
      <c r="F84">
        <v>1</v>
      </c>
      <c r="G84">
        <v>20</v>
      </c>
      <c r="H84">
        <v>3.46064814814806E-3</v>
      </c>
      <c r="I84">
        <v>3.46064814814806E-3</v>
      </c>
      <c r="J84">
        <v>3.46064814814806E-3</v>
      </c>
      <c r="K84">
        <v>9</v>
      </c>
      <c r="L84">
        <v>1</v>
      </c>
      <c r="N84" s="11">
        <v>81616</v>
      </c>
      <c r="O84">
        <v>4</v>
      </c>
      <c r="P84">
        <v>30</v>
      </c>
      <c r="Q84">
        <v>16</v>
      </c>
      <c r="R84">
        <v>19</v>
      </c>
      <c r="S84">
        <v>9</v>
      </c>
      <c r="T84">
        <v>2</v>
      </c>
      <c r="U84">
        <v>3</v>
      </c>
      <c r="V84">
        <v>4</v>
      </c>
      <c r="W84">
        <v>4</v>
      </c>
      <c r="X84">
        <v>3</v>
      </c>
      <c r="Y84">
        <v>2</v>
      </c>
      <c r="Z84">
        <v>3</v>
      </c>
      <c r="AA84">
        <v>30</v>
      </c>
      <c r="AC84" s="11">
        <v>81616</v>
      </c>
      <c r="AD84">
        <v>94</v>
      </c>
      <c r="AE84">
        <v>45</v>
      </c>
      <c r="AF84">
        <v>70</v>
      </c>
      <c r="AG84">
        <v>46</v>
      </c>
      <c r="AH84">
        <v>68</v>
      </c>
      <c r="AI84">
        <v>95</v>
      </c>
      <c r="AJ84">
        <v>80</v>
      </c>
      <c r="AK84">
        <v>70</v>
      </c>
      <c r="AL84">
        <v>70</v>
      </c>
      <c r="AM84">
        <v>80</v>
      </c>
      <c r="AN84">
        <v>90</v>
      </c>
      <c r="AO84">
        <v>80</v>
      </c>
      <c r="AP84">
        <v>95</v>
      </c>
      <c r="AR84" s="11">
        <v>81616</v>
      </c>
      <c r="AS84">
        <v>1.1209606481481504E-2</v>
      </c>
      <c r="AT84">
        <v>4.8631944444443853E-3</v>
      </c>
      <c r="AU84">
        <v>1.7933333333333357E-2</v>
      </c>
      <c r="AV84">
        <v>1.2693287037037759E-3</v>
      </c>
      <c r="AW84">
        <v>598</v>
      </c>
      <c r="AX84">
        <v>19</v>
      </c>
      <c r="AY84">
        <v>1.1605902777777732E-2</v>
      </c>
      <c r="AZ84">
        <v>365</v>
      </c>
      <c r="BA84">
        <v>1.9617592592592548E-2</v>
      </c>
      <c r="BB84">
        <v>2.7275462962963459E-3</v>
      </c>
      <c r="BC84">
        <v>2.2640046296296124E-3</v>
      </c>
      <c r="BD84">
        <v>5.8194444444443771E-3</v>
      </c>
      <c r="BE84">
        <v>598</v>
      </c>
    </row>
    <row r="85" spans="1:57" x14ac:dyDescent="0.35">
      <c r="A85">
        <v>660204</v>
      </c>
      <c r="B85">
        <v>12</v>
      </c>
      <c r="C85" t="s">
        <v>40</v>
      </c>
      <c r="D85">
        <v>2</v>
      </c>
      <c r="E85">
        <v>6</v>
      </c>
      <c r="F85">
        <v>1</v>
      </c>
      <c r="G85">
        <v>50</v>
      </c>
      <c r="H85">
        <v>6.2210648148148806E-3</v>
      </c>
      <c r="I85">
        <v>6.2210648148148806E-3</v>
      </c>
      <c r="J85">
        <v>6.2210648148148806E-3</v>
      </c>
      <c r="K85">
        <v>6</v>
      </c>
      <c r="L85">
        <v>1</v>
      </c>
      <c r="N85" s="11">
        <v>86089</v>
      </c>
      <c r="O85">
        <v>34</v>
      </c>
      <c r="P85">
        <v>24</v>
      </c>
      <c r="Q85">
        <v>14</v>
      </c>
      <c r="R85">
        <v>16</v>
      </c>
      <c r="S85">
        <v>10</v>
      </c>
      <c r="T85">
        <v>18</v>
      </c>
      <c r="AA85">
        <v>34</v>
      </c>
      <c r="AC85" s="11">
        <v>86089</v>
      </c>
      <c r="AD85">
        <v>41</v>
      </c>
      <c r="AE85">
        <v>54</v>
      </c>
      <c r="AF85">
        <v>74</v>
      </c>
      <c r="AG85">
        <v>55</v>
      </c>
      <c r="AH85">
        <v>64</v>
      </c>
      <c r="AI85">
        <v>15</v>
      </c>
      <c r="AJ85">
        <v>0</v>
      </c>
      <c r="AK85">
        <v>0</v>
      </c>
      <c r="AL85">
        <v>0</v>
      </c>
      <c r="AM85">
        <v>0</v>
      </c>
      <c r="AN85">
        <v>0</v>
      </c>
      <c r="AO85">
        <v>0</v>
      </c>
      <c r="AP85">
        <v>74</v>
      </c>
      <c r="AR85" s="11">
        <v>86089</v>
      </c>
      <c r="AS85">
        <v>1.3234606481481448E-2</v>
      </c>
      <c r="AT85">
        <v>4.7200231481481225E-3</v>
      </c>
      <c r="AU85">
        <v>1.7850925925925853E-2</v>
      </c>
      <c r="AV85">
        <v>1.2247685185184931E-3</v>
      </c>
      <c r="AW85">
        <v>585</v>
      </c>
      <c r="AX85">
        <v>3</v>
      </c>
      <c r="BE85">
        <v>585</v>
      </c>
    </row>
    <row r="86" spans="1:57" x14ac:dyDescent="0.35">
      <c r="A86">
        <v>698182</v>
      </c>
      <c r="B86">
        <v>1</v>
      </c>
      <c r="C86" t="s">
        <v>62</v>
      </c>
      <c r="D86">
        <v>45</v>
      </c>
      <c r="E86">
        <v>25</v>
      </c>
      <c r="F86">
        <v>3</v>
      </c>
      <c r="G86">
        <v>52</v>
      </c>
      <c r="H86">
        <v>1.2357870370370394E-2</v>
      </c>
      <c r="I86">
        <v>1.2357870370370394E-2</v>
      </c>
      <c r="J86">
        <v>1.2357870370370394E-2</v>
      </c>
      <c r="K86">
        <v>25</v>
      </c>
      <c r="L86">
        <v>1</v>
      </c>
      <c r="N86" s="11">
        <v>86878</v>
      </c>
      <c r="O86">
        <v>7</v>
      </c>
      <c r="P86">
        <v>8</v>
      </c>
      <c r="Q86">
        <v>7</v>
      </c>
      <c r="R86">
        <v>10</v>
      </c>
      <c r="S86">
        <v>5</v>
      </c>
      <c r="T86">
        <v>8</v>
      </c>
      <c r="U86">
        <v>4</v>
      </c>
      <c r="V86">
        <v>2</v>
      </c>
      <c r="AA86">
        <v>10</v>
      </c>
      <c r="AC86" s="11">
        <v>86878</v>
      </c>
      <c r="AD86">
        <v>40</v>
      </c>
      <c r="AE86">
        <v>30</v>
      </c>
      <c r="AF86">
        <v>40</v>
      </c>
      <c r="AG86">
        <v>10</v>
      </c>
      <c r="AH86">
        <v>60</v>
      </c>
      <c r="AI86">
        <v>30</v>
      </c>
      <c r="AJ86">
        <v>70</v>
      </c>
      <c r="AK86">
        <v>90</v>
      </c>
      <c r="AP86">
        <v>90</v>
      </c>
      <c r="AR86" s="11">
        <v>86878</v>
      </c>
      <c r="AS86">
        <v>2.0505787037037315E-3</v>
      </c>
      <c r="AT86">
        <v>7.4078703703703841E-3</v>
      </c>
      <c r="AU86">
        <v>2.0678703703703727E-2</v>
      </c>
      <c r="AV86">
        <v>2.7255787037037127E-3</v>
      </c>
      <c r="AW86">
        <v>1.529895833333339E-2</v>
      </c>
      <c r="AX86">
        <v>225</v>
      </c>
      <c r="AY86">
        <v>3.7236111111111914E-3</v>
      </c>
      <c r="AZ86">
        <v>0</v>
      </c>
      <c r="BE86">
        <v>225</v>
      </c>
    </row>
    <row r="87" spans="1:57" x14ac:dyDescent="0.35">
      <c r="A87">
        <v>698182</v>
      </c>
      <c r="B87">
        <v>2</v>
      </c>
      <c r="C87" t="s">
        <v>21</v>
      </c>
      <c r="D87">
        <v>8</v>
      </c>
      <c r="E87">
        <v>16</v>
      </c>
      <c r="F87">
        <v>2</v>
      </c>
      <c r="G87">
        <v>70</v>
      </c>
      <c r="H87">
        <v>4.5877314814815051E-3</v>
      </c>
      <c r="I87">
        <v>4.5877314814815051E-3</v>
      </c>
      <c r="J87">
        <v>4.5877314814815051E-3</v>
      </c>
      <c r="K87">
        <v>16</v>
      </c>
      <c r="L87">
        <v>1</v>
      </c>
      <c r="N87" s="11">
        <v>93473</v>
      </c>
      <c r="O87">
        <v>83</v>
      </c>
      <c r="AA87">
        <v>83</v>
      </c>
      <c r="AC87" s="11">
        <v>93473</v>
      </c>
      <c r="AD87">
        <v>-8</v>
      </c>
      <c r="AE87">
        <v>0</v>
      </c>
      <c r="AF87">
        <v>0</v>
      </c>
      <c r="AG87">
        <v>0</v>
      </c>
      <c r="AH87">
        <v>0</v>
      </c>
      <c r="AI87">
        <v>0</v>
      </c>
      <c r="AJ87">
        <v>0</v>
      </c>
      <c r="AK87">
        <v>0</v>
      </c>
      <c r="AL87">
        <v>0</v>
      </c>
      <c r="AM87">
        <v>0</v>
      </c>
      <c r="AN87">
        <v>0</v>
      </c>
      <c r="AO87">
        <v>0</v>
      </c>
      <c r="AP87">
        <v>0</v>
      </c>
      <c r="AR87" s="11">
        <v>93473</v>
      </c>
      <c r="AS87">
        <v>0</v>
      </c>
      <c r="BE87">
        <v>0</v>
      </c>
    </row>
    <row r="88" spans="1:57" x14ac:dyDescent="0.35">
      <c r="A88">
        <v>698182</v>
      </c>
      <c r="B88">
        <v>3</v>
      </c>
      <c r="C88" t="s">
        <v>63</v>
      </c>
      <c r="D88">
        <v>35</v>
      </c>
      <c r="E88">
        <v>15</v>
      </c>
      <c r="F88">
        <v>1</v>
      </c>
      <c r="G88">
        <v>72</v>
      </c>
      <c r="H88">
        <v>1.7852314814814862E-2</v>
      </c>
      <c r="I88">
        <v>1.7852314814814862E-2</v>
      </c>
      <c r="J88">
        <v>1.7852314814814862E-2</v>
      </c>
      <c r="K88">
        <v>15</v>
      </c>
      <c r="L88">
        <v>1</v>
      </c>
      <c r="N88" s="11">
        <v>93497</v>
      </c>
      <c r="O88">
        <v>39</v>
      </c>
      <c r="P88">
        <v>16</v>
      </c>
      <c r="Q88">
        <v>12</v>
      </c>
      <c r="R88">
        <v>36</v>
      </c>
      <c r="S88">
        <v>19</v>
      </c>
      <c r="AA88">
        <v>39</v>
      </c>
      <c r="AC88" s="11">
        <v>93497</v>
      </c>
      <c r="AD88">
        <v>36</v>
      </c>
      <c r="AE88">
        <v>70</v>
      </c>
      <c r="AF88">
        <v>78</v>
      </c>
      <c r="AG88">
        <v>10</v>
      </c>
      <c r="AH88">
        <v>34</v>
      </c>
      <c r="AI88">
        <v>0</v>
      </c>
      <c r="AJ88">
        <v>0</v>
      </c>
      <c r="AK88">
        <v>0</v>
      </c>
      <c r="AL88">
        <v>0</v>
      </c>
      <c r="AM88">
        <v>0</v>
      </c>
      <c r="AN88">
        <v>0</v>
      </c>
      <c r="AO88">
        <v>0</v>
      </c>
      <c r="AP88">
        <v>78</v>
      </c>
      <c r="AR88" s="11">
        <v>93497</v>
      </c>
      <c r="AS88">
        <v>0</v>
      </c>
      <c r="AT88">
        <v>5.0568287037036086E-3</v>
      </c>
      <c r="AU88">
        <v>2.0372569444444544E-2</v>
      </c>
      <c r="AV88">
        <v>1.8361111111111494E-3</v>
      </c>
      <c r="AW88">
        <v>545</v>
      </c>
      <c r="BE88">
        <v>545</v>
      </c>
    </row>
    <row r="89" spans="1:57" x14ac:dyDescent="0.35">
      <c r="A89">
        <v>698182</v>
      </c>
      <c r="B89">
        <v>4</v>
      </c>
      <c r="C89" t="s">
        <v>49</v>
      </c>
      <c r="D89">
        <v>4</v>
      </c>
      <c r="E89">
        <v>7</v>
      </c>
      <c r="F89">
        <v>2</v>
      </c>
      <c r="G89">
        <v>82</v>
      </c>
      <c r="H89">
        <v>1.1574074074074403E-3</v>
      </c>
      <c r="I89">
        <v>1.1574074074074403E-3</v>
      </c>
      <c r="J89">
        <v>1.1574074074074403E-3</v>
      </c>
      <c r="K89">
        <v>7</v>
      </c>
      <c r="L89">
        <v>1</v>
      </c>
      <c r="N89" s="11">
        <v>95809</v>
      </c>
      <c r="O89">
        <v>9</v>
      </c>
      <c r="P89">
        <v>4</v>
      </c>
      <c r="Q89">
        <v>4</v>
      </c>
      <c r="R89">
        <v>6</v>
      </c>
      <c r="S89">
        <v>2</v>
      </c>
      <c r="T89">
        <v>4</v>
      </c>
      <c r="U89">
        <v>3</v>
      </c>
      <c r="V89">
        <v>5</v>
      </c>
      <c r="AA89">
        <v>9</v>
      </c>
      <c r="AC89" s="11">
        <v>95809</v>
      </c>
      <c r="AD89">
        <v>20</v>
      </c>
      <c r="AE89">
        <v>70</v>
      </c>
      <c r="AF89">
        <v>70</v>
      </c>
      <c r="AG89">
        <v>50</v>
      </c>
      <c r="AH89">
        <v>90</v>
      </c>
      <c r="AI89">
        <v>70</v>
      </c>
      <c r="AJ89">
        <v>80</v>
      </c>
      <c r="AK89">
        <v>60</v>
      </c>
      <c r="AP89">
        <v>90</v>
      </c>
      <c r="AR89" s="11">
        <v>95809</v>
      </c>
      <c r="AS89">
        <v>2.2523148148148042E-3</v>
      </c>
      <c r="AT89">
        <v>8.1877314814815527E-3</v>
      </c>
      <c r="AU89">
        <v>2.2625462962962972E-2</v>
      </c>
      <c r="AV89">
        <v>2.8504629629628742E-3</v>
      </c>
      <c r="AW89">
        <v>1.4597800925925997E-2</v>
      </c>
      <c r="AX89">
        <v>245</v>
      </c>
      <c r="AY89">
        <v>4.1280092592592688E-3</v>
      </c>
      <c r="AZ89">
        <v>0</v>
      </c>
      <c r="BE89">
        <v>245</v>
      </c>
    </row>
    <row r="90" spans="1:57" x14ac:dyDescent="0.35">
      <c r="A90">
        <v>698182</v>
      </c>
      <c r="B90">
        <v>5</v>
      </c>
      <c r="C90" t="s">
        <v>64</v>
      </c>
      <c r="D90">
        <v>10</v>
      </c>
      <c r="E90">
        <v>12</v>
      </c>
      <c r="F90">
        <v>2</v>
      </c>
      <c r="G90">
        <v>56</v>
      </c>
      <c r="H90" t="s">
        <v>65</v>
      </c>
      <c r="I90">
        <v>577</v>
      </c>
      <c r="J90">
        <v>577</v>
      </c>
      <c r="K90">
        <v>12</v>
      </c>
      <c r="L90">
        <v>1</v>
      </c>
      <c r="N90" s="11">
        <v>96750</v>
      </c>
      <c r="O90">
        <v>13</v>
      </c>
      <c r="P90">
        <v>60</v>
      </c>
      <c r="Q90">
        <v>40</v>
      </c>
      <c r="R90">
        <v>35</v>
      </c>
      <c r="AA90">
        <v>60</v>
      </c>
      <c r="AC90" s="11">
        <v>96750</v>
      </c>
      <c r="AD90">
        <v>76</v>
      </c>
      <c r="AE90">
        <v>15</v>
      </c>
      <c r="AF90">
        <v>22</v>
      </c>
      <c r="AG90">
        <v>12</v>
      </c>
      <c r="AH90">
        <v>0</v>
      </c>
      <c r="AI90">
        <v>0</v>
      </c>
      <c r="AJ90">
        <v>0</v>
      </c>
      <c r="AK90">
        <v>0</v>
      </c>
      <c r="AL90">
        <v>0</v>
      </c>
      <c r="AM90">
        <v>0</v>
      </c>
      <c r="AN90">
        <v>0</v>
      </c>
      <c r="AO90">
        <v>0</v>
      </c>
      <c r="AP90">
        <v>76</v>
      </c>
      <c r="AR90" s="11">
        <v>96750</v>
      </c>
      <c r="AS90">
        <v>0</v>
      </c>
      <c r="AT90">
        <v>0</v>
      </c>
      <c r="AU90">
        <v>2.2870254629629549E-2</v>
      </c>
      <c r="AV90">
        <v>1.8012731481480415E-3</v>
      </c>
      <c r="BE90">
        <v>2.2870254629629549E-2</v>
      </c>
    </row>
    <row r="91" spans="1:57" x14ac:dyDescent="0.35">
      <c r="A91">
        <v>698182</v>
      </c>
      <c r="B91">
        <v>6</v>
      </c>
      <c r="C91" t="s">
        <v>13</v>
      </c>
      <c r="D91">
        <v>5</v>
      </c>
      <c r="E91">
        <v>13</v>
      </c>
      <c r="F91">
        <v>1</v>
      </c>
      <c r="G91">
        <v>40</v>
      </c>
      <c r="H91" s="19" t="s">
        <v>67</v>
      </c>
      <c r="I91">
        <v>8</v>
      </c>
      <c r="J91">
        <v>8</v>
      </c>
      <c r="K91" t="s">
        <v>66</v>
      </c>
      <c r="L91">
        <v>1</v>
      </c>
      <c r="N91" s="11">
        <v>96918</v>
      </c>
      <c r="O91">
        <v>138</v>
      </c>
      <c r="AA91">
        <v>138</v>
      </c>
      <c r="AC91" s="11">
        <v>96918</v>
      </c>
      <c r="AD91">
        <v>-63</v>
      </c>
      <c r="AE91">
        <v>0</v>
      </c>
      <c r="AF91">
        <v>0</v>
      </c>
      <c r="AG91">
        <v>0</v>
      </c>
      <c r="AH91">
        <v>0</v>
      </c>
      <c r="AI91">
        <v>0</v>
      </c>
      <c r="AJ91">
        <v>0</v>
      </c>
      <c r="AK91">
        <v>0</v>
      </c>
      <c r="AL91">
        <v>0</v>
      </c>
      <c r="AM91">
        <v>0</v>
      </c>
      <c r="AN91">
        <v>0</v>
      </c>
      <c r="AO91">
        <v>0</v>
      </c>
      <c r="AP91">
        <v>0</v>
      </c>
      <c r="AR91" s="11">
        <v>96918</v>
      </c>
      <c r="AS91">
        <v>0</v>
      </c>
      <c r="BE91">
        <v>0</v>
      </c>
    </row>
    <row r="92" spans="1:57" x14ac:dyDescent="0.35">
      <c r="A92">
        <v>698182</v>
      </c>
      <c r="B92">
        <v>7</v>
      </c>
      <c r="C92" t="s">
        <v>16</v>
      </c>
      <c r="D92">
        <v>10</v>
      </c>
      <c r="E92">
        <v>8</v>
      </c>
      <c r="F92">
        <v>1</v>
      </c>
      <c r="G92">
        <v>30</v>
      </c>
      <c r="H92" t="s">
        <v>68</v>
      </c>
      <c r="I92" t="s">
        <v>68</v>
      </c>
      <c r="J92">
        <v>6</v>
      </c>
      <c r="K92">
        <v>8</v>
      </c>
      <c r="L92">
        <v>1</v>
      </c>
      <c r="N92" s="11">
        <v>100338</v>
      </c>
      <c r="O92">
        <v>10</v>
      </c>
      <c r="P92">
        <v>9</v>
      </c>
      <c r="Q92">
        <v>3</v>
      </c>
      <c r="R92">
        <v>9</v>
      </c>
      <c r="S92">
        <v>6</v>
      </c>
      <c r="T92">
        <v>7</v>
      </c>
      <c r="U92">
        <v>8</v>
      </c>
      <c r="AA92">
        <v>10</v>
      </c>
      <c r="AC92" s="11">
        <v>100338</v>
      </c>
      <c r="AD92">
        <v>10</v>
      </c>
      <c r="AE92">
        <v>20</v>
      </c>
      <c r="AF92">
        <v>80</v>
      </c>
      <c r="AG92">
        <v>20</v>
      </c>
      <c r="AH92">
        <v>50</v>
      </c>
      <c r="AI92">
        <v>40</v>
      </c>
      <c r="AJ92">
        <v>30</v>
      </c>
      <c r="AP92">
        <v>80</v>
      </c>
      <c r="AR92" s="11">
        <v>100338</v>
      </c>
      <c r="AS92">
        <v>9.02048611111117E-3</v>
      </c>
      <c r="AT92">
        <v>2.1129861111111037E-2</v>
      </c>
      <c r="AU92">
        <v>2.5297453703703177E-3</v>
      </c>
      <c r="AV92">
        <v>1.038692129629637E-2</v>
      </c>
      <c r="AW92">
        <v>130</v>
      </c>
      <c r="AX92">
        <v>2.4008101851851205E-3</v>
      </c>
      <c r="AY92">
        <v>3.0989583333334014E-3</v>
      </c>
      <c r="BE92">
        <v>130</v>
      </c>
    </row>
    <row r="93" spans="1:57" x14ac:dyDescent="0.35">
      <c r="A93">
        <v>698182</v>
      </c>
      <c r="B93">
        <v>8</v>
      </c>
      <c r="C93" t="s">
        <v>28</v>
      </c>
      <c r="D93">
        <v>2</v>
      </c>
      <c r="E93">
        <v>3</v>
      </c>
      <c r="F93">
        <v>1</v>
      </c>
      <c r="G93">
        <v>80</v>
      </c>
      <c r="H93" t="s">
        <v>35</v>
      </c>
      <c r="I93">
        <v>365</v>
      </c>
      <c r="J93">
        <v>365</v>
      </c>
      <c r="K93">
        <v>3</v>
      </c>
      <c r="L93">
        <v>1</v>
      </c>
      <c r="N93" s="11">
        <v>100797</v>
      </c>
      <c r="O93">
        <v>6</v>
      </c>
      <c r="P93">
        <v>7</v>
      </c>
      <c r="Q93">
        <v>9</v>
      </c>
      <c r="R93">
        <v>9</v>
      </c>
      <c r="S93">
        <v>7</v>
      </c>
      <c r="T93">
        <v>6</v>
      </c>
      <c r="U93">
        <v>1</v>
      </c>
      <c r="V93">
        <v>5</v>
      </c>
      <c r="AA93">
        <v>9</v>
      </c>
      <c r="AC93" s="11">
        <v>100797</v>
      </c>
      <c r="AD93">
        <v>50</v>
      </c>
      <c r="AE93">
        <v>40</v>
      </c>
      <c r="AF93">
        <v>20</v>
      </c>
      <c r="AG93">
        <v>20</v>
      </c>
      <c r="AH93">
        <v>40</v>
      </c>
      <c r="AI93">
        <v>50</v>
      </c>
      <c r="AJ93">
        <v>100</v>
      </c>
      <c r="AK93">
        <v>60</v>
      </c>
      <c r="AP93">
        <v>100</v>
      </c>
      <c r="AR93" s="11">
        <v>100797</v>
      </c>
      <c r="AS93">
        <v>1.9560185185185652E-3</v>
      </c>
      <c r="AT93">
        <v>7.3392361111110915E-3</v>
      </c>
      <c r="AU93">
        <v>2.4118171296296342E-2</v>
      </c>
      <c r="AV93">
        <v>2.6045138888888264E-3</v>
      </c>
      <c r="AW93">
        <v>1.5179745370370368E-2</v>
      </c>
      <c r="AX93">
        <v>280</v>
      </c>
      <c r="AY93">
        <v>3.1283564814814646E-3</v>
      </c>
      <c r="AZ93">
        <v>4.0244212962963211E-3</v>
      </c>
      <c r="BE93">
        <v>280</v>
      </c>
    </row>
    <row r="94" spans="1:57" x14ac:dyDescent="0.35">
      <c r="A94">
        <v>698182</v>
      </c>
      <c r="B94">
        <v>9</v>
      </c>
      <c r="C94" t="s">
        <v>69</v>
      </c>
      <c r="D94">
        <v>7</v>
      </c>
      <c r="E94">
        <v>10</v>
      </c>
      <c r="F94">
        <v>1</v>
      </c>
      <c r="G94">
        <v>10</v>
      </c>
      <c r="H94">
        <v>2.4910185185185174E-2</v>
      </c>
      <c r="I94">
        <v>2.4910185185185174E-2</v>
      </c>
      <c r="J94">
        <v>2.4910185185185174E-2</v>
      </c>
      <c r="K94">
        <v>10</v>
      </c>
      <c r="L94">
        <v>1</v>
      </c>
      <c r="N94" s="11">
        <v>101929</v>
      </c>
      <c r="O94">
        <v>92</v>
      </c>
      <c r="AA94">
        <v>92</v>
      </c>
      <c r="AC94" s="11">
        <v>101929</v>
      </c>
      <c r="AD94">
        <v>-17</v>
      </c>
      <c r="AE94">
        <v>0</v>
      </c>
      <c r="AF94">
        <v>0</v>
      </c>
      <c r="AG94">
        <v>0</v>
      </c>
      <c r="AH94">
        <v>0</v>
      </c>
      <c r="AI94">
        <v>0</v>
      </c>
      <c r="AJ94">
        <v>0</v>
      </c>
      <c r="AK94">
        <v>0</v>
      </c>
      <c r="AL94">
        <v>0</v>
      </c>
      <c r="AM94">
        <v>0</v>
      </c>
      <c r="AN94">
        <v>0</v>
      </c>
      <c r="AO94">
        <v>0</v>
      </c>
      <c r="AP94">
        <v>0</v>
      </c>
      <c r="AR94" s="11">
        <v>101929</v>
      </c>
      <c r="AS94">
        <v>0</v>
      </c>
      <c r="BE94">
        <v>0</v>
      </c>
    </row>
    <row r="95" spans="1:57" x14ac:dyDescent="0.35">
      <c r="A95">
        <v>698182</v>
      </c>
      <c r="B95">
        <v>10</v>
      </c>
      <c r="C95" t="s">
        <v>16</v>
      </c>
      <c r="D95">
        <v>5</v>
      </c>
      <c r="E95">
        <v>8</v>
      </c>
      <c r="F95">
        <v>1</v>
      </c>
      <c r="G95">
        <v>30</v>
      </c>
      <c r="H95">
        <v>3.2552083333332593E-3</v>
      </c>
      <c r="I95">
        <v>3.2552083333332593E-3</v>
      </c>
      <c r="J95">
        <v>3.2552083333332593E-3</v>
      </c>
      <c r="K95">
        <v>8</v>
      </c>
      <c r="L95">
        <v>1</v>
      </c>
      <c r="N95" s="11">
        <v>103389</v>
      </c>
      <c r="O95">
        <v>23</v>
      </c>
      <c r="P95">
        <v>11</v>
      </c>
      <c r="Q95">
        <v>11</v>
      </c>
      <c r="R95">
        <v>21</v>
      </c>
      <c r="S95">
        <v>13</v>
      </c>
      <c r="T95">
        <v>17</v>
      </c>
      <c r="AA95">
        <v>23</v>
      </c>
      <c r="AC95" s="11">
        <v>103389</v>
      </c>
      <c r="AD95">
        <v>56</v>
      </c>
      <c r="AE95">
        <v>80</v>
      </c>
      <c r="AF95">
        <v>80</v>
      </c>
      <c r="AG95">
        <v>40</v>
      </c>
      <c r="AH95">
        <v>52</v>
      </c>
      <c r="AI95">
        <v>20</v>
      </c>
      <c r="AJ95">
        <v>0</v>
      </c>
      <c r="AK95">
        <v>0</v>
      </c>
      <c r="AL95">
        <v>0</v>
      </c>
      <c r="AM95">
        <v>0</v>
      </c>
      <c r="AN95">
        <v>0</v>
      </c>
      <c r="AO95">
        <v>0</v>
      </c>
      <c r="AP95">
        <v>80</v>
      </c>
      <c r="AR95" s="11">
        <v>103389</v>
      </c>
      <c r="AS95">
        <v>0</v>
      </c>
      <c r="AT95">
        <v>4.8532407407406719E-3</v>
      </c>
      <c r="AU95">
        <v>2.0346180555555593E-2</v>
      </c>
      <c r="AV95">
        <v>1.4217592592593586E-3</v>
      </c>
      <c r="AW95">
        <v>584</v>
      </c>
      <c r="AX95">
        <v>4</v>
      </c>
      <c r="BE95">
        <v>584</v>
      </c>
    </row>
    <row r="96" spans="1:57" x14ac:dyDescent="0.35">
      <c r="A96">
        <v>698182</v>
      </c>
      <c r="B96">
        <v>11</v>
      </c>
      <c r="C96" t="s">
        <v>40</v>
      </c>
      <c r="D96">
        <v>5</v>
      </c>
      <c r="E96">
        <v>6</v>
      </c>
      <c r="F96">
        <v>1</v>
      </c>
      <c r="G96">
        <v>50</v>
      </c>
      <c r="H96">
        <v>2.5214120370369297E-3</v>
      </c>
      <c r="I96">
        <v>2.5214120370369297E-3</v>
      </c>
      <c r="J96">
        <v>2.5214120370369297E-3</v>
      </c>
      <c r="K96">
        <v>6</v>
      </c>
      <c r="L96">
        <v>1</v>
      </c>
      <c r="N96" s="11">
        <v>103617</v>
      </c>
      <c r="O96">
        <v>34</v>
      </c>
      <c r="P96">
        <v>48</v>
      </c>
      <c r="Q96">
        <v>45</v>
      </c>
      <c r="AA96">
        <v>48</v>
      </c>
      <c r="AC96" s="11">
        <v>103617</v>
      </c>
      <c r="AD96">
        <v>41</v>
      </c>
      <c r="AE96">
        <v>27</v>
      </c>
      <c r="AF96">
        <v>12</v>
      </c>
      <c r="AG96">
        <v>0</v>
      </c>
      <c r="AH96">
        <v>0</v>
      </c>
      <c r="AI96">
        <v>0</v>
      </c>
      <c r="AJ96">
        <v>0</v>
      </c>
      <c r="AK96">
        <v>0</v>
      </c>
      <c r="AL96">
        <v>0</v>
      </c>
      <c r="AM96">
        <v>0</v>
      </c>
      <c r="AN96">
        <v>0</v>
      </c>
      <c r="AO96">
        <v>0</v>
      </c>
      <c r="AP96">
        <v>41</v>
      </c>
      <c r="AR96" s="11">
        <v>103617</v>
      </c>
      <c r="AS96">
        <v>0</v>
      </c>
      <c r="AT96">
        <v>6.356597222222149E-3</v>
      </c>
      <c r="AU96">
        <v>2.4368171296296204E-2</v>
      </c>
      <c r="BE96">
        <v>2.4368171296296204E-2</v>
      </c>
    </row>
    <row r="97" spans="1:57" x14ac:dyDescent="0.35">
      <c r="A97">
        <v>698182</v>
      </c>
      <c r="B97">
        <v>12</v>
      </c>
      <c r="C97" t="s">
        <v>19</v>
      </c>
      <c r="D97">
        <v>9</v>
      </c>
      <c r="E97">
        <v>5</v>
      </c>
      <c r="F97">
        <v>1</v>
      </c>
      <c r="G97">
        <v>60</v>
      </c>
      <c r="H97">
        <v>6.1671296296297307E-3</v>
      </c>
      <c r="I97">
        <v>6.1671296296297307E-3</v>
      </c>
      <c r="J97">
        <v>6.1671296296297307E-3</v>
      </c>
      <c r="K97">
        <v>5</v>
      </c>
      <c r="L97">
        <v>1</v>
      </c>
      <c r="N97" s="11">
        <v>105253</v>
      </c>
      <c r="O97">
        <v>74</v>
      </c>
      <c r="P97">
        <v>73</v>
      </c>
      <c r="AA97">
        <v>74</v>
      </c>
      <c r="AC97" s="11">
        <v>105253</v>
      </c>
      <c r="AD97">
        <v>1</v>
      </c>
      <c r="AE97">
        <v>2</v>
      </c>
      <c r="AF97">
        <v>0</v>
      </c>
      <c r="AG97">
        <v>0</v>
      </c>
      <c r="AH97">
        <v>0</v>
      </c>
      <c r="AI97">
        <v>0</v>
      </c>
      <c r="AJ97">
        <v>0</v>
      </c>
      <c r="AK97">
        <v>0</v>
      </c>
      <c r="AL97">
        <v>0</v>
      </c>
      <c r="AM97">
        <v>0</v>
      </c>
      <c r="AN97">
        <v>0</v>
      </c>
      <c r="AO97">
        <v>0</v>
      </c>
      <c r="AP97">
        <v>2</v>
      </c>
      <c r="AR97" s="11">
        <v>105253</v>
      </c>
      <c r="AS97">
        <v>0</v>
      </c>
      <c r="AT97">
        <v>0</v>
      </c>
      <c r="BE97">
        <v>0</v>
      </c>
    </row>
    <row r="98" spans="1:57" x14ac:dyDescent="0.35">
      <c r="A98">
        <v>310970</v>
      </c>
      <c r="B98">
        <v>1</v>
      </c>
      <c r="C98" t="s">
        <v>70</v>
      </c>
      <c r="D98">
        <v>11</v>
      </c>
      <c r="E98">
        <v>20</v>
      </c>
      <c r="F98">
        <v>3</v>
      </c>
      <c r="G98">
        <v>62</v>
      </c>
      <c r="H98">
        <v>1.1937268518518618E-2</v>
      </c>
      <c r="I98">
        <v>1.1937268518518618E-2</v>
      </c>
      <c r="J98">
        <v>1.1937268518518618E-2</v>
      </c>
      <c r="K98">
        <v>20</v>
      </c>
      <c r="L98">
        <v>1</v>
      </c>
      <c r="N98" s="11">
        <v>106129</v>
      </c>
      <c r="O98">
        <v>41</v>
      </c>
      <c r="P98">
        <v>34</v>
      </c>
      <c r="Q98">
        <v>7</v>
      </c>
      <c r="R98">
        <v>39</v>
      </c>
      <c r="AA98">
        <v>41</v>
      </c>
      <c r="AC98" s="11">
        <v>106129</v>
      </c>
      <c r="AD98">
        <v>34</v>
      </c>
      <c r="AE98">
        <v>41</v>
      </c>
      <c r="AF98">
        <v>88</v>
      </c>
      <c r="AG98">
        <v>4</v>
      </c>
      <c r="AH98">
        <v>0</v>
      </c>
      <c r="AI98">
        <v>0</v>
      </c>
      <c r="AJ98">
        <v>0</v>
      </c>
      <c r="AK98">
        <v>0</v>
      </c>
      <c r="AL98">
        <v>0</v>
      </c>
      <c r="AM98">
        <v>0</v>
      </c>
      <c r="AN98">
        <v>0</v>
      </c>
      <c r="AO98">
        <v>0</v>
      </c>
      <c r="AP98">
        <v>88</v>
      </c>
      <c r="AR98" s="11">
        <v>106129</v>
      </c>
      <c r="AS98">
        <v>0</v>
      </c>
      <c r="AT98">
        <v>5.7905092592591689E-3</v>
      </c>
      <c r="AU98">
        <v>1.9923958333333269E-2</v>
      </c>
      <c r="AV98">
        <v>2.3230324074074993E-3</v>
      </c>
      <c r="BE98">
        <v>1.9923958333333269E-2</v>
      </c>
    </row>
    <row r="99" spans="1:57" x14ac:dyDescent="0.35">
      <c r="A99">
        <v>310970</v>
      </c>
      <c r="B99">
        <v>2</v>
      </c>
      <c r="C99" t="s">
        <v>71</v>
      </c>
      <c r="D99">
        <v>30</v>
      </c>
      <c r="E99">
        <v>19</v>
      </c>
      <c r="F99">
        <v>2</v>
      </c>
      <c r="G99">
        <v>64</v>
      </c>
      <c r="H99">
        <v>4.6631944444444073E-3</v>
      </c>
      <c r="I99">
        <v>4.6631944444444073E-3</v>
      </c>
      <c r="J99">
        <v>4.6631944444444073E-3</v>
      </c>
      <c r="K99">
        <v>19</v>
      </c>
      <c r="L99">
        <v>1</v>
      </c>
      <c r="N99" s="11">
        <v>106380</v>
      </c>
      <c r="O99">
        <v>91</v>
      </c>
      <c r="AA99">
        <v>91</v>
      </c>
      <c r="AC99" s="11">
        <v>106380</v>
      </c>
      <c r="AD99">
        <v>-16</v>
      </c>
      <c r="AE99">
        <v>0</v>
      </c>
      <c r="AF99">
        <v>0</v>
      </c>
      <c r="AG99">
        <v>0</v>
      </c>
      <c r="AH99">
        <v>0</v>
      </c>
      <c r="AI99">
        <v>0</v>
      </c>
      <c r="AJ99">
        <v>0</v>
      </c>
      <c r="AK99">
        <v>0</v>
      </c>
      <c r="AL99">
        <v>0</v>
      </c>
      <c r="AM99">
        <v>0</v>
      </c>
      <c r="AN99">
        <v>0</v>
      </c>
      <c r="AO99">
        <v>0</v>
      </c>
      <c r="AP99">
        <v>0</v>
      </c>
      <c r="AR99" s="11">
        <v>106380</v>
      </c>
      <c r="AS99">
        <v>0</v>
      </c>
      <c r="BE99">
        <v>0</v>
      </c>
    </row>
    <row r="100" spans="1:57" x14ac:dyDescent="0.35">
      <c r="A100">
        <v>310970</v>
      </c>
      <c r="B100">
        <v>3</v>
      </c>
      <c r="C100" t="s">
        <v>69</v>
      </c>
      <c r="D100">
        <v>17</v>
      </c>
      <c r="E100">
        <v>46</v>
      </c>
      <c r="F100">
        <v>1</v>
      </c>
      <c r="G100">
        <v>10</v>
      </c>
      <c r="H100">
        <v>2.0057175925925819E-2</v>
      </c>
      <c r="I100">
        <v>2.0057175925925819E-2</v>
      </c>
      <c r="J100">
        <v>2.0057175925925819E-2</v>
      </c>
      <c r="K100">
        <v>46</v>
      </c>
      <c r="L100">
        <v>1</v>
      </c>
      <c r="N100" s="11">
        <v>106655</v>
      </c>
      <c r="O100">
        <v>35</v>
      </c>
      <c r="P100">
        <v>28</v>
      </c>
      <c r="Q100">
        <v>45</v>
      </c>
      <c r="AA100">
        <v>45</v>
      </c>
      <c r="AC100" s="11">
        <v>106655</v>
      </c>
      <c r="AD100">
        <v>40</v>
      </c>
      <c r="AE100">
        <v>47</v>
      </c>
      <c r="AF100">
        <v>12</v>
      </c>
      <c r="AG100">
        <v>0</v>
      </c>
      <c r="AH100">
        <v>0</v>
      </c>
      <c r="AI100">
        <v>0</v>
      </c>
      <c r="AJ100">
        <v>0</v>
      </c>
      <c r="AK100">
        <v>0</v>
      </c>
      <c r="AL100">
        <v>0</v>
      </c>
      <c r="AM100">
        <v>0</v>
      </c>
      <c r="AN100">
        <v>0</v>
      </c>
      <c r="AO100">
        <v>0</v>
      </c>
      <c r="AP100">
        <v>47</v>
      </c>
      <c r="AR100" s="11">
        <v>106655</v>
      </c>
      <c r="AS100">
        <v>1.3259953703703697E-2</v>
      </c>
      <c r="AT100">
        <v>4.8224537037035997E-3</v>
      </c>
      <c r="AU100">
        <v>1.9881944444444466E-2</v>
      </c>
      <c r="BE100">
        <v>1.9881944444444466E-2</v>
      </c>
    </row>
    <row r="101" spans="1:57" x14ac:dyDescent="0.35">
      <c r="A101">
        <v>310970</v>
      </c>
      <c r="B101">
        <v>4</v>
      </c>
      <c r="C101" t="s">
        <v>72</v>
      </c>
      <c r="D101">
        <v>17</v>
      </c>
      <c r="E101">
        <v>8</v>
      </c>
      <c r="F101">
        <v>1</v>
      </c>
      <c r="G101">
        <v>79</v>
      </c>
      <c r="H101">
        <v>1.1616898148147925E-3</v>
      </c>
      <c r="I101">
        <v>1.1616898148147925E-3</v>
      </c>
      <c r="J101">
        <v>1.1616898148147925E-3</v>
      </c>
      <c r="K101">
        <v>8</v>
      </c>
      <c r="L101">
        <v>1</v>
      </c>
      <c r="N101" s="11">
        <v>106999</v>
      </c>
      <c r="O101">
        <v>102</v>
      </c>
      <c r="AA101">
        <v>102</v>
      </c>
      <c r="AC101" s="11">
        <v>106999</v>
      </c>
      <c r="AD101">
        <v>-27</v>
      </c>
      <c r="AE101">
        <v>0</v>
      </c>
      <c r="AF101">
        <v>0</v>
      </c>
      <c r="AG101">
        <v>0</v>
      </c>
      <c r="AH101">
        <v>0</v>
      </c>
      <c r="AI101">
        <v>0</v>
      </c>
      <c r="AJ101">
        <v>0</v>
      </c>
      <c r="AK101">
        <v>0</v>
      </c>
      <c r="AL101">
        <v>0</v>
      </c>
      <c r="AM101">
        <v>0</v>
      </c>
      <c r="AN101">
        <v>0</v>
      </c>
      <c r="AO101">
        <v>0</v>
      </c>
      <c r="AP101">
        <v>0</v>
      </c>
      <c r="AR101" s="11">
        <v>106999</v>
      </c>
      <c r="AS101">
        <v>0</v>
      </c>
      <c r="BE101">
        <v>0</v>
      </c>
    </row>
    <row r="102" spans="1:57" x14ac:dyDescent="0.35">
      <c r="A102">
        <v>310970</v>
      </c>
      <c r="B102">
        <v>5</v>
      </c>
      <c r="C102" t="s">
        <v>63</v>
      </c>
      <c r="D102">
        <v>5</v>
      </c>
      <c r="E102">
        <v>8</v>
      </c>
      <c r="F102">
        <v>1</v>
      </c>
      <c r="G102">
        <v>72</v>
      </c>
      <c r="H102" t="s">
        <v>73</v>
      </c>
      <c r="I102">
        <v>600</v>
      </c>
      <c r="J102">
        <v>600</v>
      </c>
      <c r="K102">
        <v>8</v>
      </c>
      <c r="L102">
        <v>1</v>
      </c>
      <c r="N102" s="11">
        <v>107101</v>
      </c>
      <c r="O102">
        <v>19</v>
      </c>
      <c r="P102">
        <v>17</v>
      </c>
      <c r="Q102">
        <v>13</v>
      </c>
      <c r="R102">
        <v>27</v>
      </c>
      <c r="S102">
        <v>28</v>
      </c>
      <c r="AA102">
        <v>28</v>
      </c>
      <c r="AC102" s="11">
        <v>107101</v>
      </c>
      <c r="AD102">
        <v>64</v>
      </c>
      <c r="AE102">
        <v>68</v>
      </c>
      <c r="AF102">
        <v>76</v>
      </c>
      <c r="AG102">
        <v>28</v>
      </c>
      <c r="AH102">
        <v>7</v>
      </c>
      <c r="AI102">
        <v>0</v>
      </c>
      <c r="AJ102">
        <v>0</v>
      </c>
      <c r="AK102">
        <v>0</v>
      </c>
      <c r="AL102">
        <v>0</v>
      </c>
      <c r="AM102">
        <v>0</v>
      </c>
      <c r="AN102">
        <v>0</v>
      </c>
      <c r="AO102">
        <v>0</v>
      </c>
      <c r="AP102">
        <v>76</v>
      </c>
      <c r="AR102" s="11">
        <v>107101</v>
      </c>
      <c r="AS102">
        <v>1.1927546296296221E-2</v>
      </c>
      <c r="AT102">
        <v>4.6053240740739909E-3</v>
      </c>
      <c r="AU102">
        <v>1.7770138888888898E-2</v>
      </c>
      <c r="AV102">
        <v>1.3612268518519155E-3</v>
      </c>
      <c r="AW102">
        <v>491</v>
      </c>
      <c r="BE102">
        <v>491</v>
      </c>
    </row>
    <row r="103" spans="1:57" x14ac:dyDescent="0.35">
      <c r="A103">
        <v>310970</v>
      </c>
      <c r="B103">
        <v>6</v>
      </c>
      <c r="C103" t="s">
        <v>11</v>
      </c>
      <c r="D103">
        <v>18</v>
      </c>
      <c r="E103">
        <v>1</v>
      </c>
      <c r="F103">
        <v>1</v>
      </c>
      <c r="G103">
        <v>100</v>
      </c>
      <c r="H103" t="s">
        <v>74</v>
      </c>
      <c r="I103">
        <v>20</v>
      </c>
      <c r="J103">
        <v>20</v>
      </c>
      <c r="K103">
        <v>1</v>
      </c>
      <c r="L103">
        <v>1</v>
      </c>
      <c r="N103" s="11">
        <v>107129</v>
      </c>
      <c r="O103">
        <v>7</v>
      </c>
      <c r="P103">
        <v>3</v>
      </c>
      <c r="Q103">
        <v>1</v>
      </c>
      <c r="R103">
        <v>3</v>
      </c>
      <c r="S103">
        <v>1</v>
      </c>
      <c r="T103">
        <v>2</v>
      </c>
      <c r="U103">
        <v>7</v>
      </c>
      <c r="V103">
        <v>3</v>
      </c>
      <c r="AA103">
        <v>7</v>
      </c>
      <c r="AC103" s="11">
        <v>107129</v>
      </c>
      <c r="AD103">
        <v>40</v>
      </c>
      <c r="AE103">
        <v>80</v>
      </c>
      <c r="AF103">
        <v>100</v>
      </c>
      <c r="AG103">
        <v>80</v>
      </c>
      <c r="AH103">
        <v>100</v>
      </c>
      <c r="AI103">
        <v>90</v>
      </c>
      <c r="AJ103">
        <v>40</v>
      </c>
      <c r="AK103">
        <v>80</v>
      </c>
      <c r="AP103">
        <v>100</v>
      </c>
      <c r="AR103" s="11">
        <v>107129</v>
      </c>
      <c r="AS103">
        <v>2.4584490740739984E-3</v>
      </c>
      <c r="AT103">
        <v>7.3932870370370107E-3</v>
      </c>
      <c r="AU103">
        <v>2.2745833333333243E-2</v>
      </c>
      <c r="AV103">
        <v>2.3157407407408126E-3</v>
      </c>
      <c r="AW103">
        <v>1.3251620370370309E-2</v>
      </c>
      <c r="AX103">
        <v>210</v>
      </c>
      <c r="AY103">
        <v>0</v>
      </c>
      <c r="AZ103">
        <v>0</v>
      </c>
      <c r="BE103">
        <v>210</v>
      </c>
    </row>
    <row r="104" spans="1:57" x14ac:dyDescent="0.35">
      <c r="A104">
        <v>310970</v>
      </c>
      <c r="B104">
        <v>7</v>
      </c>
      <c r="C104" t="s">
        <v>69</v>
      </c>
      <c r="D104">
        <v>9</v>
      </c>
      <c r="E104">
        <v>10</v>
      </c>
      <c r="F104">
        <v>1</v>
      </c>
      <c r="G104">
        <v>10</v>
      </c>
      <c r="H104" t="s">
        <v>75</v>
      </c>
      <c r="I104" t="s">
        <v>75</v>
      </c>
      <c r="J104">
        <v>134</v>
      </c>
      <c r="K104">
        <v>10</v>
      </c>
      <c r="L104">
        <v>1</v>
      </c>
      <c r="N104" s="11">
        <v>109033</v>
      </c>
      <c r="O104">
        <v>1</v>
      </c>
      <c r="P104">
        <v>7</v>
      </c>
      <c r="Q104">
        <v>3</v>
      </c>
      <c r="R104">
        <v>4</v>
      </c>
      <c r="S104">
        <v>10</v>
      </c>
      <c r="T104">
        <v>4</v>
      </c>
      <c r="U104">
        <v>3</v>
      </c>
      <c r="V104">
        <v>2</v>
      </c>
      <c r="AA104">
        <v>10</v>
      </c>
      <c r="AC104" s="11">
        <v>109033</v>
      </c>
      <c r="AD104">
        <v>100</v>
      </c>
      <c r="AE104">
        <v>40</v>
      </c>
      <c r="AF104">
        <v>80</v>
      </c>
      <c r="AG104">
        <v>70</v>
      </c>
      <c r="AH104">
        <v>10</v>
      </c>
      <c r="AI104">
        <v>70</v>
      </c>
      <c r="AJ104">
        <v>80</v>
      </c>
      <c r="AK104">
        <v>90</v>
      </c>
      <c r="AP104">
        <v>100</v>
      </c>
      <c r="AR104" s="11">
        <v>109033</v>
      </c>
      <c r="AS104">
        <v>2.3922453703704161E-3</v>
      </c>
      <c r="AT104">
        <v>9.4192129629628862E-3</v>
      </c>
      <c r="AU104">
        <v>2.6361805555555451E-2</v>
      </c>
      <c r="AV104">
        <v>0</v>
      </c>
      <c r="AW104">
        <v>1.6633564814814816E-2</v>
      </c>
      <c r="AX104">
        <v>135</v>
      </c>
      <c r="AY104">
        <v>4.0084490740741607E-3</v>
      </c>
      <c r="AZ104">
        <v>3.3462962962962362E-3</v>
      </c>
      <c r="BE104">
        <v>135</v>
      </c>
    </row>
    <row r="105" spans="1:57" x14ac:dyDescent="0.35">
      <c r="A105">
        <v>310970</v>
      </c>
      <c r="B105">
        <v>8</v>
      </c>
      <c r="C105" t="s">
        <v>40</v>
      </c>
      <c r="D105">
        <v>1</v>
      </c>
      <c r="E105">
        <v>6</v>
      </c>
      <c r="F105">
        <v>1</v>
      </c>
      <c r="G105">
        <v>50</v>
      </c>
      <c r="H105" t="s">
        <v>27</v>
      </c>
      <c r="I105">
        <v>355</v>
      </c>
      <c r="J105">
        <v>355</v>
      </c>
      <c r="K105">
        <v>6</v>
      </c>
      <c r="L105">
        <v>1</v>
      </c>
      <c r="N105" s="11">
        <v>109071</v>
      </c>
      <c r="O105">
        <v>6</v>
      </c>
      <c r="P105">
        <v>9</v>
      </c>
      <c r="Q105">
        <v>7</v>
      </c>
      <c r="R105">
        <v>10</v>
      </c>
      <c r="S105">
        <v>7</v>
      </c>
      <c r="T105">
        <v>1</v>
      </c>
      <c r="U105">
        <v>8</v>
      </c>
      <c r="V105">
        <v>9</v>
      </c>
      <c r="AA105">
        <v>10</v>
      </c>
      <c r="AC105" s="11">
        <v>109071</v>
      </c>
      <c r="AD105">
        <v>50</v>
      </c>
      <c r="AE105">
        <v>20</v>
      </c>
      <c r="AF105">
        <v>40</v>
      </c>
      <c r="AG105">
        <v>10</v>
      </c>
      <c r="AH105">
        <v>40</v>
      </c>
      <c r="AI105">
        <v>100</v>
      </c>
      <c r="AJ105">
        <v>30</v>
      </c>
      <c r="AK105">
        <v>20</v>
      </c>
      <c r="AP105">
        <v>100</v>
      </c>
      <c r="AR105" s="11">
        <v>109071</v>
      </c>
      <c r="AS105">
        <v>2.2811342592592432E-3</v>
      </c>
      <c r="AT105">
        <v>0</v>
      </c>
      <c r="AU105">
        <v>2.5871296296296364E-2</v>
      </c>
      <c r="AV105">
        <v>0</v>
      </c>
      <c r="AW105">
        <v>1.7317939814814887E-2</v>
      </c>
      <c r="AX105">
        <v>255</v>
      </c>
      <c r="AY105">
        <v>5.3697916666666234E-3</v>
      </c>
      <c r="AZ105">
        <v>5.3390046296295512E-3</v>
      </c>
      <c r="BE105">
        <v>255</v>
      </c>
    </row>
    <row r="106" spans="1:57" x14ac:dyDescent="0.35">
      <c r="A106">
        <v>310970</v>
      </c>
      <c r="B106">
        <v>9</v>
      </c>
      <c r="C106" t="s">
        <v>40</v>
      </c>
      <c r="D106">
        <v>9</v>
      </c>
      <c r="E106">
        <v>6</v>
      </c>
      <c r="F106">
        <v>1</v>
      </c>
      <c r="G106">
        <v>50</v>
      </c>
      <c r="H106">
        <v>2.0548726851851828E-2</v>
      </c>
      <c r="I106">
        <v>2.0548726851851828E-2</v>
      </c>
      <c r="J106">
        <v>2.0548726851851828E-2</v>
      </c>
      <c r="K106">
        <v>6</v>
      </c>
      <c r="L106">
        <v>1</v>
      </c>
      <c r="N106" s="11">
        <v>110150</v>
      </c>
      <c r="O106">
        <v>10</v>
      </c>
      <c r="P106">
        <v>10</v>
      </c>
      <c r="Q106">
        <v>9</v>
      </c>
      <c r="R106">
        <v>5</v>
      </c>
      <c r="S106">
        <v>9</v>
      </c>
      <c r="T106">
        <v>6</v>
      </c>
      <c r="U106">
        <v>9</v>
      </c>
      <c r="V106">
        <v>9</v>
      </c>
      <c r="AA106">
        <v>10</v>
      </c>
      <c r="AC106" s="11">
        <v>110150</v>
      </c>
      <c r="AD106">
        <v>10</v>
      </c>
      <c r="AE106">
        <v>10</v>
      </c>
      <c r="AF106">
        <v>20</v>
      </c>
      <c r="AG106">
        <v>60</v>
      </c>
      <c r="AH106">
        <v>20</v>
      </c>
      <c r="AI106">
        <v>50</v>
      </c>
      <c r="AJ106">
        <v>20</v>
      </c>
      <c r="AK106">
        <v>20</v>
      </c>
      <c r="AP106">
        <v>60</v>
      </c>
      <c r="AR106" s="11">
        <v>110150</v>
      </c>
      <c r="AS106">
        <v>2.2800925925925419E-3</v>
      </c>
      <c r="AT106">
        <v>1.1121759259259179E-2</v>
      </c>
      <c r="AU106">
        <v>2.7214930555555572E-2</v>
      </c>
      <c r="AV106">
        <v>2.7439814814815833E-3</v>
      </c>
      <c r="AW106">
        <v>0</v>
      </c>
      <c r="AX106">
        <v>225</v>
      </c>
      <c r="AY106">
        <v>0</v>
      </c>
      <c r="AZ106">
        <v>0</v>
      </c>
      <c r="BE106">
        <v>225</v>
      </c>
    </row>
    <row r="107" spans="1:57" x14ac:dyDescent="0.35">
      <c r="A107">
        <v>310970</v>
      </c>
      <c r="B107">
        <v>10</v>
      </c>
      <c r="C107" t="s">
        <v>36</v>
      </c>
      <c r="D107">
        <v>2</v>
      </c>
      <c r="E107">
        <v>9</v>
      </c>
      <c r="F107">
        <v>1</v>
      </c>
      <c r="G107">
        <v>20</v>
      </c>
      <c r="H107">
        <v>3.2599537037036885E-3</v>
      </c>
      <c r="I107">
        <v>3.2599537037036885E-3</v>
      </c>
      <c r="J107">
        <v>3.2599537037036885E-3</v>
      </c>
      <c r="K107">
        <v>9</v>
      </c>
      <c r="L107">
        <v>1</v>
      </c>
      <c r="N107" s="11">
        <v>111119</v>
      </c>
      <c r="O107">
        <v>7</v>
      </c>
      <c r="P107">
        <v>1</v>
      </c>
      <c r="Q107">
        <v>2</v>
      </c>
      <c r="R107">
        <v>3</v>
      </c>
      <c r="S107">
        <v>2</v>
      </c>
      <c r="T107">
        <v>5</v>
      </c>
      <c r="U107">
        <v>4</v>
      </c>
      <c r="AA107">
        <v>7</v>
      </c>
      <c r="AC107" s="11">
        <v>111119</v>
      </c>
      <c r="AD107">
        <v>40</v>
      </c>
      <c r="AE107">
        <v>100</v>
      </c>
      <c r="AF107">
        <v>90</v>
      </c>
      <c r="AG107">
        <v>80</v>
      </c>
      <c r="AH107">
        <v>90</v>
      </c>
      <c r="AI107">
        <v>60</v>
      </c>
      <c r="AJ107">
        <v>70</v>
      </c>
      <c r="AP107">
        <v>100</v>
      </c>
      <c r="AR107" s="11">
        <v>111119</v>
      </c>
      <c r="AS107">
        <v>6.0890046296295797E-3</v>
      </c>
      <c r="AT107">
        <v>1.4029398148148076E-2</v>
      </c>
      <c r="AU107">
        <v>1.9322916666666412E-3</v>
      </c>
      <c r="AV107">
        <v>8.7715277777777878E-3</v>
      </c>
      <c r="AW107">
        <v>210</v>
      </c>
      <c r="AX107">
        <v>3.4773148148148358E-3</v>
      </c>
      <c r="AY107">
        <v>4.0261574074074158E-3</v>
      </c>
      <c r="BE107">
        <v>210</v>
      </c>
    </row>
    <row r="108" spans="1:57" x14ac:dyDescent="0.35">
      <c r="A108">
        <v>310970</v>
      </c>
      <c r="B108">
        <v>11</v>
      </c>
      <c r="C108" t="s">
        <v>13</v>
      </c>
      <c r="D108">
        <v>2</v>
      </c>
      <c r="E108">
        <v>7</v>
      </c>
      <c r="F108">
        <v>1</v>
      </c>
      <c r="G108">
        <v>40</v>
      </c>
      <c r="H108">
        <v>2.572222222222198E-3</v>
      </c>
      <c r="I108">
        <v>2.572222222222198E-3</v>
      </c>
      <c r="J108">
        <v>2.572222222222198E-3</v>
      </c>
      <c r="K108">
        <v>7</v>
      </c>
      <c r="L108">
        <v>1</v>
      </c>
      <c r="N108" s="11">
        <v>111592</v>
      </c>
      <c r="O108">
        <v>23</v>
      </c>
      <c r="P108">
        <v>27</v>
      </c>
      <c r="Q108">
        <v>36</v>
      </c>
      <c r="R108">
        <v>5</v>
      </c>
      <c r="S108">
        <v>23</v>
      </c>
      <c r="AA108">
        <v>36</v>
      </c>
      <c r="AC108" s="11">
        <v>111592</v>
      </c>
      <c r="AD108">
        <v>56</v>
      </c>
      <c r="AE108">
        <v>48</v>
      </c>
      <c r="AF108">
        <v>30</v>
      </c>
      <c r="AG108">
        <v>88</v>
      </c>
      <c r="AH108">
        <v>22</v>
      </c>
      <c r="AI108">
        <v>0</v>
      </c>
      <c r="AJ108">
        <v>0</v>
      </c>
      <c r="AK108">
        <v>0</v>
      </c>
      <c r="AL108">
        <v>0</v>
      </c>
      <c r="AM108">
        <v>0</v>
      </c>
      <c r="AN108">
        <v>0</v>
      </c>
      <c r="AO108">
        <v>0</v>
      </c>
      <c r="AP108">
        <v>88</v>
      </c>
      <c r="AR108" s="11">
        <v>111592</v>
      </c>
      <c r="AS108">
        <v>1.2304166666666561E-2</v>
      </c>
      <c r="AT108">
        <v>4.7883101851851073E-3</v>
      </c>
      <c r="AU108">
        <v>1.9207638888888878E-2</v>
      </c>
      <c r="AV108">
        <v>1.1111111111110628E-3</v>
      </c>
      <c r="AW108">
        <v>515</v>
      </c>
      <c r="BE108">
        <v>515</v>
      </c>
    </row>
    <row r="109" spans="1:57" x14ac:dyDescent="0.35">
      <c r="A109">
        <v>310970</v>
      </c>
      <c r="B109">
        <v>12</v>
      </c>
      <c r="C109" t="s">
        <v>16</v>
      </c>
      <c r="D109">
        <v>1</v>
      </c>
      <c r="E109">
        <v>8</v>
      </c>
      <c r="F109">
        <v>1</v>
      </c>
      <c r="G109">
        <v>30</v>
      </c>
      <c r="H109">
        <v>7.020833333333254E-3</v>
      </c>
      <c r="I109">
        <v>7.020833333333254E-3</v>
      </c>
      <c r="J109">
        <v>7.020833333333254E-3</v>
      </c>
      <c r="K109">
        <v>8</v>
      </c>
      <c r="L109">
        <v>1</v>
      </c>
      <c r="N109" s="11">
        <v>112137</v>
      </c>
      <c r="O109">
        <v>8</v>
      </c>
      <c r="P109">
        <v>4</v>
      </c>
      <c r="Q109">
        <v>3</v>
      </c>
      <c r="R109">
        <v>8</v>
      </c>
      <c r="S109">
        <v>4</v>
      </c>
      <c r="T109">
        <v>9</v>
      </c>
      <c r="U109">
        <v>6</v>
      </c>
      <c r="V109">
        <v>6</v>
      </c>
      <c r="AA109">
        <v>9</v>
      </c>
      <c r="AC109" s="11">
        <v>112137</v>
      </c>
      <c r="AD109">
        <v>30</v>
      </c>
      <c r="AE109">
        <v>70</v>
      </c>
      <c r="AF109">
        <v>80</v>
      </c>
      <c r="AG109">
        <v>30</v>
      </c>
      <c r="AH109">
        <v>70</v>
      </c>
      <c r="AI109">
        <v>20</v>
      </c>
      <c r="AJ109">
        <v>50</v>
      </c>
      <c r="AK109">
        <v>50</v>
      </c>
      <c r="AP109">
        <v>80</v>
      </c>
      <c r="AR109" s="11">
        <v>112137</v>
      </c>
      <c r="AS109">
        <v>2.0311342592591597E-3</v>
      </c>
      <c r="AT109">
        <v>6.4642361111111324E-3</v>
      </c>
      <c r="AU109">
        <v>2.017986111111103E-2</v>
      </c>
      <c r="AV109">
        <v>2.4653935185185993E-3</v>
      </c>
      <c r="AW109">
        <v>1.3736111111111171E-2</v>
      </c>
      <c r="AX109">
        <v>135</v>
      </c>
      <c r="AY109">
        <v>3.3717592592592549E-3</v>
      </c>
      <c r="AZ109">
        <v>0</v>
      </c>
      <c r="BE109">
        <v>135</v>
      </c>
    </row>
    <row r="110" spans="1:57" x14ac:dyDescent="0.35">
      <c r="A110">
        <v>35627</v>
      </c>
      <c r="B110">
        <v>1</v>
      </c>
      <c r="C110" t="s">
        <v>76</v>
      </c>
      <c r="D110">
        <v>26</v>
      </c>
      <c r="E110">
        <v>14</v>
      </c>
      <c r="F110">
        <v>2</v>
      </c>
      <c r="G110">
        <v>74</v>
      </c>
      <c r="H110">
        <v>1.1683680555555576E-2</v>
      </c>
      <c r="I110">
        <v>1.1683680555555576E-2</v>
      </c>
      <c r="J110">
        <v>1.1683680555555576E-2</v>
      </c>
      <c r="K110">
        <v>14</v>
      </c>
      <c r="L110">
        <v>1</v>
      </c>
      <c r="N110" s="11">
        <v>112592</v>
      </c>
      <c r="O110">
        <v>8</v>
      </c>
      <c r="P110">
        <v>5</v>
      </c>
      <c r="Q110">
        <v>8</v>
      </c>
      <c r="R110">
        <v>3</v>
      </c>
      <c r="S110">
        <v>8</v>
      </c>
      <c r="T110">
        <v>5</v>
      </c>
      <c r="U110">
        <v>4</v>
      </c>
      <c r="V110">
        <v>6</v>
      </c>
      <c r="AA110">
        <v>8</v>
      </c>
      <c r="AC110" s="11">
        <v>112592</v>
      </c>
      <c r="AD110">
        <v>30</v>
      </c>
      <c r="AE110">
        <v>60</v>
      </c>
      <c r="AF110">
        <v>30</v>
      </c>
      <c r="AG110">
        <v>80</v>
      </c>
      <c r="AH110">
        <v>30</v>
      </c>
      <c r="AI110">
        <v>60</v>
      </c>
      <c r="AJ110">
        <v>70</v>
      </c>
      <c r="AK110">
        <v>50</v>
      </c>
      <c r="AP110">
        <v>80</v>
      </c>
      <c r="AR110" s="11">
        <v>112592</v>
      </c>
      <c r="AS110">
        <v>2.2353009259259426E-3</v>
      </c>
      <c r="AT110">
        <v>8.7200231481481261E-3</v>
      </c>
      <c r="AU110">
        <v>2.60851851851851E-2</v>
      </c>
      <c r="AV110">
        <v>2.3634259259259771E-3</v>
      </c>
      <c r="AW110">
        <v>0</v>
      </c>
      <c r="AX110">
        <v>235</v>
      </c>
      <c r="AY110">
        <v>4.1557870370370065E-3</v>
      </c>
      <c r="AZ110">
        <v>0</v>
      </c>
      <c r="BE110">
        <v>235</v>
      </c>
    </row>
    <row r="111" spans="1:57" x14ac:dyDescent="0.35">
      <c r="A111">
        <v>35627</v>
      </c>
      <c r="B111">
        <v>2</v>
      </c>
      <c r="C111" t="s">
        <v>77</v>
      </c>
      <c r="D111">
        <v>27</v>
      </c>
      <c r="E111">
        <v>46</v>
      </c>
      <c r="F111">
        <v>2</v>
      </c>
      <c r="G111">
        <v>29</v>
      </c>
      <c r="H111">
        <v>5.3083333333332483E-3</v>
      </c>
      <c r="I111">
        <v>5.3083333333332483E-3</v>
      </c>
      <c r="J111">
        <v>5.3083333333332483E-3</v>
      </c>
      <c r="K111">
        <v>46</v>
      </c>
      <c r="L111">
        <v>1</v>
      </c>
      <c r="N111" s="11">
        <v>115239</v>
      </c>
      <c r="O111">
        <v>60</v>
      </c>
      <c r="P111">
        <v>46</v>
      </c>
      <c r="AA111">
        <v>60</v>
      </c>
      <c r="AC111" s="11">
        <v>115239</v>
      </c>
      <c r="AD111">
        <v>15</v>
      </c>
      <c r="AE111">
        <v>29</v>
      </c>
      <c r="AF111">
        <v>0</v>
      </c>
      <c r="AG111">
        <v>0</v>
      </c>
      <c r="AH111">
        <v>0</v>
      </c>
      <c r="AI111">
        <v>0</v>
      </c>
      <c r="AJ111">
        <v>0</v>
      </c>
      <c r="AK111">
        <v>0</v>
      </c>
      <c r="AL111">
        <v>0</v>
      </c>
      <c r="AM111">
        <v>0</v>
      </c>
      <c r="AN111">
        <v>0</v>
      </c>
      <c r="AO111">
        <v>0</v>
      </c>
      <c r="AP111">
        <v>29</v>
      </c>
      <c r="AR111" s="11">
        <v>115239</v>
      </c>
      <c r="AS111">
        <v>0</v>
      </c>
      <c r="AT111">
        <v>6.298958333333271E-3</v>
      </c>
      <c r="BE111">
        <v>6.298958333333271E-3</v>
      </c>
    </row>
    <row r="112" spans="1:57" x14ac:dyDescent="0.35">
      <c r="A112">
        <v>35627</v>
      </c>
      <c r="B112">
        <v>3</v>
      </c>
      <c r="C112" t="s">
        <v>62</v>
      </c>
      <c r="D112">
        <v>14</v>
      </c>
      <c r="E112">
        <v>25</v>
      </c>
      <c r="F112">
        <v>1</v>
      </c>
      <c r="G112">
        <v>52</v>
      </c>
      <c r="H112">
        <v>1.8484490740740656E-2</v>
      </c>
      <c r="I112">
        <v>1.8484490740740656E-2</v>
      </c>
      <c r="J112">
        <v>1.8484490740740656E-2</v>
      </c>
      <c r="K112">
        <v>25</v>
      </c>
      <c r="L112">
        <v>1</v>
      </c>
      <c r="N112" s="11">
        <v>115892</v>
      </c>
      <c r="O112">
        <v>17</v>
      </c>
      <c r="P112">
        <v>37</v>
      </c>
      <c r="Q112">
        <v>42</v>
      </c>
      <c r="R112">
        <v>3</v>
      </c>
      <c r="S112">
        <v>22</v>
      </c>
      <c r="AA112">
        <v>42</v>
      </c>
      <c r="AC112" s="11">
        <v>115892</v>
      </c>
      <c r="AD112">
        <v>68</v>
      </c>
      <c r="AE112">
        <v>38</v>
      </c>
      <c r="AF112">
        <v>18</v>
      </c>
      <c r="AG112">
        <v>94</v>
      </c>
      <c r="AH112">
        <v>25</v>
      </c>
      <c r="AI112">
        <v>0</v>
      </c>
      <c r="AJ112">
        <v>0</v>
      </c>
      <c r="AK112">
        <v>0</v>
      </c>
      <c r="AL112">
        <v>0</v>
      </c>
      <c r="AM112">
        <v>0</v>
      </c>
      <c r="AN112">
        <v>0</v>
      </c>
      <c r="AO112">
        <v>0</v>
      </c>
      <c r="AP112">
        <v>94</v>
      </c>
      <c r="AR112" s="11">
        <v>115892</v>
      </c>
      <c r="AS112">
        <v>0</v>
      </c>
      <c r="AT112">
        <v>5.9135416666666885E-3</v>
      </c>
      <c r="AU112">
        <v>2.3664351851851784E-2</v>
      </c>
      <c r="AV112">
        <v>1.0890046296296862E-3</v>
      </c>
      <c r="AW112">
        <v>506</v>
      </c>
      <c r="BE112">
        <v>506</v>
      </c>
    </row>
    <row r="113" spans="1:57" x14ac:dyDescent="0.35">
      <c r="A113">
        <v>35627</v>
      </c>
      <c r="B113">
        <v>4</v>
      </c>
      <c r="C113" t="s">
        <v>29</v>
      </c>
      <c r="D113">
        <v>7</v>
      </c>
      <c r="E113">
        <v>3</v>
      </c>
      <c r="F113">
        <v>1</v>
      </c>
      <c r="G113">
        <v>94</v>
      </c>
      <c r="H113">
        <v>1.0427083333333087E-3</v>
      </c>
      <c r="I113">
        <v>1.0427083333333087E-3</v>
      </c>
      <c r="J113">
        <v>1.0427083333333087E-3</v>
      </c>
      <c r="K113">
        <v>3</v>
      </c>
      <c r="L113">
        <v>1</v>
      </c>
      <c r="N113" s="11">
        <v>116627</v>
      </c>
      <c r="O113">
        <v>5</v>
      </c>
      <c r="P113">
        <v>1</v>
      </c>
      <c r="Q113">
        <v>2</v>
      </c>
      <c r="R113">
        <v>1</v>
      </c>
      <c r="S113">
        <v>4</v>
      </c>
      <c r="T113">
        <v>1</v>
      </c>
      <c r="U113">
        <v>7</v>
      </c>
      <c r="V113">
        <v>3</v>
      </c>
      <c r="AA113">
        <v>7</v>
      </c>
      <c r="AC113" s="11">
        <v>116627</v>
      </c>
      <c r="AD113">
        <v>60</v>
      </c>
      <c r="AE113">
        <v>100</v>
      </c>
      <c r="AF113">
        <v>90</v>
      </c>
      <c r="AG113">
        <v>100</v>
      </c>
      <c r="AH113">
        <v>70</v>
      </c>
      <c r="AI113">
        <v>100</v>
      </c>
      <c r="AJ113">
        <v>40</v>
      </c>
      <c r="AK113">
        <v>80</v>
      </c>
      <c r="AP113">
        <v>100</v>
      </c>
      <c r="AR113" s="11">
        <v>116627</v>
      </c>
      <c r="AS113">
        <v>2.1534722222222857E-3</v>
      </c>
      <c r="AT113">
        <v>7.0776620370369692E-3</v>
      </c>
      <c r="AU113">
        <v>2.1633912037037017E-2</v>
      </c>
      <c r="AV113">
        <v>2.1467592592592233E-3</v>
      </c>
      <c r="AW113">
        <v>1.6212384259259194E-2</v>
      </c>
      <c r="AX113">
        <v>280</v>
      </c>
      <c r="AY113">
        <v>0</v>
      </c>
      <c r="AZ113">
        <v>0</v>
      </c>
      <c r="BE113">
        <v>280</v>
      </c>
    </row>
    <row r="114" spans="1:57" x14ac:dyDescent="0.35">
      <c r="A114">
        <v>35627</v>
      </c>
      <c r="B114">
        <v>5</v>
      </c>
      <c r="C114" t="s">
        <v>48</v>
      </c>
      <c r="D114">
        <v>2</v>
      </c>
      <c r="E114">
        <v>7</v>
      </c>
      <c r="F114">
        <v>2</v>
      </c>
      <c r="G114">
        <v>76</v>
      </c>
      <c r="H114" t="s">
        <v>78</v>
      </c>
      <c r="I114">
        <v>615</v>
      </c>
      <c r="J114">
        <v>615</v>
      </c>
      <c r="K114">
        <v>7</v>
      </c>
      <c r="L114">
        <v>1</v>
      </c>
      <c r="N114" s="11">
        <v>119313</v>
      </c>
      <c r="O114">
        <v>72</v>
      </c>
      <c r="P114">
        <v>43</v>
      </c>
      <c r="AA114">
        <v>72</v>
      </c>
      <c r="AC114" s="11">
        <v>119313</v>
      </c>
      <c r="AD114">
        <v>3</v>
      </c>
      <c r="AE114">
        <v>32</v>
      </c>
      <c r="AF114">
        <v>0</v>
      </c>
      <c r="AG114">
        <v>0</v>
      </c>
      <c r="AH114">
        <v>0</v>
      </c>
      <c r="AI114">
        <v>0</v>
      </c>
      <c r="AJ114">
        <v>0</v>
      </c>
      <c r="AK114">
        <v>0</v>
      </c>
      <c r="AL114">
        <v>0</v>
      </c>
      <c r="AM114">
        <v>0</v>
      </c>
      <c r="AN114">
        <v>0</v>
      </c>
      <c r="AO114">
        <v>0</v>
      </c>
      <c r="AP114">
        <v>32</v>
      </c>
      <c r="AR114" s="11">
        <v>119313</v>
      </c>
      <c r="AS114">
        <v>0</v>
      </c>
      <c r="AT114">
        <v>5.1403935185185823E-3</v>
      </c>
      <c r="BE114">
        <v>5.1403935185185823E-3</v>
      </c>
    </row>
    <row r="115" spans="1:57" x14ac:dyDescent="0.35">
      <c r="A115">
        <v>35627</v>
      </c>
      <c r="B115">
        <v>6</v>
      </c>
      <c r="C115" t="s">
        <v>28</v>
      </c>
      <c r="D115">
        <v>7</v>
      </c>
      <c r="E115">
        <v>5</v>
      </c>
      <c r="F115">
        <v>1</v>
      </c>
      <c r="G115">
        <v>80</v>
      </c>
      <c r="H115" t="s">
        <v>79</v>
      </c>
      <c r="I115">
        <v>16</v>
      </c>
      <c r="J115">
        <v>16</v>
      </c>
      <c r="K115">
        <v>5</v>
      </c>
      <c r="L115">
        <v>1</v>
      </c>
      <c r="N115" s="11">
        <v>120247</v>
      </c>
      <c r="O115">
        <v>59</v>
      </c>
      <c r="P115">
        <v>55</v>
      </c>
      <c r="AA115">
        <v>59</v>
      </c>
      <c r="AC115" s="11">
        <v>120247</v>
      </c>
      <c r="AD115">
        <v>16</v>
      </c>
      <c r="AE115">
        <v>20</v>
      </c>
      <c r="AF115">
        <v>0</v>
      </c>
      <c r="AG115">
        <v>0</v>
      </c>
      <c r="AH115">
        <v>0</v>
      </c>
      <c r="AI115">
        <v>0</v>
      </c>
      <c r="AJ115">
        <v>0</v>
      </c>
      <c r="AK115">
        <v>0</v>
      </c>
      <c r="AL115">
        <v>0</v>
      </c>
      <c r="AM115">
        <v>0</v>
      </c>
      <c r="AN115">
        <v>0</v>
      </c>
      <c r="AO115">
        <v>0</v>
      </c>
      <c r="AP115">
        <v>20</v>
      </c>
      <c r="AR115" s="11">
        <v>120247</v>
      </c>
      <c r="AS115">
        <v>0</v>
      </c>
      <c r="AT115">
        <v>6.6530092592591572E-3</v>
      </c>
      <c r="BE115">
        <v>6.6530092592591572E-3</v>
      </c>
    </row>
    <row r="116" spans="1:57" x14ac:dyDescent="0.35">
      <c r="A116">
        <v>35627</v>
      </c>
      <c r="B116">
        <v>7</v>
      </c>
      <c r="C116" t="s">
        <v>36</v>
      </c>
      <c r="D116">
        <v>3</v>
      </c>
      <c r="E116">
        <v>9</v>
      </c>
      <c r="F116">
        <v>1</v>
      </c>
      <c r="G116">
        <v>20</v>
      </c>
      <c r="H116" t="s">
        <v>80</v>
      </c>
      <c r="I116" t="s">
        <v>80</v>
      </c>
      <c r="J116">
        <v>113</v>
      </c>
      <c r="K116">
        <v>9</v>
      </c>
      <c r="L116">
        <v>1</v>
      </c>
      <c r="N116" s="11">
        <v>120265</v>
      </c>
      <c r="O116">
        <v>63</v>
      </c>
      <c r="P116">
        <v>52</v>
      </c>
      <c r="AA116">
        <v>63</v>
      </c>
      <c r="AC116" s="11">
        <v>120265</v>
      </c>
      <c r="AD116">
        <v>12</v>
      </c>
      <c r="AE116">
        <v>23</v>
      </c>
      <c r="AF116">
        <v>0</v>
      </c>
      <c r="AG116">
        <v>0</v>
      </c>
      <c r="AH116">
        <v>0</v>
      </c>
      <c r="AI116">
        <v>0</v>
      </c>
      <c r="AJ116">
        <v>0</v>
      </c>
      <c r="AK116">
        <v>0</v>
      </c>
      <c r="AL116">
        <v>0</v>
      </c>
      <c r="AM116">
        <v>0</v>
      </c>
      <c r="AN116">
        <v>0</v>
      </c>
      <c r="AO116">
        <v>0</v>
      </c>
      <c r="AP116">
        <v>23</v>
      </c>
      <c r="AR116" s="11">
        <v>120265</v>
      </c>
      <c r="AS116">
        <v>0</v>
      </c>
      <c r="AT116">
        <v>6.55520833333334E-3</v>
      </c>
      <c r="BE116">
        <v>6.55520833333334E-3</v>
      </c>
    </row>
    <row r="117" spans="1:57" x14ac:dyDescent="0.35">
      <c r="A117">
        <v>35627</v>
      </c>
      <c r="B117">
        <v>8</v>
      </c>
      <c r="C117" t="s">
        <v>69</v>
      </c>
      <c r="D117">
        <v>3</v>
      </c>
      <c r="E117">
        <v>10</v>
      </c>
      <c r="F117">
        <v>1</v>
      </c>
      <c r="G117">
        <v>10</v>
      </c>
      <c r="H117" t="s">
        <v>81</v>
      </c>
      <c r="I117">
        <v>0</v>
      </c>
      <c r="J117">
        <v>0</v>
      </c>
      <c r="K117">
        <v>10</v>
      </c>
      <c r="L117">
        <v>1</v>
      </c>
      <c r="N117" s="11">
        <v>120277</v>
      </c>
      <c r="O117">
        <v>50</v>
      </c>
      <c r="P117">
        <v>64</v>
      </c>
      <c r="AA117">
        <v>64</v>
      </c>
      <c r="AC117" s="11">
        <v>120277</v>
      </c>
      <c r="AD117">
        <v>25</v>
      </c>
      <c r="AE117">
        <v>11</v>
      </c>
      <c r="AF117">
        <v>0</v>
      </c>
      <c r="AG117">
        <v>0</v>
      </c>
      <c r="AH117">
        <v>0</v>
      </c>
      <c r="AI117">
        <v>0</v>
      </c>
      <c r="AJ117">
        <v>0</v>
      </c>
      <c r="AK117">
        <v>0</v>
      </c>
      <c r="AL117">
        <v>0</v>
      </c>
      <c r="AM117">
        <v>0</v>
      </c>
      <c r="AN117">
        <v>0</v>
      </c>
      <c r="AO117">
        <v>0</v>
      </c>
      <c r="AP117">
        <v>25</v>
      </c>
      <c r="AR117" s="11">
        <v>120277</v>
      </c>
      <c r="AS117">
        <v>0</v>
      </c>
      <c r="AT117">
        <v>0</v>
      </c>
      <c r="BE117">
        <v>0</v>
      </c>
    </row>
    <row r="118" spans="1:57" x14ac:dyDescent="0.35">
      <c r="A118">
        <v>35627</v>
      </c>
      <c r="B118">
        <v>9</v>
      </c>
      <c r="C118" t="s">
        <v>36</v>
      </c>
      <c r="D118">
        <v>10</v>
      </c>
      <c r="E118">
        <v>9</v>
      </c>
      <c r="F118">
        <v>1</v>
      </c>
      <c r="G118">
        <v>20</v>
      </c>
      <c r="H118">
        <v>2.3327777777777836E-2</v>
      </c>
      <c r="I118">
        <v>2.3327777777777836E-2</v>
      </c>
      <c r="J118">
        <v>2.3327777777777836E-2</v>
      </c>
      <c r="K118">
        <v>9</v>
      </c>
      <c r="L118">
        <v>1</v>
      </c>
      <c r="N118" s="11">
        <v>120333</v>
      </c>
      <c r="O118">
        <v>11</v>
      </c>
      <c r="P118">
        <v>73</v>
      </c>
      <c r="Q118">
        <v>9</v>
      </c>
      <c r="R118">
        <v>24</v>
      </c>
      <c r="S118">
        <v>25</v>
      </c>
      <c r="AA118">
        <v>73</v>
      </c>
      <c r="AC118" s="11">
        <v>120333</v>
      </c>
      <c r="AD118">
        <v>80</v>
      </c>
      <c r="AE118">
        <v>2</v>
      </c>
      <c r="AF118">
        <v>84</v>
      </c>
      <c r="AG118">
        <v>34</v>
      </c>
      <c r="AH118">
        <v>16</v>
      </c>
      <c r="AI118">
        <v>0</v>
      </c>
      <c r="AJ118">
        <v>0</v>
      </c>
      <c r="AK118">
        <v>0</v>
      </c>
      <c r="AL118">
        <v>0</v>
      </c>
      <c r="AM118">
        <v>0</v>
      </c>
      <c r="AN118">
        <v>0</v>
      </c>
      <c r="AO118">
        <v>0</v>
      </c>
      <c r="AP118">
        <v>84</v>
      </c>
      <c r="AR118" s="11">
        <v>120333</v>
      </c>
      <c r="AS118">
        <v>1.150057870370369E-2</v>
      </c>
      <c r="AT118">
        <v>0</v>
      </c>
      <c r="AU118">
        <v>1.7490046296296358E-2</v>
      </c>
      <c r="AV118">
        <v>1.2934027777777857E-3</v>
      </c>
      <c r="AW118">
        <v>509</v>
      </c>
      <c r="BE118">
        <v>509</v>
      </c>
    </row>
    <row r="119" spans="1:57" x14ac:dyDescent="0.35">
      <c r="A119">
        <v>35627</v>
      </c>
      <c r="B119">
        <v>10</v>
      </c>
      <c r="C119" t="s">
        <v>69</v>
      </c>
      <c r="D119">
        <v>1</v>
      </c>
      <c r="E119">
        <v>10</v>
      </c>
      <c r="F119">
        <v>1</v>
      </c>
      <c r="G119">
        <v>10</v>
      </c>
      <c r="H119">
        <v>3.5028935185186238E-3</v>
      </c>
      <c r="I119">
        <v>3.5028935185186238E-3</v>
      </c>
      <c r="J119">
        <v>3.5028935185186238E-3</v>
      </c>
      <c r="K119">
        <v>10</v>
      </c>
      <c r="L119">
        <v>1</v>
      </c>
      <c r="N119" s="11">
        <v>120480</v>
      </c>
      <c r="O119">
        <v>7</v>
      </c>
      <c r="P119">
        <v>6</v>
      </c>
      <c r="Q119">
        <v>3</v>
      </c>
      <c r="R119">
        <v>19</v>
      </c>
      <c r="S119">
        <v>2</v>
      </c>
      <c r="T119">
        <v>1</v>
      </c>
      <c r="U119">
        <v>5</v>
      </c>
      <c r="V119">
        <v>5</v>
      </c>
      <c r="W119">
        <v>6</v>
      </c>
      <c r="X119">
        <v>3</v>
      </c>
      <c r="Y119">
        <v>7</v>
      </c>
      <c r="Z119">
        <v>4</v>
      </c>
      <c r="AA119">
        <v>19</v>
      </c>
      <c r="AC119" s="11">
        <v>120480</v>
      </c>
      <c r="AD119">
        <v>88</v>
      </c>
      <c r="AE119">
        <v>90</v>
      </c>
      <c r="AF119">
        <v>96</v>
      </c>
      <c r="AG119">
        <v>46</v>
      </c>
      <c r="AH119">
        <v>96</v>
      </c>
      <c r="AI119">
        <v>100</v>
      </c>
      <c r="AJ119">
        <v>60</v>
      </c>
      <c r="AK119">
        <v>60</v>
      </c>
      <c r="AL119">
        <v>50</v>
      </c>
      <c r="AM119">
        <v>80</v>
      </c>
      <c r="AN119">
        <v>40</v>
      </c>
      <c r="AO119">
        <v>70</v>
      </c>
      <c r="AP119">
        <v>100</v>
      </c>
      <c r="AR119" s="11">
        <v>120480</v>
      </c>
      <c r="AS119">
        <v>0</v>
      </c>
      <c r="AT119">
        <v>4.6680555555556058E-3</v>
      </c>
      <c r="AU119">
        <v>1.8891666666666751E-2</v>
      </c>
      <c r="AV119">
        <v>1.3951388888888694E-3</v>
      </c>
      <c r="AW119">
        <v>675</v>
      </c>
      <c r="AX119">
        <v>20</v>
      </c>
      <c r="AY119">
        <v>1.1237500000000011E-2</v>
      </c>
      <c r="AZ119">
        <v>225</v>
      </c>
      <c r="BA119">
        <v>2.1037268518518504E-2</v>
      </c>
      <c r="BB119">
        <v>3.9780092592591743E-3</v>
      </c>
      <c r="BC119">
        <v>2.6520833333334437E-3</v>
      </c>
      <c r="BD119">
        <v>6.6928240740740108E-3</v>
      </c>
      <c r="BE119">
        <v>675</v>
      </c>
    </row>
    <row r="120" spans="1:57" x14ac:dyDescent="0.35">
      <c r="A120">
        <v>35627</v>
      </c>
      <c r="B120">
        <v>11</v>
      </c>
      <c r="C120" t="s">
        <v>69</v>
      </c>
      <c r="D120">
        <v>1</v>
      </c>
      <c r="E120">
        <v>10</v>
      </c>
      <c r="F120">
        <v>1</v>
      </c>
      <c r="G120">
        <v>10</v>
      </c>
      <c r="H120" t="s">
        <v>82</v>
      </c>
      <c r="I120" t="s">
        <v>82</v>
      </c>
      <c r="J120">
        <v>40</v>
      </c>
      <c r="K120">
        <v>10</v>
      </c>
      <c r="L120">
        <v>1</v>
      </c>
      <c r="N120" s="11">
        <v>121354</v>
      </c>
      <c r="O120">
        <v>8</v>
      </c>
      <c r="P120">
        <v>8</v>
      </c>
      <c r="Q120">
        <v>10</v>
      </c>
      <c r="R120">
        <v>9</v>
      </c>
      <c r="S120">
        <v>10</v>
      </c>
      <c r="T120">
        <v>10</v>
      </c>
      <c r="U120">
        <v>10</v>
      </c>
      <c r="V120">
        <v>10</v>
      </c>
      <c r="AA120">
        <v>10</v>
      </c>
      <c r="AC120" s="11">
        <v>121354</v>
      </c>
      <c r="AD120">
        <v>30</v>
      </c>
      <c r="AE120">
        <v>30</v>
      </c>
      <c r="AF120">
        <v>10</v>
      </c>
      <c r="AG120">
        <v>20</v>
      </c>
      <c r="AH120">
        <v>10</v>
      </c>
      <c r="AI120">
        <v>10</v>
      </c>
      <c r="AJ120">
        <v>10</v>
      </c>
      <c r="AK120">
        <v>10</v>
      </c>
      <c r="AP120">
        <v>30</v>
      </c>
      <c r="AR120" s="11">
        <v>121354</v>
      </c>
      <c r="AS120">
        <v>2.2843749999998941E-3</v>
      </c>
      <c r="AT120">
        <v>7.8990740740740861E-3</v>
      </c>
      <c r="AU120">
        <v>2.672245370370363E-2</v>
      </c>
      <c r="AV120">
        <v>2.838773148148066E-3</v>
      </c>
      <c r="AW120">
        <v>1.6434143518518463E-2</v>
      </c>
      <c r="AX120">
        <v>155</v>
      </c>
      <c r="AY120">
        <v>0</v>
      </c>
      <c r="AZ120">
        <v>0</v>
      </c>
      <c r="BE120">
        <v>155</v>
      </c>
    </row>
    <row r="121" spans="1:57" x14ac:dyDescent="0.35">
      <c r="A121">
        <v>35627</v>
      </c>
      <c r="B121">
        <v>12</v>
      </c>
      <c r="C121" t="s">
        <v>69</v>
      </c>
      <c r="D121">
        <v>10</v>
      </c>
      <c r="E121">
        <v>10</v>
      </c>
      <c r="F121">
        <v>1</v>
      </c>
      <c r="G121">
        <v>10</v>
      </c>
      <c r="H121" t="s">
        <v>83</v>
      </c>
      <c r="I121" t="s">
        <v>83</v>
      </c>
      <c r="J121">
        <v>90</v>
      </c>
      <c r="K121">
        <v>10</v>
      </c>
      <c r="L121">
        <v>1</v>
      </c>
      <c r="N121" s="11">
        <v>121517</v>
      </c>
      <c r="O121">
        <v>8</v>
      </c>
      <c r="P121">
        <v>2</v>
      </c>
      <c r="Q121">
        <v>4</v>
      </c>
      <c r="R121">
        <v>5</v>
      </c>
      <c r="S121">
        <v>10</v>
      </c>
      <c r="T121">
        <v>8</v>
      </c>
      <c r="U121">
        <v>9</v>
      </c>
      <c r="V121">
        <v>7</v>
      </c>
      <c r="AA121">
        <v>10</v>
      </c>
      <c r="AC121" s="11">
        <v>121517</v>
      </c>
      <c r="AD121">
        <v>30</v>
      </c>
      <c r="AE121">
        <v>90</v>
      </c>
      <c r="AF121">
        <v>70</v>
      </c>
      <c r="AG121">
        <v>60</v>
      </c>
      <c r="AH121">
        <v>10</v>
      </c>
      <c r="AI121">
        <v>30</v>
      </c>
      <c r="AJ121">
        <v>20</v>
      </c>
      <c r="AK121">
        <v>40</v>
      </c>
      <c r="AP121">
        <v>90</v>
      </c>
      <c r="AR121" s="11">
        <v>121517</v>
      </c>
      <c r="AS121">
        <v>2.3344907407407689E-3</v>
      </c>
      <c r="AT121">
        <v>8.3651620370370772E-3</v>
      </c>
      <c r="AU121">
        <v>2.4457175925926E-2</v>
      </c>
      <c r="AV121">
        <v>2.8541666666666021E-3</v>
      </c>
      <c r="AW121">
        <v>0</v>
      </c>
      <c r="AX121">
        <v>205</v>
      </c>
      <c r="AY121">
        <v>0</v>
      </c>
      <c r="AZ121">
        <v>4.6644675925926471E-3</v>
      </c>
      <c r="BE121">
        <v>205</v>
      </c>
    </row>
    <row r="122" spans="1:57" x14ac:dyDescent="0.35">
      <c r="A122">
        <v>153625</v>
      </c>
      <c r="B122">
        <v>1</v>
      </c>
      <c r="C122" t="s">
        <v>22</v>
      </c>
      <c r="D122">
        <v>23</v>
      </c>
      <c r="E122">
        <v>7</v>
      </c>
      <c r="F122">
        <v>3</v>
      </c>
      <c r="G122">
        <v>88</v>
      </c>
      <c r="H122">
        <v>1.1392245370370313E-2</v>
      </c>
      <c r="I122">
        <v>1.1392245370370313E-2</v>
      </c>
      <c r="J122">
        <v>1.1392245370370313E-2</v>
      </c>
      <c r="K122">
        <v>7</v>
      </c>
      <c r="L122">
        <v>1</v>
      </c>
      <c r="N122" s="11">
        <v>123429</v>
      </c>
      <c r="O122">
        <v>2</v>
      </c>
      <c r="P122">
        <v>9</v>
      </c>
      <c r="Q122">
        <v>4</v>
      </c>
      <c r="R122">
        <v>5</v>
      </c>
      <c r="S122">
        <v>3</v>
      </c>
      <c r="T122">
        <v>1</v>
      </c>
      <c r="U122">
        <v>1</v>
      </c>
      <c r="AA122">
        <v>9</v>
      </c>
      <c r="AC122" s="11">
        <v>123429</v>
      </c>
      <c r="AD122">
        <v>90</v>
      </c>
      <c r="AE122">
        <v>20</v>
      </c>
      <c r="AF122">
        <v>70</v>
      </c>
      <c r="AG122">
        <v>60</v>
      </c>
      <c r="AH122">
        <v>80</v>
      </c>
      <c r="AI122">
        <v>100</v>
      </c>
      <c r="AJ122">
        <v>100</v>
      </c>
      <c r="AP122">
        <v>100</v>
      </c>
      <c r="AR122" s="11">
        <v>123429</v>
      </c>
      <c r="AS122">
        <v>5.4793981481482401E-3</v>
      </c>
      <c r="AT122">
        <v>2.1472685185185192E-2</v>
      </c>
      <c r="AU122">
        <v>2.326620370370458E-3</v>
      </c>
      <c r="AV122">
        <v>9.4424768518519553E-3</v>
      </c>
      <c r="AW122">
        <v>200</v>
      </c>
      <c r="AX122">
        <v>3.0972222222223067E-3</v>
      </c>
      <c r="AY122">
        <v>3.3499999999999641E-3</v>
      </c>
      <c r="BE122">
        <v>200</v>
      </c>
    </row>
    <row r="123" spans="1:57" x14ac:dyDescent="0.35">
      <c r="A123">
        <v>153625</v>
      </c>
      <c r="B123">
        <v>2</v>
      </c>
      <c r="C123" t="s">
        <v>84</v>
      </c>
      <c r="D123">
        <v>17</v>
      </c>
      <c r="E123">
        <v>33</v>
      </c>
      <c r="F123">
        <v>2</v>
      </c>
      <c r="G123">
        <v>42</v>
      </c>
      <c r="H123">
        <v>4.8839120370369749E-3</v>
      </c>
      <c r="I123">
        <v>4.8839120370369749E-3</v>
      </c>
      <c r="J123">
        <v>4.8839120370369749E-3</v>
      </c>
      <c r="K123">
        <v>33</v>
      </c>
      <c r="L123">
        <v>1</v>
      </c>
      <c r="N123" s="11">
        <v>123764</v>
      </c>
      <c r="O123">
        <v>18</v>
      </c>
      <c r="P123">
        <v>8</v>
      </c>
      <c r="Q123">
        <v>44</v>
      </c>
      <c r="R123">
        <v>18</v>
      </c>
      <c r="S123">
        <v>6</v>
      </c>
      <c r="T123">
        <v>12</v>
      </c>
      <c r="AA123">
        <v>44</v>
      </c>
      <c r="AC123" s="11">
        <v>123764</v>
      </c>
      <c r="AD123">
        <v>66</v>
      </c>
      <c r="AE123">
        <v>86</v>
      </c>
      <c r="AF123">
        <v>14</v>
      </c>
      <c r="AG123">
        <v>49</v>
      </c>
      <c r="AH123">
        <v>80</v>
      </c>
      <c r="AI123">
        <v>45</v>
      </c>
      <c r="AJ123">
        <v>0</v>
      </c>
      <c r="AK123">
        <v>0</v>
      </c>
      <c r="AL123">
        <v>0</v>
      </c>
      <c r="AM123">
        <v>0</v>
      </c>
      <c r="AN123">
        <v>0</v>
      </c>
      <c r="AO123">
        <v>0</v>
      </c>
      <c r="AP123">
        <v>86</v>
      </c>
      <c r="AR123" s="11">
        <v>123764</v>
      </c>
      <c r="AS123">
        <v>1.1874421296296234E-2</v>
      </c>
      <c r="AT123">
        <v>4.4287037037036292E-3</v>
      </c>
      <c r="AU123">
        <v>1.9790624999999951E-2</v>
      </c>
      <c r="AV123">
        <v>1.25729166666666E-3</v>
      </c>
      <c r="AW123">
        <v>616</v>
      </c>
      <c r="AX123">
        <v>9</v>
      </c>
      <c r="BE123">
        <v>616</v>
      </c>
    </row>
    <row r="124" spans="1:57" x14ac:dyDescent="0.35">
      <c r="A124">
        <v>153625</v>
      </c>
      <c r="B124">
        <v>3</v>
      </c>
      <c r="C124" t="s">
        <v>85</v>
      </c>
      <c r="D124">
        <v>18</v>
      </c>
      <c r="E124">
        <v>27</v>
      </c>
      <c r="F124">
        <v>1</v>
      </c>
      <c r="G124">
        <v>48</v>
      </c>
      <c r="H124">
        <v>1.8606828703703782E-2</v>
      </c>
      <c r="I124">
        <v>1.8606828703703782E-2</v>
      </c>
      <c r="J124">
        <v>1.8606828703703782E-2</v>
      </c>
      <c r="K124">
        <v>27</v>
      </c>
      <c r="L124">
        <v>1</v>
      </c>
      <c r="N124" s="11">
        <v>125959</v>
      </c>
      <c r="O124">
        <v>9</v>
      </c>
      <c r="P124">
        <v>1</v>
      </c>
      <c r="Q124">
        <v>1</v>
      </c>
      <c r="R124">
        <v>5</v>
      </c>
      <c r="S124">
        <v>3</v>
      </c>
      <c r="T124">
        <v>6</v>
      </c>
      <c r="U124">
        <v>3</v>
      </c>
      <c r="V124">
        <v>2</v>
      </c>
      <c r="AA124">
        <v>9</v>
      </c>
      <c r="AC124" s="11">
        <v>125959</v>
      </c>
      <c r="AD124">
        <v>20</v>
      </c>
      <c r="AE124">
        <v>100</v>
      </c>
      <c r="AF124">
        <v>100</v>
      </c>
      <c r="AG124">
        <v>60</v>
      </c>
      <c r="AH124">
        <v>80</v>
      </c>
      <c r="AI124">
        <v>50</v>
      </c>
      <c r="AJ124">
        <v>80</v>
      </c>
      <c r="AK124">
        <v>90</v>
      </c>
      <c r="AP124">
        <v>100</v>
      </c>
      <c r="AR124" s="11">
        <v>125959</v>
      </c>
      <c r="AS124">
        <v>2.1453703703704363E-3</v>
      </c>
      <c r="AT124">
        <v>5.8628472222221895E-3</v>
      </c>
      <c r="AU124">
        <v>1.7673726851851868E-2</v>
      </c>
      <c r="AV124">
        <v>1.7848379629630262E-3</v>
      </c>
      <c r="AW124">
        <v>1.335601851851842E-2</v>
      </c>
      <c r="AX124">
        <v>280</v>
      </c>
      <c r="AY124">
        <v>3.2000000000000917E-3</v>
      </c>
      <c r="AZ124">
        <v>3.8849537037037862E-3</v>
      </c>
      <c r="BE124">
        <v>280</v>
      </c>
    </row>
    <row r="125" spans="1:57" x14ac:dyDescent="0.35">
      <c r="A125">
        <v>153625</v>
      </c>
      <c r="B125">
        <v>4</v>
      </c>
      <c r="C125" t="s">
        <v>59</v>
      </c>
      <c r="D125">
        <v>2</v>
      </c>
      <c r="E125">
        <v>6</v>
      </c>
      <c r="F125">
        <v>2</v>
      </c>
      <c r="G125">
        <v>85</v>
      </c>
      <c r="H125">
        <v>1.1479166666665819E-3</v>
      </c>
      <c r="I125">
        <v>1.1479166666665819E-3</v>
      </c>
      <c r="J125">
        <v>1.1479166666665819E-3</v>
      </c>
      <c r="K125">
        <v>6</v>
      </c>
      <c r="L125">
        <v>1</v>
      </c>
      <c r="N125" s="11">
        <v>134617</v>
      </c>
      <c r="O125">
        <v>22</v>
      </c>
      <c r="P125">
        <v>35</v>
      </c>
      <c r="Q125">
        <v>31</v>
      </c>
      <c r="R125">
        <v>12</v>
      </c>
      <c r="S125">
        <v>20</v>
      </c>
      <c r="AA125">
        <v>35</v>
      </c>
      <c r="AC125" s="11">
        <v>134617</v>
      </c>
      <c r="AD125">
        <v>58</v>
      </c>
      <c r="AE125">
        <v>40</v>
      </c>
      <c r="AF125">
        <v>40</v>
      </c>
      <c r="AG125">
        <v>67</v>
      </c>
      <c r="AH125">
        <v>31</v>
      </c>
      <c r="AI125">
        <v>0</v>
      </c>
      <c r="AJ125">
        <v>0</v>
      </c>
      <c r="AK125">
        <v>0</v>
      </c>
      <c r="AL125">
        <v>0</v>
      </c>
      <c r="AM125">
        <v>0</v>
      </c>
      <c r="AN125">
        <v>0</v>
      </c>
      <c r="AO125">
        <v>0</v>
      </c>
      <c r="AP125">
        <v>67</v>
      </c>
      <c r="AR125" s="11">
        <v>134617</v>
      </c>
      <c r="AS125">
        <v>1.2215625000000063E-2</v>
      </c>
      <c r="AT125">
        <v>4.9001157407406737E-3</v>
      </c>
      <c r="AU125">
        <v>1.8772453703703729E-2</v>
      </c>
      <c r="AV125">
        <v>1.2185185185185077E-3</v>
      </c>
      <c r="AW125">
        <v>529</v>
      </c>
      <c r="BE125">
        <v>529</v>
      </c>
    </row>
    <row r="126" spans="1:57" x14ac:dyDescent="0.35">
      <c r="A126">
        <v>153625</v>
      </c>
      <c r="B126">
        <v>5</v>
      </c>
      <c r="C126" t="s">
        <v>13</v>
      </c>
      <c r="D126">
        <v>12</v>
      </c>
      <c r="E126">
        <v>17</v>
      </c>
      <c r="F126">
        <v>2</v>
      </c>
      <c r="G126">
        <v>40</v>
      </c>
      <c r="H126" t="s">
        <v>86</v>
      </c>
      <c r="I126">
        <v>550</v>
      </c>
      <c r="J126">
        <v>550</v>
      </c>
      <c r="K126">
        <v>17</v>
      </c>
      <c r="L126">
        <v>1</v>
      </c>
      <c r="N126" s="11">
        <v>145039</v>
      </c>
      <c r="O126">
        <v>6</v>
      </c>
      <c r="P126">
        <v>8</v>
      </c>
      <c r="Q126">
        <v>3</v>
      </c>
      <c r="R126">
        <v>8</v>
      </c>
      <c r="S126">
        <v>7</v>
      </c>
      <c r="T126">
        <v>2</v>
      </c>
      <c r="U126">
        <v>2</v>
      </c>
      <c r="AA126">
        <v>8</v>
      </c>
      <c r="AC126" s="11">
        <v>145039</v>
      </c>
      <c r="AD126">
        <v>50</v>
      </c>
      <c r="AE126">
        <v>30</v>
      </c>
      <c r="AF126">
        <v>80</v>
      </c>
      <c r="AG126">
        <v>30</v>
      </c>
      <c r="AH126">
        <v>40</v>
      </c>
      <c r="AI126">
        <v>90</v>
      </c>
      <c r="AJ126">
        <v>90</v>
      </c>
      <c r="AP126">
        <v>90</v>
      </c>
      <c r="AR126" s="11">
        <v>145039</v>
      </c>
      <c r="AS126">
        <v>8.3927083333332764E-3</v>
      </c>
      <c r="AT126">
        <v>2.1058333333333401E-2</v>
      </c>
      <c r="AU126">
        <v>0</v>
      </c>
      <c r="AV126">
        <v>0</v>
      </c>
      <c r="AW126">
        <v>100</v>
      </c>
      <c r="AX126">
        <v>2.4644675925926673E-3</v>
      </c>
      <c r="AY126">
        <v>3.2790509259259526E-3</v>
      </c>
      <c r="BE126">
        <v>100</v>
      </c>
    </row>
    <row r="127" spans="1:57" x14ac:dyDescent="0.35">
      <c r="A127">
        <v>153625</v>
      </c>
      <c r="B127">
        <v>6</v>
      </c>
      <c r="C127" t="s">
        <v>87</v>
      </c>
      <c r="D127">
        <v>11</v>
      </c>
      <c r="E127">
        <v>8</v>
      </c>
      <c r="F127">
        <v>1</v>
      </c>
      <c r="G127">
        <v>65</v>
      </c>
      <c r="H127" t="s">
        <v>88</v>
      </c>
      <c r="I127">
        <v>13</v>
      </c>
      <c r="J127">
        <v>13</v>
      </c>
      <c r="K127">
        <v>8</v>
      </c>
      <c r="L127">
        <v>1</v>
      </c>
      <c r="N127" s="11">
        <v>150577</v>
      </c>
      <c r="O127">
        <v>1</v>
      </c>
      <c r="P127">
        <v>1</v>
      </c>
      <c r="Q127">
        <v>1</v>
      </c>
      <c r="R127">
        <v>1</v>
      </c>
      <c r="S127">
        <v>1</v>
      </c>
      <c r="T127">
        <v>1</v>
      </c>
      <c r="U127">
        <v>1</v>
      </c>
      <c r="AA127">
        <v>1</v>
      </c>
      <c r="AC127" s="11">
        <v>150577</v>
      </c>
      <c r="AD127">
        <v>100</v>
      </c>
      <c r="AE127">
        <v>100</v>
      </c>
      <c r="AF127">
        <v>100</v>
      </c>
      <c r="AG127">
        <v>100</v>
      </c>
      <c r="AH127">
        <v>100</v>
      </c>
      <c r="AI127">
        <v>100</v>
      </c>
      <c r="AJ127">
        <v>100</v>
      </c>
      <c r="AP127">
        <v>100</v>
      </c>
      <c r="AR127" s="11">
        <v>150577</v>
      </c>
      <c r="AS127">
        <v>5.9001157407407856E-3</v>
      </c>
      <c r="AT127">
        <v>1.6594560185185125E-2</v>
      </c>
      <c r="AU127">
        <v>1.9440972222222186E-3</v>
      </c>
      <c r="AV127">
        <v>8.3004629629630511E-3</v>
      </c>
      <c r="AW127">
        <v>120</v>
      </c>
      <c r="AX127">
        <v>1.9957175925926496E-3</v>
      </c>
      <c r="AY127">
        <v>2.247569444444375E-3</v>
      </c>
      <c r="BE127">
        <v>120</v>
      </c>
    </row>
    <row r="128" spans="1:57" x14ac:dyDescent="0.35">
      <c r="A128">
        <v>153625</v>
      </c>
      <c r="B128">
        <v>7</v>
      </c>
      <c r="D128">
        <v>0</v>
      </c>
      <c r="F128">
        <v>0</v>
      </c>
      <c r="G128">
        <v>0</v>
      </c>
      <c r="K128" t="s">
        <v>89</v>
      </c>
      <c r="L128">
        <v>1</v>
      </c>
      <c r="N128" s="11">
        <v>151555</v>
      </c>
      <c r="O128">
        <v>67</v>
      </c>
      <c r="P128">
        <v>35</v>
      </c>
      <c r="AA128">
        <v>67</v>
      </c>
      <c r="AC128" s="11">
        <v>151555</v>
      </c>
      <c r="AD128">
        <v>8</v>
      </c>
      <c r="AE128">
        <v>40</v>
      </c>
      <c r="AF128">
        <v>0</v>
      </c>
      <c r="AG128">
        <v>0</v>
      </c>
      <c r="AH128">
        <v>0</v>
      </c>
      <c r="AI128">
        <v>0</v>
      </c>
      <c r="AJ128">
        <v>0</v>
      </c>
      <c r="AK128">
        <v>0</v>
      </c>
      <c r="AL128">
        <v>0</v>
      </c>
      <c r="AM128">
        <v>0</v>
      </c>
      <c r="AN128">
        <v>0</v>
      </c>
      <c r="AO128">
        <v>0</v>
      </c>
      <c r="AP128">
        <v>40</v>
      </c>
      <c r="AR128" s="11">
        <v>151555</v>
      </c>
      <c r="AS128">
        <v>0</v>
      </c>
      <c r="AT128">
        <v>5.8420138888888307E-3</v>
      </c>
      <c r="BE128">
        <v>5.8420138888888307E-3</v>
      </c>
    </row>
    <row r="129" spans="1:57" x14ac:dyDescent="0.35">
      <c r="A129">
        <v>153625</v>
      </c>
      <c r="B129">
        <v>8</v>
      </c>
      <c r="D129">
        <v>0</v>
      </c>
      <c r="F129">
        <v>0</v>
      </c>
      <c r="G129">
        <v>0</v>
      </c>
      <c r="K129" t="s">
        <v>89</v>
      </c>
      <c r="L129">
        <v>1</v>
      </c>
      <c r="N129" s="11">
        <v>153604</v>
      </c>
      <c r="O129">
        <v>1</v>
      </c>
      <c r="P129">
        <v>1</v>
      </c>
      <c r="Q129">
        <v>17</v>
      </c>
      <c r="R129">
        <v>21</v>
      </c>
      <c r="S129">
        <v>2</v>
      </c>
      <c r="T129">
        <v>15</v>
      </c>
      <c r="U129">
        <v>1</v>
      </c>
      <c r="V129">
        <v>1</v>
      </c>
      <c r="W129">
        <v>5</v>
      </c>
      <c r="X129">
        <v>2</v>
      </c>
      <c r="Y129">
        <v>1</v>
      </c>
      <c r="Z129">
        <v>1</v>
      </c>
      <c r="AA129">
        <v>21</v>
      </c>
      <c r="AC129" s="11">
        <v>153604</v>
      </c>
      <c r="AD129">
        <v>100</v>
      </c>
      <c r="AE129">
        <v>100</v>
      </c>
      <c r="AF129">
        <v>68</v>
      </c>
      <c r="AG129">
        <v>40</v>
      </c>
      <c r="AH129">
        <v>96</v>
      </c>
      <c r="AI129">
        <v>30</v>
      </c>
      <c r="AJ129">
        <v>100</v>
      </c>
      <c r="AK129">
        <v>100</v>
      </c>
      <c r="AL129">
        <v>60</v>
      </c>
      <c r="AM129">
        <v>90</v>
      </c>
      <c r="AN129">
        <v>100</v>
      </c>
      <c r="AO129">
        <v>100</v>
      </c>
      <c r="AP129">
        <v>100</v>
      </c>
      <c r="AR129" s="11">
        <v>153604</v>
      </c>
      <c r="AS129">
        <v>1.0505787037037084E-2</v>
      </c>
      <c r="AT129">
        <v>3.900694444444408E-3</v>
      </c>
      <c r="AU129">
        <v>1.7940856481481582E-2</v>
      </c>
      <c r="AV129">
        <v>1.2740740740739831E-3</v>
      </c>
      <c r="AW129">
        <v>675</v>
      </c>
      <c r="AX129">
        <v>6</v>
      </c>
      <c r="AY129">
        <v>1.08402777777779E-2</v>
      </c>
      <c r="AZ129">
        <v>380</v>
      </c>
      <c r="BA129">
        <v>2.0193055555555617E-2</v>
      </c>
      <c r="BB129">
        <v>2.6564814814815652E-3</v>
      </c>
      <c r="BC129">
        <v>2.1636574074073156E-3</v>
      </c>
      <c r="BD129">
        <v>5.6224537037037337E-3</v>
      </c>
      <c r="BE129">
        <v>675</v>
      </c>
    </row>
    <row r="130" spans="1:57" x14ac:dyDescent="0.35">
      <c r="A130">
        <v>153625</v>
      </c>
      <c r="B130">
        <v>9</v>
      </c>
      <c r="D130">
        <v>0</v>
      </c>
      <c r="F130">
        <v>0</v>
      </c>
      <c r="G130">
        <v>0</v>
      </c>
      <c r="K130" t="s">
        <v>89</v>
      </c>
      <c r="L130">
        <v>1</v>
      </c>
      <c r="N130" s="11">
        <v>153625</v>
      </c>
      <c r="O130">
        <v>7</v>
      </c>
      <c r="P130">
        <v>33</v>
      </c>
      <c r="Q130">
        <v>27</v>
      </c>
      <c r="R130">
        <v>6</v>
      </c>
      <c r="S130">
        <v>17</v>
      </c>
      <c r="T130">
        <v>8</v>
      </c>
      <c r="AA130">
        <v>33</v>
      </c>
      <c r="AC130" s="11">
        <v>153625</v>
      </c>
      <c r="AD130">
        <v>88</v>
      </c>
      <c r="AE130">
        <v>42</v>
      </c>
      <c r="AF130">
        <v>48</v>
      </c>
      <c r="AG130">
        <v>85</v>
      </c>
      <c r="AH130">
        <v>40</v>
      </c>
      <c r="AI130">
        <v>65</v>
      </c>
      <c r="AJ130">
        <v>0</v>
      </c>
      <c r="AK130">
        <v>0</v>
      </c>
      <c r="AL130">
        <v>0</v>
      </c>
      <c r="AM130">
        <v>0</v>
      </c>
      <c r="AN130">
        <v>0</v>
      </c>
      <c r="AO130">
        <v>0</v>
      </c>
      <c r="AP130">
        <v>88</v>
      </c>
      <c r="AR130" s="11">
        <v>153625</v>
      </c>
      <c r="AS130">
        <v>1.1392245370370313E-2</v>
      </c>
      <c r="AT130">
        <v>4.8839120370369749E-3</v>
      </c>
      <c r="AU130">
        <v>1.8606828703703782E-2</v>
      </c>
      <c r="AV130">
        <v>1.1479166666665819E-3</v>
      </c>
      <c r="AW130">
        <v>550</v>
      </c>
      <c r="AX130">
        <v>13</v>
      </c>
      <c r="BE130">
        <v>550</v>
      </c>
    </row>
    <row r="131" spans="1:57" x14ac:dyDescent="0.35">
      <c r="A131">
        <v>153625</v>
      </c>
      <c r="B131">
        <v>10</v>
      </c>
      <c r="D131">
        <v>0</v>
      </c>
      <c r="F131">
        <v>0</v>
      </c>
      <c r="G131">
        <v>0</v>
      </c>
      <c r="K131" t="s">
        <v>89</v>
      </c>
      <c r="L131">
        <v>1</v>
      </c>
      <c r="N131" s="11">
        <v>153858</v>
      </c>
      <c r="O131">
        <v>5</v>
      </c>
      <c r="P131">
        <v>8</v>
      </c>
      <c r="Q131">
        <v>3</v>
      </c>
      <c r="R131">
        <v>6</v>
      </c>
      <c r="S131">
        <v>4</v>
      </c>
      <c r="T131">
        <v>6</v>
      </c>
      <c r="U131">
        <v>2</v>
      </c>
      <c r="V131">
        <v>2</v>
      </c>
      <c r="AA131">
        <v>8</v>
      </c>
      <c r="AC131" s="11">
        <v>153858</v>
      </c>
      <c r="AD131">
        <v>60</v>
      </c>
      <c r="AE131">
        <v>30</v>
      </c>
      <c r="AF131">
        <v>80</v>
      </c>
      <c r="AG131">
        <v>50</v>
      </c>
      <c r="AH131">
        <v>70</v>
      </c>
      <c r="AI131">
        <v>50</v>
      </c>
      <c r="AJ131">
        <v>90</v>
      </c>
      <c r="AK131">
        <v>90</v>
      </c>
      <c r="AP131">
        <v>90</v>
      </c>
      <c r="AR131" s="11">
        <v>153858</v>
      </c>
      <c r="AS131">
        <v>2.2306712962962827E-3</v>
      </c>
      <c r="AT131">
        <v>1.176932870370373E-2</v>
      </c>
      <c r="AU131">
        <v>2.3209490740740746E-2</v>
      </c>
      <c r="AV131">
        <v>3.0759259259258709E-3</v>
      </c>
      <c r="AW131">
        <v>1.5463078703703781E-2</v>
      </c>
      <c r="AX131">
        <v>215</v>
      </c>
      <c r="AY131">
        <v>3.9387731481481669E-3</v>
      </c>
      <c r="AZ131">
        <v>3.6765046296296511E-3</v>
      </c>
      <c r="BE131">
        <v>215</v>
      </c>
    </row>
    <row r="132" spans="1:57" x14ac:dyDescent="0.35">
      <c r="A132">
        <v>153625</v>
      </c>
      <c r="B132">
        <v>11</v>
      </c>
      <c r="D132">
        <v>0</v>
      </c>
      <c r="F132">
        <v>0</v>
      </c>
      <c r="G132">
        <v>0</v>
      </c>
      <c r="K132" t="s">
        <v>89</v>
      </c>
      <c r="L132">
        <v>1</v>
      </c>
      <c r="N132" s="11">
        <v>155471</v>
      </c>
      <c r="O132">
        <v>41</v>
      </c>
      <c r="P132">
        <v>62</v>
      </c>
      <c r="AA132">
        <v>62</v>
      </c>
      <c r="AC132" s="11">
        <v>155471</v>
      </c>
      <c r="AD132">
        <v>34</v>
      </c>
      <c r="AE132">
        <v>13</v>
      </c>
      <c r="AF132">
        <v>0</v>
      </c>
      <c r="AG132">
        <v>0</v>
      </c>
      <c r="AH132">
        <v>0</v>
      </c>
      <c r="AI132">
        <v>0</v>
      </c>
      <c r="AJ132">
        <v>0</v>
      </c>
      <c r="AK132">
        <v>0</v>
      </c>
      <c r="AL132">
        <v>0</v>
      </c>
      <c r="AM132">
        <v>0</v>
      </c>
      <c r="AN132">
        <v>0</v>
      </c>
      <c r="AO132">
        <v>0</v>
      </c>
      <c r="AP132">
        <v>34</v>
      </c>
      <c r="AR132" s="11">
        <v>155471</v>
      </c>
      <c r="AS132">
        <v>1.3579745370370322E-2</v>
      </c>
      <c r="AT132">
        <v>6.0303240740740005E-3</v>
      </c>
      <c r="BE132">
        <v>1.3579745370370322E-2</v>
      </c>
    </row>
    <row r="133" spans="1:57" x14ac:dyDescent="0.35">
      <c r="A133">
        <v>153625</v>
      </c>
      <c r="B133">
        <v>12</v>
      </c>
      <c r="D133">
        <v>0</v>
      </c>
      <c r="F133">
        <v>0</v>
      </c>
      <c r="G133">
        <v>0</v>
      </c>
      <c r="K133" t="s">
        <v>89</v>
      </c>
      <c r="L133">
        <v>1</v>
      </c>
      <c r="N133" s="11">
        <v>156732</v>
      </c>
      <c r="O133">
        <v>66</v>
      </c>
      <c r="P133">
        <v>67</v>
      </c>
      <c r="AA133">
        <v>67</v>
      </c>
      <c r="AC133" s="11">
        <v>156732</v>
      </c>
      <c r="AD133">
        <v>9</v>
      </c>
      <c r="AE133">
        <v>8</v>
      </c>
      <c r="AF133">
        <v>0</v>
      </c>
      <c r="AG133">
        <v>0</v>
      </c>
      <c r="AH133">
        <v>0</v>
      </c>
      <c r="AI133">
        <v>0</v>
      </c>
      <c r="AJ133">
        <v>0</v>
      </c>
      <c r="AK133">
        <v>0</v>
      </c>
      <c r="AL133">
        <v>0</v>
      </c>
      <c r="AM133">
        <v>0</v>
      </c>
      <c r="AN133">
        <v>0</v>
      </c>
      <c r="AO133">
        <v>0</v>
      </c>
      <c r="AP133">
        <v>9</v>
      </c>
      <c r="AR133" s="11">
        <v>156732</v>
      </c>
      <c r="AS133">
        <v>0</v>
      </c>
      <c r="AT133">
        <v>0</v>
      </c>
      <c r="BE133">
        <v>0</v>
      </c>
    </row>
    <row r="134" spans="1:57" x14ac:dyDescent="0.35">
      <c r="A134">
        <v>1690</v>
      </c>
      <c r="B134">
        <v>1</v>
      </c>
      <c r="C134" t="s">
        <v>90</v>
      </c>
      <c r="D134">
        <v>32</v>
      </c>
      <c r="E134">
        <v>12</v>
      </c>
      <c r="F134">
        <v>3</v>
      </c>
      <c r="G134">
        <v>78</v>
      </c>
      <c r="H134">
        <v>1.1504282407407418E-2</v>
      </c>
      <c r="I134">
        <v>1.1504282407407418E-2</v>
      </c>
      <c r="J134">
        <v>1.1504282407407418E-2</v>
      </c>
      <c r="K134">
        <v>12</v>
      </c>
      <c r="L134">
        <v>1</v>
      </c>
      <c r="N134" s="11">
        <v>158264</v>
      </c>
      <c r="O134">
        <v>9</v>
      </c>
      <c r="P134">
        <v>12</v>
      </c>
      <c r="Q134">
        <v>12</v>
      </c>
      <c r="R134">
        <v>35</v>
      </c>
      <c r="S134">
        <v>11</v>
      </c>
      <c r="T134">
        <v>19</v>
      </c>
      <c r="AA134">
        <v>35</v>
      </c>
      <c r="AC134" s="11">
        <v>158264</v>
      </c>
      <c r="AD134">
        <v>84</v>
      </c>
      <c r="AE134">
        <v>78</v>
      </c>
      <c r="AF134">
        <v>78</v>
      </c>
      <c r="AG134">
        <v>12</v>
      </c>
      <c r="AH134">
        <v>60</v>
      </c>
      <c r="AI134">
        <v>10</v>
      </c>
      <c r="AJ134">
        <v>0</v>
      </c>
      <c r="AK134">
        <v>0</v>
      </c>
      <c r="AL134">
        <v>0</v>
      </c>
      <c r="AM134">
        <v>0</v>
      </c>
      <c r="AN134">
        <v>0</v>
      </c>
      <c r="AO134">
        <v>0</v>
      </c>
      <c r="AP134">
        <v>84</v>
      </c>
      <c r="AR134" s="11">
        <v>158264</v>
      </c>
      <c r="AS134">
        <v>1.1486342592592624E-2</v>
      </c>
      <c r="AT134">
        <v>4.4627314814815744E-3</v>
      </c>
      <c r="AU134">
        <v>1.7680671296296246E-2</v>
      </c>
      <c r="AV134">
        <v>1.5222222222222026E-3</v>
      </c>
      <c r="AW134">
        <v>584</v>
      </c>
      <c r="AX134">
        <v>2</v>
      </c>
      <c r="BE134">
        <v>584</v>
      </c>
    </row>
    <row r="135" spans="1:57" x14ac:dyDescent="0.35">
      <c r="A135">
        <v>1690</v>
      </c>
      <c r="B135">
        <v>2</v>
      </c>
      <c r="C135" t="s">
        <v>28</v>
      </c>
      <c r="D135">
        <v>26</v>
      </c>
      <c r="E135">
        <v>11</v>
      </c>
      <c r="F135">
        <v>2</v>
      </c>
      <c r="G135">
        <v>80</v>
      </c>
      <c r="H135">
        <v>4.4451388888888665E-3</v>
      </c>
      <c r="I135">
        <v>4.4451388888888665E-3</v>
      </c>
      <c r="J135">
        <v>4.4451388888888665E-3</v>
      </c>
      <c r="K135">
        <v>11</v>
      </c>
      <c r="L135">
        <v>1</v>
      </c>
      <c r="N135" s="11">
        <v>160128</v>
      </c>
      <c r="O135">
        <v>70</v>
      </c>
      <c r="P135">
        <v>49</v>
      </c>
      <c r="AA135">
        <v>70</v>
      </c>
      <c r="AC135" s="11">
        <v>160128</v>
      </c>
      <c r="AD135">
        <v>5</v>
      </c>
      <c r="AE135">
        <v>26</v>
      </c>
      <c r="AF135">
        <v>0</v>
      </c>
      <c r="AG135">
        <v>0</v>
      </c>
      <c r="AH135">
        <v>0</v>
      </c>
      <c r="AI135">
        <v>0</v>
      </c>
      <c r="AJ135">
        <v>0</v>
      </c>
      <c r="AK135">
        <v>0</v>
      </c>
      <c r="AL135">
        <v>0</v>
      </c>
      <c r="AM135">
        <v>0</v>
      </c>
      <c r="AN135">
        <v>0</v>
      </c>
      <c r="AO135">
        <v>0</v>
      </c>
      <c r="AP135">
        <v>26</v>
      </c>
      <c r="AR135" s="11">
        <v>160128</v>
      </c>
      <c r="AS135">
        <v>0</v>
      </c>
      <c r="AT135">
        <v>5.3745370370370527E-3</v>
      </c>
      <c r="BE135">
        <v>5.3745370370370527E-3</v>
      </c>
    </row>
    <row r="136" spans="1:57" x14ac:dyDescent="0.35">
      <c r="A136">
        <v>1690</v>
      </c>
      <c r="B136">
        <v>3</v>
      </c>
      <c r="C136" t="s">
        <v>91</v>
      </c>
      <c r="D136">
        <v>21</v>
      </c>
      <c r="E136">
        <v>8</v>
      </c>
      <c r="F136">
        <v>1</v>
      </c>
      <c r="G136">
        <v>86</v>
      </c>
      <c r="H136">
        <v>1.7465046296296194E-2</v>
      </c>
      <c r="I136">
        <v>1.7465046296296194E-2</v>
      </c>
      <c r="J136">
        <v>1.7465046296296194E-2</v>
      </c>
      <c r="K136">
        <v>8</v>
      </c>
      <c r="L136">
        <v>1</v>
      </c>
      <c r="N136" s="11">
        <v>163097</v>
      </c>
      <c r="O136">
        <v>1</v>
      </c>
      <c r="P136">
        <v>12</v>
      </c>
      <c r="Q136">
        <v>2</v>
      </c>
      <c r="R136">
        <v>12</v>
      </c>
      <c r="S136">
        <v>4</v>
      </c>
      <c r="T136">
        <v>3</v>
      </c>
      <c r="U136">
        <v>1</v>
      </c>
      <c r="V136">
        <v>1</v>
      </c>
      <c r="W136">
        <v>1</v>
      </c>
      <c r="X136">
        <v>4</v>
      </c>
      <c r="Y136">
        <v>3</v>
      </c>
      <c r="Z136">
        <v>1</v>
      </c>
      <c r="AA136">
        <v>12</v>
      </c>
      <c r="AC136" s="11">
        <v>163097</v>
      </c>
      <c r="AD136">
        <v>100</v>
      </c>
      <c r="AE136">
        <v>78</v>
      </c>
      <c r="AF136">
        <v>98</v>
      </c>
      <c r="AG136">
        <v>67</v>
      </c>
      <c r="AH136">
        <v>88</v>
      </c>
      <c r="AI136">
        <v>90</v>
      </c>
      <c r="AJ136">
        <v>100</v>
      </c>
      <c r="AK136">
        <v>100</v>
      </c>
      <c r="AL136">
        <v>100</v>
      </c>
      <c r="AM136">
        <v>70</v>
      </c>
      <c r="AN136">
        <v>80</v>
      </c>
      <c r="AO136">
        <v>100</v>
      </c>
      <c r="AP136">
        <v>100</v>
      </c>
      <c r="AR136" s="11">
        <v>163097</v>
      </c>
      <c r="AS136">
        <v>1.1766550925925934E-2</v>
      </c>
      <c r="AT136">
        <v>4.8582175925926396E-3</v>
      </c>
      <c r="AU136">
        <v>1.8879398148148097E-2</v>
      </c>
      <c r="AV136">
        <v>1.2460648148147069E-3</v>
      </c>
      <c r="AW136">
        <v>656</v>
      </c>
      <c r="AX136">
        <v>18</v>
      </c>
      <c r="AY136">
        <v>9.8043981481481524E-3</v>
      </c>
      <c r="AZ136">
        <v>265</v>
      </c>
      <c r="BA136">
        <v>1.7502893518518414E-2</v>
      </c>
      <c r="BB136">
        <v>3.9887731481480504E-3</v>
      </c>
      <c r="BC136">
        <v>2.245717592592511E-3</v>
      </c>
      <c r="BD136">
        <v>5.8459490740740971E-3</v>
      </c>
      <c r="BE136">
        <v>656</v>
      </c>
    </row>
    <row r="137" spans="1:57" x14ac:dyDescent="0.35">
      <c r="A137">
        <v>1690</v>
      </c>
      <c r="B137">
        <v>4</v>
      </c>
      <c r="C137" t="s">
        <v>92</v>
      </c>
      <c r="D137">
        <v>12</v>
      </c>
      <c r="E137">
        <v>38</v>
      </c>
      <c r="F137">
        <v>2</v>
      </c>
      <c r="G137">
        <v>6</v>
      </c>
      <c r="H137">
        <v>1.8000000000000238E-3</v>
      </c>
      <c r="I137">
        <v>1.8000000000000238E-3</v>
      </c>
      <c r="J137">
        <v>1.8000000000000238E-3</v>
      </c>
      <c r="K137">
        <v>38</v>
      </c>
      <c r="L137">
        <v>1</v>
      </c>
      <c r="N137" s="11">
        <v>164390</v>
      </c>
      <c r="O137">
        <v>3</v>
      </c>
      <c r="P137">
        <v>5</v>
      </c>
      <c r="Q137">
        <v>7</v>
      </c>
      <c r="R137">
        <v>3</v>
      </c>
      <c r="S137">
        <v>6</v>
      </c>
      <c r="T137">
        <v>3</v>
      </c>
      <c r="U137">
        <v>4</v>
      </c>
      <c r="V137">
        <v>1</v>
      </c>
      <c r="AA137">
        <v>7</v>
      </c>
      <c r="AC137" s="11">
        <v>164390</v>
      </c>
      <c r="AD137">
        <v>80</v>
      </c>
      <c r="AE137">
        <v>60</v>
      </c>
      <c r="AF137">
        <v>40</v>
      </c>
      <c r="AG137">
        <v>80</v>
      </c>
      <c r="AH137">
        <v>50</v>
      </c>
      <c r="AI137">
        <v>80</v>
      </c>
      <c r="AJ137">
        <v>70</v>
      </c>
      <c r="AK137">
        <v>100</v>
      </c>
      <c r="AP137">
        <v>100</v>
      </c>
      <c r="AR137" s="11">
        <v>164390</v>
      </c>
      <c r="AS137">
        <v>1.9077546296295544E-3</v>
      </c>
      <c r="AT137">
        <v>6.8210648148148145E-3</v>
      </c>
      <c r="AU137">
        <v>2.2249074074074171E-2</v>
      </c>
      <c r="AV137">
        <v>1.4969907407407224E-3</v>
      </c>
      <c r="AW137">
        <v>1.4980787037037091E-2</v>
      </c>
      <c r="AX137">
        <v>290</v>
      </c>
      <c r="AY137">
        <v>3.2930555555554797E-3</v>
      </c>
      <c r="AZ137">
        <v>3.7300925925924933E-3</v>
      </c>
      <c r="BE137">
        <v>290</v>
      </c>
    </row>
    <row r="138" spans="1:57" x14ac:dyDescent="0.35">
      <c r="A138">
        <v>1690</v>
      </c>
      <c r="B138">
        <v>5</v>
      </c>
      <c r="C138" t="s">
        <v>93</v>
      </c>
      <c r="D138">
        <v>14</v>
      </c>
      <c r="E138">
        <v>16</v>
      </c>
      <c r="F138">
        <v>2</v>
      </c>
      <c r="G138">
        <v>43</v>
      </c>
      <c r="H138" t="s">
        <v>94</v>
      </c>
      <c r="I138">
        <v>555</v>
      </c>
      <c r="J138">
        <v>555</v>
      </c>
      <c r="K138">
        <v>16</v>
      </c>
      <c r="L138">
        <v>1</v>
      </c>
      <c r="N138" s="11">
        <v>167005</v>
      </c>
      <c r="O138">
        <v>3</v>
      </c>
      <c r="P138">
        <v>5</v>
      </c>
      <c r="Q138">
        <v>8</v>
      </c>
      <c r="R138">
        <v>8</v>
      </c>
      <c r="S138">
        <v>6</v>
      </c>
      <c r="T138">
        <v>6</v>
      </c>
      <c r="U138">
        <v>5</v>
      </c>
      <c r="V138">
        <v>7</v>
      </c>
      <c r="AA138">
        <v>8</v>
      </c>
      <c r="AC138" s="11">
        <v>167005</v>
      </c>
      <c r="AD138">
        <v>80</v>
      </c>
      <c r="AE138">
        <v>60</v>
      </c>
      <c r="AF138">
        <v>30</v>
      </c>
      <c r="AG138">
        <v>30</v>
      </c>
      <c r="AH138">
        <v>50</v>
      </c>
      <c r="AI138">
        <v>50</v>
      </c>
      <c r="AJ138">
        <v>60</v>
      </c>
      <c r="AK138">
        <v>40</v>
      </c>
      <c r="AP138">
        <v>80</v>
      </c>
      <c r="AR138" s="11">
        <v>167005</v>
      </c>
      <c r="AS138">
        <v>2.006597222222295E-3</v>
      </c>
      <c r="AT138">
        <v>6.9138888888888861E-3</v>
      </c>
      <c r="AU138">
        <v>2.1057060185185161E-2</v>
      </c>
      <c r="AV138">
        <v>2.4060185185186267E-3</v>
      </c>
      <c r="AW138">
        <v>1.5502199074074019E-2</v>
      </c>
      <c r="AX138">
        <v>245</v>
      </c>
      <c r="AY138">
        <v>3.7506944444445356E-3</v>
      </c>
      <c r="AZ138">
        <v>0</v>
      </c>
      <c r="BE138">
        <v>245</v>
      </c>
    </row>
    <row r="139" spans="1:57" x14ac:dyDescent="0.35">
      <c r="A139">
        <v>1690</v>
      </c>
      <c r="B139">
        <v>6</v>
      </c>
      <c r="C139" t="s">
        <v>95</v>
      </c>
      <c r="D139">
        <v>15</v>
      </c>
      <c r="E139">
        <v>6</v>
      </c>
      <c r="F139">
        <v>1</v>
      </c>
      <c r="G139">
        <v>75</v>
      </c>
      <c r="H139" t="s">
        <v>96</v>
      </c>
      <c r="I139">
        <v>15</v>
      </c>
      <c r="J139">
        <v>15</v>
      </c>
      <c r="K139">
        <v>6</v>
      </c>
      <c r="L139">
        <v>1</v>
      </c>
      <c r="N139" s="11">
        <v>168305</v>
      </c>
      <c r="O139">
        <v>20</v>
      </c>
      <c r="P139">
        <v>2</v>
      </c>
      <c r="Q139">
        <v>14</v>
      </c>
      <c r="R139">
        <v>23</v>
      </c>
      <c r="S139">
        <v>7</v>
      </c>
      <c r="T139">
        <v>20</v>
      </c>
      <c r="AA139">
        <v>23</v>
      </c>
      <c r="AC139" s="11">
        <v>168305</v>
      </c>
      <c r="AD139">
        <v>62</v>
      </c>
      <c r="AE139">
        <v>98</v>
      </c>
      <c r="AF139">
        <v>74</v>
      </c>
      <c r="AG139">
        <v>36</v>
      </c>
      <c r="AH139">
        <v>76</v>
      </c>
      <c r="AI139">
        <v>5</v>
      </c>
      <c r="AJ139">
        <v>0</v>
      </c>
      <c r="AK139">
        <v>0</v>
      </c>
      <c r="AL139">
        <v>0</v>
      </c>
      <c r="AM139">
        <v>0</v>
      </c>
      <c r="AN139">
        <v>0</v>
      </c>
      <c r="AO139">
        <v>0</v>
      </c>
      <c r="AP139">
        <v>98</v>
      </c>
      <c r="AR139" s="11">
        <v>168305</v>
      </c>
      <c r="AS139">
        <v>0</v>
      </c>
      <c r="AT139">
        <v>4.5012731481481882E-3</v>
      </c>
      <c r="AU139">
        <v>2.0479513888888912E-2</v>
      </c>
      <c r="AV139">
        <v>1.431712962963072E-3</v>
      </c>
      <c r="AW139">
        <v>607</v>
      </c>
      <c r="AX139">
        <v>1</v>
      </c>
      <c r="BE139">
        <v>607</v>
      </c>
    </row>
    <row r="140" spans="1:57" x14ac:dyDescent="0.35">
      <c r="A140">
        <v>1690</v>
      </c>
      <c r="B140">
        <v>7</v>
      </c>
      <c r="D140">
        <v>0</v>
      </c>
      <c r="F140">
        <v>0</v>
      </c>
      <c r="G140">
        <v>0</v>
      </c>
      <c r="K140" t="s">
        <v>89</v>
      </c>
      <c r="L140">
        <v>1</v>
      </c>
      <c r="N140" s="11">
        <v>168610</v>
      </c>
      <c r="O140">
        <v>5</v>
      </c>
      <c r="P140">
        <v>10</v>
      </c>
      <c r="Q140">
        <v>5</v>
      </c>
      <c r="R140">
        <v>7</v>
      </c>
      <c r="S140">
        <v>10</v>
      </c>
      <c r="T140">
        <v>2</v>
      </c>
      <c r="U140">
        <v>10</v>
      </c>
      <c r="V140">
        <v>1</v>
      </c>
      <c r="AA140">
        <v>10</v>
      </c>
      <c r="AC140" s="11">
        <v>168610</v>
      </c>
      <c r="AD140">
        <v>60</v>
      </c>
      <c r="AE140">
        <v>10</v>
      </c>
      <c r="AF140">
        <v>60</v>
      </c>
      <c r="AG140">
        <v>40</v>
      </c>
      <c r="AH140">
        <v>10</v>
      </c>
      <c r="AI140">
        <v>90</v>
      </c>
      <c r="AJ140">
        <v>10</v>
      </c>
      <c r="AK140">
        <v>100</v>
      </c>
      <c r="AP140">
        <v>100</v>
      </c>
      <c r="AR140" s="11">
        <v>168610</v>
      </c>
      <c r="AS140">
        <v>2.0174768518519404E-3</v>
      </c>
      <c r="AT140">
        <v>8.0297453703703781E-3</v>
      </c>
      <c r="AU140">
        <v>2.0268171296296211E-2</v>
      </c>
      <c r="AV140">
        <v>1.9476851851851773E-3</v>
      </c>
      <c r="AW140">
        <v>0</v>
      </c>
      <c r="AX140">
        <v>280</v>
      </c>
      <c r="AY140">
        <v>0</v>
      </c>
      <c r="AZ140">
        <v>4.0871527777777139E-3</v>
      </c>
      <c r="BE140">
        <v>280</v>
      </c>
    </row>
    <row r="141" spans="1:57" x14ac:dyDescent="0.35">
      <c r="A141">
        <v>1690</v>
      </c>
      <c r="B141">
        <v>8</v>
      </c>
      <c r="D141">
        <v>0</v>
      </c>
      <c r="F141">
        <v>0</v>
      </c>
      <c r="G141">
        <v>0</v>
      </c>
      <c r="K141" t="s">
        <v>89</v>
      </c>
      <c r="L141">
        <v>1</v>
      </c>
      <c r="N141" s="11">
        <v>171764</v>
      </c>
      <c r="O141">
        <v>9</v>
      </c>
      <c r="P141">
        <v>7</v>
      </c>
      <c r="Q141">
        <v>9</v>
      </c>
      <c r="R141">
        <v>3</v>
      </c>
      <c r="S141">
        <v>3</v>
      </c>
      <c r="T141">
        <v>3</v>
      </c>
      <c r="U141">
        <v>8</v>
      </c>
      <c r="V141">
        <v>7</v>
      </c>
      <c r="AA141">
        <v>9</v>
      </c>
      <c r="AC141" s="11">
        <v>171764</v>
      </c>
      <c r="AD141">
        <v>20</v>
      </c>
      <c r="AE141">
        <v>40</v>
      </c>
      <c r="AF141">
        <v>20</v>
      </c>
      <c r="AG141">
        <v>80</v>
      </c>
      <c r="AH141">
        <v>80</v>
      </c>
      <c r="AI141">
        <v>80</v>
      </c>
      <c r="AJ141">
        <v>30</v>
      </c>
      <c r="AK141">
        <v>40</v>
      </c>
      <c r="AP141">
        <v>80</v>
      </c>
      <c r="AR141" s="11">
        <v>171764</v>
      </c>
      <c r="AS141">
        <v>2.1057870370371212E-3</v>
      </c>
      <c r="AT141">
        <v>7.3582175925925863E-3</v>
      </c>
      <c r="AU141">
        <v>2.1201041666666587E-2</v>
      </c>
      <c r="AV141">
        <v>1.5932870370369834E-3</v>
      </c>
      <c r="AW141">
        <v>1.46511574074073E-2</v>
      </c>
      <c r="AX141">
        <v>275</v>
      </c>
      <c r="AY141">
        <v>3.9539351851851645E-3</v>
      </c>
      <c r="AZ141">
        <v>0</v>
      </c>
      <c r="BE141">
        <v>275</v>
      </c>
    </row>
    <row r="142" spans="1:57" x14ac:dyDescent="0.35">
      <c r="A142">
        <v>1690</v>
      </c>
      <c r="B142">
        <v>9</v>
      </c>
      <c r="D142">
        <v>0</v>
      </c>
      <c r="F142">
        <v>0</v>
      </c>
      <c r="G142">
        <v>0</v>
      </c>
      <c r="K142" t="s">
        <v>89</v>
      </c>
      <c r="L142">
        <v>1</v>
      </c>
      <c r="N142" s="11">
        <v>172716</v>
      </c>
      <c r="O142">
        <v>9</v>
      </c>
      <c r="P142">
        <v>4</v>
      </c>
      <c r="Q142">
        <v>7</v>
      </c>
      <c r="R142">
        <v>7</v>
      </c>
      <c r="S142">
        <v>6</v>
      </c>
      <c r="T142">
        <v>5</v>
      </c>
      <c r="U142">
        <v>5</v>
      </c>
      <c r="V142">
        <v>3</v>
      </c>
      <c r="AA142">
        <v>9</v>
      </c>
      <c r="AC142" s="11">
        <v>172716</v>
      </c>
      <c r="AD142">
        <v>20</v>
      </c>
      <c r="AE142">
        <v>70</v>
      </c>
      <c r="AF142">
        <v>40</v>
      </c>
      <c r="AG142">
        <v>40</v>
      </c>
      <c r="AH142">
        <v>50</v>
      </c>
      <c r="AI142">
        <v>60</v>
      </c>
      <c r="AJ142">
        <v>60</v>
      </c>
      <c r="AK142">
        <v>80</v>
      </c>
      <c r="AP142">
        <v>80</v>
      </c>
      <c r="AR142" s="11">
        <v>172716</v>
      </c>
      <c r="AS142">
        <v>2.4874999999999758E-3</v>
      </c>
      <c r="AT142">
        <v>7.5583333333333336E-3</v>
      </c>
      <c r="AU142">
        <v>2.7246759259259345E-2</v>
      </c>
      <c r="AV142">
        <v>2.9276620370370932E-3</v>
      </c>
      <c r="AW142">
        <v>1.5887962962962909E-2</v>
      </c>
      <c r="AX142">
        <v>185</v>
      </c>
      <c r="AY142">
        <v>3.8987268518517748E-3</v>
      </c>
      <c r="AZ142">
        <v>0</v>
      </c>
      <c r="BE142">
        <v>185</v>
      </c>
    </row>
    <row r="143" spans="1:57" x14ac:dyDescent="0.35">
      <c r="A143">
        <v>1690</v>
      </c>
      <c r="B143">
        <v>10</v>
      </c>
      <c r="D143">
        <v>0</v>
      </c>
      <c r="F143">
        <v>0</v>
      </c>
      <c r="G143">
        <v>0</v>
      </c>
      <c r="K143" t="s">
        <v>89</v>
      </c>
      <c r="L143">
        <v>1</v>
      </c>
      <c r="N143" s="11">
        <v>173837</v>
      </c>
      <c r="O143">
        <v>30</v>
      </c>
      <c r="P143">
        <v>3</v>
      </c>
      <c r="Q143">
        <v>43</v>
      </c>
      <c r="R143">
        <v>37</v>
      </c>
      <c r="AA143">
        <v>43</v>
      </c>
      <c r="AC143" s="11">
        <v>173837</v>
      </c>
      <c r="AD143">
        <v>45</v>
      </c>
      <c r="AE143">
        <v>96</v>
      </c>
      <c r="AF143">
        <v>16</v>
      </c>
      <c r="AG143">
        <v>8</v>
      </c>
      <c r="AH143">
        <v>0</v>
      </c>
      <c r="AI143">
        <v>0</v>
      </c>
      <c r="AJ143">
        <v>0</v>
      </c>
      <c r="AK143">
        <v>0</v>
      </c>
      <c r="AL143">
        <v>0</v>
      </c>
      <c r="AM143">
        <v>0</v>
      </c>
      <c r="AN143">
        <v>0</v>
      </c>
      <c r="AO143">
        <v>0</v>
      </c>
      <c r="AP143">
        <v>96</v>
      </c>
      <c r="AR143" s="11">
        <v>173837</v>
      </c>
      <c r="AS143">
        <v>1.2716203703703632E-2</v>
      </c>
      <c r="AT143">
        <v>4.0206018518518238E-3</v>
      </c>
      <c r="AU143">
        <v>1.9766203703703633E-2</v>
      </c>
      <c r="AV143">
        <v>1.6425925925926954E-3</v>
      </c>
      <c r="BE143">
        <v>1.9766203703703633E-2</v>
      </c>
    </row>
    <row r="144" spans="1:57" x14ac:dyDescent="0.35">
      <c r="A144">
        <v>1690</v>
      </c>
      <c r="B144">
        <v>11</v>
      </c>
      <c r="D144">
        <v>0</v>
      </c>
      <c r="F144">
        <v>0</v>
      </c>
      <c r="G144">
        <v>0</v>
      </c>
      <c r="K144" t="s">
        <v>89</v>
      </c>
      <c r="L144">
        <v>1</v>
      </c>
      <c r="N144" s="11">
        <v>174547</v>
      </c>
      <c r="O144">
        <v>19</v>
      </c>
      <c r="P144">
        <v>4</v>
      </c>
      <c r="Q144">
        <v>15</v>
      </c>
      <c r="R144">
        <v>1</v>
      </c>
      <c r="S144">
        <v>25</v>
      </c>
      <c r="T144">
        <v>15</v>
      </c>
      <c r="U144">
        <v>10</v>
      </c>
      <c r="V144">
        <v>2</v>
      </c>
      <c r="W144">
        <v>5</v>
      </c>
      <c r="X144">
        <v>8</v>
      </c>
      <c r="Y144">
        <v>2</v>
      </c>
      <c r="Z144">
        <v>6</v>
      </c>
      <c r="AA144">
        <v>25</v>
      </c>
      <c r="AC144" s="11">
        <v>174547</v>
      </c>
      <c r="AD144">
        <v>64</v>
      </c>
      <c r="AE144">
        <v>94</v>
      </c>
      <c r="AF144">
        <v>72</v>
      </c>
      <c r="AG144">
        <v>100</v>
      </c>
      <c r="AH144">
        <v>16</v>
      </c>
      <c r="AI144">
        <v>30</v>
      </c>
      <c r="AJ144">
        <v>10</v>
      </c>
      <c r="AK144">
        <v>90</v>
      </c>
      <c r="AL144">
        <v>60</v>
      </c>
      <c r="AM144">
        <v>30</v>
      </c>
      <c r="AN144">
        <v>90</v>
      </c>
      <c r="AO144">
        <v>50</v>
      </c>
      <c r="AP144">
        <v>100</v>
      </c>
      <c r="AR144" s="11">
        <v>174547</v>
      </c>
      <c r="AS144">
        <v>0</v>
      </c>
      <c r="AT144">
        <v>4.5949074074074225E-3</v>
      </c>
      <c r="AU144">
        <v>2.0491319444444489E-2</v>
      </c>
      <c r="AV144">
        <v>1.0310185185185006E-3</v>
      </c>
      <c r="AW144">
        <v>486</v>
      </c>
      <c r="AX144">
        <v>6</v>
      </c>
      <c r="AY144">
        <v>0</v>
      </c>
      <c r="AZ144">
        <v>260</v>
      </c>
      <c r="BA144">
        <v>1.9820833333333399E-2</v>
      </c>
      <c r="BB144">
        <v>4.1718749999999361E-3</v>
      </c>
      <c r="BC144">
        <v>2.1615740740741352E-3</v>
      </c>
      <c r="BD144">
        <v>7.0002314814814337E-3</v>
      </c>
      <c r="BE144">
        <v>486</v>
      </c>
    </row>
    <row r="145" spans="1:57" x14ac:dyDescent="0.35">
      <c r="A145">
        <v>1690</v>
      </c>
      <c r="B145">
        <v>12</v>
      </c>
      <c r="D145">
        <v>0</v>
      </c>
      <c r="F145">
        <v>0</v>
      </c>
      <c r="G145">
        <v>0</v>
      </c>
      <c r="K145" t="s">
        <v>89</v>
      </c>
      <c r="L145">
        <v>1</v>
      </c>
      <c r="N145" s="11">
        <v>178647</v>
      </c>
      <c r="O145">
        <v>3</v>
      </c>
      <c r="P145">
        <v>3</v>
      </c>
      <c r="Q145">
        <v>1</v>
      </c>
      <c r="R145">
        <v>8</v>
      </c>
      <c r="S145">
        <v>6</v>
      </c>
      <c r="T145">
        <v>9</v>
      </c>
      <c r="U145">
        <v>9</v>
      </c>
      <c r="V145">
        <v>8</v>
      </c>
      <c r="AA145">
        <v>9</v>
      </c>
      <c r="AC145" s="11">
        <v>178647</v>
      </c>
      <c r="AD145">
        <v>80</v>
      </c>
      <c r="AE145">
        <v>80</v>
      </c>
      <c r="AF145">
        <v>100</v>
      </c>
      <c r="AG145">
        <v>30</v>
      </c>
      <c r="AH145">
        <v>50</v>
      </c>
      <c r="AI145">
        <v>20</v>
      </c>
      <c r="AJ145">
        <v>20</v>
      </c>
      <c r="AK145">
        <v>30</v>
      </c>
      <c r="AP145">
        <v>100</v>
      </c>
      <c r="AR145" s="11">
        <v>178647</v>
      </c>
      <c r="AS145">
        <v>2.3832175925926347E-3</v>
      </c>
      <c r="AT145">
        <v>8.6877314814814977E-3</v>
      </c>
      <c r="AU145">
        <v>2.3304050925925912E-2</v>
      </c>
      <c r="AV145">
        <v>2.9532407407406591E-3</v>
      </c>
      <c r="AW145">
        <v>1.4807638888888919E-2</v>
      </c>
      <c r="AX145">
        <v>105</v>
      </c>
      <c r="AY145">
        <v>0</v>
      </c>
      <c r="AZ145">
        <v>0</v>
      </c>
      <c r="BE145">
        <v>105</v>
      </c>
    </row>
    <row r="146" spans="1:57" x14ac:dyDescent="0.35">
      <c r="A146">
        <v>74320</v>
      </c>
      <c r="B146">
        <v>1</v>
      </c>
      <c r="C146" t="s">
        <v>63</v>
      </c>
      <c r="D146">
        <v>17</v>
      </c>
      <c r="E146">
        <v>15</v>
      </c>
      <c r="F146">
        <v>3</v>
      </c>
      <c r="G146">
        <v>72</v>
      </c>
      <c r="H146">
        <v>1.1776273148148109E-2</v>
      </c>
      <c r="I146">
        <v>1.1776273148148109E-2</v>
      </c>
      <c r="J146">
        <v>1.1776273148148109E-2</v>
      </c>
      <c r="K146">
        <v>15</v>
      </c>
      <c r="L146">
        <v>1</v>
      </c>
      <c r="N146" s="11">
        <v>179080</v>
      </c>
      <c r="O146">
        <v>94</v>
      </c>
      <c r="AA146">
        <v>94</v>
      </c>
      <c r="AC146" s="11">
        <v>179080</v>
      </c>
      <c r="AD146">
        <v>-19</v>
      </c>
      <c r="AE146">
        <v>0</v>
      </c>
      <c r="AF146">
        <v>0</v>
      </c>
      <c r="AG146">
        <v>0</v>
      </c>
      <c r="AH146">
        <v>0</v>
      </c>
      <c r="AI146">
        <v>0</v>
      </c>
      <c r="AJ146">
        <v>0</v>
      </c>
      <c r="AK146">
        <v>0</v>
      </c>
      <c r="AL146">
        <v>0</v>
      </c>
      <c r="AM146">
        <v>0</v>
      </c>
      <c r="AN146">
        <v>0</v>
      </c>
      <c r="AO146">
        <v>0</v>
      </c>
      <c r="AP146">
        <v>0</v>
      </c>
      <c r="AR146" s="11">
        <v>179080</v>
      </c>
      <c r="AS146">
        <v>0</v>
      </c>
      <c r="BE146">
        <v>0</v>
      </c>
    </row>
    <row r="147" spans="1:57" x14ac:dyDescent="0.35">
      <c r="A147">
        <v>74320</v>
      </c>
      <c r="B147">
        <v>2</v>
      </c>
      <c r="C147" t="s">
        <v>62</v>
      </c>
      <c r="D147">
        <v>13</v>
      </c>
      <c r="E147">
        <v>25</v>
      </c>
      <c r="F147">
        <v>2</v>
      </c>
      <c r="G147">
        <v>52</v>
      </c>
      <c r="H147">
        <v>4.7297453703702974E-3</v>
      </c>
      <c r="I147">
        <v>4.7297453703702974E-3</v>
      </c>
      <c r="J147">
        <v>4.7297453703702974E-3</v>
      </c>
      <c r="K147">
        <v>25</v>
      </c>
      <c r="L147">
        <v>1</v>
      </c>
      <c r="N147" s="11">
        <v>180541</v>
      </c>
      <c r="O147">
        <v>42</v>
      </c>
      <c r="P147">
        <v>22</v>
      </c>
      <c r="Q147">
        <v>20</v>
      </c>
      <c r="R147">
        <v>17</v>
      </c>
      <c r="S147">
        <v>21</v>
      </c>
      <c r="AA147">
        <v>42</v>
      </c>
      <c r="AC147" s="11">
        <v>180541</v>
      </c>
      <c r="AD147">
        <v>33</v>
      </c>
      <c r="AE147">
        <v>58</v>
      </c>
      <c r="AF147">
        <v>62</v>
      </c>
      <c r="AG147">
        <v>52</v>
      </c>
      <c r="AH147">
        <v>28</v>
      </c>
      <c r="AI147">
        <v>0</v>
      </c>
      <c r="AJ147">
        <v>0</v>
      </c>
      <c r="AK147">
        <v>0</v>
      </c>
      <c r="AL147">
        <v>0</v>
      </c>
      <c r="AM147">
        <v>0</v>
      </c>
      <c r="AN147">
        <v>0</v>
      </c>
      <c r="AO147">
        <v>0</v>
      </c>
      <c r="AP147">
        <v>62</v>
      </c>
      <c r="AR147" s="11">
        <v>180541</v>
      </c>
      <c r="AS147">
        <v>1.3653819444444437E-2</v>
      </c>
      <c r="AT147">
        <v>4.6758101851851475E-3</v>
      </c>
      <c r="AU147">
        <v>1.8249189814814715E-2</v>
      </c>
      <c r="AV147">
        <v>1.2254629629628866E-3</v>
      </c>
      <c r="AW147">
        <v>525</v>
      </c>
      <c r="BE147">
        <v>525</v>
      </c>
    </row>
    <row r="148" spans="1:57" x14ac:dyDescent="0.35">
      <c r="A148">
        <v>74320</v>
      </c>
      <c r="B148">
        <v>3</v>
      </c>
      <c r="C148" t="s">
        <v>64</v>
      </c>
      <c r="D148">
        <v>16</v>
      </c>
      <c r="E148">
        <v>23</v>
      </c>
      <c r="F148">
        <v>1</v>
      </c>
      <c r="G148">
        <v>56</v>
      </c>
      <c r="H148">
        <v>1.8353703703703594E-2</v>
      </c>
      <c r="I148">
        <v>1.8353703703703594E-2</v>
      </c>
      <c r="J148">
        <v>1.8353703703703594E-2</v>
      </c>
      <c r="K148">
        <v>23</v>
      </c>
      <c r="L148">
        <v>1</v>
      </c>
      <c r="N148" s="11">
        <v>191624</v>
      </c>
      <c r="O148">
        <v>84</v>
      </c>
      <c r="AA148">
        <v>84</v>
      </c>
      <c r="AC148" s="11">
        <v>191624</v>
      </c>
      <c r="AD148">
        <v>-9</v>
      </c>
      <c r="AE148">
        <v>0</v>
      </c>
      <c r="AF148">
        <v>0</v>
      </c>
      <c r="AG148">
        <v>0</v>
      </c>
      <c r="AH148">
        <v>0</v>
      </c>
      <c r="AI148">
        <v>0</v>
      </c>
      <c r="AJ148">
        <v>0</v>
      </c>
      <c r="AK148">
        <v>0</v>
      </c>
      <c r="AL148">
        <v>0</v>
      </c>
      <c r="AM148">
        <v>0</v>
      </c>
      <c r="AN148">
        <v>0</v>
      </c>
      <c r="AO148">
        <v>0</v>
      </c>
      <c r="AP148">
        <v>0</v>
      </c>
      <c r="AR148" s="11">
        <v>191624</v>
      </c>
      <c r="AS148">
        <v>0</v>
      </c>
      <c r="BE148">
        <v>0</v>
      </c>
    </row>
    <row r="149" spans="1:57" x14ac:dyDescent="0.35">
      <c r="A149">
        <v>74320</v>
      </c>
      <c r="B149">
        <v>4</v>
      </c>
      <c r="C149" t="s">
        <v>97</v>
      </c>
      <c r="D149">
        <v>18</v>
      </c>
      <c r="E149">
        <v>4</v>
      </c>
      <c r="F149">
        <v>2</v>
      </c>
      <c r="G149">
        <v>91</v>
      </c>
      <c r="H149">
        <v>1.0553240740740488E-3</v>
      </c>
      <c r="I149">
        <v>1.0553240740740488E-3</v>
      </c>
      <c r="J149">
        <v>1.0553240740740488E-3</v>
      </c>
      <c r="K149">
        <v>4</v>
      </c>
      <c r="L149">
        <v>1</v>
      </c>
      <c r="N149" s="11">
        <v>195717</v>
      </c>
      <c r="O149">
        <v>10</v>
      </c>
      <c r="P149">
        <v>5</v>
      </c>
      <c r="Q149">
        <v>6</v>
      </c>
      <c r="R149">
        <v>10</v>
      </c>
      <c r="S149">
        <v>6</v>
      </c>
      <c r="T149">
        <v>8</v>
      </c>
      <c r="U149">
        <v>7</v>
      </c>
      <c r="V149">
        <v>8</v>
      </c>
      <c r="AA149">
        <v>10</v>
      </c>
      <c r="AC149" s="11">
        <v>195717</v>
      </c>
      <c r="AD149">
        <v>10</v>
      </c>
      <c r="AE149">
        <v>60</v>
      </c>
      <c r="AF149">
        <v>50</v>
      </c>
      <c r="AG149">
        <v>10</v>
      </c>
      <c r="AH149">
        <v>50</v>
      </c>
      <c r="AI149">
        <v>30</v>
      </c>
      <c r="AJ149">
        <v>40</v>
      </c>
      <c r="AK149">
        <v>30</v>
      </c>
      <c r="AP149">
        <v>60</v>
      </c>
      <c r="AR149" s="11">
        <v>195717</v>
      </c>
      <c r="AS149">
        <v>2.8777777777777569E-3</v>
      </c>
      <c r="AT149">
        <v>9.0759259259258762E-3</v>
      </c>
      <c r="AU149">
        <v>2.7658796296296195E-2</v>
      </c>
      <c r="AV149">
        <v>0</v>
      </c>
      <c r="AW149">
        <v>1.4952314814814738E-2</v>
      </c>
      <c r="AX149">
        <v>125</v>
      </c>
      <c r="AY149">
        <v>5.5166666666666142E-3</v>
      </c>
      <c r="AZ149">
        <v>4.4104166666667499E-3</v>
      </c>
      <c r="BE149">
        <v>125</v>
      </c>
    </row>
    <row r="150" spans="1:57" x14ac:dyDescent="0.35">
      <c r="A150">
        <v>74320</v>
      </c>
      <c r="B150">
        <v>5</v>
      </c>
      <c r="C150" t="s">
        <v>98</v>
      </c>
      <c r="D150">
        <v>11</v>
      </c>
      <c r="E150">
        <v>21</v>
      </c>
      <c r="F150">
        <v>2</v>
      </c>
      <c r="G150">
        <v>28</v>
      </c>
      <c r="H150" t="s">
        <v>100</v>
      </c>
      <c r="I150">
        <v>525</v>
      </c>
      <c r="J150">
        <v>525</v>
      </c>
      <c r="K150" t="s">
        <v>99</v>
      </c>
      <c r="L150">
        <v>1</v>
      </c>
      <c r="N150" s="11">
        <v>196667</v>
      </c>
      <c r="O150">
        <v>46</v>
      </c>
      <c r="P150">
        <v>73</v>
      </c>
      <c r="AA150">
        <v>73</v>
      </c>
      <c r="AC150" s="11">
        <v>196667</v>
      </c>
      <c r="AD150">
        <v>29</v>
      </c>
      <c r="AE150">
        <v>2</v>
      </c>
      <c r="AF150">
        <v>0</v>
      </c>
      <c r="AG150">
        <v>0</v>
      </c>
      <c r="AH150">
        <v>0</v>
      </c>
      <c r="AI150">
        <v>0</v>
      </c>
      <c r="AJ150">
        <v>0</v>
      </c>
      <c r="AK150">
        <v>0</v>
      </c>
      <c r="AL150">
        <v>0</v>
      </c>
      <c r="AM150">
        <v>0</v>
      </c>
      <c r="AN150">
        <v>0</v>
      </c>
      <c r="AO150">
        <v>0</v>
      </c>
      <c r="AP150">
        <v>29</v>
      </c>
      <c r="AR150" s="11">
        <v>196667</v>
      </c>
      <c r="AS150">
        <v>0</v>
      </c>
      <c r="AT150">
        <v>0</v>
      </c>
      <c r="BE150">
        <v>0</v>
      </c>
    </row>
    <row r="151" spans="1:57" x14ac:dyDescent="0.35">
      <c r="A151">
        <v>74320</v>
      </c>
      <c r="B151">
        <v>6</v>
      </c>
      <c r="C151" t="s">
        <v>40</v>
      </c>
      <c r="D151">
        <v>12</v>
      </c>
      <c r="E151">
        <v>11</v>
      </c>
      <c r="F151">
        <v>1</v>
      </c>
      <c r="G151">
        <v>50</v>
      </c>
      <c r="H151" s="19" t="s">
        <v>101</v>
      </c>
      <c r="I151">
        <v>10</v>
      </c>
      <c r="J151">
        <v>10</v>
      </c>
      <c r="K151">
        <v>11</v>
      </c>
      <c r="L151">
        <v>1</v>
      </c>
      <c r="N151" s="11">
        <v>198927</v>
      </c>
      <c r="O151">
        <v>8</v>
      </c>
      <c r="P151">
        <v>5</v>
      </c>
      <c r="Q151">
        <v>2</v>
      </c>
      <c r="R151">
        <v>9</v>
      </c>
      <c r="S151">
        <v>1</v>
      </c>
      <c r="T151">
        <v>7</v>
      </c>
      <c r="U151">
        <v>7</v>
      </c>
      <c r="AA151">
        <v>9</v>
      </c>
      <c r="AC151" s="11">
        <v>198927</v>
      </c>
      <c r="AD151">
        <v>30</v>
      </c>
      <c r="AE151">
        <v>60</v>
      </c>
      <c r="AF151">
        <v>90</v>
      </c>
      <c r="AG151">
        <v>20</v>
      </c>
      <c r="AH151">
        <v>100</v>
      </c>
      <c r="AI151">
        <v>40</v>
      </c>
      <c r="AJ151">
        <v>40</v>
      </c>
      <c r="AP151">
        <v>100</v>
      </c>
      <c r="AR151" s="11">
        <v>198927</v>
      </c>
      <c r="AS151">
        <v>9.0293981481481822E-3</v>
      </c>
      <c r="AT151">
        <v>1.8647685185185114E-2</v>
      </c>
      <c r="AU151">
        <v>0</v>
      </c>
      <c r="AV151">
        <v>0</v>
      </c>
      <c r="AW151">
        <v>120</v>
      </c>
      <c r="AX151">
        <v>3.3813657407406605E-3</v>
      </c>
      <c r="AY151">
        <v>3.9252314814814948E-3</v>
      </c>
      <c r="BE151">
        <v>120</v>
      </c>
    </row>
    <row r="152" spans="1:57" x14ac:dyDescent="0.35">
      <c r="A152">
        <v>74320</v>
      </c>
      <c r="B152">
        <v>7</v>
      </c>
      <c r="D152">
        <v>0</v>
      </c>
      <c r="F152">
        <v>0</v>
      </c>
      <c r="G152">
        <v>0</v>
      </c>
      <c r="K152" t="s">
        <v>89</v>
      </c>
      <c r="L152">
        <v>1</v>
      </c>
      <c r="N152" s="11">
        <v>199533</v>
      </c>
      <c r="O152">
        <v>138</v>
      </c>
      <c r="AA152">
        <v>138</v>
      </c>
      <c r="AC152" s="11">
        <v>199533</v>
      </c>
      <c r="AD152">
        <v>-63</v>
      </c>
      <c r="AE152">
        <v>0</v>
      </c>
      <c r="AF152">
        <v>0</v>
      </c>
      <c r="AG152">
        <v>0</v>
      </c>
      <c r="AH152">
        <v>0</v>
      </c>
      <c r="AI152">
        <v>0</v>
      </c>
      <c r="AJ152">
        <v>0</v>
      </c>
      <c r="AK152">
        <v>0</v>
      </c>
      <c r="AL152">
        <v>0</v>
      </c>
      <c r="AM152">
        <v>0</v>
      </c>
      <c r="AN152">
        <v>0</v>
      </c>
      <c r="AO152">
        <v>0</v>
      </c>
      <c r="AP152">
        <v>0</v>
      </c>
      <c r="AR152" s="11">
        <v>199533</v>
      </c>
      <c r="AS152">
        <v>0</v>
      </c>
      <c r="BE152">
        <v>0</v>
      </c>
    </row>
    <row r="153" spans="1:57" x14ac:dyDescent="0.35">
      <c r="A153">
        <v>74320</v>
      </c>
      <c r="B153">
        <v>8</v>
      </c>
      <c r="D153">
        <v>0</v>
      </c>
      <c r="F153">
        <v>0</v>
      </c>
      <c r="G153">
        <v>0</v>
      </c>
      <c r="K153" t="s">
        <v>89</v>
      </c>
      <c r="L153">
        <v>1</v>
      </c>
      <c r="N153" s="11">
        <v>199938</v>
      </c>
      <c r="O153">
        <v>13</v>
      </c>
      <c r="P153">
        <v>10</v>
      </c>
      <c r="Q153">
        <v>6</v>
      </c>
      <c r="R153">
        <v>29</v>
      </c>
      <c r="S153">
        <v>3</v>
      </c>
      <c r="T153">
        <v>17</v>
      </c>
      <c r="U153">
        <v>4</v>
      </c>
      <c r="V153">
        <v>8</v>
      </c>
      <c r="W153">
        <v>7</v>
      </c>
      <c r="X153">
        <v>5</v>
      </c>
      <c r="Y153">
        <v>4</v>
      </c>
      <c r="Z153">
        <v>7</v>
      </c>
      <c r="AA153">
        <v>29</v>
      </c>
      <c r="AC153" s="11">
        <v>199938</v>
      </c>
      <c r="AD153">
        <v>76</v>
      </c>
      <c r="AE153">
        <v>82</v>
      </c>
      <c r="AF153">
        <v>90</v>
      </c>
      <c r="AG153">
        <v>24</v>
      </c>
      <c r="AH153">
        <v>92</v>
      </c>
      <c r="AI153">
        <v>20</v>
      </c>
      <c r="AJ153">
        <v>70</v>
      </c>
      <c r="AK153">
        <v>30</v>
      </c>
      <c r="AL153">
        <v>40</v>
      </c>
      <c r="AM153">
        <v>60</v>
      </c>
      <c r="AN153">
        <v>70</v>
      </c>
      <c r="AO153">
        <v>40</v>
      </c>
      <c r="AP153">
        <v>92</v>
      </c>
      <c r="AR153" s="11">
        <v>199938</v>
      </c>
      <c r="AS153">
        <v>1.1665972222222321E-2</v>
      </c>
      <c r="AT153">
        <v>4.4401620370371209E-3</v>
      </c>
      <c r="AU153">
        <v>1.7306481481481395E-2</v>
      </c>
      <c r="AV153">
        <v>1.3770833333333066E-3</v>
      </c>
      <c r="AW153">
        <v>660</v>
      </c>
      <c r="AX153">
        <v>4</v>
      </c>
      <c r="AY153">
        <v>1.1886921296296205E-2</v>
      </c>
      <c r="AZ153">
        <v>335</v>
      </c>
      <c r="BA153">
        <v>2.1719097222222317E-2</v>
      </c>
      <c r="BB153">
        <v>3.091782407407484E-3</v>
      </c>
      <c r="BC153">
        <v>2.4274305555556097E-3</v>
      </c>
      <c r="BD153">
        <v>6.2726851851850896E-3</v>
      </c>
      <c r="BE153">
        <v>660</v>
      </c>
    </row>
    <row r="154" spans="1:57" x14ac:dyDescent="0.35">
      <c r="A154">
        <v>74320</v>
      </c>
      <c r="B154">
        <v>9</v>
      </c>
      <c r="D154">
        <v>0</v>
      </c>
      <c r="F154">
        <v>0</v>
      </c>
      <c r="G154">
        <v>0</v>
      </c>
      <c r="K154" t="s">
        <v>89</v>
      </c>
      <c r="L154">
        <v>1</v>
      </c>
      <c r="N154" s="11">
        <v>213252</v>
      </c>
      <c r="O154">
        <v>8</v>
      </c>
      <c r="P154">
        <v>4</v>
      </c>
      <c r="Q154">
        <v>2</v>
      </c>
      <c r="R154">
        <v>5</v>
      </c>
      <c r="S154">
        <v>2</v>
      </c>
      <c r="T154">
        <v>9</v>
      </c>
      <c r="U154">
        <v>4</v>
      </c>
      <c r="V154">
        <v>1</v>
      </c>
      <c r="AA154">
        <v>9</v>
      </c>
      <c r="AC154" s="11">
        <v>213252</v>
      </c>
      <c r="AD154">
        <v>30</v>
      </c>
      <c r="AE154">
        <v>70</v>
      </c>
      <c r="AF154">
        <v>90</v>
      </c>
      <c r="AG154">
        <v>60</v>
      </c>
      <c r="AH154">
        <v>90</v>
      </c>
      <c r="AI154">
        <v>20</v>
      </c>
      <c r="AJ154">
        <v>70</v>
      </c>
      <c r="AK154">
        <v>100</v>
      </c>
      <c r="AP154">
        <v>100</v>
      </c>
      <c r="AR154" s="11">
        <v>213252</v>
      </c>
      <c r="AS154">
        <v>2.7505787037036544E-3</v>
      </c>
      <c r="AT154">
        <v>8.9817129629630177E-3</v>
      </c>
      <c r="AU154">
        <v>2.5293749999999893E-2</v>
      </c>
      <c r="AV154">
        <v>0</v>
      </c>
      <c r="AW154">
        <v>1.2908912037037146E-2</v>
      </c>
      <c r="AX154">
        <v>115</v>
      </c>
      <c r="AY154">
        <v>4.1731481481481758E-3</v>
      </c>
      <c r="AZ154">
        <v>3.1944444444444997E-3</v>
      </c>
      <c r="BE154">
        <v>115</v>
      </c>
    </row>
    <row r="155" spans="1:57" x14ac:dyDescent="0.35">
      <c r="A155">
        <v>74320</v>
      </c>
      <c r="B155">
        <v>10</v>
      </c>
      <c r="D155">
        <v>0</v>
      </c>
      <c r="F155">
        <v>0</v>
      </c>
      <c r="G155">
        <v>0</v>
      </c>
      <c r="K155" t="s">
        <v>89</v>
      </c>
      <c r="L155">
        <v>1</v>
      </c>
      <c r="N155" s="11">
        <v>213806</v>
      </c>
      <c r="O155">
        <v>79</v>
      </c>
      <c r="AA155">
        <v>79</v>
      </c>
      <c r="AC155" s="11">
        <v>213806</v>
      </c>
      <c r="AD155">
        <v>-4</v>
      </c>
      <c r="AE155">
        <v>0</v>
      </c>
      <c r="AF155">
        <v>0</v>
      </c>
      <c r="AG155">
        <v>0</v>
      </c>
      <c r="AH155">
        <v>0</v>
      </c>
      <c r="AI155">
        <v>0</v>
      </c>
      <c r="AJ155">
        <v>0</v>
      </c>
      <c r="AK155">
        <v>0</v>
      </c>
      <c r="AL155">
        <v>0</v>
      </c>
      <c r="AM155">
        <v>0</v>
      </c>
      <c r="AN155">
        <v>0</v>
      </c>
      <c r="AO155">
        <v>0</v>
      </c>
      <c r="AP155">
        <v>0</v>
      </c>
      <c r="AR155" s="11">
        <v>213806</v>
      </c>
      <c r="AS155">
        <v>0</v>
      </c>
      <c r="BE155">
        <v>0</v>
      </c>
    </row>
    <row r="156" spans="1:57" x14ac:dyDescent="0.35">
      <c r="A156">
        <v>74320</v>
      </c>
      <c r="B156">
        <v>11</v>
      </c>
      <c r="D156">
        <v>0</v>
      </c>
      <c r="F156">
        <v>0</v>
      </c>
      <c r="G156">
        <v>0</v>
      </c>
      <c r="K156" t="s">
        <v>89</v>
      </c>
      <c r="L156">
        <v>1</v>
      </c>
      <c r="N156" s="11">
        <v>215328</v>
      </c>
      <c r="O156">
        <v>4</v>
      </c>
      <c r="P156">
        <v>6</v>
      </c>
      <c r="Q156">
        <v>6</v>
      </c>
      <c r="R156">
        <v>5</v>
      </c>
      <c r="S156">
        <v>8</v>
      </c>
      <c r="T156">
        <v>4</v>
      </c>
      <c r="U156">
        <v>5</v>
      </c>
      <c r="AA156">
        <v>8</v>
      </c>
      <c r="AC156" s="11">
        <v>215328</v>
      </c>
      <c r="AD156">
        <v>70</v>
      </c>
      <c r="AE156">
        <v>50</v>
      </c>
      <c r="AF156">
        <v>50</v>
      </c>
      <c r="AG156">
        <v>60</v>
      </c>
      <c r="AH156">
        <v>30</v>
      </c>
      <c r="AI156">
        <v>70</v>
      </c>
      <c r="AJ156">
        <v>60</v>
      </c>
      <c r="AP156">
        <v>70</v>
      </c>
      <c r="AR156" s="11">
        <v>215328</v>
      </c>
      <c r="AS156">
        <v>6.3754629629628745E-3</v>
      </c>
      <c r="AT156">
        <v>1.8207870370370305E-2</v>
      </c>
      <c r="AU156">
        <v>3.1733796296296024E-3</v>
      </c>
      <c r="AV156">
        <v>9.0583333333333904E-3</v>
      </c>
      <c r="AW156">
        <v>115</v>
      </c>
      <c r="AX156">
        <v>2.2502314814814017E-3</v>
      </c>
      <c r="AY156">
        <v>2.6048611111111342E-3</v>
      </c>
      <c r="BE156">
        <v>115</v>
      </c>
    </row>
    <row r="157" spans="1:57" x14ac:dyDescent="0.35">
      <c r="A157">
        <v>74320</v>
      </c>
      <c r="B157">
        <v>12</v>
      </c>
      <c r="D157">
        <v>0</v>
      </c>
      <c r="F157">
        <v>0</v>
      </c>
      <c r="G157">
        <v>0</v>
      </c>
      <c r="K157" t="s">
        <v>89</v>
      </c>
      <c r="L157">
        <v>1</v>
      </c>
      <c r="N157" s="11">
        <v>215510</v>
      </c>
      <c r="O157">
        <v>51</v>
      </c>
      <c r="P157">
        <v>64</v>
      </c>
      <c r="AA157">
        <v>64</v>
      </c>
      <c r="AC157" s="11">
        <v>215510</v>
      </c>
      <c r="AD157">
        <v>24</v>
      </c>
      <c r="AE157">
        <v>11</v>
      </c>
      <c r="AF157">
        <v>0</v>
      </c>
      <c r="AG157">
        <v>0</v>
      </c>
      <c r="AH157">
        <v>0</v>
      </c>
      <c r="AI157">
        <v>0</v>
      </c>
      <c r="AJ157">
        <v>0</v>
      </c>
      <c r="AK157">
        <v>0</v>
      </c>
      <c r="AL157">
        <v>0</v>
      </c>
      <c r="AM157">
        <v>0</v>
      </c>
      <c r="AN157">
        <v>0</v>
      </c>
      <c r="AO157">
        <v>0</v>
      </c>
      <c r="AP157">
        <v>24</v>
      </c>
      <c r="AR157" s="11">
        <v>215510</v>
      </c>
      <c r="AS157">
        <v>0</v>
      </c>
      <c r="AT157">
        <v>0</v>
      </c>
      <c r="BE157">
        <v>0</v>
      </c>
    </row>
    <row r="158" spans="1:57" x14ac:dyDescent="0.35">
      <c r="A158">
        <v>123764</v>
      </c>
      <c r="B158">
        <v>1</v>
      </c>
      <c r="C158" t="s">
        <v>56</v>
      </c>
      <c r="D158">
        <v>36</v>
      </c>
      <c r="E158">
        <v>18</v>
      </c>
      <c r="F158">
        <v>3</v>
      </c>
      <c r="G158">
        <v>66</v>
      </c>
      <c r="H158">
        <v>1.1874421296296234E-2</v>
      </c>
      <c r="I158">
        <v>1.1874421296296234E-2</v>
      </c>
      <c r="J158">
        <v>1.1874421296296234E-2</v>
      </c>
      <c r="K158">
        <v>18</v>
      </c>
      <c r="L158">
        <v>1</v>
      </c>
      <c r="N158" s="11">
        <v>221046</v>
      </c>
      <c r="O158">
        <v>6</v>
      </c>
      <c r="P158">
        <v>4</v>
      </c>
      <c r="Q158">
        <v>7</v>
      </c>
      <c r="R158">
        <v>7</v>
      </c>
      <c r="S158">
        <v>9</v>
      </c>
      <c r="T158">
        <v>9</v>
      </c>
      <c r="U158">
        <v>9</v>
      </c>
      <c r="AA158">
        <v>9</v>
      </c>
      <c r="AC158" s="11">
        <v>221046</v>
      </c>
      <c r="AD158">
        <v>50</v>
      </c>
      <c r="AE158">
        <v>70</v>
      </c>
      <c r="AF158">
        <v>40</v>
      </c>
      <c r="AG158">
        <v>40</v>
      </c>
      <c r="AH158">
        <v>20</v>
      </c>
      <c r="AI158">
        <v>20</v>
      </c>
      <c r="AJ158">
        <v>20</v>
      </c>
      <c r="AP158">
        <v>70</v>
      </c>
      <c r="AR158" s="11">
        <v>221046</v>
      </c>
      <c r="AS158">
        <v>5.9809027777777413E-3</v>
      </c>
      <c r="AT158">
        <v>1.4191550925925833E-2</v>
      </c>
      <c r="AU158">
        <v>2.5640046296295793E-3</v>
      </c>
      <c r="AV158">
        <v>1.0535185185185147E-2</v>
      </c>
      <c r="AW158">
        <v>155</v>
      </c>
      <c r="AX158">
        <v>4.478819444444504E-3</v>
      </c>
      <c r="AY158">
        <v>5.1802083333334359E-3</v>
      </c>
      <c r="BE158">
        <v>155</v>
      </c>
    </row>
    <row r="159" spans="1:57" x14ac:dyDescent="0.35">
      <c r="A159">
        <v>123764</v>
      </c>
      <c r="B159">
        <v>2</v>
      </c>
      <c r="C159" t="s">
        <v>91</v>
      </c>
      <c r="D159">
        <v>29</v>
      </c>
      <c r="E159">
        <v>8</v>
      </c>
      <c r="F159">
        <v>2</v>
      </c>
      <c r="G159">
        <v>86</v>
      </c>
      <c r="H159">
        <v>4.4287037037036292E-3</v>
      </c>
      <c r="I159">
        <v>4.4287037037036292E-3</v>
      </c>
      <c r="J159">
        <v>4.4287037037036292E-3</v>
      </c>
      <c r="K159">
        <v>8</v>
      </c>
      <c r="L159">
        <v>1</v>
      </c>
      <c r="N159" s="11">
        <v>221436</v>
      </c>
      <c r="O159">
        <v>44</v>
      </c>
      <c r="P159">
        <v>58</v>
      </c>
      <c r="AA159">
        <v>58</v>
      </c>
      <c r="AC159" s="11">
        <v>221436</v>
      </c>
      <c r="AD159">
        <v>31</v>
      </c>
      <c r="AE159">
        <v>17</v>
      </c>
      <c r="AF159">
        <v>0</v>
      </c>
      <c r="AG159">
        <v>0</v>
      </c>
      <c r="AH159">
        <v>0</v>
      </c>
      <c r="AI159">
        <v>0</v>
      </c>
      <c r="AJ159">
        <v>0</v>
      </c>
      <c r="AK159">
        <v>0</v>
      </c>
      <c r="AL159">
        <v>0</v>
      </c>
      <c r="AM159">
        <v>0</v>
      </c>
      <c r="AN159">
        <v>0</v>
      </c>
      <c r="AO159">
        <v>0</v>
      </c>
      <c r="AP159">
        <v>31</v>
      </c>
      <c r="AR159" s="11">
        <v>221436</v>
      </c>
      <c r="AS159">
        <v>1.3870023148148114E-2</v>
      </c>
      <c r="AT159">
        <v>5.7406250000000547E-3</v>
      </c>
      <c r="BE159">
        <v>1.3870023148148114E-2</v>
      </c>
    </row>
    <row r="160" spans="1:57" x14ac:dyDescent="0.35">
      <c r="A160">
        <v>123764</v>
      </c>
      <c r="B160">
        <v>3</v>
      </c>
      <c r="C160" t="s">
        <v>102</v>
      </c>
      <c r="D160">
        <v>30</v>
      </c>
      <c r="E160">
        <v>44</v>
      </c>
      <c r="F160">
        <v>1</v>
      </c>
      <c r="G160">
        <v>14</v>
      </c>
      <c r="H160">
        <v>1.9790624999999951E-2</v>
      </c>
      <c r="I160">
        <v>1.9790624999999951E-2</v>
      </c>
      <c r="J160">
        <v>1.9790624999999951E-2</v>
      </c>
      <c r="K160">
        <v>44</v>
      </c>
      <c r="L160">
        <v>1</v>
      </c>
      <c r="N160" s="11">
        <v>226482</v>
      </c>
      <c r="O160">
        <v>4</v>
      </c>
      <c r="P160">
        <v>5</v>
      </c>
      <c r="Q160">
        <v>4</v>
      </c>
      <c r="R160">
        <v>4</v>
      </c>
      <c r="S160">
        <v>2</v>
      </c>
      <c r="T160">
        <v>8</v>
      </c>
      <c r="U160">
        <v>4</v>
      </c>
      <c r="V160">
        <v>6</v>
      </c>
      <c r="AA160">
        <v>8</v>
      </c>
      <c r="AC160" s="11">
        <v>226482</v>
      </c>
      <c r="AD160">
        <v>70</v>
      </c>
      <c r="AE160">
        <v>60</v>
      </c>
      <c r="AF160">
        <v>70</v>
      </c>
      <c r="AG160">
        <v>70</v>
      </c>
      <c r="AH160">
        <v>90</v>
      </c>
      <c r="AI160">
        <v>30</v>
      </c>
      <c r="AJ160">
        <v>70</v>
      </c>
      <c r="AK160">
        <v>50</v>
      </c>
      <c r="AP160">
        <v>90</v>
      </c>
      <c r="AR160" s="11">
        <v>226482</v>
      </c>
      <c r="AS160">
        <v>2.402893518518523E-3</v>
      </c>
      <c r="AT160">
        <v>7.9306712962963211E-3</v>
      </c>
      <c r="AU160">
        <v>2.4491550925926031E-2</v>
      </c>
      <c r="AV160">
        <v>2.6659722222222015E-3</v>
      </c>
      <c r="AW160">
        <v>1.3592939814814908E-2</v>
      </c>
      <c r="AX160">
        <v>175</v>
      </c>
      <c r="AY160">
        <v>3.7730324074074506E-3</v>
      </c>
      <c r="AZ160">
        <v>0</v>
      </c>
      <c r="BE160">
        <v>175</v>
      </c>
    </row>
    <row r="161" spans="1:57" x14ac:dyDescent="0.35">
      <c r="A161">
        <v>123764</v>
      </c>
      <c r="B161">
        <v>4</v>
      </c>
      <c r="C161" t="s">
        <v>103</v>
      </c>
      <c r="D161">
        <v>9</v>
      </c>
      <c r="E161">
        <v>18</v>
      </c>
      <c r="F161">
        <v>1</v>
      </c>
      <c r="G161">
        <v>49</v>
      </c>
      <c r="H161">
        <v>1.25729166666666E-3</v>
      </c>
      <c r="I161">
        <v>1.25729166666666E-3</v>
      </c>
      <c r="J161">
        <v>1.25729166666666E-3</v>
      </c>
      <c r="K161">
        <v>18</v>
      </c>
      <c r="L161">
        <v>1</v>
      </c>
      <c r="N161" s="11">
        <v>227027</v>
      </c>
      <c r="O161">
        <v>109</v>
      </c>
      <c r="AA161">
        <v>109</v>
      </c>
      <c r="AC161" s="11">
        <v>227027</v>
      </c>
      <c r="AD161">
        <v>-34</v>
      </c>
      <c r="AE161">
        <v>0</v>
      </c>
      <c r="AF161">
        <v>0</v>
      </c>
      <c r="AG161">
        <v>0</v>
      </c>
      <c r="AH161">
        <v>0</v>
      </c>
      <c r="AI161">
        <v>0</v>
      </c>
      <c r="AJ161">
        <v>0</v>
      </c>
      <c r="AK161">
        <v>0</v>
      </c>
      <c r="AL161">
        <v>0</v>
      </c>
      <c r="AM161">
        <v>0</v>
      </c>
      <c r="AN161">
        <v>0</v>
      </c>
      <c r="AO161">
        <v>0</v>
      </c>
      <c r="AP161">
        <v>0</v>
      </c>
      <c r="AR161" s="11">
        <v>227027</v>
      </c>
      <c r="AS161">
        <v>0</v>
      </c>
      <c r="BE161">
        <v>0</v>
      </c>
    </row>
    <row r="162" spans="1:57" x14ac:dyDescent="0.35">
      <c r="A162">
        <v>123764</v>
      </c>
      <c r="B162">
        <v>5</v>
      </c>
      <c r="C162" t="s">
        <v>28</v>
      </c>
      <c r="D162">
        <v>11</v>
      </c>
      <c r="E162">
        <v>6</v>
      </c>
      <c r="F162">
        <v>1</v>
      </c>
      <c r="G162">
        <v>80</v>
      </c>
      <c r="H162" t="s">
        <v>104</v>
      </c>
      <c r="I162">
        <v>616</v>
      </c>
      <c r="J162">
        <v>616</v>
      </c>
      <c r="K162">
        <v>6</v>
      </c>
      <c r="L162">
        <v>1</v>
      </c>
      <c r="N162" s="11">
        <v>227678</v>
      </c>
      <c r="O162">
        <v>72</v>
      </c>
      <c r="P162">
        <v>60</v>
      </c>
      <c r="AA162">
        <v>72</v>
      </c>
      <c r="AC162" s="11">
        <v>227678</v>
      </c>
      <c r="AD162">
        <v>3</v>
      </c>
      <c r="AE162">
        <v>15</v>
      </c>
      <c r="AF162">
        <v>0</v>
      </c>
      <c r="AG162">
        <v>0</v>
      </c>
      <c r="AH162">
        <v>0</v>
      </c>
      <c r="AI162">
        <v>0</v>
      </c>
      <c r="AJ162">
        <v>0</v>
      </c>
      <c r="AK162">
        <v>0</v>
      </c>
      <c r="AL162">
        <v>0</v>
      </c>
      <c r="AM162">
        <v>0</v>
      </c>
      <c r="AN162">
        <v>0</v>
      </c>
      <c r="AO162">
        <v>0</v>
      </c>
      <c r="AP162">
        <v>15</v>
      </c>
      <c r="AR162" s="11">
        <v>227678</v>
      </c>
      <c r="AS162">
        <v>0</v>
      </c>
      <c r="AT162">
        <v>0</v>
      </c>
      <c r="BE162">
        <v>0</v>
      </c>
    </row>
    <row r="163" spans="1:57" x14ac:dyDescent="0.35">
      <c r="A163">
        <v>123764</v>
      </c>
      <c r="B163">
        <v>6</v>
      </c>
      <c r="C163" t="s">
        <v>30</v>
      </c>
      <c r="D163">
        <v>13</v>
      </c>
      <c r="E163">
        <v>12</v>
      </c>
      <c r="F163">
        <v>1</v>
      </c>
      <c r="G163">
        <v>45</v>
      </c>
      <c r="H163" s="19" t="s">
        <v>105</v>
      </c>
      <c r="I163">
        <v>9</v>
      </c>
      <c r="J163">
        <v>9</v>
      </c>
      <c r="K163">
        <v>12</v>
      </c>
      <c r="L163">
        <v>1</v>
      </c>
      <c r="N163" s="11">
        <v>230757</v>
      </c>
      <c r="O163">
        <v>61</v>
      </c>
      <c r="P163">
        <v>9</v>
      </c>
      <c r="Q163">
        <v>10</v>
      </c>
      <c r="R163">
        <v>31</v>
      </c>
      <c r="S163">
        <v>15</v>
      </c>
      <c r="T163">
        <v>20</v>
      </c>
      <c r="AA163">
        <v>61</v>
      </c>
      <c r="AC163" s="11">
        <v>230757</v>
      </c>
      <c r="AD163">
        <v>14</v>
      </c>
      <c r="AE163">
        <v>84</v>
      </c>
      <c r="AF163">
        <v>82</v>
      </c>
      <c r="AG163">
        <v>20</v>
      </c>
      <c r="AH163">
        <v>46</v>
      </c>
      <c r="AI163">
        <v>5</v>
      </c>
      <c r="AJ163">
        <v>0</v>
      </c>
      <c r="AK163">
        <v>0</v>
      </c>
      <c r="AL163">
        <v>0</v>
      </c>
      <c r="AM163">
        <v>0</v>
      </c>
      <c r="AN163">
        <v>0</v>
      </c>
      <c r="AO163">
        <v>0</v>
      </c>
      <c r="AP163">
        <v>84</v>
      </c>
      <c r="AR163" s="11">
        <v>230757</v>
      </c>
      <c r="AS163">
        <v>0</v>
      </c>
      <c r="AT163">
        <v>4.4399305555555824E-3</v>
      </c>
      <c r="AU163">
        <v>1.7543518518518431E-2</v>
      </c>
      <c r="AV163">
        <v>1.429398148148131E-3</v>
      </c>
      <c r="AW163">
        <v>560</v>
      </c>
      <c r="AX163">
        <v>1</v>
      </c>
      <c r="BE163">
        <v>560</v>
      </c>
    </row>
    <row r="164" spans="1:57" x14ac:dyDescent="0.35">
      <c r="A164">
        <v>123764</v>
      </c>
      <c r="B164">
        <v>7</v>
      </c>
      <c r="D164">
        <v>0</v>
      </c>
      <c r="F164">
        <v>0</v>
      </c>
      <c r="G164">
        <v>0</v>
      </c>
      <c r="K164" t="s">
        <v>89</v>
      </c>
      <c r="L164">
        <v>1</v>
      </c>
      <c r="N164" s="11">
        <v>231921</v>
      </c>
      <c r="O164">
        <v>48</v>
      </c>
      <c r="P164">
        <v>69</v>
      </c>
      <c r="AA164">
        <v>69</v>
      </c>
      <c r="AC164" s="11">
        <v>231921</v>
      </c>
      <c r="AD164">
        <v>27</v>
      </c>
      <c r="AE164">
        <v>6</v>
      </c>
      <c r="AF164">
        <v>0</v>
      </c>
      <c r="AG164">
        <v>0</v>
      </c>
      <c r="AH164">
        <v>0</v>
      </c>
      <c r="AI164">
        <v>0</v>
      </c>
      <c r="AJ164">
        <v>0</v>
      </c>
      <c r="AK164">
        <v>0</v>
      </c>
      <c r="AL164">
        <v>0</v>
      </c>
      <c r="AM164">
        <v>0</v>
      </c>
      <c r="AN164">
        <v>0</v>
      </c>
      <c r="AO164">
        <v>0</v>
      </c>
      <c r="AP164">
        <v>27</v>
      </c>
      <c r="AR164" s="11">
        <v>231921</v>
      </c>
      <c r="AS164">
        <v>0</v>
      </c>
      <c r="AT164">
        <v>6.6228009259259313E-3</v>
      </c>
      <c r="BE164">
        <v>6.6228009259259313E-3</v>
      </c>
    </row>
    <row r="165" spans="1:57" x14ac:dyDescent="0.35">
      <c r="A165">
        <v>123764</v>
      </c>
      <c r="B165">
        <v>8</v>
      </c>
      <c r="D165">
        <v>0</v>
      </c>
      <c r="F165">
        <v>0</v>
      </c>
      <c r="G165">
        <v>0</v>
      </c>
      <c r="K165" t="s">
        <v>89</v>
      </c>
      <c r="L165">
        <v>1</v>
      </c>
      <c r="N165" s="11">
        <v>233855</v>
      </c>
      <c r="O165">
        <v>81</v>
      </c>
      <c r="AA165">
        <v>81</v>
      </c>
      <c r="AC165" s="11">
        <v>233855</v>
      </c>
      <c r="AD165">
        <v>-6</v>
      </c>
      <c r="AE165">
        <v>0</v>
      </c>
      <c r="AF165">
        <v>0</v>
      </c>
      <c r="AG165">
        <v>0</v>
      </c>
      <c r="AH165">
        <v>0</v>
      </c>
      <c r="AI165">
        <v>0</v>
      </c>
      <c r="AJ165">
        <v>0</v>
      </c>
      <c r="AK165">
        <v>0</v>
      </c>
      <c r="AL165">
        <v>0</v>
      </c>
      <c r="AM165">
        <v>0</v>
      </c>
      <c r="AN165">
        <v>0</v>
      </c>
      <c r="AO165">
        <v>0</v>
      </c>
      <c r="AP165">
        <v>0</v>
      </c>
      <c r="AR165" s="11">
        <v>233855</v>
      </c>
      <c r="AS165">
        <v>0</v>
      </c>
      <c r="BE165">
        <v>0</v>
      </c>
    </row>
    <row r="166" spans="1:57" x14ac:dyDescent="0.35">
      <c r="A166">
        <v>123764</v>
      </c>
      <c r="B166">
        <v>9</v>
      </c>
      <c r="D166">
        <v>0</v>
      </c>
      <c r="F166">
        <v>0</v>
      </c>
      <c r="G166">
        <v>0</v>
      </c>
      <c r="K166" t="s">
        <v>89</v>
      </c>
      <c r="L166">
        <v>1</v>
      </c>
      <c r="N166" s="11">
        <v>235110</v>
      </c>
      <c r="O166">
        <v>61</v>
      </c>
      <c r="P166">
        <v>57</v>
      </c>
      <c r="AA166">
        <v>61</v>
      </c>
      <c r="AC166" s="11">
        <v>235110</v>
      </c>
      <c r="AD166">
        <v>14</v>
      </c>
      <c r="AE166">
        <v>18</v>
      </c>
      <c r="AF166">
        <v>0</v>
      </c>
      <c r="AG166">
        <v>0</v>
      </c>
      <c r="AH166">
        <v>0</v>
      </c>
      <c r="AI166">
        <v>0</v>
      </c>
      <c r="AJ166">
        <v>0</v>
      </c>
      <c r="AK166">
        <v>0</v>
      </c>
      <c r="AL166">
        <v>0</v>
      </c>
      <c r="AM166">
        <v>0</v>
      </c>
      <c r="AN166">
        <v>0</v>
      </c>
      <c r="AO166">
        <v>0</v>
      </c>
      <c r="AP166">
        <v>18</v>
      </c>
      <c r="AR166" s="11">
        <v>235110</v>
      </c>
      <c r="AS166">
        <v>0</v>
      </c>
      <c r="AT166">
        <v>6.7585648148147381E-3</v>
      </c>
      <c r="BE166">
        <v>6.7585648148147381E-3</v>
      </c>
    </row>
    <row r="167" spans="1:57" x14ac:dyDescent="0.35">
      <c r="A167">
        <v>123764</v>
      </c>
      <c r="B167">
        <v>10</v>
      </c>
      <c r="D167">
        <v>0</v>
      </c>
      <c r="F167">
        <v>0</v>
      </c>
      <c r="G167">
        <v>0</v>
      </c>
      <c r="K167" t="s">
        <v>89</v>
      </c>
      <c r="L167">
        <v>1</v>
      </c>
      <c r="N167" s="11">
        <v>235218</v>
      </c>
      <c r="O167">
        <v>6</v>
      </c>
      <c r="P167">
        <v>7</v>
      </c>
      <c r="Q167">
        <v>8</v>
      </c>
      <c r="R167">
        <v>2</v>
      </c>
      <c r="S167">
        <v>6</v>
      </c>
      <c r="T167">
        <v>3</v>
      </c>
      <c r="U167">
        <v>1</v>
      </c>
      <c r="V167">
        <v>2</v>
      </c>
      <c r="AA167">
        <v>8</v>
      </c>
      <c r="AC167" s="11">
        <v>235218</v>
      </c>
      <c r="AD167">
        <v>50</v>
      </c>
      <c r="AE167">
        <v>40</v>
      </c>
      <c r="AF167">
        <v>30</v>
      </c>
      <c r="AG167">
        <v>90</v>
      </c>
      <c r="AH167">
        <v>50</v>
      </c>
      <c r="AI167">
        <v>80</v>
      </c>
      <c r="AJ167">
        <v>100</v>
      </c>
      <c r="AK167">
        <v>90</v>
      </c>
      <c r="AP167">
        <v>100</v>
      </c>
      <c r="AR167" s="11">
        <v>235218</v>
      </c>
      <c r="AS167">
        <v>2.2668981481481776E-3</v>
      </c>
      <c r="AT167">
        <v>7.5503472222222534E-3</v>
      </c>
      <c r="AU167">
        <v>2.5348263888888889E-2</v>
      </c>
      <c r="AV167">
        <v>2.0984953703704345E-3</v>
      </c>
      <c r="AW167">
        <v>1.3007986111111203E-2</v>
      </c>
      <c r="AX167">
        <v>205</v>
      </c>
      <c r="AY167">
        <v>2.7679398148148238E-3</v>
      </c>
      <c r="AZ167">
        <v>2.8935185185186008E-3</v>
      </c>
      <c r="BE167">
        <v>205</v>
      </c>
    </row>
    <row r="168" spans="1:57" x14ac:dyDescent="0.35">
      <c r="A168">
        <v>123764</v>
      </c>
      <c r="B168">
        <v>11</v>
      </c>
      <c r="D168">
        <v>0</v>
      </c>
      <c r="F168">
        <v>0</v>
      </c>
      <c r="G168">
        <v>0</v>
      </c>
      <c r="K168" t="s">
        <v>89</v>
      </c>
      <c r="L168">
        <v>1</v>
      </c>
      <c r="N168" s="11">
        <v>235246</v>
      </c>
      <c r="O168">
        <v>123</v>
      </c>
      <c r="AA168">
        <v>123</v>
      </c>
      <c r="AC168" s="11">
        <v>235246</v>
      </c>
      <c r="AD168">
        <v>-48</v>
      </c>
      <c r="AE168">
        <v>0</v>
      </c>
      <c r="AF168">
        <v>0</v>
      </c>
      <c r="AG168">
        <v>0</v>
      </c>
      <c r="AH168">
        <v>0</v>
      </c>
      <c r="AI168">
        <v>0</v>
      </c>
      <c r="AJ168">
        <v>0</v>
      </c>
      <c r="AK168">
        <v>0</v>
      </c>
      <c r="AL168">
        <v>0</v>
      </c>
      <c r="AM168">
        <v>0</v>
      </c>
      <c r="AN168">
        <v>0</v>
      </c>
      <c r="AO168">
        <v>0</v>
      </c>
      <c r="AP168">
        <v>0</v>
      </c>
      <c r="AR168" s="11">
        <v>235246</v>
      </c>
      <c r="AS168">
        <v>0</v>
      </c>
      <c r="BE168">
        <v>0</v>
      </c>
    </row>
    <row r="169" spans="1:57" x14ac:dyDescent="0.35">
      <c r="A169">
        <v>123764</v>
      </c>
      <c r="B169">
        <v>12</v>
      </c>
      <c r="D169">
        <v>0</v>
      </c>
      <c r="F169">
        <v>0</v>
      </c>
      <c r="G169">
        <v>0</v>
      </c>
      <c r="K169" t="s">
        <v>89</v>
      </c>
      <c r="L169">
        <v>1</v>
      </c>
      <c r="N169" s="11">
        <v>238026</v>
      </c>
      <c r="O169">
        <v>48</v>
      </c>
      <c r="P169">
        <v>56</v>
      </c>
      <c r="AA169">
        <v>56</v>
      </c>
      <c r="AC169" s="11">
        <v>238026</v>
      </c>
      <c r="AD169">
        <v>27</v>
      </c>
      <c r="AE169">
        <v>19</v>
      </c>
      <c r="AF169">
        <v>0</v>
      </c>
      <c r="AG169">
        <v>0</v>
      </c>
      <c r="AH169">
        <v>0</v>
      </c>
      <c r="AI169">
        <v>0</v>
      </c>
      <c r="AJ169">
        <v>0</v>
      </c>
      <c r="AK169">
        <v>0</v>
      </c>
      <c r="AL169">
        <v>0</v>
      </c>
      <c r="AM169">
        <v>0</v>
      </c>
      <c r="AN169">
        <v>0</v>
      </c>
      <c r="AO169">
        <v>0</v>
      </c>
      <c r="AP169">
        <v>27</v>
      </c>
      <c r="AR169" s="11">
        <v>238026</v>
      </c>
      <c r="AS169">
        <v>0</v>
      </c>
      <c r="AT169">
        <v>6.6663194444445129E-3</v>
      </c>
      <c r="BE169">
        <v>6.6663194444445129E-3</v>
      </c>
    </row>
    <row r="170" spans="1:57" x14ac:dyDescent="0.35">
      <c r="A170">
        <v>469626</v>
      </c>
      <c r="B170">
        <v>1</v>
      </c>
      <c r="C170" t="s">
        <v>106</v>
      </c>
      <c r="D170">
        <v>9</v>
      </c>
      <c r="E170">
        <v>2</v>
      </c>
      <c r="F170">
        <v>3</v>
      </c>
      <c r="G170">
        <v>98</v>
      </c>
      <c r="H170">
        <v>1.0911689814814718E-2</v>
      </c>
      <c r="I170">
        <v>1.0911689814814718E-2</v>
      </c>
      <c r="J170">
        <v>1.0911689814814718E-2</v>
      </c>
      <c r="K170">
        <v>2</v>
      </c>
      <c r="L170">
        <v>1</v>
      </c>
      <c r="N170" s="11">
        <v>238208</v>
      </c>
      <c r="O170">
        <v>32</v>
      </c>
      <c r="P170">
        <v>39</v>
      </c>
      <c r="Q170">
        <v>46</v>
      </c>
      <c r="AA170">
        <v>46</v>
      </c>
      <c r="AC170" s="11">
        <v>238208</v>
      </c>
      <c r="AD170">
        <v>43</v>
      </c>
      <c r="AE170">
        <v>36</v>
      </c>
      <c r="AF170">
        <v>10</v>
      </c>
      <c r="AG170">
        <v>0</v>
      </c>
      <c r="AH170">
        <v>0</v>
      </c>
      <c r="AI170">
        <v>0</v>
      </c>
      <c r="AJ170">
        <v>0</v>
      </c>
      <c r="AK170">
        <v>0</v>
      </c>
      <c r="AL170">
        <v>0</v>
      </c>
      <c r="AM170">
        <v>0</v>
      </c>
      <c r="AN170">
        <v>0</v>
      </c>
      <c r="AO170">
        <v>0</v>
      </c>
      <c r="AP170">
        <v>43</v>
      </c>
      <c r="AR170" s="11">
        <v>238208</v>
      </c>
      <c r="AS170">
        <v>0</v>
      </c>
      <c r="AT170">
        <v>5.9615740740741607E-3</v>
      </c>
      <c r="AU170">
        <v>2.4853009259259151E-2</v>
      </c>
      <c r="BE170">
        <v>2.4853009259259151E-2</v>
      </c>
    </row>
    <row r="171" spans="1:57" x14ac:dyDescent="0.35">
      <c r="A171">
        <v>469626</v>
      </c>
      <c r="B171">
        <v>2</v>
      </c>
      <c r="C171" t="s">
        <v>107</v>
      </c>
      <c r="D171">
        <v>21</v>
      </c>
      <c r="E171">
        <v>48</v>
      </c>
      <c r="F171">
        <v>2</v>
      </c>
      <c r="G171">
        <v>27</v>
      </c>
      <c r="H171">
        <v>5.3363425925925245E-3</v>
      </c>
      <c r="I171">
        <v>5.3363425925925245E-3</v>
      </c>
      <c r="J171">
        <v>5.3363425925925245E-3</v>
      </c>
      <c r="K171">
        <v>48</v>
      </c>
      <c r="L171">
        <v>1</v>
      </c>
      <c r="N171" s="11">
        <v>239148</v>
      </c>
      <c r="O171">
        <v>33</v>
      </c>
      <c r="P171">
        <v>38</v>
      </c>
      <c r="Q171">
        <v>18</v>
      </c>
      <c r="R171">
        <v>7</v>
      </c>
      <c r="S171">
        <v>16</v>
      </c>
      <c r="T171">
        <v>2</v>
      </c>
      <c r="AA171">
        <v>38</v>
      </c>
      <c r="AC171" s="11">
        <v>239148</v>
      </c>
      <c r="AD171">
        <v>42</v>
      </c>
      <c r="AE171">
        <v>37</v>
      </c>
      <c r="AF171">
        <v>66</v>
      </c>
      <c r="AG171">
        <v>82</v>
      </c>
      <c r="AH171">
        <v>43</v>
      </c>
      <c r="AI171">
        <v>95</v>
      </c>
      <c r="AJ171">
        <v>0</v>
      </c>
      <c r="AK171">
        <v>0</v>
      </c>
      <c r="AL171">
        <v>0</v>
      </c>
      <c r="AM171">
        <v>0</v>
      </c>
      <c r="AN171">
        <v>0</v>
      </c>
      <c r="AO171">
        <v>0</v>
      </c>
      <c r="AP171">
        <v>95</v>
      </c>
      <c r="AR171" s="11">
        <v>239148</v>
      </c>
      <c r="AS171">
        <v>0</v>
      </c>
      <c r="AT171">
        <v>5.9546296296295598E-3</v>
      </c>
      <c r="AU171">
        <v>2.0823148148148229E-2</v>
      </c>
      <c r="AV171">
        <v>1.1914351851851634E-3</v>
      </c>
      <c r="AW171">
        <v>549</v>
      </c>
      <c r="AX171">
        <v>19</v>
      </c>
      <c r="BE171">
        <v>549</v>
      </c>
    </row>
    <row r="172" spans="1:57" x14ac:dyDescent="0.35">
      <c r="A172">
        <v>469626</v>
      </c>
      <c r="B172">
        <v>3</v>
      </c>
      <c r="C172" t="s">
        <v>29</v>
      </c>
      <c r="D172">
        <v>34</v>
      </c>
      <c r="E172">
        <v>4</v>
      </c>
      <c r="F172">
        <v>1</v>
      </c>
      <c r="G172">
        <v>94</v>
      </c>
      <c r="H172">
        <v>1.718773148148145E-2</v>
      </c>
      <c r="I172">
        <v>1.718773148148145E-2</v>
      </c>
      <c r="J172">
        <v>1.718773148148145E-2</v>
      </c>
      <c r="K172">
        <v>4</v>
      </c>
      <c r="L172">
        <v>1</v>
      </c>
      <c r="N172" s="11">
        <v>239210</v>
      </c>
      <c r="O172">
        <v>92</v>
      </c>
      <c r="AA172">
        <v>92</v>
      </c>
      <c r="AC172" s="11">
        <v>239210</v>
      </c>
      <c r="AD172">
        <v>-17</v>
      </c>
      <c r="AE172">
        <v>0</v>
      </c>
      <c r="AF172">
        <v>0</v>
      </c>
      <c r="AG172">
        <v>0</v>
      </c>
      <c r="AH172">
        <v>0</v>
      </c>
      <c r="AI172">
        <v>0</v>
      </c>
      <c r="AJ172">
        <v>0</v>
      </c>
      <c r="AK172">
        <v>0</v>
      </c>
      <c r="AL172">
        <v>0</v>
      </c>
      <c r="AM172">
        <v>0</v>
      </c>
      <c r="AN172">
        <v>0</v>
      </c>
      <c r="AO172">
        <v>0</v>
      </c>
      <c r="AP172">
        <v>0</v>
      </c>
      <c r="AR172" s="11">
        <v>239210</v>
      </c>
      <c r="AS172">
        <v>0</v>
      </c>
      <c r="BE172">
        <v>0</v>
      </c>
    </row>
    <row r="173" spans="1:57" x14ac:dyDescent="0.35">
      <c r="A173">
        <v>469626</v>
      </c>
      <c r="B173">
        <v>4</v>
      </c>
      <c r="C173" t="s">
        <v>108</v>
      </c>
      <c r="D173">
        <v>13</v>
      </c>
      <c r="E173">
        <v>32</v>
      </c>
      <c r="F173">
        <v>2</v>
      </c>
      <c r="G173">
        <v>18</v>
      </c>
      <c r="H173">
        <v>1.4322916666666963E-3</v>
      </c>
      <c r="I173">
        <v>1.4322916666666963E-3</v>
      </c>
      <c r="J173">
        <v>1.4322916666666963E-3</v>
      </c>
      <c r="K173">
        <v>32</v>
      </c>
      <c r="L173">
        <v>1</v>
      </c>
      <c r="N173" s="11">
        <v>239442</v>
      </c>
      <c r="O173">
        <v>15</v>
      </c>
      <c r="P173">
        <v>25</v>
      </c>
      <c r="Q173">
        <v>30</v>
      </c>
      <c r="R173">
        <v>17</v>
      </c>
      <c r="S173">
        <v>18</v>
      </c>
      <c r="AA173">
        <v>30</v>
      </c>
      <c r="AC173" s="11">
        <v>239442</v>
      </c>
      <c r="AD173">
        <v>72</v>
      </c>
      <c r="AE173">
        <v>52</v>
      </c>
      <c r="AF173">
        <v>42</v>
      </c>
      <c r="AG173">
        <v>52</v>
      </c>
      <c r="AH173">
        <v>37</v>
      </c>
      <c r="AI173">
        <v>0</v>
      </c>
      <c r="AJ173">
        <v>0</v>
      </c>
      <c r="AK173">
        <v>0</v>
      </c>
      <c r="AL173">
        <v>0</v>
      </c>
      <c r="AM173">
        <v>0</v>
      </c>
      <c r="AN173">
        <v>0</v>
      </c>
      <c r="AO173">
        <v>0</v>
      </c>
      <c r="AP173">
        <v>72</v>
      </c>
      <c r="AR173" s="11">
        <v>239442</v>
      </c>
      <c r="AS173">
        <v>0</v>
      </c>
      <c r="AT173">
        <v>5.4104166666666398E-3</v>
      </c>
      <c r="AU173">
        <v>2.1903240740740682E-2</v>
      </c>
      <c r="AV173">
        <v>1.3475694444444741E-3</v>
      </c>
      <c r="AW173">
        <v>546</v>
      </c>
      <c r="BE173">
        <v>546</v>
      </c>
    </row>
    <row r="174" spans="1:57" x14ac:dyDescent="0.35">
      <c r="A174">
        <v>469626</v>
      </c>
      <c r="B174">
        <v>5</v>
      </c>
      <c r="C174" t="s">
        <v>62</v>
      </c>
      <c r="D174">
        <v>15</v>
      </c>
      <c r="E174">
        <v>13</v>
      </c>
      <c r="F174">
        <v>2</v>
      </c>
      <c r="G174">
        <v>52</v>
      </c>
      <c r="H174" t="s">
        <v>109</v>
      </c>
      <c r="I174">
        <v>575</v>
      </c>
      <c r="J174">
        <v>575</v>
      </c>
      <c r="K174">
        <v>13</v>
      </c>
      <c r="L174">
        <v>1</v>
      </c>
      <c r="N174" s="11">
        <v>239902</v>
      </c>
      <c r="O174">
        <v>92</v>
      </c>
      <c r="AA174">
        <v>92</v>
      </c>
      <c r="AC174" s="11">
        <v>239902</v>
      </c>
      <c r="AD174">
        <v>-17</v>
      </c>
      <c r="AE174">
        <v>0</v>
      </c>
      <c r="AF174">
        <v>0</v>
      </c>
      <c r="AG174">
        <v>0</v>
      </c>
      <c r="AH174">
        <v>0</v>
      </c>
      <c r="AI174">
        <v>0</v>
      </c>
      <c r="AJ174">
        <v>0</v>
      </c>
      <c r="AK174">
        <v>0</v>
      </c>
      <c r="AL174">
        <v>0</v>
      </c>
      <c r="AM174">
        <v>0</v>
      </c>
      <c r="AN174">
        <v>0</v>
      </c>
      <c r="AO174">
        <v>0</v>
      </c>
      <c r="AP174">
        <v>0</v>
      </c>
      <c r="AR174" s="11">
        <v>239902</v>
      </c>
      <c r="AS174">
        <v>0</v>
      </c>
      <c r="BE174">
        <v>0</v>
      </c>
    </row>
    <row r="175" spans="1:57" x14ac:dyDescent="0.35">
      <c r="A175">
        <v>469626</v>
      </c>
      <c r="B175">
        <v>6</v>
      </c>
      <c r="C175" t="s">
        <v>13</v>
      </c>
      <c r="D175">
        <v>16</v>
      </c>
      <c r="E175">
        <v>13</v>
      </c>
      <c r="F175">
        <v>1</v>
      </c>
      <c r="G175">
        <v>40</v>
      </c>
      <c r="H175" s="19" t="s">
        <v>67</v>
      </c>
      <c r="I175">
        <v>8</v>
      </c>
      <c r="J175">
        <v>8</v>
      </c>
      <c r="K175" t="s">
        <v>66</v>
      </c>
      <c r="L175">
        <v>1</v>
      </c>
      <c r="N175" s="11">
        <v>241233</v>
      </c>
      <c r="O175">
        <v>10</v>
      </c>
      <c r="P175">
        <v>9</v>
      </c>
      <c r="Q175">
        <v>9</v>
      </c>
      <c r="R175">
        <v>8</v>
      </c>
      <c r="S175">
        <v>8</v>
      </c>
      <c r="T175">
        <v>8</v>
      </c>
      <c r="U175">
        <v>0</v>
      </c>
      <c r="V175">
        <v>0</v>
      </c>
      <c r="AA175">
        <v>10</v>
      </c>
      <c r="AC175" s="11">
        <v>241233</v>
      </c>
      <c r="AD175">
        <v>10</v>
      </c>
      <c r="AE175">
        <v>20</v>
      </c>
      <c r="AF175">
        <v>20</v>
      </c>
      <c r="AG175">
        <v>30</v>
      </c>
      <c r="AH175">
        <v>30</v>
      </c>
      <c r="AI175">
        <v>30</v>
      </c>
      <c r="AJ175">
        <v>0</v>
      </c>
      <c r="AK175">
        <v>0</v>
      </c>
      <c r="AP175">
        <v>30</v>
      </c>
      <c r="AR175" s="11">
        <v>241233</v>
      </c>
      <c r="AS175">
        <v>2.3687500000000306E-3</v>
      </c>
      <c r="AT175">
        <v>0</v>
      </c>
      <c r="AU175">
        <v>2.9047800925925849E-2</v>
      </c>
      <c r="AV175">
        <v>3.1530092592593206E-3</v>
      </c>
      <c r="AW175">
        <v>0</v>
      </c>
      <c r="AX175">
        <v>205</v>
      </c>
      <c r="BE175">
        <v>205</v>
      </c>
    </row>
    <row r="176" spans="1:57" x14ac:dyDescent="0.35">
      <c r="A176">
        <v>469626</v>
      </c>
      <c r="B176">
        <v>7</v>
      </c>
      <c r="D176">
        <v>0</v>
      </c>
      <c r="F176">
        <v>0</v>
      </c>
      <c r="G176">
        <v>0</v>
      </c>
      <c r="K176" t="s">
        <v>89</v>
      </c>
      <c r="L176">
        <v>1</v>
      </c>
      <c r="N176" s="11">
        <v>242149</v>
      </c>
      <c r="O176">
        <v>75</v>
      </c>
      <c r="P176">
        <v>32</v>
      </c>
      <c r="AA176">
        <v>75</v>
      </c>
      <c r="AC176" s="11">
        <v>242149</v>
      </c>
      <c r="AD176">
        <v>0</v>
      </c>
      <c r="AE176">
        <v>43</v>
      </c>
      <c r="AF176">
        <v>0</v>
      </c>
      <c r="AG176">
        <v>0</v>
      </c>
      <c r="AH176">
        <v>0</v>
      </c>
      <c r="AI176">
        <v>0</v>
      </c>
      <c r="AJ176">
        <v>0</v>
      </c>
      <c r="AK176">
        <v>0</v>
      </c>
      <c r="AL176">
        <v>0</v>
      </c>
      <c r="AM176">
        <v>0</v>
      </c>
      <c r="AN176">
        <v>0</v>
      </c>
      <c r="AO176">
        <v>0</v>
      </c>
      <c r="AP176">
        <v>43</v>
      </c>
      <c r="AR176" s="11">
        <v>242149</v>
      </c>
      <c r="AS176">
        <v>0</v>
      </c>
      <c r="AT176">
        <v>5.6237268518517514E-3</v>
      </c>
      <c r="BE176">
        <v>5.6237268518517514E-3</v>
      </c>
    </row>
    <row r="177" spans="1:57" x14ac:dyDescent="0.35">
      <c r="A177">
        <v>469626</v>
      </c>
      <c r="B177">
        <v>8</v>
      </c>
      <c r="D177">
        <v>0</v>
      </c>
      <c r="F177">
        <v>0</v>
      </c>
      <c r="G177">
        <v>0</v>
      </c>
      <c r="K177" t="s">
        <v>89</v>
      </c>
      <c r="L177">
        <v>1</v>
      </c>
      <c r="N177" s="11">
        <v>243666</v>
      </c>
      <c r="O177">
        <v>10</v>
      </c>
      <c r="P177">
        <v>7</v>
      </c>
      <c r="Q177">
        <v>4</v>
      </c>
      <c r="R177">
        <v>4</v>
      </c>
      <c r="S177">
        <v>4</v>
      </c>
      <c r="T177">
        <v>3</v>
      </c>
      <c r="U177">
        <v>5</v>
      </c>
      <c r="AA177">
        <v>10</v>
      </c>
      <c r="AC177" s="11">
        <v>243666</v>
      </c>
      <c r="AD177">
        <v>10</v>
      </c>
      <c r="AE177">
        <v>40</v>
      </c>
      <c r="AF177">
        <v>70</v>
      </c>
      <c r="AG177">
        <v>70</v>
      </c>
      <c r="AH177">
        <v>70</v>
      </c>
      <c r="AI177">
        <v>80</v>
      </c>
      <c r="AJ177">
        <v>60</v>
      </c>
      <c r="AP177">
        <v>80</v>
      </c>
      <c r="AR177" s="11">
        <v>243666</v>
      </c>
      <c r="AS177">
        <v>0</v>
      </c>
      <c r="AT177">
        <v>1.9288541666666603E-2</v>
      </c>
      <c r="AU177">
        <v>0</v>
      </c>
      <c r="AV177">
        <v>1.141805555555564E-2</v>
      </c>
      <c r="AW177">
        <v>115</v>
      </c>
      <c r="AX177">
        <v>2.6122685185185901E-3</v>
      </c>
      <c r="AY177">
        <v>3.6103009259258467E-3</v>
      </c>
      <c r="BE177">
        <v>115</v>
      </c>
    </row>
    <row r="178" spans="1:57" x14ac:dyDescent="0.35">
      <c r="A178">
        <v>469626</v>
      </c>
      <c r="B178">
        <v>9</v>
      </c>
      <c r="D178">
        <v>0</v>
      </c>
      <c r="F178">
        <v>0</v>
      </c>
      <c r="G178">
        <v>0</v>
      </c>
      <c r="K178" t="s">
        <v>89</v>
      </c>
      <c r="L178">
        <v>1</v>
      </c>
      <c r="N178" s="11">
        <v>244353</v>
      </c>
      <c r="O178">
        <v>37</v>
      </c>
      <c r="P178">
        <v>47</v>
      </c>
      <c r="Q178">
        <v>38</v>
      </c>
      <c r="AA178">
        <v>47</v>
      </c>
      <c r="AC178" s="11">
        <v>244353</v>
      </c>
      <c r="AD178">
        <v>38</v>
      </c>
      <c r="AE178">
        <v>28</v>
      </c>
      <c r="AF178">
        <v>26</v>
      </c>
      <c r="AG178">
        <v>0</v>
      </c>
      <c r="AH178">
        <v>0</v>
      </c>
      <c r="AI178">
        <v>0</v>
      </c>
      <c r="AJ178">
        <v>0</v>
      </c>
      <c r="AK178">
        <v>0</v>
      </c>
      <c r="AL178">
        <v>0</v>
      </c>
      <c r="AM178">
        <v>0</v>
      </c>
      <c r="AN178">
        <v>0</v>
      </c>
      <c r="AO178">
        <v>0</v>
      </c>
      <c r="AP178">
        <v>38</v>
      </c>
      <c r="AR178" s="11">
        <v>244353</v>
      </c>
      <c r="AS178">
        <v>1.3300231481481406E-2</v>
      </c>
      <c r="AT178">
        <v>5.3334490740741813E-3</v>
      </c>
      <c r="AU178">
        <v>1.9229166666666631E-2</v>
      </c>
      <c r="BE178">
        <v>1.9229166666666631E-2</v>
      </c>
    </row>
    <row r="179" spans="1:57" x14ac:dyDescent="0.35">
      <c r="A179">
        <v>469626</v>
      </c>
      <c r="B179">
        <v>10</v>
      </c>
      <c r="D179">
        <v>0</v>
      </c>
      <c r="F179">
        <v>0</v>
      </c>
      <c r="G179">
        <v>0</v>
      </c>
      <c r="K179" t="s">
        <v>89</v>
      </c>
      <c r="L179">
        <v>1</v>
      </c>
      <c r="N179" s="11">
        <v>244482</v>
      </c>
      <c r="O179">
        <v>2</v>
      </c>
      <c r="P179">
        <v>1</v>
      </c>
      <c r="Q179">
        <v>6</v>
      </c>
      <c r="R179">
        <v>1</v>
      </c>
      <c r="S179">
        <v>3</v>
      </c>
      <c r="T179">
        <v>5</v>
      </c>
      <c r="U179">
        <v>1</v>
      </c>
      <c r="V179">
        <v>9</v>
      </c>
      <c r="AA179">
        <v>9</v>
      </c>
      <c r="AC179" s="11">
        <v>244482</v>
      </c>
      <c r="AD179">
        <v>90</v>
      </c>
      <c r="AE179">
        <v>100</v>
      </c>
      <c r="AF179">
        <v>50</v>
      </c>
      <c r="AG179">
        <v>100</v>
      </c>
      <c r="AH179">
        <v>80</v>
      </c>
      <c r="AI179">
        <v>60</v>
      </c>
      <c r="AJ179">
        <v>100</v>
      </c>
      <c r="AK179">
        <v>20</v>
      </c>
      <c r="AP179">
        <v>100</v>
      </c>
      <c r="AR179" s="11">
        <v>244482</v>
      </c>
      <c r="AS179">
        <v>2.3760416666667172E-3</v>
      </c>
      <c r="AT179">
        <v>8.3440972222221799E-3</v>
      </c>
      <c r="AU179">
        <v>2.6429282407407495E-2</v>
      </c>
      <c r="AV179">
        <v>2.4126157407406978E-3</v>
      </c>
      <c r="AW179">
        <v>1.4657291666666739E-2</v>
      </c>
      <c r="AX179">
        <v>175</v>
      </c>
      <c r="AY179">
        <v>3.4466435185185329E-3</v>
      </c>
      <c r="AZ179">
        <v>0</v>
      </c>
      <c r="BE179">
        <v>175</v>
      </c>
    </row>
    <row r="180" spans="1:57" x14ac:dyDescent="0.35">
      <c r="A180">
        <v>469626</v>
      </c>
      <c r="B180">
        <v>11</v>
      </c>
      <c r="D180">
        <v>0</v>
      </c>
      <c r="F180">
        <v>0</v>
      </c>
      <c r="G180">
        <v>0</v>
      </c>
      <c r="K180" t="s">
        <v>89</v>
      </c>
      <c r="L180">
        <v>1</v>
      </c>
      <c r="N180" s="11">
        <v>244718</v>
      </c>
      <c r="O180">
        <v>56</v>
      </c>
      <c r="P180">
        <v>67</v>
      </c>
      <c r="AA180">
        <v>67</v>
      </c>
      <c r="AC180" s="11">
        <v>244718</v>
      </c>
      <c r="AD180">
        <v>19</v>
      </c>
      <c r="AE180">
        <v>8</v>
      </c>
      <c r="AF180">
        <v>0</v>
      </c>
      <c r="AG180">
        <v>0</v>
      </c>
      <c r="AH180">
        <v>0</v>
      </c>
      <c r="AI180">
        <v>0</v>
      </c>
      <c r="AJ180">
        <v>0</v>
      </c>
      <c r="AK180">
        <v>0</v>
      </c>
      <c r="AL180">
        <v>0</v>
      </c>
      <c r="AM180">
        <v>0</v>
      </c>
      <c r="AN180">
        <v>0</v>
      </c>
      <c r="AO180">
        <v>0</v>
      </c>
      <c r="AP180">
        <v>19</v>
      </c>
      <c r="AR180" s="11">
        <v>244718</v>
      </c>
      <c r="AS180">
        <v>0</v>
      </c>
      <c r="AT180">
        <v>0</v>
      </c>
      <c r="BE180">
        <v>0</v>
      </c>
    </row>
    <row r="181" spans="1:57" x14ac:dyDescent="0.35">
      <c r="A181">
        <v>469626</v>
      </c>
      <c r="B181">
        <v>12</v>
      </c>
      <c r="D181">
        <v>0</v>
      </c>
      <c r="F181">
        <v>0</v>
      </c>
      <c r="G181">
        <v>0</v>
      </c>
      <c r="K181" t="s">
        <v>89</v>
      </c>
      <c r="L181">
        <v>1</v>
      </c>
      <c r="N181" s="11">
        <v>245403</v>
      </c>
      <c r="O181">
        <v>26</v>
      </c>
      <c r="P181">
        <v>29</v>
      </c>
      <c r="Q181">
        <v>37</v>
      </c>
      <c r="R181">
        <v>2</v>
      </c>
      <c r="S181">
        <v>30</v>
      </c>
      <c r="AA181">
        <v>37</v>
      </c>
      <c r="AC181" s="11">
        <v>245403</v>
      </c>
      <c r="AD181">
        <v>50</v>
      </c>
      <c r="AE181">
        <v>46</v>
      </c>
      <c r="AF181">
        <v>28</v>
      </c>
      <c r="AG181">
        <v>97</v>
      </c>
      <c r="AH181">
        <v>1</v>
      </c>
      <c r="AI181">
        <v>0</v>
      </c>
      <c r="AJ181">
        <v>0</v>
      </c>
      <c r="AK181">
        <v>0</v>
      </c>
      <c r="AL181">
        <v>0</v>
      </c>
      <c r="AM181">
        <v>0</v>
      </c>
      <c r="AN181">
        <v>0</v>
      </c>
      <c r="AO181">
        <v>0</v>
      </c>
      <c r="AP181">
        <v>97</v>
      </c>
      <c r="AR181" s="11">
        <v>245403</v>
      </c>
      <c r="AS181">
        <v>0</v>
      </c>
      <c r="AT181">
        <v>5.4637731481481655E-3</v>
      </c>
      <c r="AU181">
        <v>2.2401041666666677E-2</v>
      </c>
      <c r="AV181">
        <v>1.0887731481481477E-3</v>
      </c>
      <c r="AW181">
        <v>436</v>
      </c>
      <c r="BE181">
        <v>436</v>
      </c>
    </row>
    <row r="182" spans="1:57" x14ac:dyDescent="0.35">
      <c r="A182">
        <v>158264</v>
      </c>
      <c r="B182">
        <v>1</v>
      </c>
      <c r="C182" t="s">
        <v>57</v>
      </c>
      <c r="D182">
        <v>12</v>
      </c>
      <c r="E182">
        <v>9</v>
      </c>
      <c r="F182">
        <v>3</v>
      </c>
      <c r="G182">
        <v>84</v>
      </c>
      <c r="H182">
        <v>1.1486342592592624E-2</v>
      </c>
      <c r="I182">
        <v>1.1486342592592624E-2</v>
      </c>
      <c r="J182">
        <v>1.1486342592592624E-2</v>
      </c>
      <c r="K182">
        <v>9</v>
      </c>
      <c r="L182">
        <v>1</v>
      </c>
      <c r="N182" s="11">
        <v>246355</v>
      </c>
      <c r="O182">
        <v>102</v>
      </c>
      <c r="AA182">
        <v>102</v>
      </c>
      <c r="AC182" s="11">
        <v>246355</v>
      </c>
      <c r="AD182">
        <v>-27</v>
      </c>
      <c r="AE182">
        <v>0</v>
      </c>
      <c r="AF182">
        <v>0</v>
      </c>
      <c r="AG182">
        <v>0</v>
      </c>
      <c r="AH182">
        <v>0</v>
      </c>
      <c r="AI182">
        <v>0</v>
      </c>
      <c r="AJ182">
        <v>0</v>
      </c>
      <c r="AK182">
        <v>0</v>
      </c>
      <c r="AL182">
        <v>0</v>
      </c>
      <c r="AM182">
        <v>0</v>
      </c>
      <c r="AN182">
        <v>0</v>
      </c>
      <c r="AO182">
        <v>0</v>
      </c>
      <c r="AP182">
        <v>0</v>
      </c>
      <c r="AR182" s="11">
        <v>246355</v>
      </c>
      <c r="AS182">
        <v>0</v>
      </c>
      <c r="BE182">
        <v>0</v>
      </c>
    </row>
    <row r="183" spans="1:57" x14ac:dyDescent="0.35">
      <c r="A183">
        <v>158264</v>
      </c>
      <c r="B183">
        <v>2</v>
      </c>
      <c r="C183" t="s">
        <v>90</v>
      </c>
      <c r="D183">
        <v>16</v>
      </c>
      <c r="E183">
        <v>12</v>
      </c>
      <c r="F183">
        <v>2</v>
      </c>
      <c r="G183">
        <v>78</v>
      </c>
      <c r="H183">
        <v>4.4627314814815744E-3</v>
      </c>
      <c r="I183">
        <v>4.4627314814815744E-3</v>
      </c>
      <c r="J183">
        <v>4.4627314814815744E-3</v>
      </c>
      <c r="K183">
        <v>12</v>
      </c>
      <c r="L183">
        <v>1</v>
      </c>
      <c r="N183" s="11">
        <v>247005</v>
      </c>
      <c r="O183">
        <v>88</v>
      </c>
      <c r="AA183">
        <v>88</v>
      </c>
      <c r="AC183" s="11">
        <v>247005</v>
      </c>
      <c r="AD183">
        <v>-13</v>
      </c>
      <c r="AE183">
        <v>0</v>
      </c>
      <c r="AF183">
        <v>0</v>
      </c>
      <c r="AG183">
        <v>0</v>
      </c>
      <c r="AH183">
        <v>0</v>
      </c>
      <c r="AI183">
        <v>0</v>
      </c>
      <c r="AJ183">
        <v>0</v>
      </c>
      <c r="AK183">
        <v>0</v>
      </c>
      <c r="AL183">
        <v>0</v>
      </c>
      <c r="AM183">
        <v>0</v>
      </c>
      <c r="AN183">
        <v>0</v>
      </c>
      <c r="AO183">
        <v>0</v>
      </c>
      <c r="AP183">
        <v>0</v>
      </c>
      <c r="AR183" s="11">
        <v>247005</v>
      </c>
      <c r="AS183">
        <v>0</v>
      </c>
      <c r="BE183">
        <v>0</v>
      </c>
    </row>
    <row r="184" spans="1:57" x14ac:dyDescent="0.35">
      <c r="A184">
        <v>158264</v>
      </c>
      <c r="B184">
        <v>3</v>
      </c>
      <c r="C184" t="s">
        <v>90</v>
      </c>
      <c r="D184">
        <v>23</v>
      </c>
      <c r="E184">
        <v>12</v>
      </c>
      <c r="F184">
        <v>1</v>
      </c>
      <c r="G184">
        <v>78</v>
      </c>
      <c r="H184">
        <v>1.7680671296296246E-2</v>
      </c>
      <c r="I184">
        <v>1.7680671296296246E-2</v>
      </c>
      <c r="J184">
        <v>1.7680671296296246E-2</v>
      </c>
      <c r="K184">
        <v>12</v>
      </c>
      <c r="L184">
        <v>1</v>
      </c>
      <c r="N184" s="11">
        <v>248235</v>
      </c>
      <c r="O184">
        <v>30</v>
      </c>
      <c r="P184">
        <v>42</v>
      </c>
      <c r="Q184">
        <v>47</v>
      </c>
      <c r="AA184">
        <v>47</v>
      </c>
      <c r="AC184" s="11">
        <v>248235</v>
      </c>
      <c r="AD184">
        <v>45</v>
      </c>
      <c r="AE184">
        <v>33</v>
      </c>
      <c r="AF184">
        <v>8</v>
      </c>
      <c r="AG184">
        <v>0</v>
      </c>
      <c r="AH184">
        <v>0</v>
      </c>
      <c r="AI184">
        <v>0</v>
      </c>
      <c r="AJ184">
        <v>0</v>
      </c>
      <c r="AK184">
        <v>0</v>
      </c>
      <c r="AL184">
        <v>0</v>
      </c>
      <c r="AM184">
        <v>0</v>
      </c>
      <c r="AN184">
        <v>0</v>
      </c>
      <c r="AO184">
        <v>0</v>
      </c>
      <c r="AP184">
        <v>45</v>
      </c>
      <c r="AR184" s="11">
        <v>248235</v>
      </c>
      <c r="AS184">
        <v>0</v>
      </c>
      <c r="AT184">
        <v>6.0643518518519457E-3</v>
      </c>
      <c r="AU184">
        <v>2.4968287037037129E-2</v>
      </c>
      <c r="BE184">
        <v>2.4968287037037129E-2</v>
      </c>
    </row>
    <row r="185" spans="1:57" x14ac:dyDescent="0.35">
      <c r="A185">
        <v>158264</v>
      </c>
      <c r="B185">
        <v>4</v>
      </c>
      <c r="C185" t="s">
        <v>110</v>
      </c>
      <c r="D185">
        <v>8</v>
      </c>
      <c r="E185">
        <v>35</v>
      </c>
      <c r="F185">
        <v>2</v>
      </c>
      <c r="G185">
        <v>12</v>
      </c>
      <c r="H185">
        <v>1.5222222222222026E-3</v>
      </c>
      <c r="I185">
        <v>1.5222222222222026E-3</v>
      </c>
      <c r="J185">
        <v>1.5222222222222026E-3</v>
      </c>
      <c r="K185">
        <v>35</v>
      </c>
      <c r="L185">
        <v>1</v>
      </c>
      <c r="N185" s="11">
        <v>250172</v>
      </c>
      <c r="O185">
        <v>65</v>
      </c>
      <c r="P185">
        <v>2</v>
      </c>
      <c r="Q185">
        <v>49</v>
      </c>
      <c r="AA185">
        <v>65</v>
      </c>
      <c r="AC185" s="11">
        <v>250172</v>
      </c>
      <c r="AD185">
        <v>10</v>
      </c>
      <c r="AE185">
        <v>98</v>
      </c>
      <c r="AF185">
        <v>4</v>
      </c>
      <c r="AG185">
        <v>0</v>
      </c>
      <c r="AH185">
        <v>0</v>
      </c>
      <c r="AI185">
        <v>0</v>
      </c>
      <c r="AJ185">
        <v>0</v>
      </c>
      <c r="AK185">
        <v>0</v>
      </c>
      <c r="AL185">
        <v>0</v>
      </c>
      <c r="AM185">
        <v>0</v>
      </c>
      <c r="AN185">
        <v>0</v>
      </c>
      <c r="AO185">
        <v>0</v>
      </c>
      <c r="AP185">
        <v>98</v>
      </c>
      <c r="AR185" s="11">
        <v>250172</v>
      </c>
      <c r="AS185">
        <v>0</v>
      </c>
      <c r="AT185">
        <v>3.9424768518518949E-3</v>
      </c>
      <c r="AU185">
        <v>2.1287847222222211E-2</v>
      </c>
      <c r="BE185">
        <v>2.1287847222222211E-2</v>
      </c>
    </row>
    <row r="186" spans="1:57" x14ac:dyDescent="0.35">
      <c r="A186">
        <v>158264</v>
      </c>
      <c r="B186">
        <v>5</v>
      </c>
      <c r="C186" t="s">
        <v>19</v>
      </c>
      <c r="D186">
        <v>3</v>
      </c>
      <c r="E186">
        <v>11</v>
      </c>
      <c r="F186">
        <v>2</v>
      </c>
      <c r="G186">
        <v>60</v>
      </c>
      <c r="H186" t="s">
        <v>111</v>
      </c>
      <c r="I186">
        <v>584</v>
      </c>
      <c r="J186">
        <v>584</v>
      </c>
      <c r="K186">
        <v>11</v>
      </c>
      <c r="L186">
        <v>1</v>
      </c>
      <c r="N186" s="11">
        <v>252691</v>
      </c>
      <c r="O186">
        <v>5</v>
      </c>
      <c r="P186">
        <v>44</v>
      </c>
      <c r="Q186">
        <v>32</v>
      </c>
      <c r="R186">
        <v>31</v>
      </c>
      <c r="S186">
        <v>12</v>
      </c>
      <c r="AA186">
        <v>44</v>
      </c>
      <c r="AC186" s="11">
        <v>252691</v>
      </c>
      <c r="AD186">
        <v>92</v>
      </c>
      <c r="AE186">
        <v>31</v>
      </c>
      <c r="AF186">
        <v>38</v>
      </c>
      <c r="AG186">
        <v>20</v>
      </c>
      <c r="AH186">
        <v>56</v>
      </c>
      <c r="AI186">
        <v>0</v>
      </c>
      <c r="AJ186">
        <v>0</v>
      </c>
      <c r="AK186">
        <v>0</v>
      </c>
      <c r="AL186">
        <v>0</v>
      </c>
      <c r="AM186">
        <v>0</v>
      </c>
      <c r="AN186">
        <v>0</v>
      </c>
      <c r="AO186">
        <v>0</v>
      </c>
      <c r="AP186">
        <v>92</v>
      </c>
      <c r="AR186" s="11">
        <v>252691</v>
      </c>
      <c r="AS186">
        <v>0</v>
      </c>
      <c r="AT186">
        <v>6.1894675925926457E-3</v>
      </c>
      <c r="AU186">
        <v>2.2116666666666562E-2</v>
      </c>
      <c r="AV186">
        <v>1.5839120370371162E-3</v>
      </c>
      <c r="AW186">
        <v>586</v>
      </c>
      <c r="BE186">
        <v>586</v>
      </c>
    </row>
    <row r="187" spans="1:57" x14ac:dyDescent="0.35">
      <c r="A187">
        <v>158264</v>
      </c>
      <c r="B187">
        <v>6</v>
      </c>
      <c r="C187" t="s">
        <v>69</v>
      </c>
      <c r="D187">
        <v>10</v>
      </c>
      <c r="E187">
        <v>19</v>
      </c>
      <c r="F187">
        <v>1</v>
      </c>
      <c r="G187">
        <v>10</v>
      </c>
      <c r="H187" s="19" t="s">
        <v>112</v>
      </c>
      <c r="I187">
        <v>2</v>
      </c>
      <c r="J187">
        <v>2</v>
      </c>
      <c r="K187">
        <v>19</v>
      </c>
      <c r="L187">
        <v>1</v>
      </c>
      <c r="N187" s="11">
        <v>252855</v>
      </c>
      <c r="O187">
        <v>4</v>
      </c>
      <c r="P187">
        <v>6</v>
      </c>
      <c r="Q187">
        <v>6</v>
      </c>
      <c r="R187">
        <v>4</v>
      </c>
      <c r="S187">
        <v>8</v>
      </c>
      <c r="T187">
        <v>3</v>
      </c>
      <c r="U187">
        <v>1</v>
      </c>
      <c r="V187">
        <v>5</v>
      </c>
      <c r="AA187">
        <v>8</v>
      </c>
      <c r="AC187" s="11">
        <v>252855</v>
      </c>
      <c r="AD187">
        <v>70</v>
      </c>
      <c r="AE187">
        <v>50</v>
      </c>
      <c r="AF187">
        <v>50</v>
      </c>
      <c r="AG187">
        <v>70</v>
      </c>
      <c r="AH187">
        <v>30</v>
      </c>
      <c r="AI187">
        <v>80</v>
      </c>
      <c r="AJ187">
        <v>100</v>
      </c>
      <c r="AK187">
        <v>60</v>
      </c>
      <c r="AP187">
        <v>100</v>
      </c>
      <c r="AR187" s="11">
        <v>252855</v>
      </c>
      <c r="AS187">
        <v>2.0127314814815112E-3</v>
      </c>
      <c r="AT187">
        <v>6.9917824074074986E-3</v>
      </c>
      <c r="AU187">
        <v>2.0668634259259244E-2</v>
      </c>
      <c r="AV187">
        <v>1.6424768518519262E-3</v>
      </c>
      <c r="AW187">
        <v>1.6465740740740697E-2</v>
      </c>
      <c r="AX187">
        <v>275</v>
      </c>
      <c r="AY187">
        <v>3.3282407407406733E-3</v>
      </c>
      <c r="AZ187">
        <v>0</v>
      </c>
      <c r="BE187">
        <v>275</v>
      </c>
    </row>
    <row r="188" spans="1:57" x14ac:dyDescent="0.35">
      <c r="A188">
        <v>158264</v>
      </c>
      <c r="B188">
        <v>7</v>
      </c>
      <c r="D188">
        <v>0</v>
      </c>
      <c r="F188">
        <v>0</v>
      </c>
      <c r="G188">
        <v>0</v>
      </c>
      <c r="K188" t="s">
        <v>89</v>
      </c>
      <c r="L188">
        <v>1</v>
      </c>
      <c r="N188" s="11">
        <v>252900</v>
      </c>
      <c r="O188">
        <v>11</v>
      </c>
      <c r="P188">
        <v>26</v>
      </c>
      <c r="Q188">
        <v>23</v>
      </c>
      <c r="R188">
        <v>6</v>
      </c>
      <c r="S188">
        <v>5</v>
      </c>
      <c r="T188">
        <v>12</v>
      </c>
      <c r="U188">
        <v>9</v>
      </c>
      <c r="V188">
        <v>3</v>
      </c>
      <c r="W188">
        <v>10</v>
      </c>
      <c r="X188">
        <v>9</v>
      </c>
      <c r="Y188">
        <v>8</v>
      </c>
      <c r="Z188">
        <v>3</v>
      </c>
      <c r="AA188">
        <v>26</v>
      </c>
      <c r="AC188" s="11">
        <v>252900</v>
      </c>
      <c r="AD188">
        <v>80</v>
      </c>
      <c r="AE188">
        <v>50</v>
      </c>
      <c r="AF188">
        <v>56</v>
      </c>
      <c r="AG188">
        <v>85</v>
      </c>
      <c r="AH188">
        <v>84</v>
      </c>
      <c r="AI188">
        <v>45</v>
      </c>
      <c r="AJ188">
        <v>20</v>
      </c>
      <c r="AK188">
        <v>80</v>
      </c>
      <c r="AL188">
        <v>10</v>
      </c>
      <c r="AM188">
        <v>20</v>
      </c>
      <c r="AN188">
        <v>30</v>
      </c>
      <c r="AO188">
        <v>80</v>
      </c>
      <c r="AP188">
        <v>85</v>
      </c>
      <c r="AR188" s="11">
        <v>252900</v>
      </c>
      <c r="AS188">
        <v>0</v>
      </c>
      <c r="AT188">
        <v>5.4349537037037265E-3</v>
      </c>
      <c r="AU188">
        <v>2.1379629629629582E-2</v>
      </c>
      <c r="AV188">
        <v>1.1788194444444233E-3</v>
      </c>
      <c r="AW188">
        <v>627</v>
      </c>
      <c r="AX188">
        <v>9</v>
      </c>
      <c r="AY188">
        <v>0</v>
      </c>
      <c r="AZ188">
        <v>230</v>
      </c>
      <c r="BA188">
        <v>2.7063773148148229E-2</v>
      </c>
      <c r="BB188">
        <v>4.30347222222216E-3</v>
      </c>
      <c r="BC188">
        <v>2.7668981481481225E-3</v>
      </c>
      <c r="BD188">
        <v>6.6466435185186246E-3</v>
      </c>
      <c r="BE188">
        <v>627</v>
      </c>
    </row>
    <row r="189" spans="1:57" x14ac:dyDescent="0.35">
      <c r="A189">
        <v>158264</v>
      </c>
      <c r="B189">
        <v>8</v>
      </c>
      <c r="D189">
        <v>0</v>
      </c>
      <c r="F189">
        <v>0</v>
      </c>
      <c r="G189">
        <v>0</v>
      </c>
      <c r="K189" t="s">
        <v>89</v>
      </c>
      <c r="L189">
        <v>1</v>
      </c>
      <c r="N189" s="11">
        <v>253911</v>
      </c>
      <c r="O189">
        <v>134</v>
      </c>
      <c r="AA189">
        <v>134</v>
      </c>
      <c r="AC189" s="11">
        <v>253911</v>
      </c>
      <c r="AD189">
        <v>-59</v>
      </c>
      <c r="AE189">
        <v>0</v>
      </c>
      <c r="AF189">
        <v>0</v>
      </c>
      <c r="AG189">
        <v>0</v>
      </c>
      <c r="AH189">
        <v>0</v>
      </c>
      <c r="AI189">
        <v>0</v>
      </c>
      <c r="AJ189">
        <v>0</v>
      </c>
      <c r="AK189">
        <v>0</v>
      </c>
      <c r="AL189">
        <v>0</v>
      </c>
      <c r="AM189">
        <v>0</v>
      </c>
      <c r="AN189">
        <v>0</v>
      </c>
      <c r="AO189">
        <v>0</v>
      </c>
      <c r="AP189">
        <v>0</v>
      </c>
      <c r="AR189" s="11">
        <v>253911</v>
      </c>
      <c r="AS189">
        <v>0</v>
      </c>
      <c r="BE189">
        <v>0</v>
      </c>
    </row>
    <row r="190" spans="1:57" x14ac:dyDescent="0.35">
      <c r="A190">
        <v>158264</v>
      </c>
      <c r="B190">
        <v>9</v>
      </c>
      <c r="D190">
        <v>0</v>
      </c>
      <c r="F190">
        <v>0</v>
      </c>
      <c r="G190">
        <v>0</v>
      </c>
      <c r="K190" t="s">
        <v>89</v>
      </c>
      <c r="L190">
        <v>1</v>
      </c>
      <c r="N190" s="11">
        <v>255163</v>
      </c>
      <c r="O190">
        <v>2</v>
      </c>
      <c r="P190">
        <v>9</v>
      </c>
      <c r="Q190">
        <v>8</v>
      </c>
      <c r="R190">
        <v>4</v>
      </c>
      <c r="S190">
        <v>8</v>
      </c>
      <c r="T190">
        <v>2</v>
      </c>
      <c r="U190">
        <v>2</v>
      </c>
      <c r="V190">
        <v>3</v>
      </c>
      <c r="AA190">
        <v>9</v>
      </c>
      <c r="AC190" s="11">
        <v>255163</v>
      </c>
      <c r="AD190">
        <v>90</v>
      </c>
      <c r="AE190">
        <v>20</v>
      </c>
      <c r="AF190">
        <v>30</v>
      </c>
      <c r="AG190">
        <v>70</v>
      </c>
      <c r="AH190">
        <v>30</v>
      </c>
      <c r="AI190">
        <v>90</v>
      </c>
      <c r="AJ190">
        <v>90</v>
      </c>
      <c r="AK190">
        <v>80</v>
      </c>
      <c r="AP190">
        <v>90</v>
      </c>
      <c r="AR190" s="11">
        <v>255163</v>
      </c>
      <c r="AS190">
        <v>1.8932870370369503E-3</v>
      </c>
      <c r="AT190">
        <v>8.0280092592592833E-3</v>
      </c>
      <c r="AU190">
        <v>2.3298726851851859E-2</v>
      </c>
      <c r="AV190">
        <v>1.733564814814903E-3</v>
      </c>
      <c r="AW190">
        <v>1.5719328703703628E-2</v>
      </c>
      <c r="AX190">
        <v>295</v>
      </c>
      <c r="AY190">
        <v>3.1766203703704754E-3</v>
      </c>
      <c r="AZ190">
        <v>3.905324074074068E-3</v>
      </c>
      <c r="BE190">
        <v>295</v>
      </c>
    </row>
    <row r="191" spans="1:57" x14ac:dyDescent="0.35">
      <c r="A191">
        <v>158264</v>
      </c>
      <c r="B191">
        <v>10</v>
      </c>
      <c r="D191">
        <v>0</v>
      </c>
      <c r="F191">
        <v>0</v>
      </c>
      <c r="G191">
        <v>0</v>
      </c>
      <c r="K191" t="s">
        <v>89</v>
      </c>
      <c r="L191">
        <v>1</v>
      </c>
      <c r="N191" s="11">
        <v>256330</v>
      </c>
      <c r="O191">
        <v>3</v>
      </c>
      <c r="P191">
        <v>9</v>
      </c>
      <c r="Q191">
        <v>8</v>
      </c>
      <c r="R191">
        <v>2</v>
      </c>
      <c r="S191">
        <v>8</v>
      </c>
      <c r="T191">
        <v>1</v>
      </c>
      <c r="U191">
        <v>3</v>
      </c>
      <c r="V191">
        <v>8</v>
      </c>
      <c r="AA191">
        <v>9</v>
      </c>
      <c r="AC191" s="11">
        <v>256330</v>
      </c>
      <c r="AD191">
        <v>80</v>
      </c>
      <c r="AE191">
        <v>20</v>
      </c>
      <c r="AF191">
        <v>30</v>
      </c>
      <c r="AG191">
        <v>90</v>
      </c>
      <c r="AH191">
        <v>30</v>
      </c>
      <c r="AI191">
        <v>100</v>
      </c>
      <c r="AJ191">
        <v>80</v>
      </c>
      <c r="AK191">
        <v>30</v>
      </c>
      <c r="AP191">
        <v>100</v>
      </c>
      <c r="AR191" s="11">
        <v>256330</v>
      </c>
      <c r="AS191">
        <v>2.3520833333332547E-3</v>
      </c>
      <c r="AT191">
        <v>1.159583333333325E-2</v>
      </c>
      <c r="AU191">
        <v>2.9347685185185268E-2</v>
      </c>
      <c r="AV191">
        <v>2.2550925925926002E-3</v>
      </c>
      <c r="AW191">
        <v>0</v>
      </c>
      <c r="AX191">
        <v>215</v>
      </c>
      <c r="AY191">
        <v>3.7674768518518587E-3</v>
      </c>
      <c r="AZ191">
        <v>0</v>
      </c>
      <c r="BE191">
        <v>215</v>
      </c>
    </row>
    <row r="192" spans="1:57" x14ac:dyDescent="0.35">
      <c r="A192">
        <v>158264</v>
      </c>
      <c r="B192">
        <v>11</v>
      </c>
      <c r="D192">
        <v>0</v>
      </c>
      <c r="F192">
        <v>0</v>
      </c>
      <c r="G192">
        <v>0</v>
      </c>
      <c r="K192" t="s">
        <v>89</v>
      </c>
      <c r="L192">
        <v>1</v>
      </c>
      <c r="N192" s="11">
        <v>256405</v>
      </c>
      <c r="O192">
        <v>4</v>
      </c>
      <c r="P192">
        <v>1</v>
      </c>
      <c r="Q192">
        <v>10</v>
      </c>
      <c r="R192">
        <v>7</v>
      </c>
      <c r="S192">
        <v>9</v>
      </c>
      <c r="T192">
        <v>8</v>
      </c>
      <c r="U192">
        <v>9</v>
      </c>
      <c r="AA192">
        <v>10</v>
      </c>
      <c r="AC192" s="11">
        <v>256405</v>
      </c>
      <c r="AD192">
        <v>70</v>
      </c>
      <c r="AE192">
        <v>100</v>
      </c>
      <c r="AF192">
        <v>10</v>
      </c>
      <c r="AG192">
        <v>40</v>
      </c>
      <c r="AH192">
        <v>20</v>
      </c>
      <c r="AI192">
        <v>30</v>
      </c>
      <c r="AJ192">
        <v>20</v>
      </c>
      <c r="AP192">
        <v>100</v>
      </c>
      <c r="AR192" s="11">
        <v>256405</v>
      </c>
      <c r="AS192">
        <v>6.7185185185185681E-3</v>
      </c>
      <c r="AT192">
        <v>1.4275694444444431E-2</v>
      </c>
      <c r="AU192">
        <v>0</v>
      </c>
      <c r="AV192">
        <v>0</v>
      </c>
      <c r="AW192">
        <v>150</v>
      </c>
      <c r="AX192">
        <v>0</v>
      </c>
      <c r="AY192">
        <v>0</v>
      </c>
      <c r="BE192">
        <v>150</v>
      </c>
    </row>
    <row r="193" spans="1:57" x14ac:dyDescent="0.35">
      <c r="A193">
        <v>158264</v>
      </c>
      <c r="B193">
        <v>12</v>
      </c>
      <c r="D193">
        <v>0</v>
      </c>
      <c r="F193">
        <v>0</v>
      </c>
      <c r="G193">
        <v>0</v>
      </c>
      <c r="K193" t="s">
        <v>89</v>
      </c>
      <c r="L193">
        <v>1</v>
      </c>
      <c r="N193" s="11">
        <v>256607</v>
      </c>
      <c r="O193">
        <v>82</v>
      </c>
      <c r="AA193">
        <v>82</v>
      </c>
      <c r="AC193" s="11">
        <v>256607</v>
      </c>
      <c r="AD193">
        <v>-7</v>
      </c>
      <c r="AE193">
        <v>0</v>
      </c>
      <c r="AF193">
        <v>0</v>
      </c>
      <c r="AG193">
        <v>0</v>
      </c>
      <c r="AH193">
        <v>0</v>
      </c>
      <c r="AI193">
        <v>0</v>
      </c>
      <c r="AJ193">
        <v>0</v>
      </c>
      <c r="AK193">
        <v>0</v>
      </c>
      <c r="AL193">
        <v>0</v>
      </c>
      <c r="AM193">
        <v>0</v>
      </c>
      <c r="AN193">
        <v>0</v>
      </c>
      <c r="AO193">
        <v>0</v>
      </c>
      <c r="AP193">
        <v>0</v>
      </c>
      <c r="AR193" s="11">
        <v>256607</v>
      </c>
      <c r="AS193">
        <v>0</v>
      </c>
      <c r="BE193">
        <v>0</v>
      </c>
    </row>
    <row r="194" spans="1:57" x14ac:dyDescent="0.35">
      <c r="A194">
        <v>24309</v>
      </c>
      <c r="B194">
        <v>1</v>
      </c>
      <c r="C194" t="s">
        <v>113</v>
      </c>
      <c r="D194">
        <v>16</v>
      </c>
      <c r="E194">
        <v>39</v>
      </c>
      <c r="F194">
        <v>3</v>
      </c>
      <c r="G194">
        <v>36</v>
      </c>
      <c r="H194">
        <v>1.3350231481481512E-2</v>
      </c>
      <c r="I194">
        <v>1.3350231481481512E-2</v>
      </c>
      <c r="J194">
        <v>1.3350231481481512E-2</v>
      </c>
      <c r="K194">
        <v>39</v>
      </c>
      <c r="L194">
        <v>1</v>
      </c>
      <c r="N194" s="11">
        <v>258629</v>
      </c>
      <c r="O194">
        <v>28</v>
      </c>
      <c r="P194">
        <v>54</v>
      </c>
      <c r="Q194">
        <v>48</v>
      </c>
      <c r="AA194">
        <v>54</v>
      </c>
      <c r="AC194" s="11">
        <v>258629</v>
      </c>
      <c r="AD194">
        <v>47</v>
      </c>
      <c r="AE194">
        <v>21</v>
      </c>
      <c r="AF194">
        <v>6</v>
      </c>
      <c r="AG194">
        <v>0</v>
      </c>
      <c r="AH194">
        <v>0</v>
      </c>
      <c r="AI194">
        <v>0</v>
      </c>
      <c r="AJ194">
        <v>0</v>
      </c>
      <c r="AK194">
        <v>0</v>
      </c>
      <c r="AL194">
        <v>0</v>
      </c>
      <c r="AM194">
        <v>0</v>
      </c>
      <c r="AN194">
        <v>0</v>
      </c>
      <c r="AO194">
        <v>0</v>
      </c>
      <c r="AP194">
        <v>47</v>
      </c>
      <c r="AR194" s="11">
        <v>258629</v>
      </c>
      <c r="AS194">
        <v>0</v>
      </c>
      <c r="AT194">
        <v>6.646874999999941E-3</v>
      </c>
      <c r="AU194">
        <v>2.609907407407408E-2</v>
      </c>
      <c r="BE194">
        <v>2.609907407407408E-2</v>
      </c>
    </row>
    <row r="195" spans="1:57" x14ac:dyDescent="0.35">
      <c r="A195">
        <v>24309</v>
      </c>
      <c r="B195">
        <v>2</v>
      </c>
      <c r="C195" t="s">
        <v>56</v>
      </c>
      <c r="D195">
        <v>22</v>
      </c>
      <c r="E195">
        <v>18</v>
      </c>
      <c r="F195">
        <v>1</v>
      </c>
      <c r="G195">
        <v>66</v>
      </c>
      <c r="H195">
        <v>4.6277777777776752E-3</v>
      </c>
      <c r="I195">
        <v>4.6277777777776752E-3</v>
      </c>
      <c r="J195">
        <v>4.6277777777776752E-3</v>
      </c>
      <c r="K195">
        <v>18</v>
      </c>
      <c r="L195">
        <v>1</v>
      </c>
      <c r="N195" s="11">
        <v>259327</v>
      </c>
      <c r="O195">
        <v>1</v>
      </c>
      <c r="P195">
        <v>1</v>
      </c>
      <c r="Q195">
        <v>3</v>
      </c>
      <c r="R195">
        <v>5</v>
      </c>
      <c r="S195">
        <v>3</v>
      </c>
      <c r="T195">
        <v>3</v>
      </c>
      <c r="U195">
        <v>1</v>
      </c>
      <c r="V195">
        <v>1</v>
      </c>
      <c r="AA195">
        <v>5</v>
      </c>
      <c r="AC195" s="11">
        <v>259327</v>
      </c>
      <c r="AD195">
        <v>100</v>
      </c>
      <c r="AE195">
        <v>100</v>
      </c>
      <c r="AF195">
        <v>80</v>
      </c>
      <c r="AG195">
        <v>60</v>
      </c>
      <c r="AH195">
        <v>80</v>
      </c>
      <c r="AI195">
        <v>80</v>
      </c>
      <c r="AJ195">
        <v>100</v>
      </c>
      <c r="AK195">
        <v>100</v>
      </c>
      <c r="AP195">
        <v>100</v>
      </c>
      <c r="AR195" s="11">
        <v>259327</v>
      </c>
      <c r="AS195">
        <v>2.2974537037037113E-3</v>
      </c>
      <c r="AT195">
        <v>6.5891203703702939E-3</v>
      </c>
      <c r="AU195">
        <v>2.3717476851851771E-2</v>
      </c>
      <c r="AV195">
        <v>2.6710648148147165E-3</v>
      </c>
      <c r="AW195">
        <v>1.3698726851851806E-2</v>
      </c>
      <c r="AX195">
        <v>195</v>
      </c>
      <c r="AY195">
        <v>3.2437499999999897E-3</v>
      </c>
      <c r="AZ195">
        <v>3.5023148148147776E-3</v>
      </c>
      <c r="BE195">
        <v>195</v>
      </c>
    </row>
    <row r="196" spans="1:57" x14ac:dyDescent="0.35">
      <c r="A196">
        <v>24309</v>
      </c>
      <c r="B196">
        <v>3</v>
      </c>
      <c r="C196" t="s">
        <v>11</v>
      </c>
      <c r="D196">
        <v>37</v>
      </c>
      <c r="E196">
        <v>1</v>
      </c>
      <c r="F196">
        <v>1</v>
      </c>
      <c r="G196">
        <v>100</v>
      </c>
      <c r="H196">
        <v>1.6673495370370439E-2</v>
      </c>
      <c r="I196">
        <v>1.6673495370370439E-2</v>
      </c>
      <c r="J196">
        <v>1.6673495370370439E-2</v>
      </c>
      <c r="K196">
        <v>1</v>
      </c>
      <c r="L196">
        <v>1</v>
      </c>
      <c r="N196" s="11">
        <v>261786</v>
      </c>
      <c r="O196">
        <v>3</v>
      </c>
      <c r="P196">
        <v>7</v>
      </c>
      <c r="Q196">
        <v>8</v>
      </c>
      <c r="R196">
        <v>8</v>
      </c>
      <c r="S196">
        <v>7</v>
      </c>
      <c r="T196">
        <v>5</v>
      </c>
      <c r="U196">
        <v>7</v>
      </c>
      <c r="AA196">
        <v>8</v>
      </c>
      <c r="AC196" s="11">
        <v>261786</v>
      </c>
      <c r="AD196">
        <v>80</v>
      </c>
      <c r="AE196">
        <v>40</v>
      </c>
      <c r="AF196">
        <v>30</v>
      </c>
      <c r="AG196">
        <v>30</v>
      </c>
      <c r="AH196">
        <v>40</v>
      </c>
      <c r="AI196">
        <v>60</v>
      </c>
      <c r="AJ196">
        <v>40</v>
      </c>
      <c r="AP196">
        <v>80</v>
      </c>
      <c r="AR196" s="11">
        <v>261786</v>
      </c>
      <c r="AS196">
        <v>6.2192129629630166E-3</v>
      </c>
      <c r="AT196">
        <v>1.8539583333333276E-2</v>
      </c>
      <c r="AU196">
        <v>0</v>
      </c>
      <c r="AV196">
        <v>1.0089583333333429E-2</v>
      </c>
      <c r="AW196">
        <v>125</v>
      </c>
      <c r="AX196">
        <v>2.252199074074035E-3</v>
      </c>
      <c r="AY196">
        <v>2.9943287037037525E-3</v>
      </c>
      <c r="BE196">
        <v>125</v>
      </c>
    </row>
    <row r="197" spans="1:57" x14ac:dyDescent="0.35">
      <c r="A197">
        <v>24309</v>
      </c>
      <c r="B197">
        <v>4</v>
      </c>
      <c r="C197" t="s">
        <v>114</v>
      </c>
      <c r="D197">
        <v>5</v>
      </c>
      <c r="E197">
        <v>15</v>
      </c>
      <c r="F197">
        <v>2</v>
      </c>
      <c r="G197">
        <v>58</v>
      </c>
      <c r="H197">
        <v>1.2243055555556381E-3</v>
      </c>
      <c r="I197">
        <v>1.2243055555556381E-3</v>
      </c>
      <c r="J197">
        <v>1.2243055555556381E-3</v>
      </c>
      <c r="K197">
        <v>15</v>
      </c>
      <c r="L197">
        <v>1</v>
      </c>
      <c r="N197" s="11">
        <v>264512</v>
      </c>
      <c r="O197">
        <v>3</v>
      </c>
      <c r="P197">
        <v>24</v>
      </c>
      <c r="Q197">
        <v>22</v>
      </c>
      <c r="R197">
        <v>4</v>
      </c>
      <c r="S197">
        <v>3</v>
      </c>
      <c r="T197">
        <v>5</v>
      </c>
      <c r="U197">
        <v>4</v>
      </c>
      <c r="V197">
        <v>6</v>
      </c>
      <c r="W197">
        <v>4</v>
      </c>
      <c r="X197">
        <v>6</v>
      </c>
      <c r="Y197">
        <v>6</v>
      </c>
      <c r="Z197">
        <v>2</v>
      </c>
      <c r="AA197">
        <v>24</v>
      </c>
      <c r="AC197" s="11">
        <v>264512</v>
      </c>
      <c r="AD197">
        <v>96</v>
      </c>
      <c r="AE197">
        <v>54</v>
      </c>
      <c r="AF197">
        <v>58</v>
      </c>
      <c r="AG197">
        <v>91</v>
      </c>
      <c r="AH197">
        <v>92</v>
      </c>
      <c r="AI197">
        <v>80</v>
      </c>
      <c r="AJ197">
        <v>70</v>
      </c>
      <c r="AK197">
        <v>50</v>
      </c>
      <c r="AL197">
        <v>70</v>
      </c>
      <c r="AM197">
        <v>50</v>
      </c>
      <c r="AN197">
        <v>50</v>
      </c>
      <c r="AO197">
        <v>90</v>
      </c>
      <c r="AP197">
        <v>96</v>
      </c>
      <c r="AR197" s="11">
        <v>264512</v>
      </c>
      <c r="AS197">
        <v>1.320219907407405E-2</v>
      </c>
      <c r="AT197">
        <v>5.3465277777777764E-3</v>
      </c>
      <c r="AU197">
        <v>2.1189930555555625E-2</v>
      </c>
      <c r="AV197">
        <v>1.1076388888888733E-3</v>
      </c>
      <c r="AW197">
        <v>664</v>
      </c>
      <c r="AX197">
        <v>16</v>
      </c>
      <c r="AY197">
        <v>1.0787384259259181E-2</v>
      </c>
      <c r="AZ197">
        <v>220</v>
      </c>
      <c r="BA197">
        <v>1.9816666666666594E-2</v>
      </c>
      <c r="BB197">
        <v>4.076504629629607E-3</v>
      </c>
      <c r="BC197">
        <v>2.4956018518518253E-3</v>
      </c>
      <c r="BD197">
        <v>6.4202546296296958E-3</v>
      </c>
      <c r="BE197">
        <v>664</v>
      </c>
    </row>
    <row r="198" spans="1:57" x14ac:dyDescent="0.35">
      <c r="A198">
        <v>24309</v>
      </c>
      <c r="B198">
        <v>5</v>
      </c>
      <c r="C198" t="s">
        <v>115</v>
      </c>
      <c r="D198">
        <v>4</v>
      </c>
      <c r="E198">
        <v>19</v>
      </c>
      <c r="F198">
        <v>2</v>
      </c>
      <c r="G198">
        <v>34</v>
      </c>
      <c r="H198" t="s">
        <v>116</v>
      </c>
      <c r="I198">
        <v>537</v>
      </c>
      <c r="J198">
        <v>537</v>
      </c>
      <c r="K198">
        <v>19</v>
      </c>
      <c r="L198">
        <v>1</v>
      </c>
      <c r="N198" s="11">
        <v>270266</v>
      </c>
      <c r="O198">
        <v>56</v>
      </c>
      <c r="P198">
        <v>70</v>
      </c>
      <c r="AA198">
        <v>70</v>
      </c>
      <c r="AC198" s="11">
        <v>270266</v>
      </c>
      <c r="AD198">
        <v>19</v>
      </c>
      <c r="AE198">
        <v>5</v>
      </c>
      <c r="AF198">
        <v>0</v>
      </c>
      <c r="AG198">
        <v>0</v>
      </c>
      <c r="AH198">
        <v>0</v>
      </c>
      <c r="AI198">
        <v>0</v>
      </c>
      <c r="AJ198">
        <v>0</v>
      </c>
      <c r="AK198">
        <v>0</v>
      </c>
      <c r="AL198">
        <v>0</v>
      </c>
      <c r="AM198">
        <v>0</v>
      </c>
      <c r="AN198">
        <v>0</v>
      </c>
      <c r="AO198">
        <v>0</v>
      </c>
      <c r="AP198">
        <v>19</v>
      </c>
      <c r="AR198" s="11">
        <v>270266</v>
      </c>
      <c r="AS198">
        <v>0</v>
      </c>
      <c r="AT198">
        <v>6.9094907407407646E-3</v>
      </c>
      <c r="BE198">
        <v>6.9094907407407646E-3</v>
      </c>
    </row>
    <row r="199" spans="1:57" x14ac:dyDescent="0.35">
      <c r="A199">
        <v>24309</v>
      </c>
      <c r="B199">
        <v>6</v>
      </c>
      <c r="C199" t="s">
        <v>117</v>
      </c>
      <c r="D199">
        <v>14</v>
      </c>
      <c r="E199">
        <v>16</v>
      </c>
      <c r="F199">
        <v>1</v>
      </c>
      <c r="G199">
        <v>25</v>
      </c>
      <c r="H199" s="19" t="s">
        <v>118</v>
      </c>
      <c r="I199">
        <v>5</v>
      </c>
      <c r="J199">
        <v>5</v>
      </c>
      <c r="K199">
        <v>16</v>
      </c>
      <c r="L199">
        <v>1</v>
      </c>
      <c r="N199" s="11">
        <v>275390</v>
      </c>
      <c r="O199">
        <v>71</v>
      </c>
      <c r="P199">
        <v>61</v>
      </c>
      <c r="AA199">
        <v>71</v>
      </c>
      <c r="AC199" s="11">
        <v>275390</v>
      </c>
      <c r="AD199">
        <v>4</v>
      </c>
      <c r="AE199">
        <v>14</v>
      </c>
      <c r="AF199">
        <v>0</v>
      </c>
      <c r="AG199">
        <v>0</v>
      </c>
      <c r="AH199">
        <v>0</v>
      </c>
      <c r="AI199">
        <v>0</v>
      </c>
      <c r="AJ199">
        <v>0</v>
      </c>
      <c r="AK199">
        <v>0</v>
      </c>
      <c r="AL199">
        <v>0</v>
      </c>
      <c r="AM199">
        <v>0</v>
      </c>
      <c r="AN199">
        <v>0</v>
      </c>
      <c r="AO199">
        <v>0</v>
      </c>
      <c r="AP199">
        <v>14</v>
      </c>
      <c r="AR199" s="11">
        <v>275390</v>
      </c>
      <c r="AS199">
        <v>0</v>
      </c>
      <c r="AT199">
        <v>5.9041666666665993E-3</v>
      </c>
      <c r="BE199">
        <v>5.9041666666665993E-3</v>
      </c>
    </row>
    <row r="200" spans="1:57" x14ac:dyDescent="0.35">
      <c r="A200">
        <v>24309</v>
      </c>
      <c r="B200">
        <v>7</v>
      </c>
      <c r="D200">
        <v>0</v>
      </c>
      <c r="F200">
        <v>0</v>
      </c>
      <c r="G200">
        <v>0</v>
      </c>
      <c r="K200" t="s">
        <v>89</v>
      </c>
      <c r="L200">
        <v>1</v>
      </c>
      <c r="N200" s="11">
        <v>277184</v>
      </c>
      <c r="O200">
        <v>117</v>
      </c>
      <c r="AA200">
        <v>117</v>
      </c>
      <c r="AC200" s="11">
        <v>277184</v>
      </c>
      <c r="AD200">
        <v>-42</v>
      </c>
      <c r="AE200">
        <v>0</v>
      </c>
      <c r="AF200">
        <v>0</v>
      </c>
      <c r="AG200">
        <v>0</v>
      </c>
      <c r="AH200">
        <v>0</v>
      </c>
      <c r="AI200">
        <v>0</v>
      </c>
      <c r="AJ200">
        <v>0</v>
      </c>
      <c r="AK200">
        <v>0</v>
      </c>
      <c r="AL200">
        <v>0</v>
      </c>
      <c r="AM200">
        <v>0</v>
      </c>
      <c r="AN200">
        <v>0</v>
      </c>
      <c r="AO200">
        <v>0</v>
      </c>
      <c r="AP200">
        <v>0</v>
      </c>
      <c r="AR200" s="11">
        <v>277184</v>
      </c>
      <c r="AS200">
        <v>0</v>
      </c>
      <c r="BE200">
        <v>0</v>
      </c>
    </row>
    <row r="201" spans="1:57" x14ac:dyDescent="0.35">
      <c r="A201">
        <v>24309</v>
      </c>
      <c r="B201">
        <v>8</v>
      </c>
      <c r="D201">
        <v>0</v>
      </c>
      <c r="F201">
        <v>0</v>
      </c>
      <c r="G201">
        <v>0</v>
      </c>
      <c r="K201" t="s">
        <v>89</v>
      </c>
      <c r="L201">
        <v>1</v>
      </c>
      <c r="N201" s="11">
        <v>278578</v>
      </c>
      <c r="O201">
        <v>108</v>
      </c>
      <c r="AA201">
        <v>108</v>
      </c>
      <c r="AC201" s="11">
        <v>278578</v>
      </c>
      <c r="AD201">
        <v>-33</v>
      </c>
      <c r="AE201">
        <v>0</v>
      </c>
      <c r="AF201">
        <v>0</v>
      </c>
      <c r="AG201">
        <v>0</v>
      </c>
      <c r="AH201">
        <v>0</v>
      </c>
      <c r="AI201">
        <v>0</v>
      </c>
      <c r="AJ201">
        <v>0</v>
      </c>
      <c r="AK201">
        <v>0</v>
      </c>
      <c r="AL201">
        <v>0</v>
      </c>
      <c r="AM201">
        <v>0</v>
      </c>
      <c r="AN201">
        <v>0</v>
      </c>
      <c r="AO201">
        <v>0</v>
      </c>
      <c r="AP201">
        <v>0</v>
      </c>
      <c r="AR201" s="11">
        <v>278578</v>
      </c>
      <c r="AS201">
        <v>0</v>
      </c>
      <c r="BE201">
        <v>0</v>
      </c>
    </row>
    <row r="202" spans="1:57" x14ac:dyDescent="0.35">
      <c r="A202">
        <v>24309</v>
      </c>
      <c r="B202">
        <v>9</v>
      </c>
      <c r="D202">
        <v>0</v>
      </c>
      <c r="F202">
        <v>0</v>
      </c>
      <c r="G202">
        <v>0</v>
      </c>
      <c r="K202" t="s">
        <v>89</v>
      </c>
      <c r="L202">
        <v>1</v>
      </c>
      <c r="N202" s="11">
        <v>278581</v>
      </c>
      <c r="O202">
        <v>6</v>
      </c>
      <c r="P202">
        <v>8</v>
      </c>
      <c r="Q202">
        <v>10</v>
      </c>
      <c r="R202">
        <v>10</v>
      </c>
      <c r="S202">
        <v>10</v>
      </c>
      <c r="T202">
        <v>1</v>
      </c>
      <c r="U202">
        <v>8</v>
      </c>
      <c r="V202">
        <v>8</v>
      </c>
      <c r="AA202">
        <v>10</v>
      </c>
      <c r="AC202" s="11">
        <v>278581</v>
      </c>
      <c r="AD202">
        <v>50</v>
      </c>
      <c r="AE202">
        <v>30</v>
      </c>
      <c r="AF202">
        <v>10</v>
      </c>
      <c r="AG202">
        <v>10</v>
      </c>
      <c r="AH202">
        <v>10</v>
      </c>
      <c r="AI202">
        <v>100</v>
      </c>
      <c r="AJ202">
        <v>30</v>
      </c>
      <c r="AK202">
        <v>30</v>
      </c>
      <c r="AP202">
        <v>100</v>
      </c>
      <c r="AR202" s="11">
        <v>278581</v>
      </c>
      <c r="AS202">
        <v>2.1682870370369756E-3</v>
      </c>
      <c r="AT202">
        <v>1.0009259259259329E-2</v>
      </c>
      <c r="AU202">
        <v>2.8980092592592488E-2</v>
      </c>
      <c r="AV202">
        <v>0</v>
      </c>
      <c r="AW202">
        <v>0</v>
      </c>
      <c r="AX202">
        <v>280</v>
      </c>
      <c r="AY202">
        <v>0</v>
      </c>
      <c r="AZ202">
        <v>0</v>
      </c>
      <c r="BE202">
        <v>280</v>
      </c>
    </row>
    <row r="203" spans="1:57" x14ac:dyDescent="0.35">
      <c r="A203">
        <v>24309</v>
      </c>
      <c r="B203">
        <v>10</v>
      </c>
      <c r="D203">
        <v>0</v>
      </c>
      <c r="F203">
        <v>0</v>
      </c>
      <c r="G203">
        <v>0</v>
      </c>
      <c r="K203" t="s">
        <v>89</v>
      </c>
      <c r="L203">
        <v>1</v>
      </c>
      <c r="N203" s="11">
        <v>278759</v>
      </c>
      <c r="O203">
        <v>2</v>
      </c>
      <c r="P203">
        <v>3</v>
      </c>
      <c r="Q203">
        <v>3</v>
      </c>
      <c r="R203">
        <v>1</v>
      </c>
      <c r="S203">
        <v>9</v>
      </c>
      <c r="T203">
        <v>8</v>
      </c>
      <c r="U203">
        <v>7</v>
      </c>
      <c r="V203">
        <v>10</v>
      </c>
      <c r="AA203">
        <v>10</v>
      </c>
      <c r="AC203" s="11">
        <v>278759</v>
      </c>
      <c r="AD203">
        <v>90</v>
      </c>
      <c r="AE203">
        <v>80</v>
      </c>
      <c r="AF203">
        <v>80</v>
      </c>
      <c r="AG203">
        <v>100</v>
      </c>
      <c r="AH203">
        <v>20</v>
      </c>
      <c r="AI203">
        <v>30</v>
      </c>
      <c r="AJ203">
        <v>40</v>
      </c>
      <c r="AK203">
        <v>10</v>
      </c>
      <c r="AP203">
        <v>100</v>
      </c>
      <c r="AR203" s="11">
        <v>278759</v>
      </c>
      <c r="AS203">
        <v>1.9762731481480778E-3</v>
      </c>
      <c r="AT203">
        <v>6.7781250000000792E-3</v>
      </c>
      <c r="AU203">
        <v>1.9801620370370365E-2</v>
      </c>
      <c r="AV203">
        <v>1.380555555555496E-3</v>
      </c>
      <c r="AW203">
        <v>1.6648726851851814E-2</v>
      </c>
      <c r="AX203">
        <v>225</v>
      </c>
      <c r="AY203">
        <v>3.8971064814814493E-3</v>
      </c>
      <c r="AZ203">
        <v>0</v>
      </c>
      <c r="BE203">
        <v>225</v>
      </c>
    </row>
    <row r="204" spans="1:57" x14ac:dyDescent="0.35">
      <c r="A204">
        <v>24309</v>
      </c>
      <c r="B204">
        <v>11</v>
      </c>
      <c r="D204">
        <v>0</v>
      </c>
      <c r="F204">
        <v>0</v>
      </c>
      <c r="G204">
        <v>0</v>
      </c>
      <c r="K204" t="s">
        <v>89</v>
      </c>
      <c r="L204">
        <v>1</v>
      </c>
      <c r="N204" s="11">
        <v>279929</v>
      </c>
      <c r="O204">
        <v>49</v>
      </c>
      <c r="P204">
        <v>31</v>
      </c>
      <c r="Q204">
        <v>36</v>
      </c>
      <c r="AA204">
        <v>49</v>
      </c>
      <c r="AC204" s="11">
        <v>279929</v>
      </c>
      <c r="AD204">
        <v>26</v>
      </c>
      <c r="AE204">
        <v>44</v>
      </c>
      <c r="AF204">
        <v>30</v>
      </c>
      <c r="AG204">
        <v>0</v>
      </c>
      <c r="AH204">
        <v>0</v>
      </c>
      <c r="AI204">
        <v>0</v>
      </c>
      <c r="AJ204">
        <v>0</v>
      </c>
      <c r="AK204">
        <v>0</v>
      </c>
      <c r="AL204">
        <v>0</v>
      </c>
      <c r="AM204">
        <v>0</v>
      </c>
      <c r="AN204">
        <v>0</v>
      </c>
      <c r="AO204">
        <v>0</v>
      </c>
      <c r="AP204">
        <v>44</v>
      </c>
      <c r="AR204" s="11">
        <v>279929</v>
      </c>
      <c r="AS204">
        <v>0</v>
      </c>
      <c r="AT204">
        <v>5.5755787037037319E-3</v>
      </c>
      <c r="AU204">
        <v>2.2394560185185153E-2</v>
      </c>
      <c r="BE204">
        <v>2.2394560185185153E-2</v>
      </c>
    </row>
    <row r="205" spans="1:57" x14ac:dyDescent="0.35">
      <c r="A205">
        <v>24309</v>
      </c>
      <c r="B205">
        <v>12</v>
      </c>
      <c r="D205">
        <v>0</v>
      </c>
      <c r="F205">
        <v>0</v>
      </c>
      <c r="G205">
        <v>0</v>
      </c>
      <c r="K205" t="s">
        <v>89</v>
      </c>
      <c r="L205">
        <v>1</v>
      </c>
      <c r="N205" s="11">
        <v>280553</v>
      </c>
      <c r="O205">
        <v>117</v>
      </c>
      <c r="AA205">
        <v>117</v>
      </c>
      <c r="AC205" s="11">
        <v>280553</v>
      </c>
      <c r="AD205">
        <v>-42</v>
      </c>
      <c r="AE205">
        <v>0</v>
      </c>
      <c r="AF205">
        <v>0</v>
      </c>
      <c r="AG205">
        <v>0</v>
      </c>
      <c r="AH205">
        <v>0</v>
      </c>
      <c r="AI205">
        <v>0</v>
      </c>
      <c r="AJ205">
        <v>0</v>
      </c>
      <c r="AK205">
        <v>0</v>
      </c>
      <c r="AL205">
        <v>0</v>
      </c>
      <c r="AM205">
        <v>0</v>
      </c>
      <c r="AN205">
        <v>0</v>
      </c>
      <c r="AO205">
        <v>0</v>
      </c>
      <c r="AP205">
        <v>0</v>
      </c>
      <c r="AR205" s="11">
        <v>280553</v>
      </c>
      <c r="AS205">
        <v>0</v>
      </c>
      <c r="BE205">
        <v>0</v>
      </c>
    </row>
    <row r="206" spans="1:57" x14ac:dyDescent="0.35">
      <c r="A206">
        <v>286691</v>
      </c>
      <c r="B206">
        <v>1</v>
      </c>
      <c r="C206" t="s">
        <v>119</v>
      </c>
      <c r="D206">
        <v>47</v>
      </c>
      <c r="E206">
        <v>28</v>
      </c>
      <c r="F206">
        <v>3</v>
      </c>
      <c r="G206">
        <v>47</v>
      </c>
      <c r="H206">
        <v>1.268796296296304E-2</v>
      </c>
      <c r="I206">
        <v>1.268796296296304E-2</v>
      </c>
      <c r="J206">
        <v>1.268796296296304E-2</v>
      </c>
      <c r="K206">
        <v>28</v>
      </c>
      <c r="L206">
        <v>1</v>
      </c>
      <c r="N206" s="11">
        <v>283002</v>
      </c>
      <c r="O206">
        <v>6</v>
      </c>
      <c r="P206">
        <v>7</v>
      </c>
      <c r="Q206">
        <v>2</v>
      </c>
      <c r="R206">
        <v>1</v>
      </c>
      <c r="S206">
        <v>1</v>
      </c>
      <c r="T206">
        <v>5</v>
      </c>
      <c r="U206">
        <v>7</v>
      </c>
      <c r="AA206">
        <v>7</v>
      </c>
      <c r="AC206" s="11">
        <v>283002</v>
      </c>
      <c r="AD206">
        <v>50</v>
      </c>
      <c r="AE206">
        <v>40</v>
      </c>
      <c r="AF206">
        <v>90</v>
      </c>
      <c r="AG206">
        <v>100</v>
      </c>
      <c r="AH206">
        <v>100</v>
      </c>
      <c r="AI206">
        <v>60</v>
      </c>
      <c r="AJ206">
        <v>40</v>
      </c>
      <c r="AP206">
        <v>100</v>
      </c>
      <c r="AR206" s="11">
        <v>283002</v>
      </c>
      <c r="AS206">
        <v>6.9697916666666693E-3</v>
      </c>
      <c r="AT206">
        <v>1.6682986111111076E-2</v>
      </c>
      <c r="AU206">
        <v>1.9085648148147172E-3</v>
      </c>
      <c r="AV206">
        <v>1.0318287037037077E-2</v>
      </c>
      <c r="AW206">
        <v>185</v>
      </c>
      <c r="AX206">
        <v>4.6731481481481207E-3</v>
      </c>
      <c r="AY206">
        <v>5.4819444444444976E-3</v>
      </c>
      <c r="BE206">
        <v>185</v>
      </c>
    </row>
    <row r="207" spans="1:57" x14ac:dyDescent="0.35">
      <c r="A207">
        <v>286691</v>
      </c>
      <c r="B207">
        <v>2</v>
      </c>
      <c r="C207" t="s">
        <v>54</v>
      </c>
      <c r="D207">
        <v>34</v>
      </c>
      <c r="E207">
        <v>40</v>
      </c>
      <c r="F207">
        <v>2</v>
      </c>
      <c r="G207">
        <v>35</v>
      </c>
      <c r="H207">
        <v>4.9841435185185023E-3</v>
      </c>
      <c r="I207">
        <v>4.9841435185185023E-3</v>
      </c>
      <c r="J207">
        <v>4.9841435185185023E-3</v>
      </c>
      <c r="K207">
        <v>40</v>
      </c>
      <c r="L207">
        <v>1</v>
      </c>
      <c r="N207" s="11">
        <v>286311</v>
      </c>
      <c r="O207">
        <v>67</v>
      </c>
      <c r="P207">
        <v>37</v>
      </c>
      <c r="AA207">
        <v>67</v>
      </c>
      <c r="AC207" s="11">
        <v>286311</v>
      </c>
      <c r="AD207">
        <v>8</v>
      </c>
      <c r="AE207">
        <v>38</v>
      </c>
      <c r="AF207">
        <v>0</v>
      </c>
      <c r="AG207">
        <v>0</v>
      </c>
      <c r="AH207">
        <v>0</v>
      </c>
      <c r="AI207">
        <v>0</v>
      </c>
      <c r="AJ207">
        <v>0</v>
      </c>
      <c r="AK207">
        <v>0</v>
      </c>
      <c r="AL207">
        <v>0</v>
      </c>
      <c r="AM207">
        <v>0</v>
      </c>
      <c r="AN207">
        <v>0</v>
      </c>
      <c r="AO207">
        <v>0</v>
      </c>
      <c r="AP207">
        <v>38</v>
      </c>
      <c r="AR207" s="11">
        <v>286311</v>
      </c>
      <c r="AS207">
        <v>0</v>
      </c>
      <c r="AT207">
        <v>4.9119212962962511E-3</v>
      </c>
      <c r="BE207">
        <v>4.9119212962962511E-3</v>
      </c>
    </row>
    <row r="208" spans="1:57" x14ac:dyDescent="0.35">
      <c r="A208">
        <v>286691</v>
      </c>
      <c r="B208">
        <v>3</v>
      </c>
      <c r="C208" t="s">
        <v>106</v>
      </c>
      <c r="D208">
        <v>7</v>
      </c>
      <c r="E208">
        <v>2</v>
      </c>
      <c r="F208">
        <v>1</v>
      </c>
      <c r="G208">
        <v>98</v>
      </c>
      <c r="H208">
        <v>1.6897800925925965E-2</v>
      </c>
      <c r="I208">
        <v>1.6897800925925965E-2</v>
      </c>
      <c r="J208">
        <v>1.6897800925925965E-2</v>
      </c>
      <c r="K208">
        <v>2</v>
      </c>
      <c r="L208">
        <v>1</v>
      </c>
      <c r="N208" s="11">
        <v>286691</v>
      </c>
      <c r="O208">
        <v>28</v>
      </c>
      <c r="P208">
        <v>40</v>
      </c>
      <c r="Q208">
        <v>2</v>
      </c>
      <c r="R208">
        <v>20</v>
      </c>
      <c r="S208">
        <v>18</v>
      </c>
      <c r="T208">
        <v>10</v>
      </c>
      <c r="AA208">
        <v>40</v>
      </c>
      <c r="AC208" s="11">
        <v>286691</v>
      </c>
      <c r="AD208">
        <v>47</v>
      </c>
      <c r="AE208">
        <v>35</v>
      </c>
      <c r="AF208">
        <v>98</v>
      </c>
      <c r="AG208">
        <v>43</v>
      </c>
      <c r="AH208">
        <v>37</v>
      </c>
      <c r="AI208">
        <v>55</v>
      </c>
      <c r="AJ208">
        <v>0</v>
      </c>
      <c r="AK208">
        <v>0</v>
      </c>
      <c r="AL208">
        <v>0</v>
      </c>
      <c r="AM208">
        <v>0</v>
      </c>
      <c r="AN208">
        <v>0</v>
      </c>
      <c r="AO208">
        <v>0</v>
      </c>
      <c r="AP208">
        <v>98</v>
      </c>
      <c r="AR208" s="11">
        <v>286691</v>
      </c>
      <c r="AS208">
        <v>1.268796296296304E-2</v>
      </c>
      <c r="AT208">
        <v>4.9841435185185023E-3</v>
      </c>
      <c r="AU208">
        <v>1.6897800925925965E-2</v>
      </c>
      <c r="AV208">
        <v>1.2694444444445452E-3</v>
      </c>
      <c r="AW208">
        <v>538</v>
      </c>
      <c r="AX208">
        <v>11</v>
      </c>
      <c r="BE208">
        <v>538</v>
      </c>
    </row>
    <row r="209" spans="1:57" x14ac:dyDescent="0.35">
      <c r="A209">
        <v>286691</v>
      </c>
      <c r="B209">
        <v>4</v>
      </c>
      <c r="C209" t="s">
        <v>93</v>
      </c>
      <c r="D209">
        <v>3</v>
      </c>
      <c r="E209">
        <v>20</v>
      </c>
      <c r="F209">
        <v>2</v>
      </c>
      <c r="G209">
        <v>43</v>
      </c>
      <c r="H209">
        <v>1.2694444444445452E-3</v>
      </c>
      <c r="I209">
        <v>1.2694444444445452E-3</v>
      </c>
      <c r="J209">
        <v>1.2694444444445452E-3</v>
      </c>
      <c r="K209">
        <v>20</v>
      </c>
      <c r="L209">
        <v>1</v>
      </c>
      <c r="N209" s="11">
        <v>290001</v>
      </c>
      <c r="O209">
        <v>4</v>
      </c>
      <c r="P209">
        <v>6</v>
      </c>
      <c r="Q209">
        <v>1</v>
      </c>
      <c r="R209">
        <v>7</v>
      </c>
      <c r="S209">
        <v>5</v>
      </c>
      <c r="T209">
        <v>6</v>
      </c>
      <c r="U209">
        <v>9</v>
      </c>
      <c r="V209">
        <v>8</v>
      </c>
      <c r="AA209">
        <v>9</v>
      </c>
      <c r="AC209" s="11">
        <v>290001</v>
      </c>
      <c r="AD209">
        <v>70</v>
      </c>
      <c r="AE209">
        <v>50</v>
      </c>
      <c r="AF209">
        <v>100</v>
      </c>
      <c r="AG209">
        <v>40</v>
      </c>
      <c r="AH209">
        <v>60</v>
      </c>
      <c r="AI209">
        <v>50</v>
      </c>
      <c r="AJ209">
        <v>20</v>
      </c>
      <c r="AK209">
        <v>30</v>
      </c>
      <c r="AP209">
        <v>100</v>
      </c>
      <c r="AR209" s="11">
        <v>290001</v>
      </c>
      <c r="AS209">
        <v>2.2616898148148934E-3</v>
      </c>
      <c r="AT209">
        <v>7.0052083333334014E-3</v>
      </c>
      <c r="AU209">
        <v>2.0920833333333277E-2</v>
      </c>
      <c r="AV209">
        <v>2.570833333333411E-3</v>
      </c>
      <c r="AW209">
        <v>1.2682870370370303E-2</v>
      </c>
      <c r="AX209">
        <v>195</v>
      </c>
      <c r="AY209">
        <v>3.6918981481481872E-3</v>
      </c>
      <c r="AZ209">
        <v>4.1296296296295942E-3</v>
      </c>
      <c r="BE209">
        <v>195</v>
      </c>
    </row>
    <row r="210" spans="1:57" x14ac:dyDescent="0.35">
      <c r="A210">
        <v>286691</v>
      </c>
      <c r="B210">
        <v>5</v>
      </c>
      <c r="C210" t="s">
        <v>120</v>
      </c>
      <c r="D210">
        <v>12</v>
      </c>
      <c r="E210">
        <v>18</v>
      </c>
      <c r="F210">
        <v>1</v>
      </c>
      <c r="G210">
        <v>37</v>
      </c>
      <c r="H210" t="s">
        <v>121</v>
      </c>
      <c r="I210">
        <v>538</v>
      </c>
      <c r="J210">
        <v>538</v>
      </c>
      <c r="K210">
        <v>18</v>
      </c>
      <c r="L210">
        <v>1</v>
      </c>
      <c r="N210" s="11">
        <v>294840</v>
      </c>
      <c r="O210">
        <v>7</v>
      </c>
      <c r="P210">
        <v>2</v>
      </c>
      <c r="Q210">
        <v>2</v>
      </c>
      <c r="R210">
        <v>4</v>
      </c>
      <c r="S210">
        <v>4</v>
      </c>
      <c r="T210">
        <v>5</v>
      </c>
      <c r="U210">
        <v>7</v>
      </c>
      <c r="V210">
        <v>5</v>
      </c>
      <c r="AA210">
        <v>7</v>
      </c>
      <c r="AC210" s="11">
        <v>294840</v>
      </c>
      <c r="AD210">
        <v>40</v>
      </c>
      <c r="AE210">
        <v>90</v>
      </c>
      <c r="AF210">
        <v>90</v>
      </c>
      <c r="AG210">
        <v>70</v>
      </c>
      <c r="AH210">
        <v>70</v>
      </c>
      <c r="AI210">
        <v>60</v>
      </c>
      <c r="AJ210">
        <v>40</v>
      </c>
      <c r="AK210">
        <v>60</v>
      </c>
      <c r="AP210">
        <v>90</v>
      </c>
      <c r="AR210" s="11">
        <v>294840</v>
      </c>
      <c r="AS210">
        <v>2.517824074073971E-3</v>
      </c>
      <c r="AT210">
        <v>8.6042824074075153E-3</v>
      </c>
      <c r="AU210">
        <v>2.4042592592592671E-2</v>
      </c>
      <c r="AV210">
        <v>2.6194444444445075E-3</v>
      </c>
      <c r="AW210">
        <v>1.4667129629629683E-2</v>
      </c>
      <c r="AX210">
        <v>175</v>
      </c>
      <c r="AY210">
        <v>0</v>
      </c>
      <c r="AZ210">
        <v>0</v>
      </c>
      <c r="BE210">
        <v>175</v>
      </c>
    </row>
    <row r="211" spans="1:57" x14ac:dyDescent="0.35">
      <c r="A211">
        <v>286691</v>
      </c>
      <c r="B211">
        <v>6</v>
      </c>
      <c r="C211" t="s">
        <v>122</v>
      </c>
      <c r="D211">
        <v>19</v>
      </c>
      <c r="E211">
        <v>10</v>
      </c>
      <c r="F211">
        <v>1</v>
      </c>
      <c r="G211">
        <v>55</v>
      </c>
      <c r="H211" s="19" t="s">
        <v>123</v>
      </c>
      <c r="I211">
        <v>11</v>
      </c>
      <c r="J211">
        <v>11</v>
      </c>
      <c r="K211">
        <v>10</v>
      </c>
      <c r="L211">
        <v>1</v>
      </c>
      <c r="N211" s="11">
        <v>295501</v>
      </c>
      <c r="O211">
        <v>79</v>
      </c>
      <c r="AA211">
        <v>79</v>
      </c>
      <c r="AC211" s="11">
        <v>295501</v>
      </c>
      <c r="AD211">
        <v>-4</v>
      </c>
      <c r="AE211">
        <v>0</v>
      </c>
      <c r="AF211">
        <v>0</v>
      </c>
      <c r="AG211">
        <v>0</v>
      </c>
      <c r="AH211">
        <v>0</v>
      </c>
      <c r="AI211">
        <v>0</v>
      </c>
      <c r="AJ211">
        <v>0</v>
      </c>
      <c r="AK211">
        <v>0</v>
      </c>
      <c r="AL211">
        <v>0</v>
      </c>
      <c r="AM211">
        <v>0</v>
      </c>
      <c r="AN211">
        <v>0</v>
      </c>
      <c r="AO211">
        <v>0</v>
      </c>
      <c r="AP211">
        <v>0</v>
      </c>
      <c r="AR211" s="11">
        <v>295501</v>
      </c>
      <c r="AS211">
        <v>0</v>
      </c>
      <c r="BE211">
        <v>0</v>
      </c>
    </row>
    <row r="212" spans="1:57" x14ac:dyDescent="0.35">
      <c r="A212">
        <v>286691</v>
      </c>
      <c r="B212">
        <v>7</v>
      </c>
      <c r="D212">
        <v>0</v>
      </c>
      <c r="F212">
        <v>0</v>
      </c>
      <c r="G212">
        <v>0</v>
      </c>
      <c r="K212" t="s">
        <v>89</v>
      </c>
      <c r="L212">
        <v>1</v>
      </c>
      <c r="N212" s="11">
        <v>296529</v>
      </c>
      <c r="O212">
        <v>126</v>
      </c>
      <c r="AA212">
        <v>126</v>
      </c>
      <c r="AC212" s="11">
        <v>296529</v>
      </c>
      <c r="AD212">
        <v>-51</v>
      </c>
      <c r="AE212">
        <v>0</v>
      </c>
      <c r="AF212">
        <v>0</v>
      </c>
      <c r="AG212">
        <v>0</v>
      </c>
      <c r="AH212">
        <v>0</v>
      </c>
      <c r="AI212">
        <v>0</v>
      </c>
      <c r="AJ212">
        <v>0</v>
      </c>
      <c r="AK212">
        <v>0</v>
      </c>
      <c r="AL212">
        <v>0</v>
      </c>
      <c r="AM212">
        <v>0</v>
      </c>
      <c r="AN212">
        <v>0</v>
      </c>
      <c r="AO212">
        <v>0</v>
      </c>
      <c r="AP212">
        <v>0</v>
      </c>
      <c r="AR212" s="11">
        <v>296529</v>
      </c>
      <c r="AS212">
        <v>0</v>
      </c>
      <c r="BE212">
        <v>0</v>
      </c>
    </row>
    <row r="213" spans="1:57" x14ac:dyDescent="0.35">
      <c r="A213">
        <v>286691</v>
      </c>
      <c r="B213">
        <v>8</v>
      </c>
      <c r="D213">
        <v>0</v>
      </c>
      <c r="F213">
        <v>0</v>
      </c>
      <c r="G213">
        <v>0</v>
      </c>
      <c r="K213" t="s">
        <v>89</v>
      </c>
      <c r="L213">
        <v>1</v>
      </c>
      <c r="N213" s="11">
        <v>297397</v>
      </c>
      <c r="O213">
        <v>99</v>
      </c>
      <c r="AA213">
        <v>99</v>
      </c>
      <c r="AC213" s="11">
        <v>297397</v>
      </c>
      <c r="AD213">
        <v>-24</v>
      </c>
      <c r="AE213">
        <v>0</v>
      </c>
      <c r="AF213">
        <v>0</v>
      </c>
      <c r="AG213">
        <v>0</v>
      </c>
      <c r="AH213">
        <v>0</v>
      </c>
      <c r="AI213">
        <v>0</v>
      </c>
      <c r="AJ213">
        <v>0</v>
      </c>
      <c r="AK213">
        <v>0</v>
      </c>
      <c r="AL213">
        <v>0</v>
      </c>
      <c r="AM213">
        <v>0</v>
      </c>
      <c r="AN213">
        <v>0</v>
      </c>
      <c r="AO213">
        <v>0</v>
      </c>
      <c r="AP213">
        <v>0</v>
      </c>
      <c r="AR213" s="11">
        <v>297397</v>
      </c>
      <c r="AS213">
        <v>0</v>
      </c>
      <c r="BE213">
        <v>0</v>
      </c>
    </row>
    <row r="214" spans="1:57" x14ac:dyDescent="0.35">
      <c r="A214">
        <v>286691</v>
      </c>
      <c r="B214">
        <v>9</v>
      </c>
      <c r="D214">
        <v>0</v>
      </c>
      <c r="F214">
        <v>0</v>
      </c>
      <c r="G214">
        <v>0</v>
      </c>
      <c r="K214" t="s">
        <v>89</v>
      </c>
      <c r="L214">
        <v>1</v>
      </c>
      <c r="N214" s="11">
        <v>297488</v>
      </c>
      <c r="O214">
        <v>9</v>
      </c>
      <c r="P214">
        <v>1</v>
      </c>
      <c r="Q214">
        <v>1</v>
      </c>
      <c r="R214">
        <v>1</v>
      </c>
      <c r="S214">
        <v>2</v>
      </c>
      <c r="T214">
        <v>3</v>
      </c>
      <c r="U214">
        <v>6</v>
      </c>
      <c r="V214">
        <v>3</v>
      </c>
      <c r="AA214">
        <v>9</v>
      </c>
      <c r="AC214" s="11">
        <v>297488</v>
      </c>
      <c r="AD214">
        <v>20</v>
      </c>
      <c r="AE214">
        <v>100</v>
      </c>
      <c r="AF214">
        <v>100</v>
      </c>
      <c r="AG214">
        <v>100</v>
      </c>
      <c r="AH214">
        <v>90</v>
      </c>
      <c r="AI214">
        <v>80</v>
      </c>
      <c r="AJ214">
        <v>50</v>
      </c>
      <c r="AK214">
        <v>80</v>
      </c>
      <c r="AP214">
        <v>100</v>
      </c>
      <c r="AR214" s="11">
        <v>297488</v>
      </c>
      <c r="AS214">
        <v>2.3390046296296596E-3</v>
      </c>
      <c r="AT214">
        <v>7.4085648148147776E-3</v>
      </c>
      <c r="AU214">
        <v>2.1745486111111045E-2</v>
      </c>
      <c r="AV214">
        <v>2.0821759259259665E-3</v>
      </c>
      <c r="AW214">
        <v>1.4275347222222123E-2</v>
      </c>
      <c r="AX214">
        <v>225</v>
      </c>
      <c r="AY214">
        <v>4.5224537037036328E-3</v>
      </c>
      <c r="AZ214">
        <v>3.7097222222222115E-3</v>
      </c>
      <c r="BE214">
        <v>225</v>
      </c>
    </row>
    <row r="215" spans="1:57" x14ac:dyDescent="0.35">
      <c r="A215">
        <v>286691</v>
      </c>
      <c r="B215">
        <v>10</v>
      </c>
      <c r="D215">
        <v>0</v>
      </c>
      <c r="F215">
        <v>0</v>
      </c>
      <c r="G215">
        <v>0</v>
      </c>
      <c r="K215" t="s">
        <v>89</v>
      </c>
      <c r="L215">
        <v>1</v>
      </c>
      <c r="N215" s="11">
        <v>297753</v>
      </c>
      <c r="O215">
        <v>89</v>
      </c>
      <c r="AA215">
        <v>89</v>
      </c>
      <c r="AC215" s="11">
        <v>297753</v>
      </c>
      <c r="AD215">
        <v>-14</v>
      </c>
      <c r="AE215">
        <v>0</v>
      </c>
      <c r="AF215">
        <v>0</v>
      </c>
      <c r="AG215">
        <v>0</v>
      </c>
      <c r="AH215">
        <v>0</v>
      </c>
      <c r="AI215">
        <v>0</v>
      </c>
      <c r="AJ215">
        <v>0</v>
      </c>
      <c r="AK215">
        <v>0</v>
      </c>
      <c r="AL215">
        <v>0</v>
      </c>
      <c r="AM215">
        <v>0</v>
      </c>
      <c r="AN215">
        <v>0</v>
      </c>
      <c r="AO215">
        <v>0</v>
      </c>
      <c r="AP215">
        <v>0</v>
      </c>
      <c r="AR215" s="11">
        <v>297753</v>
      </c>
      <c r="AS215">
        <v>0</v>
      </c>
      <c r="BE215">
        <v>0</v>
      </c>
    </row>
    <row r="216" spans="1:57" x14ac:dyDescent="0.35">
      <c r="A216">
        <v>286691</v>
      </c>
      <c r="B216">
        <v>11</v>
      </c>
      <c r="D216">
        <v>0</v>
      </c>
      <c r="F216">
        <v>0</v>
      </c>
      <c r="G216">
        <v>0</v>
      </c>
      <c r="K216" t="s">
        <v>89</v>
      </c>
      <c r="L216">
        <v>1</v>
      </c>
      <c r="N216" s="11">
        <v>299053</v>
      </c>
      <c r="O216">
        <v>35</v>
      </c>
      <c r="P216">
        <v>40</v>
      </c>
      <c r="Q216">
        <v>50</v>
      </c>
      <c r="AA216">
        <v>50</v>
      </c>
      <c r="AC216" s="11">
        <v>299053</v>
      </c>
      <c r="AD216">
        <v>40</v>
      </c>
      <c r="AE216">
        <v>35</v>
      </c>
      <c r="AF216">
        <v>2</v>
      </c>
      <c r="AG216">
        <v>0</v>
      </c>
      <c r="AH216">
        <v>0</v>
      </c>
      <c r="AI216">
        <v>0</v>
      </c>
      <c r="AJ216">
        <v>0</v>
      </c>
      <c r="AK216">
        <v>0</v>
      </c>
      <c r="AL216">
        <v>0</v>
      </c>
      <c r="AM216">
        <v>0</v>
      </c>
      <c r="AN216">
        <v>0</v>
      </c>
      <c r="AO216">
        <v>0</v>
      </c>
      <c r="AP216">
        <v>40</v>
      </c>
      <c r="AR216" s="11">
        <v>299053</v>
      </c>
      <c r="AS216">
        <v>0</v>
      </c>
      <c r="AT216">
        <v>5.9672453703702999E-3</v>
      </c>
      <c r="AU216">
        <v>0</v>
      </c>
      <c r="BE216">
        <v>5.9672453703702999E-3</v>
      </c>
    </row>
    <row r="217" spans="1:57" x14ac:dyDescent="0.35">
      <c r="A217">
        <v>286691</v>
      </c>
      <c r="B217">
        <v>12</v>
      </c>
      <c r="D217">
        <v>0</v>
      </c>
      <c r="F217">
        <v>0</v>
      </c>
      <c r="G217">
        <v>0</v>
      </c>
      <c r="K217" t="s">
        <v>89</v>
      </c>
      <c r="L217">
        <v>1</v>
      </c>
      <c r="N217" s="11">
        <v>299915</v>
      </c>
      <c r="O217">
        <v>8</v>
      </c>
      <c r="P217">
        <v>8</v>
      </c>
      <c r="Q217">
        <v>3</v>
      </c>
      <c r="R217">
        <v>4</v>
      </c>
      <c r="S217">
        <v>5</v>
      </c>
      <c r="T217">
        <v>8</v>
      </c>
      <c r="U217">
        <v>6</v>
      </c>
      <c r="AA217">
        <v>8</v>
      </c>
      <c r="AC217" s="11">
        <v>299915</v>
      </c>
      <c r="AD217">
        <v>30</v>
      </c>
      <c r="AE217">
        <v>30</v>
      </c>
      <c r="AF217">
        <v>80</v>
      </c>
      <c r="AG217">
        <v>70</v>
      </c>
      <c r="AH217">
        <v>60</v>
      </c>
      <c r="AI217">
        <v>30</v>
      </c>
      <c r="AJ217">
        <v>50</v>
      </c>
      <c r="AP217">
        <v>80</v>
      </c>
      <c r="AR217" s="11">
        <v>299915</v>
      </c>
      <c r="AS217">
        <v>6.3096064814813779E-3</v>
      </c>
      <c r="AT217">
        <v>1.6250694444444491E-2</v>
      </c>
      <c r="AU217">
        <v>2.1376157407406726E-3</v>
      </c>
      <c r="AV217">
        <v>8.9940972222222193E-3</v>
      </c>
      <c r="AW217">
        <v>185</v>
      </c>
      <c r="AX217">
        <v>3.8452546296297019E-3</v>
      </c>
      <c r="AY217">
        <v>4.3714120370370591E-3</v>
      </c>
      <c r="BE217">
        <v>185</v>
      </c>
    </row>
    <row r="218" spans="1:57" x14ac:dyDescent="0.35">
      <c r="A218">
        <v>86089</v>
      </c>
      <c r="B218">
        <v>1</v>
      </c>
      <c r="C218" t="s">
        <v>124</v>
      </c>
      <c r="D218">
        <v>42</v>
      </c>
      <c r="E218">
        <v>34</v>
      </c>
      <c r="F218">
        <v>3</v>
      </c>
      <c r="G218">
        <v>41</v>
      </c>
      <c r="H218">
        <v>1.3234606481481448E-2</v>
      </c>
      <c r="I218">
        <v>1.3234606481481448E-2</v>
      </c>
      <c r="J218">
        <v>1.3234606481481448E-2</v>
      </c>
      <c r="K218">
        <v>34</v>
      </c>
      <c r="L218">
        <v>1</v>
      </c>
      <c r="N218" s="11">
        <v>305891</v>
      </c>
      <c r="O218">
        <v>2</v>
      </c>
      <c r="P218">
        <v>3</v>
      </c>
      <c r="Q218">
        <v>13</v>
      </c>
      <c r="R218">
        <v>18</v>
      </c>
      <c r="S218">
        <v>1</v>
      </c>
      <c r="T218">
        <v>16</v>
      </c>
      <c r="U218">
        <v>2</v>
      </c>
      <c r="V218">
        <v>8</v>
      </c>
      <c r="W218">
        <v>7</v>
      </c>
      <c r="X218">
        <v>7</v>
      </c>
      <c r="Y218">
        <v>10</v>
      </c>
      <c r="Z218">
        <v>5</v>
      </c>
      <c r="AA218">
        <v>18</v>
      </c>
      <c r="AC218" s="11">
        <v>305891</v>
      </c>
      <c r="AD218">
        <v>98</v>
      </c>
      <c r="AE218">
        <v>96</v>
      </c>
      <c r="AF218">
        <v>76</v>
      </c>
      <c r="AG218">
        <v>49</v>
      </c>
      <c r="AH218">
        <v>100</v>
      </c>
      <c r="AI218">
        <v>25</v>
      </c>
      <c r="AJ218">
        <v>90</v>
      </c>
      <c r="AK218">
        <v>30</v>
      </c>
      <c r="AL218">
        <v>40</v>
      </c>
      <c r="AM218">
        <v>40</v>
      </c>
      <c r="AN218">
        <v>10</v>
      </c>
      <c r="AO218">
        <v>60</v>
      </c>
      <c r="AP218">
        <v>100</v>
      </c>
      <c r="AR218" s="11">
        <v>305891</v>
      </c>
      <c r="AS218">
        <v>1.2689236111111057E-2</v>
      </c>
      <c r="AT218">
        <v>4.5395833333332636E-3</v>
      </c>
      <c r="AU218">
        <v>2.0439699074074058E-2</v>
      </c>
      <c r="AV218">
        <v>1.3820601851852743E-3</v>
      </c>
      <c r="AW218">
        <v>695</v>
      </c>
      <c r="AX218">
        <v>5</v>
      </c>
      <c r="AY218">
        <v>1.0123958333333238E-2</v>
      </c>
      <c r="AZ218">
        <v>0</v>
      </c>
      <c r="BA218">
        <v>2.1929050925926008E-2</v>
      </c>
      <c r="BB218">
        <v>4.0987268518517528E-3</v>
      </c>
      <c r="BC218">
        <v>0</v>
      </c>
      <c r="BD218">
        <v>6.7953703703704793E-3</v>
      </c>
      <c r="BE218">
        <v>695</v>
      </c>
    </row>
    <row r="219" spans="1:57" x14ac:dyDescent="0.35">
      <c r="A219">
        <v>86089</v>
      </c>
      <c r="B219">
        <v>2</v>
      </c>
      <c r="C219" t="s">
        <v>23</v>
      </c>
      <c r="D219">
        <v>37</v>
      </c>
      <c r="E219">
        <v>24</v>
      </c>
      <c r="F219">
        <v>2</v>
      </c>
      <c r="G219">
        <v>54</v>
      </c>
      <c r="H219">
        <v>4.7200231481481225E-3</v>
      </c>
      <c r="I219">
        <v>4.7200231481481225E-3</v>
      </c>
      <c r="J219">
        <v>4.7200231481481225E-3</v>
      </c>
      <c r="K219">
        <v>24</v>
      </c>
      <c r="L219">
        <v>1</v>
      </c>
      <c r="N219" s="11">
        <v>308712</v>
      </c>
      <c r="O219">
        <v>85</v>
      </c>
      <c r="AA219">
        <v>85</v>
      </c>
      <c r="AC219" s="11">
        <v>308712</v>
      </c>
      <c r="AD219">
        <v>-10</v>
      </c>
      <c r="AE219">
        <v>0</v>
      </c>
      <c r="AF219">
        <v>0</v>
      </c>
      <c r="AG219">
        <v>0</v>
      </c>
      <c r="AH219">
        <v>0</v>
      </c>
      <c r="AI219">
        <v>0</v>
      </c>
      <c r="AJ219">
        <v>0</v>
      </c>
      <c r="AK219">
        <v>0</v>
      </c>
      <c r="AL219">
        <v>0</v>
      </c>
      <c r="AM219">
        <v>0</v>
      </c>
      <c r="AN219">
        <v>0</v>
      </c>
      <c r="AO219">
        <v>0</v>
      </c>
      <c r="AP219">
        <v>0</v>
      </c>
      <c r="AR219" s="11">
        <v>308712</v>
      </c>
      <c r="AS219">
        <v>0</v>
      </c>
      <c r="BE219">
        <v>0</v>
      </c>
    </row>
    <row r="220" spans="1:57" x14ac:dyDescent="0.35">
      <c r="A220">
        <v>86089</v>
      </c>
      <c r="B220">
        <v>3</v>
      </c>
      <c r="C220" t="s">
        <v>76</v>
      </c>
      <c r="D220">
        <v>39</v>
      </c>
      <c r="E220">
        <v>14</v>
      </c>
      <c r="F220">
        <v>1</v>
      </c>
      <c r="G220">
        <v>74</v>
      </c>
      <c r="H220">
        <v>1.7850925925925853E-2</v>
      </c>
      <c r="I220">
        <v>1.7850925925925853E-2</v>
      </c>
      <c r="J220">
        <v>1.7850925925925853E-2</v>
      </c>
      <c r="K220">
        <v>14</v>
      </c>
      <c r="L220">
        <v>1</v>
      </c>
      <c r="N220" s="11">
        <v>310970</v>
      </c>
      <c r="O220">
        <v>20</v>
      </c>
      <c r="P220">
        <v>19</v>
      </c>
      <c r="Q220">
        <v>46</v>
      </c>
      <c r="R220">
        <v>8</v>
      </c>
      <c r="S220">
        <v>8</v>
      </c>
      <c r="T220">
        <v>1</v>
      </c>
      <c r="U220">
        <v>10</v>
      </c>
      <c r="V220">
        <v>6</v>
      </c>
      <c r="W220">
        <v>6</v>
      </c>
      <c r="X220">
        <v>9</v>
      </c>
      <c r="Y220">
        <v>7</v>
      </c>
      <c r="Z220">
        <v>8</v>
      </c>
      <c r="AA220">
        <v>46</v>
      </c>
      <c r="AC220" s="11">
        <v>310970</v>
      </c>
      <c r="AD220">
        <v>62</v>
      </c>
      <c r="AE220">
        <v>64</v>
      </c>
      <c r="AF220">
        <v>10</v>
      </c>
      <c r="AG220">
        <v>79</v>
      </c>
      <c r="AH220">
        <v>72</v>
      </c>
      <c r="AI220">
        <v>100</v>
      </c>
      <c r="AJ220">
        <v>10</v>
      </c>
      <c r="AK220">
        <v>50</v>
      </c>
      <c r="AL220">
        <v>50</v>
      </c>
      <c r="AM220">
        <v>20</v>
      </c>
      <c r="AN220">
        <v>40</v>
      </c>
      <c r="AO220">
        <v>30</v>
      </c>
      <c r="AP220">
        <v>100</v>
      </c>
      <c r="AR220" s="11">
        <v>310970</v>
      </c>
      <c r="AS220">
        <v>1.1937268518518618E-2</v>
      </c>
      <c r="AT220">
        <v>4.6631944444444073E-3</v>
      </c>
      <c r="AU220">
        <v>2.0057175925925819E-2</v>
      </c>
      <c r="AV220">
        <v>1.1616898148147925E-3</v>
      </c>
      <c r="AW220">
        <v>600</v>
      </c>
      <c r="AX220">
        <v>20</v>
      </c>
      <c r="AY220">
        <v>0</v>
      </c>
      <c r="AZ220">
        <v>355</v>
      </c>
      <c r="BA220">
        <v>2.0548726851851828E-2</v>
      </c>
      <c r="BB220">
        <v>3.2599537037036885E-3</v>
      </c>
      <c r="BC220">
        <v>2.572222222222198E-3</v>
      </c>
      <c r="BD220">
        <v>7.020833333333254E-3</v>
      </c>
      <c r="BE220">
        <v>600</v>
      </c>
    </row>
    <row r="221" spans="1:57" x14ac:dyDescent="0.35">
      <c r="A221">
        <v>86089</v>
      </c>
      <c r="B221">
        <v>4</v>
      </c>
      <c r="C221" t="s">
        <v>122</v>
      </c>
      <c r="D221">
        <v>11</v>
      </c>
      <c r="E221">
        <v>16</v>
      </c>
      <c r="F221">
        <v>1</v>
      </c>
      <c r="G221">
        <v>55</v>
      </c>
      <c r="H221">
        <v>1.2247685185184931E-3</v>
      </c>
      <c r="I221">
        <v>1.2247685185184931E-3</v>
      </c>
      <c r="J221">
        <v>1.2247685185184931E-3</v>
      </c>
      <c r="K221">
        <v>16</v>
      </c>
      <c r="L221">
        <v>1</v>
      </c>
      <c r="N221" s="11">
        <v>312883</v>
      </c>
      <c r="O221">
        <v>5</v>
      </c>
      <c r="P221">
        <v>6</v>
      </c>
      <c r="Q221">
        <v>10</v>
      </c>
      <c r="R221">
        <v>6</v>
      </c>
      <c r="S221">
        <v>7</v>
      </c>
      <c r="T221">
        <v>6</v>
      </c>
      <c r="U221">
        <v>6</v>
      </c>
      <c r="AA221">
        <v>10</v>
      </c>
      <c r="AC221" s="11">
        <v>312883</v>
      </c>
      <c r="AD221">
        <v>60</v>
      </c>
      <c r="AE221">
        <v>50</v>
      </c>
      <c r="AF221">
        <v>10</v>
      </c>
      <c r="AG221">
        <v>50</v>
      </c>
      <c r="AH221">
        <v>40</v>
      </c>
      <c r="AI221">
        <v>50</v>
      </c>
      <c r="AJ221">
        <v>50</v>
      </c>
      <c r="AP221">
        <v>60</v>
      </c>
      <c r="AR221" s="11">
        <v>312883</v>
      </c>
      <c r="AS221">
        <v>8.2550925925926055E-3</v>
      </c>
      <c r="AT221">
        <v>1.8924537037037004E-2</v>
      </c>
      <c r="AU221">
        <v>0</v>
      </c>
      <c r="AV221">
        <v>0</v>
      </c>
      <c r="AW221">
        <v>100</v>
      </c>
      <c r="AX221">
        <v>3.0605324074073348E-3</v>
      </c>
      <c r="AY221">
        <v>3.8160879629629552E-3</v>
      </c>
      <c r="BE221">
        <v>100</v>
      </c>
    </row>
    <row r="222" spans="1:57" x14ac:dyDescent="0.35">
      <c r="A222">
        <v>86089</v>
      </c>
      <c r="B222">
        <v>5</v>
      </c>
      <c r="C222" t="s">
        <v>71</v>
      </c>
      <c r="D222">
        <v>9</v>
      </c>
      <c r="E222">
        <v>10</v>
      </c>
      <c r="F222">
        <v>1</v>
      </c>
      <c r="G222">
        <v>64</v>
      </c>
      <c r="H222" t="s">
        <v>125</v>
      </c>
      <c r="I222">
        <v>585</v>
      </c>
      <c r="J222">
        <v>585</v>
      </c>
      <c r="K222">
        <v>10</v>
      </c>
      <c r="L222">
        <v>1</v>
      </c>
      <c r="N222" s="11">
        <v>313257</v>
      </c>
      <c r="O222">
        <v>2</v>
      </c>
      <c r="P222">
        <v>4</v>
      </c>
      <c r="Q222">
        <v>5</v>
      </c>
      <c r="R222">
        <v>6</v>
      </c>
      <c r="S222">
        <v>3</v>
      </c>
      <c r="T222">
        <v>9</v>
      </c>
      <c r="U222">
        <v>4</v>
      </c>
      <c r="V222">
        <v>1</v>
      </c>
      <c r="AA222">
        <v>9</v>
      </c>
      <c r="AC222" s="11">
        <v>313257</v>
      </c>
      <c r="AD222">
        <v>90</v>
      </c>
      <c r="AE222">
        <v>70</v>
      </c>
      <c r="AF222">
        <v>60</v>
      </c>
      <c r="AG222">
        <v>50</v>
      </c>
      <c r="AH222">
        <v>80</v>
      </c>
      <c r="AI222">
        <v>20</v>
      </c>
      <c r="AJ222">
        <v>70</v>
      </c>
      <c r="AK222">
        <v>100</v>
      </c>
      <c r="AP222">
        <v>100</v>
      </c>
      <c r="AR222" s="11">
        <v>313257</v>
      </c>
      <c r="AS222">
        <v>2.2302083333334277E-3</v>
      </c>
      <c r="AT222">
        <v>6.5871527777778827E-3</v>
      </c>
      <c r="AU222">
        <v>2.3029398148148195E-2</v>
      </c>
      <c r="AV222">
        <v>2.429398148148243E-3</v>
      </c>
      <c r="AW222">
        <v>1.2036921296296299E-2</v>
      </c>
      <c r="AX222">
        <v>175</v>
      </c>
      <c r="AY222">
        <v>2.9964120370369329E-3</v>
      </c>
      <c r="AZ222">
        <v>2.8403935185186135E-3</v>
      </c>
      <c r="BE222">
        <v>175</v>
      </c>
    </row>
    <row r="223" spans="1:57" x14ac:dyDescent="0.35">
      <c r="A223">
        <v>86089</v>
      </c>
      <c r="B223">
        <v>6</v>
      </c>
      <c r="C223" t="s">
        <v>126</v>
      </c>
      <c r="D223">
        <v>17</v>
      </c>
      <c r="E223">
        <v>18</v>
      </c>
      <c r="F223">
        <v>1</v>
      </c>
      <c r="G223">
        <v>15</v>
      </c>
      <c r="H223" s="19" t="s">
        <v>127</v>
      </c>
      <c r="I223">
        <v>3</v>
      </c>
      <c r="J223">
        <v>3</v>
      </c>
      <c r="K223">
        <v>18</v>
      </c>
      <c r="L223">
        <v>1</v>
      </c>
      <c r="N223" s="11">
        <v>315266</v>
      </c>
      <c r="O223">
        <v>73</v>
      </c>
      <c r="P223">
        <v>52</v>
      </c>
      <c r="AA223">
        <v>73</v>
      </c>
      <c r="AC223" s="11">
        <v>315266</v>
      </c>
      <c r="AD223">
        <v>2</v>
      </c>
      <c r="AE223">
        <v>23</v>
      </c>
      <c r="AF223">
        <v>0</v>
      </c>
      <c r="AG223">
        <v>0</v>
      </c>
      <c r="AH223">
        <v>0</v>
      </c>
      <c r="AI223">
        <v>0</v>
      </c>
      <c r="AJ223">
        <v>0</v>
      </c>
      <c r="AK223">
        <v>0</v>
      </c>
      <c r="AL223">
        <v>0</v>
      </c>
      <c r="AM223">
        <v>0</v>
      </c>
      <c r="AN223">
        <v>0</v>
      </c>
      <c r="AO223">
        <v>0</v>
      </c>
      <c r="AP223">
        <v>23</v>
      </c>
      <c r="AR223" s="11">
        <v>315266</v>
      </c>
      <c r="AS223">
        <v>0</v>
      </c>
      <c r="AT223">
        <v>5.4724537037036391E-3</v>
      </c>
      <c r="BE223">
        <v>5.4724537037036391E-3</v>
      </c>
    </row>
    <row r="224" spans="1:57" x14ac:dyDescent="0.35">
      <c r="A224">
        <v>86089</v>
      </c>
      <c r="B224">
        <v>7</v>
      </c>
      <c r="D224">
        <v>0</v>
      </c>
      <c r="F224">
        <v>0</v>
      </c>
      <c r="G224">
        <v>0</v>
      </c>
      <c r="K224" t="s">
        <v>89</v>
      </c>
      <c r="L224">
        <v>1</v>
      </c>
      <c r="N224" s="11">
        <v>318213</v>
      </c>
      <c r="O224">
        <v>1</v>
      </c>
      <c r="P224">
        <v>9</v>
      </c>
      <c r="Q224">
        <v>1</v>
      </c>
      <c r="R224">
        <v>6</v>
      </c>
      <c r="S224">
        <v>4</v>
      </c>
      <c r="T224">
        <v>10</v>
      </c>
      <c r="U224">
        <v>3</v>
      </c>
      <c r="V224">
        <v>3</v>
      </c>
      <c r="AA224">
        <v>10</v>
      </c>
      <c r="AC224" s="11">
        <v>318213</v>
      </c>
      <c r="AD224">
        <v>100</v>
      </c>
      <c r="AE224">
        <v>20</v>
      </c>
      <c r="AF224">
        <v>100</v>
      </c>
      <c r="AG224">
        <v>50</v>
      </c>
      <c r="AH224">
        <v>70</v>
      </c>
      <c r="AI224">
        <v>10</v>
      </c>
      <c r="AJ224">
        <v>80</v>
      </c>
      <c r="AK224">
        <v>80</v>
      </c>
      <c r="AP224">
        <v>100</v>
      </c>
      <c r="AR224" s="11">
        <v>318213</v>
      </c>
      <c r="AS224">
        <v>1.9182870370371141E-3</v>
      </c>
      <c r="AT224">
        <v>7.5009259259259942E-3</v>
      </c>
      <c r="AU224">
        <v>1.7587731481481406E-2</v>
      </c>
      <c r="AV224">
        <v>1.9076388888887852E-3</v>
      </c>
      <c r="AW224">
        <v>1.4945833333333436E-2</v>
      </c>
      <c r="AX224">
        <v>205</v>
      </c>
      <c r="AY224">
        <v>3.605324074074101E-3</v>
      </c>
      <c r="AZ224">
        <v>0</v>
      </c>
      <c r="BE224">
        <v>205</v>
      </c>
    </row>
    <row r="225" spans="1:57" x14ac:dyDescent="0.35">
      <c r="A225">
        <v>86089</v>
      </c>
      <c r="B225">
        <v>8</v>
      </c>
      <c r="D225">
        <v>0</v>
      </c>
      <c r="F225">
        <v>0</v>
      </c>
      <c r="G225">
        <v>0</v>
      </c>
      <c r="K225" t="s">
        <v>89</v>
      </c>
      <c r="L225">
        <v>1</v>
      </c>
      <c r="N225" s="11">
        <v>321495</v>
      </c>
      <c r="O225">
        <v>2</v>
      </c>
      <c r="P225">
        <v>1</v>
      </c>
      <c r="Q225">
        <v>9</v>
      </c>
      <c r="R225">
        <v>5</v>
      </c>
      <c r="S225">
        <v>5</v>
      </c>
      <c r="T225">
        <v>3</v>
      </c>
      <c r="U225">
        <v>8</v>
      </c>
      <c r="V225">
        <v>7</v>
      </c>
      <c r="AA225">
        <v>9</v>
      </c>
      <c r="AC225" s="11">
        <v>321495</v>
      </c>
      <c r="AD225">
        <v>90</v>
      </c>
      <c r="AE225">
        <v>100</v>
      </c>
      <c r="AF225">
        <v>20</v>
      </c>
      <c r="AG225">
        <v>60</v>
      </c>
      <c r="AH225">
        <v>60</v>
      </c>
      <c r="AI225">
        <v>80</v>
      </c>
      <c r="AJ225">
        <v>30</v>
      </c>
      <c r="AK225">
        <v>40</v>
      </c>
      <c r="AP225">
        <v>100</v>
      </c>
      <c r="AR225" s="11">
        <v>321495</v>
      </c>
      <c r="AS225">
        <v>2.4850694444444876E-3</v>
      </c>
      <c r="AT225">
        <v>8.8056712962962802E-3</v>
      </c>
      <c r="AU225">
        <v>2.9760763888888819E-2</v>
      </c>
      <c r="AV225">
        <v>0</v>
      </c>
      <c r="AW225">
        <v>1.4331828703703753E-2</v>
      </c>
      <c r="AX225">
        <v>145</v>
      </c>
      <c r="AY225">
        <v>0</v>
      </c>
      <c r="AZ225">
        <v>4.2001157407407508E-3</v>
      </c>
      <c r="BE225">
        <v>145</v>
      </c>
    </row>
    <row r="226" spans="1:57" x14ac:dyDescent="0.35">
      <c r="A226">
        <v>86089</v>
      </c>
      <c r="B226">
        <v>9</v>
      </c>
      <c r="D226">
        <v>0</v>
      </c>
      <c r="F226">
        <v>0</v>
      </c>
      <c r="G226">
        <v>0</v>
      </c>
      <c r="K226" t="s">
        <v>89</v>
      </c>
      <c r="L226">
        <v>1</v>
      </c>
      <c r="N226" s="11">
        <v>326958</v>
      </c>
      <c r="O226">
        <v>93</v>
      </c>
      <c r="AA226">
        <v>93</v>
      </c>
      <c r="AC226" s="11">
        <v>326958</v>
      </c>
      <c r="AD226">
        <v>-18</v>
      </c>
      <c r="AE226">
        <v>0</v>
      </c>
      <c r="AF226">
        <v>0</v>
      </c>
      <c r="AG226">
        <v>0</v>
      </c>
      <c r="AH226">
        <v>0</v>
      </c>
      <c r="AI226">
        <v>0</v>
      </c>
      <c r="AJ226">
        <v>0</v>
      </c>
      <c r="AK226">
        <v>0</v>
      </c>
      <c r="AL226">
        <v>0</v>
      </c>
      <c r="AM226">
        <v>0</v>
      </c>
      <c r="AN226">
        <v>0</v>
      </c>
      <c r="AO226">
        <v>0</v>
      </c>
      <c r="AP226">
        <v>0</v>
      </c>
      <c r="AR226" s="11">
        <v>326958</v>
      </c>
      <c r="AS226">
        <v>0</v>
      </c>
      <c r="BE226">
        <v>0</v>
      </c>
    </row>
    <row r="227" spans="1:57" x14ac:dyDescent="0.35">
      <c r="A227">
        <v>86089</v>
      </c>
      <c r="B227">
        <v>10</v>
      </c>
      <c r="D227">
        <v>0</v>
      </c>
      <c r="F227">
        <v>0</v>
      </c>
      <c r="G227">
        <v>0</v>
      </c>
      <c r="K227" t="s">
        <v>89</v>
      </c>
      <c r="L227">
        <v>1</v>
      </c>
      <c r="N227" s="11">
        <v>327636</v>
      </c>
      <c r="O227">
        <v>10</v>
      </c>
      <c r="P227">
        <v>13</v>
      </c>
      <c r="Q227">
        <v>42</v>
      </c>
      <c r="R227">
        <v>36</v>
      </c>
      <c r="AA227">
        <v>42</v>
      </c>
      <c r="AC227" s="11">
        <v>327636</v>
      </c>
      <c r="AD227">
        <v>82</v>
      </c>
      <c r="AE227">
        <v>76</v>
      </c>
      <c r="AF227">
        <v>18</v>
      </c>
      <c r="AG227">
        <v>10</v>
      </c>
      <c r="AH227">
        <v>0</v>
      </c>
      <c r="AI227">
        <v>0</v>
      </c>
      <c r="AJ227">
        <v>0</v>
      </c>
      <c r="AK227">
        <v>0</v>
      </c>
      <c r="AL227">
        <v>0</v>
      </c>
      <c r="AM227">
        <v>0</v>
      </c>
      <c r="AN227">
        <v>0</v>
      </c>
      <c r="AO227">
        <v>0</v>
      </c>
      <c r="AP227">
        <v>82</v>
      </c>
      <c r="AR227" s="11">
        <v>327636</v>
      </c>
      <c r="AS227">
        <v>1.1496064814814799E-2</v>
      </c>
      <c r="AT227">
        <v>4.4837962962962497E-3</v>
      </c>
      <c r="AU227">
        <v>1.9685763888888985E-2</v>
      </c>
      <c r="AV227">
        <v>1.5760416666665833E-3</v>
      </c>
      <c r="BE227">
        <v>1.9685763888888985E-2</v>
      </c>
    </row>
    <row r="228" spans="1:57" x14ac:dyDescent="0.35">
      <c r="A228">
        <v>86089</v>
      </c>
      <c r="B228">
        <v>11</v>
      </c>
      <c r="D228">
        <v>0</v>
      </c>
      <c r="F228">
        <v>0</v>
      </c>
      <c r="G228">
        <v>0</v>
      </c>
      <c r="K228" t="s">
        <v>89</v>
      </c>
      <c r="L228">
        <v>1</v>
      </c>
      <c r="N228" s="11">
        <v>327773</v>
      </c>
      <c r="O228">
        <v>121</v>
      </c>
      <c r="AA228">
        <v>121</v>
      </c>
      <c r="AC228" s="11">
        <v>327773</v>
      </c>
      <c r="AD228">
        <v>-46</v>
      </c>
      <c r="AE228">
        <v>0</v>
      </c>
      <c r="AF228">
        <v>0</v>
      </c>
      <c r="AG228">
        <v>0</v>
      </c>
      <c r="AH228">
        <v>0</v>
      </c>
      <c r="AI228">
        <v>0</v>
      </c>
      <c r="AJ228">
        <v>0</v>
      </c>
      <c r="AK228">
        <v>0</v>
      </c>
      <c r="AL228">
        <v>0</v>
      </c>
      <c r="AM228">
        <v>0</v>
      </c>
      <c r="AN228">
        <v>0</v>
      </c>
      <c r="AO228">
        <v>0</v>
      </c>
      <c r="AP228">
        <v>0</v>
      </c>
      <c r="AR228" s="11">
        <v>327773</v>
      </c>
      <c r="AS228">
        <v>0</v>
      </c>
      <c r="BE228">
        <v>0</v>
      </c>
    </row>
    <row r="229" spans="1:57" x14ac:dyDescent="0.35">
      <c r="A229">
        <v>86089</v>
      </c>
      <c r="B229">
        <v>12</v>
      </c>
      <c r="D229">
        <v>0</v>
      </c>
      <c r="F229">
        <v>0</v>
      </c>
      <c r="G229">
        <v>0</v>
      </c>
      <c r="K229" t="s">
        <v>89</v>
      </c>
      <c r="L229">
        <v>1</v>
      </c>
      <c r="N229" s="11">
        <v>329279</v>
      </c>
      <c r="O229">
        <v>21</v>
      </c>
      <c r="P229">
        <v>15</v>
      </c>
      <c r="Q229">
        <v>28</v>
      </c>
      <c r="R229">
        <v>33</v>
      </c>
      <c r="AA229">
        <v>33</v>
      </c>
      <c r="AC229" s="11">
        <v>329279</v>
      </c>
      <c r="AD229">
        <v>60</v>
      </c>
      <c r="AE229">
        <v>72</v>
      </c>
      <c r="AF229">
        <v>46</v>
      </c>
      <c r="AG229">
        <v>16</v>
      </c>
      <c r="AH229">
        <v>0</v>
      </c>
      <c r="AI229">
        <v>0</v>
      </c>
      <c r="AJ229">
        <v>0</v>
      </c>
      <c r="AK229">
        <v>0</v>
      </c>
      <c r="AL229">
        <v>0</v>
      </c>
      <c r="AM229">
        <v>0</v>
      </c>
      <c r="AN229">
        <v>0</v>
      </c>
      <c r="AO229">
        <v>0</v>
      </c>
      <c r="AP229">
        <v>72</v>
      </c>
      <c r="AR229" s="11">
        <v>329279</v>
      </c>
      <c r="AS229">
        <v>1.2140393518518477E-2</v>
      </c>
      <c r="AT229">
        <v>4.5358796296295356E-3</v>
      </c>
      <c r="AU229">
        <v>1.8608217592592569E-2</v>
      </c>
      <c r="AV229">
        <v>1.4980324074074236E-3</v>
      </c>
      <c r="BE229">
        <v>1.8608217592592569E-2</v>
      </c>
    </row>
    <row r="230" spans="1:57" x14ac:dyDescent="0.35">
      <c r="A230">
        <v>230757</v>
      </c>
      <c r="B230">
        <v>1</v>
      </c>
      <c r="C230" t="s">
        <v>102</v>
      </c>
      <c r="D230">
        <v>37</v>
      </c>
      <c r="E230">
        <v>61</v>
      </c>
      <c r="F230">
        <v>3</v>
      </c>
      <c r="G230">
        <v>14</v>
      </c>
      <c r="H230" t="s">
        <v>129</v>
      </c>
      <c r="I230" t="s">
        <v>129</v>
      </c>
      <c r="J230">
        <v>8</v>
      </c>
      <c r="K230" t="s">
        <v>128</v>
      </c>
      <c r="L230">
        <v>1</v>
      </c>
      <c r="N230" s="11">
        <v>330326</v>
      </c>
      <c r="O230">
        <v>31</v>
      </c>
      <c r="P230">
        <v>23</v>
      </c>
      <c r="Q230">
        <v>31</v>
      </c>
      <c r="R230">
        <v>33</v>
      </c>
      <c r="AA230">
        <v>33</v>
      </c>
      <c r="AC230" s="11">
        <v>330326</v>
      </c>
      <c r="AD230">
        <v>44</v>
      </c>
      <c r="AE230">
        <v>56</v>
      </c>
      <c r="AF230">
        <v>40</v>
      </c>
      <c r="AG230">
        <v>16</v>
      </c>
      <c r="AH230">
        <v>0</v>
      </c>
      <c r="AI230">
        <v>0</v>
      </c>
      <c r="AJ230">
        <v>0</v>
      </c>
      <c r="AK230">
        <v>0</v>
      </c>
      <c r="AL230">
        <v>0</v>
      </c>
      <c r="AM230">
        <v>0</v>
      </c>
      <c r="AN230">
        <v>0</v>
      </c>
      <c r="AO230">
        <v>0</v>
      </c>
      <c r="AP230">
        <v>56</v>
      </c>
      <c r="AR230" s="11">
        <v>330326</v>
      </c>
      <c r="AS230">
        <v>0</v>
      </c>
      <c r="AT230">
        <v>5.3432870370371255E-3</v>
      </c>
      <c r="AU230">
        <v>2.2067013888888987E-2</v>
      </c>
      <c r="AV230">
        <v>1.6611111111111132E-3</v>
      </c>
      <c r="BE230">
        <v>2.2067013888888987E-2</v>
      </c>
    </row>
    <row r="231" spans="1:57" x14ac:dyDescent="0.35">
      <c r="A231">
        <v>230757</v>
      </c>
      <c r="B231">
        <v>2</v>
      </c>
      <c r="C231" t="s">
        <v>57</v>
      </c>
      <c r="D231">
        <v>8</v>
      </c>
      <c r="E231">
        <v>9</v>
      </c>
      <c r="F231">
        <v>1</v>
      </c>
      <c r="G231">
        <v>84</v>
      </c>
      <c r="H231">
        <v>4.4399305555555824E-3</v>
      </c>
      <c r="I231">
        <v>4.4399305555555824E-3</v>
      </c>
      <c r="J231">
        <v>4.4399305555555824E-3</v>
      </c>
      <c r="K231">
        <v>9</v>
      </c>
      <c r="L231">
        <v>1</v>
      </c>
      <c r="N231" s="11">
        <v>330392</v>
      </c>
      <c r="O231">
        <v>4</v>
      </c>
      <c r="P231">
        <v>2</v>
      </c>
      <c r="Q231">
        <v>7</v>
      </c>
      <c r="R231">
        <v>2</v>
      </c>
      <c r="S231">
        <v>1</v>
      </c>
      <c r="T231">
        <v>4</v>
      </c>
      <c r="U231">
        <v>3</v>
      </c>
      <c r="AA231">
        <v>7</v>
      </c>
      <c r="AC231" s="11">
        <v>330392</v>
      </c>
      <c r="AD231">
        <v>70</v>
      </c>
      <c r="AE231">
        <v>90</v>
      </c>
      <c r="AF231">
        <v>40</v>
      </c>
      <c r="AG231">
        <v>90</v>
      </c>
      <c r="AH231">
        <v>100</v>
      </c>
      <c r="AI231">
        <v>70</v>
      </c>
      <c r="AJ231">
        <v>80</v>
      </c>
      <c r="AP231">
        <v>100</v>
      </c>
      <c r="AR231" s="11">
        <v>330392</v>
      </c>
      <c r="AS231">
        <v>7.7965277777778397E-3</v>
      </c>
      <c r="AT231">
        <v>1.7181828703703772E-2</v>
      </c>
      <c r="AU231">
        <v>0</v>
      </c>
      <c r="AV231">
        <v>9.9555555555554953E-3</v>
      </c>
      <c r="AW231">
        <v>120</v>
      </c>
      <c r="AX231">
        <v>2.6706018518518615E-3</v>
      </c>
      <c r="AY231">
        <v>3.4253472222223191E-3</v>
      </c>
      <c r="BE231">
        <v>120</v>
      </c>
    </row>
    <row r="232" spans="1:57" x14ac:dyDescent="0.35">
      <c r="A232">
        <v>230757</v>
      </c>
      <c r="B232">
        <v>3</v>
      </c>
      <c r="C232" t="s">
        <v>49</v>
      </c>
      <c r="D232">
        <v>13</v>
      </c>
      <c r="E232">
        <v>10</v>
      </c>
      <c r="F232">
        <v>1</v>
      </c>
      <c r="G232">
        <v>82</v>
      </c>
      <c r="H232">
        <v>1.7543518518518431E-2</v>
      </c>
      <c r="I232">
        <v>1.7543518518518431E-2</v>
      </c>
      <c r="J232">
        <v>1.7543518518518431E-2</v>
      </c>
      <c r="K232">
        <v>10</v>
      </c>
      <c r="L232">
        <v>1</v>
      </c>
      <c r="N232" s="11">
        <v>331478</v>
      </c>
      <c r="O232">
        <v>64</v>
      </c>
      <c r="P232">
        <v>67</v>
      </c>
      <c r="AA232">
        <v>67</v>
      </c>
      <c r="AC232" s="11">
        <v>331478</v>
      </c>
      <c r="AD232">
        <v>11</v>
      </c>
      <c r="AE232">
        <v>8</v>
      </c>
      <c r="AF232">
        <v>0</v>
      </c>
      <c r="AG232">
        <v>0</v>
      </c>
      <c r="AH232">
        <v>0</v>
      </c>
      <c r="AI232">
        <v>0</v>
      </c>
      <c r="AJ232">
        <v>0</v>
      </c>
      <c r="AK232">
        <v>0</v>
      </c>
      <c r="AL232">
        <v>0</v>
      </c>
      <c r="AM232">
        <v>0</v>
      </c>
      <c r="AN232">
        <v>0</v>
      </c>
      <c r="AO232">
        <v>0</v>
      </c>
      <c r="AP232">
        <v>11</v>
      </c>
      <c r="AR232" s="11">
        <v>331478</v>
      </c>
      <c r="AS232">
        <v>0</v>
      </c>
      <c r="AT232">
        <v>0</v>
      </c>
      <c r="BE232">
        <v>0</v>
      </c>
    </row>
    <row r="233" spans="1:57" x14ac:dyDescent="0.35">
      <c r="A233">
        <v>230757</v>
      </c>
      <c r="B233">
        <v>4</v>
      </c>
      <c r="C233" t="s">
        <v>36</v>
      </c>
      <c r="D233">
        <v>19</v>
      </c>
      <c r="E233">
        <v>31</v>
      </c>
      <c r="F233">
        <v>2</v>
      </c>
      <c r="G233">
        <v>20</v>
      </c>
      <c r="H233">
        <v>1.429398148148131E-3</v>
      </c>
      <c r="I233">
        <v>1.429398148148131E-3</v>
      </c>
      <c r="J233">
        <v>1.429398148148131E-3</v>
      </c>
      <c r="K233">
        <v>31</v>
      </c>
      <c r="L233">
        <v>1</v>
      </c>
      <c r="N233" s="11">
        <v>337194</v>
      </c>
      <c r="O233">
        <v>106</v>
      </c>
      <c r="AA233">
        <v>106</v>
      </c>
      <c r="AC233" s="11">
        <v>337194</v>
      </c>
      <c r="AD233">
        <v>-31</v>
      </c>
      <c r="AE233">
        <v>0</v>
      </c>
      <c r="AF233">
        <v>0</v>
      </c>
      <c r="AG233">
        <v>0</v>
      </c>
      <c r="AH233">
        <v>0</v>
      </c>
      <c r="AI233">
        <v>0</v>
      </c>
      <c r="AJ233">
        <v>0</v>
      </c>
      <c r="AK233">
        <v>0</v>
      </c>
      <c r="AL233">
        <v>0</v>
      </c>
      <c r="AM233">
        <v>0</v>
      </c>
      <c r="AN233">
        <v>0</v>
      </c>
      <c r="AO233">
        <v>0</v>
      </c>
      <c r="AP233">
        <v>0</v>
      </c>
      <c r="AR233" s="11">
        <v>337194</v>
      </c>
      <c r="AS233">
        <v>0</v>
      </c>
      <c r="BE233">
        <v>0</v>
      </c>
    </row>
    <row r="234" spans="1:57" x14ac:dyDescent="0.35">
      <c r="A234">
        <v>230757</v>
      </c>
      <c r="B234">
        <v>5</v>
      </c>
      <c r="C234" t="s">
        <v>31</v>
      </c>
      <c r="D234">
        <v>2</v>
      </c>
      <c r="E234">
        <v>15</v>
      </c>
      <c r="F234">
        <v>1</v>
      </c>
      <c r="G234">
        <v>46</v>
      </c>
      <c r="H234" t="s">
        <v>130</v>
      </c>
      <c r="I234">
        <v>560</v>
      </c>
      <c r="J234">
        <v>560</v>
      </c>
      <c r="K234">
        <v>15</v>
      </c>
      <c r="L234">
        <v>1</v>
      </c>
      <c r="N234" s="11">
        <v>345700</v>
      </c>
      <c r="O234">
        <v>87</v>
      </c>
      <c r="AA234">
        <v>87</v>
      </c>
      <c r="AC234" s="11">
        <v>345700</v>
      </c>
      <c r="AD234">
        <v>-12</v>
      </c>
      <c r="AE234">
        <v>0</v>
      </c>
      <c r="AF234">
        <v>0</v>
      </c>
      <c r="AG234">
        <v>0</v>
      </c>
      <c r="AH234">
        <v>0</v>
      </c>
      <c r="AI234">
        <v>0</v>
      </c>
      <c r="AJ234">
        <v>0</v>
      </c>
      <c r="AK234">
        <v>0</v>
      </c>
      <c r="AL234">
        <v>0</v>
      </c>
      <c r="AM234">
        <v>0</v>
      </c>
      <c r="AN234">
        <v>0</v>
      </c>
      <c r="AO234">
        <v>0</v>
      </c>
      <c r="AP234">
        <v>0</v>
      </c>
      <c r="AR234" s="11">
        <v>345700</v>
      </c>
      <c r="AS234">
        <v>0</v>
      </c>
      <c r="BE234">
        <v>0</v>
      </c>
    </row>
    <row r="235" spans="1:57" x14ac:dyDescent="0.35">
      <c r="A235">
        <v>230757</v>
      </c>
      <c r="B235">
        <v>6</v>
      </c>
      <c r="C235" t="s">
        <v>131</v>
      </c>
      <c r="D235">
        <v>20</v>
      </c>
      <c r="E235">
        <v>20</v>
      </c>
      <c r="F235">
        <v>1</v>
      </c>
      <c r="G235">
        <v>5</v>
      </c>
      <c r="H235" s="19" t="s">
        <v>132</v>
      </c>
      <c r="I235">
        <v>1</v>
      </c>
      <c r="J235">
        <v>1</v>
      </c>
      <c r="K235">
        <v>20</v>
      </c>
      <c r="L235">
        <v>1</v>
      </c>
      <c r="N235" s="11">
        <v>345836</v>
      </c>
      <c r="O235">
        <v>102</v>
      </c>
      <c r="AA235">
        <v>102</v>
      </c>
      <c r="AC235" s="11">
        <v>345836</v>
      </c>
      <c r="AD235">
        <v>-27</v>
      </c>
      <c r="AE235">
        <v>0</v>
      </c>
      <c r="AF235">
        <v>0</v>
      </c>
      <c r="AG235">
        <v>0</v>
      </c>
      <c r="AH235">
        <v>0</v>
      </c>
      <c r="AI235">
        <v>0</v>
      </c>
      <c r="AJ235">
        <v>0</v>
      </c>
      <c r="AK235">
        <v>0</v>
      </c>
      <c r="AL235">
        <v>0</v>
      </c>
      <c r="AM235">
        <v>0</v>
      </c>
      <c r="AN235">
        <v>0</v>
      </c>
      <c r="AO235">
        <v>0</v>
      </c>
      <c r="AP235">
        <v>0</v>
      </c>
      <c r="AR235" s="11">
        <v>345836</v>
      </c>
      <c r="AS235">
        <v>0</v>
      </c>
      <c r="BE235">
        <v>0</v>
      </c>
    </row>
    <row r="236" spans="1:57" x14ac:dyDescent="0.35">
      <c r="A236">
        <v>230757</v>
      </c>
      <c r="B236">
        <v>7</v>
      </c>
      <c r="D236">
        <v>0</v>
      </c>
      <c r="F236">
        <v>0</v>
      </c>
      <c r="G236">
        <v>0</v>
      </c>
      <c r="K236" t="s">
        <v>89</v>
      </c>
      <c r="L236">
        <v>1</v>
      </c>
      <c r="N236" s="11">
        <v>349097</v>
      </c>
      <c r="O236">
        <v>22</v>
      </c>
      <c r="P236">
        <v>1</v>
      </c>
      <c r="Q236">
        <v>28</v>
      </c>
      <c r="R236">
        <v>5</v>
      </c>
      <c r="S236">
        <v>24</v>
      </c>
      <c r="T236">
        <v>8</v>
      </c>
      <c r="AA236">
        <v>28</v>
      </c>
      <c r="AC236" s="11">
        <v>349097</v>
      </c>
      <c r="AD236">
        <v>58</v>
      </c>
      <c r="AE236">
        <v>100</v>
      </c>
      <c r="AF236">
        <v>46</v>
      </c>
      <c r="AG236">
        <v>88</v>
      </c>
      <c r="AH236">
        <v>19</v>
      </c>
      <c r="AI236">
        <v>65</v>
      </c>
      <c r="AJ236">
        <v>0</v>
      </c>
      <c r="AK236">
        <v>0</v>
      </c>
      <c r="AL236">
        <v>0</v>
      </c>
      <c r="AM236">
        <v>0</v>
      </c>
      <c r="AN236">
        <v>0</v>
      </c>
      <c r="AO236">
        <v>0</v>
      </c>
      <c r="AP236">
        <v>100</v>
      </c>
      <c r="AR236" s="11">
        <v>349097</v>
      </c>
      <c r="AS236">
        <v>0</v>
      </c>
      <c r="AT236">
        <v>4.3538194444443512E-3</v>
      </c>
      <c r="AU236">
        <v>2.1721296296296266E-2</v>
      </c>
      <c r="AV236">
        <v>1.1218749999999389E-3</v>
      </c>
      <c r="AW236">
        <v>491</v>
      </c>
      <c r="AX236">
        <v>13</v>
      </c>
      <c r="BE236">
        <v>491</v>
      </c>
    </row>
    <row r="237" spans="1:57" x14ac:dyDescent="0.35">
      <c r="A237">
        <v>230757</v>
      </c>
      <c r="B237">
        <v>8</v>
      </c>
      <c r="D237">
        <v>0</v>
      </c>
      <c r="F237">
        <v>0</v>
      </c>
      <c r="G237">
        <v>0</v>
      </c>
      <c r="K237" t="s">
        <v>89</v>
      </c>
      <c r="L237">
        <v>1</v>
      </c>
      <c r="N237" s="11">
        <v>350442</v>
      </c>
      <c r="O237">
        <v>38</v>
      </c>
      <c r="P237">
        <v>67</v>
      </c>
      <c r="AA237">
        <v>67</v>
      </c>
      <c r="AC237" s="11">
        <v>350442</v>
      </c>
      <c r="AD237">
        <v>37</v>
      </c>
      <c r="AE237">
        <v>8</v>
      </c>
      <c r="AF237">
        <v>0</v>
      </c>
      <c r="AG237">
        <v>0</v>
      </c>
      <c r="AH237">
        <v>0</v>
      </c>
      <c r="AI237">
        <v>0</v>
      </c>
      <c r="AJ237">
        <v>0</v>
      </c>
      <c r="AK237">
        <v>0</v>
      </c>
      <c r="AL237">
        <v>0</v>
      </c>
      <c r="AM237">
        <v>0</v>
      </c>
      <c r="AN237">
        <v>0</v>
      </c>
      <c r="AO237">
        <v>0</v>
      </c>
      <c r="AP237">
        <v>37</v>
      </c>
      <c r="AR237" s="11">
        <v>350442</v>
      </c>
      <c r="AS237">
        <v>0</v>
      </c>
      <c r="AT237">
        <v>0</v>
      </c>
      <c r="BE237">
        <v>0</v>
      </c>
    </row>
    <row r="238" spans="1:57" x14ac:dyDescent="0.35">
      <c r="A238">
        <v>230757</v>
      </c>
      <c r="B238">
        <v>9</v>
      </c>
      <c r="D238">
        <v>0</v>
      </c>
      <c r="F238">
        <v>0</v>
      </c>
      <c r="G238">
        <v>0</v>
      </c>
      <c r="K238" t="s">
        <v>89</v>
      </c>
      <c r="L238">
        <v>1</v>
      </c>
      <c r="N238" s="11">
        <v>351417</v>
      </c>
      <c r="O238">
        <v>43</v>
      </c>
      <c r="P238">
        <v>66</v>
      </c>
      <c r="AA238">
        <v>66</v>
      </c>
      <c r="AC238" s="11">
        <v>351417</v>
      </c>
      <c r="AD238">
        <v>32</v>
      </c>
      <c r="AE238">
        <v>9</v>
      </c>
      <c r="AF238">
        <v>0</v>
      </c>
      <c r="AG238">
        <v>0</v>
      </c>
      <c r="AH238">
        <v>0</v>
      </c>
      <c r="AI238">
        <v>0</v>
      </c>
      <c r="AJ238">
        <v>0</v>
      </c>
      <c r="AK238">
        <v>0</v>
      </c>
      <c r="AL238">
        <v>0</v>
      </c>
      <c r="AM238">
        <v>0</v>
      </c>
      <c r="AN238">
        <v>0</v>
      </c>
      <c r="AO238">
        <v>0</v>
      </c>
      <c r="AP238">
        <v>32</v>
      </c>
      <c r="AR238" s="11">
        <v>351417</v>
      </c>
      <c r="AS238">
        <v>1.3845949074074104E-2</v>
      </c>
      <c r="AT238">
        <v>6.3197916666666298E-3</v>
      </c>
      <c r="BE238">
        <v>1.3845949074074104E-2</v>
      </c>
    </row>
    <row r="239" spans="1:57" x14ac:dyDescent="0.35">
      <c r="A239">
        <v>230757</v>
      </c>
      <c r="B239">
        <v>10</v>
      </c>
      <c r="D239">
        <v>0</v>
      </c>
      <c r="F239">
        <v>0</v>
      </c>
      <c r="G239">
        <v>0</v>
      </c>
      <c r="K239" t="s">
        <v>89</v>
      </c>
      <c r="L239">
        <v>1</v>
      </c>
      <c r="N239" s="11">
        <v>352604</v>
      </c>
      <c r="O239">
        <v>120</v>
      </c>
      <c r="AA239">
        <v>120</v>
      </c>
      <c r="AC239" s="11">
        <v>352604</v>
      </c>
      <c r="AD239">
        <v>-45</v>
      </c>
      <c r="AE239">
        <v>0</v>
      </c>
      <c r="AF239">
        <v>0</v>
      </c>
      <c r="AG239">
        <v>0</v>
      </c>
      <c r="AH239">
        <v>0</v>
      </c>
      <c r="AI239">
        <v>0</v>
      </c>
      <c r="AJ239">
        <v>0</v>
      </c>
      <c r="AK239">
        <v>0</v>
      </c>
      <c r="AL239">
        <v>0</v>
      </c>
      <c r="AM239">
        <v>0</v>
      </c>
      <c r="AN239">
        <v>0</v>
      </c>
      <c r="AO239">
        <v>0</v>
      </c>
      <c r="AP239">
        <v>0</v>
      </c>
      <c r="AR239" s="11">
        <v>352604</v>
      </c>
      <c r="AS239">
        <v>0</v>
      </c>
      <c r="BE239">
        <v>0</v>
      </c>
    </row>
    <row r="240" spans="1:57" x14ac:dyDescent="0.35">
      <c r="A240">
        <v>230757</v>
      </c>
      <c r="B240">
        <v>11</v>
      </c>
      <c r="D240">
        <v>0</v>
      </c>
      <c r="F240">
        <v>0</v>
      </c>
      <c r="G240">
        <v>0</v>
      </c>
      <c r="K240" t="s">
        <v>89</v>
      </c>
      <c r="L240">
        <v>1</v>
      </c>
      <c r="N240" s="11">
        <v>359849</v>
      </c>
      <c r="O240">
        <v>69</v>
      </c>
      <c r="P240">
        <v>60</v>
      </c>
      <c r="AA240">
        <v>69</v>
      </c>
      <c r="AC240" s="11">
        <v>359849</v>
      </c>
      <c r="AD240">
        <v>6</v>
      </c>
      <c r="AE240">
        <v>15</v>
      </c>
      <c r="AF240">
        <v>0</v>
      </c>
      <c r="AG240">
        <v>0</v>
      </c>
      <c r="AH240">
        <v>0</v>
      </c>
      <c r="AI240">
        <v>0</v>
      </c>
      <c r="AJ240">
        <v>0</v>
      </c>
      <c r="AK240">
        <v>0</v>
      </c>
      <c r="AL240">
        <v>0</v>
      </c>
      <c r="AM240">
        <v>0</v>
      </c>
      <c r="AN240">
        <v>0</v>
      </c>
      <c r="AO240">
        <v>0</v>
      </c>
      <c r="AP240">
        <v>15</v>
      </c>
      <c r="AR240" s="11">
        <v>359849</v>
      </c>
      <c r="AS240">
        <v>0</v>
      </c>
      <c r="AT240">
        <v>0</v>
      </c>
      <c r="BE240">
        <v>0</v>
      </c>
    </row>
    <row r="241" spans="1:57" x14ac:dyDescent="0.35">
      <c r="A241">
        <v>230757</v>
      </c>
      <c r="B241">
        <v>12</v>
      </c>
      <c r="D241">
        <v>0</v>
      </c>
      <c r="F241">
        <v>0</v>
      </c>
      <c r="G241">
        <v>0</v>
      </c>
      <c r="K241" t="s">
        <v>89</v>
      </c>
      <c r="L241">
        <v>1</v>
      </c>
      <c r="N241" s="11">
        <v>382954</v>
      </c>
      <c r="O241">
        <v>102</v>
      </c>
      <c r="AA241">
        <v>102</v>
      </c>
      <c r="AC241" s="11">
        <v>382954</v>
      </c>
      <c r="AD241">
        <v>-27</v>
      </c>
      <c r="AE241">
        <v>0</v>
      </c>
      <c r="AF241">
        <v>0</v>
      </c>
      <c r="AG241">
        <v>0</v>
      </c>
      <c r="AH241">
        <v>0</v>
      </c>
      <c r="AI241">
        <v>0</v>
      </c>
      <c r="AJ241">
        <v>0</v>
      </c>
      <c r="AK241">
        <v>0</v>
      </c>
      <c r="AL241">
        <v>0</v>
      </c>
      <c r="AM241">
        <v>0</v>
      </c>
      <c r="AN241">
        <v>0</v>
      </c>
      <c r="AO241">
        <v>0</v>
      </c>
      <c r="AP241">
        <v>0</v>
      </c>
      <c r="AR241" s="11">
        <v>382954</v>
      </c>
      <c r="AS241">
        <v>0</v>
      </c>
      <c r="BE241">
        <v>0</v>
      </c>
    </row>
    <row r="242" spans="1:57" x14ac:dyDescent="0.35">
      <c r="A242">
        <v>702092</v>
      </c>
      <c r="B242">
        <v>1</v>
      </c>
      <c r="C242" t="s">
        <v>85</v>
      </c>
      <c r="D242">
        <v>41</v>
      </c>
      <c r="E242">
        <v>27</v>
      </c>
      <c r="F242">
        <v>3</v>
      </c>
      <c r="G242">
        <v>48</v>
      </c>
      <c r="H242">
        <v>1.2675462962963069E-2</v>
      </c>
      <c r="I242">
        <v>1.2675462962963069E-2</v>
      </c>
      <c r="J242">
        <v>1.2675462962963069E-2</v>
      </c>
      <c r="K242">
        <v>27</v>
      </c>
      <c r="L242">
        <v>1</v>
      </c>
      <c r="N242" s="11">
        <v>390443</v>
      </c>
      <c r="O242">
        <v>47</v>
      </c>
      <c r="P242">
        <v>22</v>
      </c>
      <c r="Q242">
        <v>34</v>
      </c>
      <c r="R242">
        <v>25</v>
      </c>
      <c r="AA242">
        <v>47</v>
      </c>
      <c r="AC242" s="11">
        <v>390443</v>
      </c>
      <c r="AD242">
        <v>28</v>
      </c>
      <c r="AE242">
        <v>58</v>
      </c>
      <c r="AF242">
        <v>34</v>
      </c>
      <c r="AG242">
        <v>32</v>
      </c>
      <c r="AH242">
        <v>0</v>
      </c>
      <c r="AI242">
        <v>0</v>
      </c>
      <c r="AJ242">
        <v>0</v>
      </c>
      <c r="AK242">
        <v>0</v>
      </c>
      <c r="AL242">
        <v>0</v>
      </c>
      <c r="AM242">
        <v>0</v>
      </c>
      <c r="AN242">
        <v>0</v>
      </c>
      <c r="AO242">
        <v>0</v>
      </c>
      <c r="AP242">
        <v>58</v>
      </c>
      <c r="AR242" s="11">
        <v>390443</v>
      </c>
      <c r="AS242">
        <v>0</v>
      </c>
      <c r="AT242">
        <v>5.2638888888889568E-3</v>
      </c>
      <c r="AU242">
        <v>2.2360185185185122E-2</v>
      </c>
      <c r="AV242">
        <v>1.4658564814815644E-3</v>
      </c>
      <c r="BE242">
        <v>2.2360185185185122E-2</v>
      </c>
    </row>
    <row r="243" spans="1:57" x14ac:dyDescent="0.35">
      <c r="A243">
        <v>702092</v>
      </c>
      <c r="B243">
        <v>2</v>
      </c>
      <c r="C243" t="s">
        <v>43</v>
      </c>
      <c r="D243">
        <v>7</v>
      </c>
      <c r="E243">
        <v>53</v>
      </c>
      <c r="F243">
        <v>2</v>
      </c>
      <c r="G243">
        <v>22</v>
      </c>
      <c r="H243">
        <v>5.4982638888889657E-3</v>
      </c>
      <c r="I243">
        <v>5.4982638888889657E-3</v>
      </c>
      <c r="J243">
        <v>5.4982638888889657E-3</v>
      </c>
      <c r="K243">
        <v>53</v>
      </c>
      <c r="L243">
        <v>1</v>
      </c>
      <c r="N243" s="11">
        <v>413700</v>
      </c>
      <c r="O243">
        <v>5</v>
      </c>
      <c r="P243">
        <v>4</v>
      </c>
      <c r="Q243">
        <v>3</v>
      </c>
      <c r="R243">
        <v>3</v>
      </c>
      <c r="S243">
        <v>5</v>
      </c>
      <c r="T243">
        <v>8</v>
      </c>
      <c r="U243">
        <v>3</v>
      </c>
      <c r="V243">
        <v>2</v>
      </c>
      <c r="AA243">
        <v>8</v>
      </c>
      <c r="AC243" s="11">
        <v>413700</v>
      </c>
      <c r="AD243">
        <v>60</v>
      </c>
      <c r="AE243">
        <v>70</v>
      </c>
      <c r="AF243">
        <v>80</v>
      </c>
      <c r="AG243">
        <v>80</v>
      </c>
      <c r="AH243">
        <v>60</v>
      </c>
      <c r="AI243">
        <v>30</v>
      </c>
      <c r="AJ243">
        <v>80</v>
      </c>
      <c r="AK243">
        <v>90</v>
      </c>
      <c r="AP243">
        <v>90</v>
      </c>
      <c r="AR243" s="11">
        <v>413700</v>
      </c>
      <c r="AS243">
        <v>2.4396990740740421E-3</v>
      </c>
      <c r="AT243">
        <v>8.7581018518518849E-3</v>
      </c>
      <c r="AU243">
        <v>2.4744328703703689E-2</v>
      </c>
      <c r="AV243">
        <v>2.6061342592591519E-3</v>
      </c>
      <c r="AW243">
        <v>1.467893518518526E-2</v>
      </c>
      <c r="AX243">
        <v>160</v>
      </c>
      <c r="AY243">
        <v>3.7607638888887962E-3</v>
      </c>
      <c r="AZ243">
        <v>0</v>
      </c>
      <c r="BE243">
        <v>160</v>
      </c>
    </row>
    <row r="244" spans="1:57" x14ac:dyDescent="0.35">
      <c r="A244">
        <v>702092</v>
      </c>
      <c r="B244">
        <v>3</v>
      </c>
      <c r="C244" t="s">
        <v>22</v>
      </c>
      <c r="D244">
        <v>47</v>
      </c>
      <c r="E244">
        <v>7</v>
      </c>
      <c r="F244">
        <v>1</v>
      </c>
      <c r="G244">
        <v>88</v>
      </c>
      <c r="H244">
        <v>1.7344212962963068E-2</v>
      </c>
      <c r="I244">
        <v>1.7344212962963068E-2</v>
      </c>
      <c r="J244">
        <v>1.7344212962963068E-2</v>
      </c>
      <c r="K244">
        <v>7</v>
      </c>
      <c r="L244">
        <v>1</v>
      </c>
      <c r="N244" s="11">
        <v>419506</v>
      </c>
      <c r="O244">
        <v>117</v>
      </c>
      <c r="AA244">
        <v>117</v>
      </c>
      <c r="AC244" s="11">
        <v>419506</v>
      </c>
      <c r="AD244">
        <v>-42</v>
      </c>
      <c r="AE244">
        <v>0</v>
      </c>
      <c r="AF244">
        <v>0</v>
      </c>
      <c r="AG244">
        <v>0</v>
      </c>
      <c r="AH244">
        <v>0</v>
      </c>
      <c r="AI244">
        <v>0</v>
      </c>
      <c r="AJ244">
        <v>0</v>
      </c>
      <c r="AK244">
        <v>0</v>
      </c>
      <c r="AL244">
        <v>0</v>
      </c>
      <c r="AM244">
        <v>0</v>
      </c>
      <c r="AN244">
        <v>0</v>
      </c>
      <c r="AO244">
        <v>0</v>
      </c>
      <c r="AP244">
        <v>0</v>
      </c>
      <c r="AR244" s="11">
        <v>419506</v>
      </c>
      <c r="AS244">
        <v>0</v>
      </c>
      <c r="BE244">
        <v>0</v>
      </c>
    </row>
    <row r="245" spans="1:57" x14ac:dyDescent="0.35">
      <c r="A245">
        <v>702092</v>
      </c>
      <c r="B245">
        <v>4</v>
      </c>
      <c r="C245" t="s">
        <v>133</v>
      </c>
      <c r="D245">
        <v>13</v>
      </c>
      <c r="E245">
        <v>22</v>
      </c>
      <c r="F245">
        <v>1</v>
      </c>
      <c r="G245">
        <v>38</v>
      </c>
      <c r="H245">
        <v>1.2780092592592496E-3</v>
      </c>
      <c r="I245">
        <v>1.2780092592592496E-3</v>
      </c>
      <c r="J245">
        <v>1.2780092592592496E-3</v>
      </c>
      <c r="K245">
        <v>22</v>
      </c>
      <c r="L245">
        <v>1</v>
      </c>
      <c r="N245" s="11">
        <v>421299</v>
      </c>
      <c r="O245">
        <v>6</v>
      </c>
      <c r="P245">
        <v>7</v>
      </c>
      <c r="Q245">
        <v>2</v>
      </c>
      <c r="R245">
        <v>1</v>
      </c>
      <c r="S245">
        <v>5</v>
      </c>
      <c r="T245">
        <v>7</v>
      </c>
      <c r="U245">
        <v>2</v>
      </c>
      <c r="V245">
        <v>2</v>
      </c>
      <c r="AA245">
        <v>7</v>
      </c>
      <c r="AC245" s="11">
        <v>421299</v>
      </c>
      <c r="AD245">
        <v>50</v>
      </c>
      <c r="AE245">
        <v>40</v>
      </c>
      <c r="AF245">
        <v>90</v>
      </c>
      <c r="AG245">
        <v>100</v>
      </c>
      <c r="AH245">
        <v>60</v>
      </c>
      <c r="AI245">
        <v>40</v>
      </c>
      <c r="AJ245">
        <v>90</v>
      </c>
      <c r="AK245">
        <v>90</v>
      </c>
      <c r="AP245">
        <v>100</v>
      </c>
      <c r="AR245" s="11">
        <v>421299</v>
      </c>
      <c r="AS245">
        <v>2.4271990740740712E-3</v>
      </c>
      <c r="AT245">
        <v>8.3734953703704651E-3</v>
      </c>
      <c r="AU245">
        <v>2.3219907407407314E-2</v>
      </c>
      <c r="AV245">
        <v>2.2045138888888705E-3</v>
      </c>
      <c r="AW245">
        <v>1.4042824074073978E-2</v>
      </c>
      <c r="AX245">
        <v>180</v>
      </c>
      <c r="AY245">
        <v>3.3158564814814717E-3</v>
      </c>
      <c r="AZ245">
        <v>3.7966435185186054E-3</v>
      </c>
      <c r="BE245">
        <v>180</v>
      </c>
    </row>
    <row r="246" spans="1:57" x14ac:dyDescent="0.35">
      <c r="A246">
        <v>702092</v>
      </c>
      <c r="B246">
        <v>5</v>
      </c>
      <c r="C246" t="s">
        <v>103</v>
      </c>
      <c r="D246">
        <v>15</v>
      </c>
      <c r="E246">
        <v>14</v>
      </c>
      <c r="F246">
        <v>1</v>
      </c>
      <c r="G246">
        <v>49</v>
      </c>
      <c r="H246" t="s">
        <v>134</v>
      </c>
      <c r="I246">
        <v>561</v>
      </c>
      <c r="J246">
        <v>561</v>
      </c>
      <c r="K246">
        <v>14</v>
      </c>
      <c r="L246">
        <v>1</v>
      </c>
      <c r="N246" s="11">
        <v>423302</v>
      </c>
      <c r="O246">
        <v>64</v>
      </c>
      <c r="P246">
        <v>63</v>
      </c>
      <c r="AA246">
        <v>64</v>
      </c>
      <c r="AC246" s="11">
        <v>423302</v>
      </c>
      <c r="AD246">
        <v>11</v>
      </c>
      <c r="AE246">
        <v>12</v>
      </c>
      <c r="AF246">
        <v>0</v>
      </c>
      <c r="AG246">
        <v>0</v>
      </c>
      <c r="AH246">
        <v>0</v>
      </c>
      <c r="AI246">
        <v>0</v>
      </c>
      <c r="AJ246">
        <v>0</v>
      </c>
      <c r="AK246">
        <v>0</v>
      </c>
      <c r="AL246">
        <v>0</v>
      </c>
      <c r="AM246">
        <v>0</v>
      </c>
      <c r="AN246">
        <v>0</v>
      </c>
      <c r="AO246">
        <v>0</v>
      </c>
      <c r="AP246">
        <v>12</v>
      </c>
      <c r="AR246" s="11">
        <v>423302</v>
      </c>
      <c r="AS246">
        <v>0</v>
      </c>
      <c r="AT246">
        <v>6.1344907407407945E-3</v>
      </c>
      <c r="BE246">
        <v>6.1344907407407945E-3</v>
      </c>
    </row>
    <row r="247" spans="1:57" x14ac:dyDescent="0.35">
      <c r="A247">
        <v>702092</v>
      </c>
      <c r="B247">
        <v>6</v>
      </c>
      <c r="D247">
        <v>0</v>
      </c>
      <c r="F247">
        <v>0</v>
      </c>
      <c r="G247">
        <v>0</v>
      </c>
      <c r="K247" t="s">
        <v>89</v>
      </c>
      <c r="L247">
        <v>1</v>
      </c>
      <c r="N247" s="11">
        <v>425160</v>
      </c>
      <c r="O247">
        <v>134</v>
      </c>
      <c r="AA247">
        <v>134</v>
      </c>
      <c r="AC247" s="11">
        <v>425160</v>
      </c>
      <c r="AD247">
        <v>-59</v>
      </c>
      <c r="AE247">
        <v>0</v>
      </c>
      <c r="AF247">
        <v>0</v>
      </c>
      <c r="AG247">
        <v>0</v>
      </c>
      <c r="AH247">
        <v>0</v>
      </c>
      <c r="AI247">
        <v>0</v>
      </c>
      <c r="AJ247">
        <v>0</v>
      </c>
      <c r="AK247">
        <v>0</v>
      </c>
      <c r="AL247">
        <v>0</v>
      </c>
      <c r="AM247">
        <v>0</v>
      </c>
      <c r="AN247">
        <v>0</v>
      </c>
      <c r="AO247">
        <v>0</v>
      </c>
      <c r="AP247">
        <v>0</v>
      </c>
      <c r="AR247" s="11">
        <v>425160</v>
      </c>
      <c r="AS247">
        <v>0</v>
      </c>
      <c r="BE247">
        <v>0</v>
      </c>
    </row>
    <row r="248" spans="1:57" x14ac:dyDescent="0.35">
      <c r="A248">
        <v>702092</v>
      </c>
      <c r="B248">
        <v>7</v>
      </c>
      <c r="D248">
        <v>0</v>
      </c>
      <c r="F248">
        <v>0</v>
      </c>
      <c r="G248">
        <v>0</v>
      </c>
      <c r="K248" t="s">
        <v>89</v>
      </c>
      <c r="L248">
        <v>1</v>
      </c>
      <c r="N248" s="11">
        <v>432338</v>
      </c>
      <c r="O248">
        <v>32</v>
      </c>
      <c r="P248">
        <v>42</v>
      </c>
      <c r="Q248">
        <v>35</v>
      </c>
      <c r="AA248">
        <v>42</v>
      </c>
      <c r="AC248" s="11">
        <v>432338</v>
      </c>
      <c r="AD248">
        <v>43</v>
      </c>
      <c r="AE248">
        <v>33</v>
      </c>
      <c r="AF248">
        <v>32</v>
      </c>
      <c r="AG248">
        <v>0</v>
      </c>
      <c r="AH248">
        <v>0</v>
      </c>
      <c r="AI248">
        <v>0</v>
      </c>
      <c r="AJ248">
        <v>0</v>
      </c>
      <c r="AK248">
        <v>0</v>
      </c>
      <c r="AL248">
        <v>0</v>
      </c>
      <c r="AM248">
        <v>0</v>
      </c>
      <c r="AN248">
        <v>0</v>
      </c>
      <c r="AO248">
        <v>0</v>
      </c>
      <c r="AP248">
        <v>43</v>
      </c>
      <c r="AR248" s="11">
        <v>432338</v>
      </c>
      <c r="AS248">
        <v>1.3152314814814714E-2</v>
      </c>
      <c r="AT248">
        <v>5.0542824074073511E-3</v>
      </c>
      <c r="AU248">
        <v>1.8964583333333396E-2</v>
      </c>
      <c r="BE248">
        <v>1.8964583333333396E-2</v>
      </c>
    </row>
    <row r="249" spans="1:57" x14ac:dyDescent="0.35">
      <c r="A249">
        <v>702092</v>
      </c>
      <c r="B249">
        <v>8</v>
      </c>
      <c r="D249">
        <v>0</v>
      </c>
      <c r="F249">
        <v>0</v>
      </c>
      <c r="G249">
        <v>0</v>
      </c>
      <c r="K249" t="s">
        <v>89</v>
      </c>
      <c r="L249">
        <v>1</v>
      </c>
      <c r="N249" s="11">
        <v>434123</v>
      </c>
      <c r="O249">
        <v>5</v>
      </c>
      <c r="P249">
        <v>2</v>
      </c>
      <c r="Q249">
        <v>5</v>
      </c>
      <c r="R249">
        <v>6</v>
      </c>
      <c r="S249">
        <v>4</v>
      </c>
      <c r="T249">
        <v>5</v>
      </c>
      <c r="U249">
        <v>6</v>
      </c>
      <c r="V249">
        <v>5</v>
      </c>
      <c r="AA249">
        <v>6</v>
      </c>
      <c r="AC249" s="11">
        <v>434123</v>
      </c>
      <c r="AD249">
        <v>60</v>
      </c>
      <c r="AE249">
        <v>90</v>
      </c>
      <c r="AF249">
        <v>60</v>
      </c>
      <c r="AG249">
        <v>50</v>
      </c>
      <c r="AH249">
        <v>70</v>
      </c>
      <c r="AI249">
        <v>60</v>
      </c>
      <c r="AJ249">
        <v>50</v>
      </c>
      <c r="AK249">
        <v>60</v>
      </c>
      <c r="AP249">
        <v>90</v>
      </c>
      <c r="AR249" s="11">
        <v>434123</v>
      </c>
      <c r="AS249">
        <v>2.4112268518519109E-3</v>
      </c>
      <c r="AT249">
        <v>7.1211805555555507E-3</v>
      </c>
      <c r="AU249">
        <v>2.4537731481481417E-2</v>
      </c>
      <c r="AV249">
        <v>2.7957175925925615E-3</v>
      </c>
      <c r="AW249">
        <v>1.3702662037037072E-2</v>
      </c>
      <c r="AX249">
        <v>185</v>
      </c>
      <c r="AY249">
        <v>4.0158564814813946E-3</v>
      </c>
      <c r="AZ249">
        <v>0</v>
      </c>
      <c r="BE249">
        <v>185</v>
      </c>
    </row>
    <row r="250" spans="1:57" x14ac:dyDescent="0.35">
      <c r="A250">
        <v>702092</v>
      </c>
      <c r="B250">
        <v>9</v>
      </c>
      <c r="D250">
        <v>0</v>
      </c>
      <c r="F250">
        <v>0</v>
      </c>
      <c r="G250">
        <v>0</v>
      </c>
      <c r="K250" t="s">
        <v>89</v>
      </c>
      <c r="L250">
        <v>1</v>
      </c>
      <c r="N250" s="11">
        <v>434258</v>
      </c>
      <c r="O250">
        <v>86</v>
      </c>
      <c r="AA250">
        <v>86</v>
      </c>
      <c r="AC250" s="11">
        <v>434258</v>
      </c>
      <c r="AD250">
        <v>-11</v>
      </c>
      <c r="AE250">
        <v>0</v>
      </c>
      <c r="AF250">
        <v>0</v>
      </c>
      <c r="AG250">
        <v>0</v>
      </c>
      <c r="AH250">
        <v>0</v>
      </c>
      <c r="AI250">
        <v>0</v>
      </c>
      <c r="AJ250">
        <v>0</v>
      </c>
      <c r="AK250">
        <v>0</v>
      </c>
      <c r="AL250">
        <v>0</v>
      </c>
      <c r="AM250">
        <v>0</v>
      </c>
      <c r="AN250">
        <v>0</v>
      </c>
      <c r="AO250">
        <v>0</v>
      </c>
      <c r="AP250">
        <v>0</v>
      </c>
      <c r="AR250" s="11">
        <v>434258</v>
      </c>
      <c r="AS250">
        <v>0</v>
      </c>
      <c r="BE250">
        <v>0</v>
      </c>
    </row>
    <row r="251" spans="1:57" x14ac:dyDescent="0.35">
      <c r="A251">
        <v>702092</v>
      </c>
      <c r="B251">
        <v>10</v>
      </c>
      <c r="D251">
        <v>0</v>
      </c>
      <c r="F251">
        <v>0</v>
      </c>
      <c r="G251">
        <v>0</v>
      </c>
      <c r="K251" t="s">
        <v>89</v>
      </c>
      <c r="L251">
        <v>1</v>
      </c>
      <c r="N251" s="11">
        <v>444527</v>
      </c>
      <c r="O251">
        <v>102</v>
      </c>
      <c r="AA251">
        <v>102</v>
      </c>
      <c r="AC251" s="11">
        <v>444527</v>
      </c>
      <c r="AD251">
        <v>-27</v>
      </c>
      <c r="AE251">
        <v>0</v>
      </c>
      <c r="AF251">
        <v>0</v>
      </c>
      <c r="AG251">
        <v>0</v>
      </c>
      <c r="AH251">
        <v>0</v>
      </c>
      <c r="AI251">
        <v>0</v>
      </c>
      <c r="AJ251">
        <v>0</v>
      </c>
      <c r="AK251">
        <v>0</v>
      </c>
      <c r="AL251">
        <v>0</v>
      </c>
      <c r="AM251">
        <v>0</v>
      </c>
      <c r="AN251">
        <v>0</v>
      </c>
      <c r="AO251">
        <v>0</v>
      </c>
      <c r="AP251">
        <v>0</v>
      </c>
      <c r="AR251" s="11">
        <v>444527</v>
      </c>
      <c r="AS251">
        <v>0</v>
      </c>
      <c r="BE251">
        <v>0</v>
      </c>
    </row>
    <row r="252" spans="1:57" x14ac:dyDescent="0.35">
      <c r="A252">
        <v>702092</v>
      </c>
      <c r="B252">
        <v>11</v>
      </c>
      <c r="D252">
        <v>0</v>
      </c>
      <c r="F252">
        <v>0</v>
      </c>
      <c r="G252">
        <v>0</v>
      </c>
      <c r="K252" t="s">
        <v>89</v>
      </c>
      <c r="L252">
        <v>1</v>
      </c>
      <c r="N252" s="11">
        <v>451905</v>
      </c>
      <c r="O252">
        <v>92</v>
      </c>
      <c r="AA252">
        <v>92</v>
      </c>
      <c r="AC252" s="11">
        <v>451905</v>
      </c>
      <c r="AD252">
        <v>-17</v>
      </c>
      <c r="AE252">
        <v>0</v>
      </c>
      <c r="AF252">
        <v>0</v>
      </c>
      <c r="AG252">
        <v>0</v>
      </c>
      <c r="AH252">
        <v>0</v>
      </c>
      <c r="AI252">
        <v>0</v>
      </c>
      <c r="AJ252">
        <v>0</v>
      </c>
      <c r="AK252">
        <v>0</v>
      </c>
      <c r="AL252">
        <v>0</v>
      </c>
      <c r="AM252">
        <v>0</v>
      </c>
      <c r="AN252">
        <v>0</v>
      </c>
      <c r="AO252">
        <v>0</v>
      </c>
      <c r="AP252">
        <v>0</v>
      </c>
      <c r="AR252" s="11">
        <v>451905</v>
      </c>
      <c r="AS252">
        <v>0</v>
      </c>
      <c r="BE252">
        <v>0</v>
      </c>
    </row>
    <row r="253" spans="1:57" x14ac:dyDescent="0.35">
      <c r="A253">
        <v>702092</v>
      </c>
      <c r="B253">
        <v>12</v>
      </c>
      <c r="D253">
        <v>0</v>
      </c>
      <c r="F253">
        <v>0</v>
      </c>
      <c r="G253">
        <v>0</v>
      </c>
      <c r="K253" t="s">
        <v>89</v>
      </c>
      <c r="L253">
        <v>1</v>
      </c>
      <c r="N253" s="11">
        <v>452187</v>
      </c>
      <c r="O253">
        <v>36</v>
      </c>
      <c r="P253">
        <v>59</v>
      </c>
      <c r="Q253">
        <v>43</v>
      </c>
      <c r="AA253">
        <v>59</v>
      </c>
      <c r="AC253" s="11">
        <v>452187</v>
      </c>
      <c r="AD253">
        <v>39</v>
      </c>
      <c r="AE253">
        <v>16</v>
      </c>
      <c r="AF253">
        <v>16</v>
      </c>
      <c r="AG253">
        <v>0</v>
      </c>
      <c r="AH253">
        <v>0</v>
      </c>
      <c r="AI253">
        <v>0</v>
      </c>
      <c r="AJ253">
        <v>0</v>
      </c>
      <c r="AK253">
        <v>0</v>
      </c>
      <c r="AL253">
        <v>0</v>
      </c>
      <c r="AM253">
        <v>0</v>
      </c>
      <c r="AN253">
        <v>0</v>
      </c>
      <c r="AO253">
        <v>0</v>
      </c>
      <c r="AP253">
        <v>39</v>
      </c>
      <c r="AR253" s="11">
        <v>452187</v>
      </c>
      <c r="AS253">
        <v>0</v>
      </c>
      <c r="AT253">
        <v>6.9006944444445217E-3</v>
      </c>
      <c r="AU253">
        <v>2.4243287037037042E-2</v>
      </c>
      <c r="BE253">
        <v>2.4243287037037042E-2</v>
      </c>
    </row>
    <row r="254" spans="1:57" x14ac:dyDescent="0.35">
      <c r="A254">
        <v>111592</v>
      </c>
      <c r="B254">
        <v>1</v>
      </c>
      <c r="C254" t="s">
        <v>64</v>
      </c>
      <c r="D254">
        <v>43</v>
      </c>
      <c r="E254">
        <v>23</v>
      </c>
      <c r="F254">
        <v>3</v>
      </c>
      <c r="G254">
        <v>56</v>
      </c>
      <c r="H254">
        <v>1.2304166666666561E-2</v>
      </c>
      <c r="I254">
        <v>1.2304166666666561E-2</v>
      </c>
      <c r="J254">
        <v>1.2304166666666561E-2</v>
      </c>
      <c r="K254">
        <v>23</v>
      </c>
      <c r="L254">
        <v>1</v>
      </c>
      <c r="N254" s="11">
        <v>456619</v>
      </c>
      <c r="O254">
        <v>92</v>
      </c>
      <c r="AA254">
        <v>92</v>
      </c>
      <c r="AC254" s="11">
        <v>456619</v>
      </c>
      <c r="AD254">
        <v>-17</v>
      </c>
      <c r="AE254">
        <v>0</v>
      </c>
      <c r="AF254">
        <v>0</v>
      </c>
      <c r="AG254">
        <v>0</v>
      </c>
      <c r="AH254">
        <v>0</v>
      </c>
      <c r="AI254">
        <v>0</v>
      </c>
      <c r="AJ254">
        <v>0</v>
      </c>
      <c r="AK254">
        <v>0</v>
      </c>
      <c r="AL254">
        <v>0</v>
      </c>
      <c r="AM254">
        <v>0</v>
      </c>
      <c r="AN254">
        <v>0</v>
      </c>
      <c r="AO254">
        <v>0</v>
      </c>
      <c r="AP254">
        <v>0</v>
      </c>
      <c r="AR254" s="11">
        <v>456619</v>
      </c>
      <c r="AS254">
        <v>0</v>
      </c>
      <c r="BE254">
        <v>0</v>
      </c>
    </row>
    <row r="255" spans="1:57" x14ac:dyDescent="0.35">
      <c r="A255">
        <v>111592</v>
      </c>
      <c r="B255">
        <v>2</v>
      </c>
      <c r="C255" t="s">
        <v>85</v>
      </c>
      <c r="D255">
        <v>9</v>
      </c>
      <c r="E255">
        <v>27</v>
      </c>
      <c r="F255">
        <v>2</v>
      </c>
      <c r="G255">
        <v>48</v>
      </c>
      <c r="H255">
        <v>4.7883101851851073E-3</v>
      </c>
      <c r="I255">
        <v>4.7883101851851073E-3</v>
      </c>
      <c r="J255">
        <v>4.7883101851851073E-3</v>
      </c>
      <c r="K255">
        <v>27</v>
      </c>
      <c r="L255">
        <v>1</v>
      </c>
      <c r="N255" s="11">
        <v>457993</v>
      </c>
      <c r="O255">
        <v>134</v>
      </c>
      <c r="AA255">
        <v>134</v>
      </c>
      <c r="AC255" s="11">
        <v>457993</v>
      </c>
      <c r="AD255">
        <v>-59</v>
      </c>
      <c r="AE255">
        <v>0</v>
      </c>
      <c r="AF255">
        <v>0</v>
      </c>
      <c r="AG255">
        <v>0</v>
      </c>
      <c r="AH255">
        <v>0</v>
      </c>
      <c r="AI255">
        <v>0</v>
      </c>
      <c r="AJ255">
        <v>0</v>
      </c>
      <c r="AK255">
        <v>0</v>
      </c>
      <c r="AL255">
        <v>0</v>
      </c>
      <c r="AM255">
        <v>0</v>
      </c>
      <c r="AN255">
        <v>0</v>
      </c>
      <c r="AO255">
        <v>0</v>
      </c>
      <c r="AP255">
        <v>0</v>
      </c>
      <c r="AR255" s="11">
        <v>457993</v>
      </c>
      <c r="AS255">
        <v>0</v>
      </c>
      <c r="BE255">
        <v>0</v>
      </c>
    </row>
    <row r="256" spans="1:57" x14ac:dyDescent="0.35">
      <c r="A256">
        <v>111592</v>
      </c>
      <c r="B256">
        <v>3</v>
      </c>
      <c r="C256" t="s">
        <v>16</v>
      </c>
      <c r="D256">
        <v>36</v>
      </c>
      <c r="E256">
        <v>36</v>
      </c>
      <c r="F256">
        <v>1</v>
      </c>
      <c r="G256">
        <v>30</v>
      </c>
      <c r="H256">
        <v>1.9207638888888878E-2</v>
      </c>
      <c r="I256">
        <v>1.9207638888888878E-2</v>
      </c>
      <c r="J256">
        <v>1.9207638888888878E-2</v>
      </c>
      <c r="K256">
        <v>36</v>
      </c>
      <c r="L256">
        <v>1</v>
      </c>
      <c r="N256" s="11">
        <v>458360</v>
      </c>
      <c r="O256">
        <v>101</v>
      </c>
      <c r="AA256">
        <v>101</v>
      </c>
      <c r="AC256" s="11">
        <v>458360</v>
      </c>
      <c r="AD256">
        <v>-26</v>
      </c>
      <c r="AE256">
        <v>0</v>
      </c>
      <c r="AF256">
        <v>0</v>
      </c>
      <c r="AG256">
        <v>0</v>
      </c>
      <c r="AH256">
        <v>0</v>
      </c>
      <c r="AI256">
        <v>0</v>
      </c>
      <c r="AJ256">
        <v>0</v>
      </c>
      <c r="AK256">
        <v>0</v>
      </c>
      <c r="AL256">
        <v>0</v>
      </c>
      <c r="AM256">
        <v>0</v>
      </c>
      <c r="AN256">
        <v>0</v>
      </c>
      <c r="AO256">
        <v>0</v>
      </c>
      <c r="AP256">
        <v>0</v>
      </c>
      <c r="AR256" s="11">
        <v>458360</v>
      </c>
      <c r="AS256">
        <v>0</v>
      </c>
      <c r="BE256">
        <v>0</v>
      </c>
    </row>
    <row r="257" spans="1:57" x14ac:dyDescent="0.35">
      <c r="A257">
        <v>111592</v>
      </c>
      <c r="B257">
        <v>4</v>
      </c>
      <c r="C257" t="s">
        <v>22</v>
      </c>
      <c r="D257">
        <v>18</v>
      </c>
      <c r="E257">
        <v>5</v>
      </c>
      <c r="F257">
        <v>1</v>
      </c>
      <c r="G257">
        <v>88</v>
      </c>
      <c r="H257">
        <v>1.1111111111110628E-3</v>
      </c>
      <c r="I257">
        <v>1.1111111111110628E-3</v>
      </c>
      <c r="J257">
        <v>1.1111111111110628E-3</v>
      </c>
      <c r="K257">
        <v>5</v>
      </c>
      <c r="L257">
        <v>1</v>
      </c>
      <c r="N257" s="11">
        <v>461734</v>
      </c>
      <c r="O257">
        <v>24</v>
      </c>
      <c r="P257">
        <v>32</v>
      </c>
      <c r="Q257">
        <v>26</v>
      </c>
      <c r="R257">
        <v>10</v>
      </c>
      <c r="S257">
        <v>29</v>
      </c>
      <c r="AA257">
        <v>32</v>
      </c>
      <c r="AC257" s="11">
        <v>461734</v>
      </c>
      <c r="AD257">
        <v>54</v>
      </c>
      <c r="AE257">
        <v>43</v>
      </c>
      <c r="AF257">
        <v>50</v>
      </c>
      <c r="AG257">
        <v>73</v>
      </c>
      <c r="AH257">
        <v>4</v>
      </c>
      <c r="AI257">
        <v>0</v>
      </c>
      <c r="AJ257">
        <v>0</v>
      </c>
      <c r="AK257">
        <v>0</v>
      </c>
      <c r="AL257">
        <v>0</v>
      </c>
      <c r="AM257">
        <v>0</v>
      </c>
      <c r="AN257">
        <v>0</v>
      </c>
      <c r="AO257">
        <v>0</v>
      </c>
      <c r="AP257">
        <v>73</v>
      </c>
      <c r="AR257" s="11">
        <v>461734</v>
      </c>
      <c r="AS257">
        <v>1.2328472222222331E-2</v>
      </c>
      <c r="AT257">
        <v>4.8819444444443416E-3</v>
      </c>
      <c r="AU257">
        <v>1.8556365740740821E-2</v>
      </c>
      <c r="AV257">
        <v>1.1756944444445416E-3</v>
      </c>
      <c r="AW257">
        <v>480</v>
      </c>
      <c r="BE257">
        <v>480</v>
      </c>
    </row>
    <row r="258" spans="1:57" x14ac:dyDescent="0.35">
      <c r="A258">
        <v>111592</v>
      </c>
      <c r="B258">
        <v>5</v>
      </c>
      <c r="C258" t="s">
        <v>43</v>
      </c>
      <c r="D258">
        <v>7</v>
      </c>
      <c r="E258">
        <v>23</v>
      </c>
      <c r="F258">
        <v>1</v>
      </c>
      <c r="G258">
        <v>22</v>
      </c>
      <c r="H258" t="s">
        <v>45</v>
      </c>
      <c r="I258">
        <v>515</v>
      </c>
      <c r="J258">
        <v>515</v>
      </c>
      <c r="K258" t="s">
        <v>44</v>
      </c>
      <c r="L258">
        <v>1</v>
      </c>
      <c r="N258" s="11">
        <v>464020</v>
      </c>
      <c r="O258">
        <v>7</v>
      </c>
      <c r="P258">
        <v>8</v>
      </c>
      <c r="Q258">
        <v>7</v>
      </c>
      <c r="R258">
        <v>6</v>
      </c>
      <c r="S258">
        <v>1</v>
      </c>
      <c r="T258">
        <v>6</v>
      </c>
      <c r="U258">
        <v>8</v>
      </c>
      <c r="AA258">
        <v>8</v>
      </c>
      <c r="AC258" s="11">
        <v>464020</v>
      </c>
      <c r="AD258">
        <v>40</v>
      </c>
      <c r="AE258">
        <v>30</v>
      </c>
      <c r="AF258">
        <v>40</v>
      </c>
      <c r="AG258">
        <v>50</v>
      </c>
      <c r="AH258">
        <v>100</v>
      </c>
      <c r="AI258">
        <v>50</v>
      </c>
      <c r="AJ258">
        <v>30</v>
      </c>
      <c r="AP258">
        <v>100</v>
      </c>
      <c r="AR258" s="11">
        <v>464020</v>
      </c>
      <c r="AS258">
        <v>7.0611111111111846E-3</v>
      </c>
      <c r="AT258">
        <v>1.7605555555555652E-2</v>
      </c>
      <c r="AU258">
        <v>2.5878472222222726E-3</v>
      </c>
      <c r="AV258">
        <v>1.2206134259259205E-2</v>
      </c>
      <c r="AW258">
        <v>185</v>
      </c>
      <c r="AX258">
        <v>5.262615740740717E-3</v>
      </c>
      <c r="AY258">
        <v>0</v>
      </c>
      <c r="BE258">
        <v>185</v>
      </c>
    </row>
    <row r="259" spans="1:57" x14ac:dyDescent="0.35">
      <c r="A259">
        <v>111592</v>
      </c>
      <c r="B259">
        <v>6</v>
      </c>
      <c r="D259">
        <v>0</v>
      </c>
      <c r="F259">
        <v>0</v>
      </c>
      <c r="G259">
        <v>0</v>
      </c>
      <c r="K259" t="s">
        <v>89</v>
      </c>
      <c r="L259">
        <v>1</v>
      </c>
      <c r="N259" s="11">
        <v>464588</v>
      </c>
      <c r="O259">
        <v>138</v>
      </c>
      <c r="AA259">
        <v>138</v>
      </c>
      <c r="AC259" s="11">
        <v>464588</v>
      </c>
      <c r="AD259">
        <v>-63</v>
      </c>
      <c r="AE259">
        <v>0</v>
      </c>
      <c r="AF259">
        <v>0</v>
      </c>
      <c r="AG259">
        <v>0</v>
      </c>
      <c r="AH259">
        <v>0</v>
      </c>
      <c r="AI259">
        <v>0</v>
      </c>
      <c r="AJ259">
        <v>0</v>
      </c>
      <c r="AK259">
        <v>0</v>
      </c>
      <c r="AL259">
        <v>0</v>
      </c>
      <c r="AM259">
        <v>0</v>
      </c>
      <c r="AN259">
        <v>0</v>
      </c>
      <c r="AO259">
        <v>0</v>
      </c>
      <c r="AP259">
        <v>0</v>
      </c>
      <c r="AR259" s="11">
        <v>464588</v>
      </c>
      <c r="AS259">
        <v>0</v>
      </c>
      <c r="BE259">
        <v>0</v>
      </c>
    </row>
    <row r="260" spans="1:57" x14ac:dyDescent="0.35">
      <c r="A260">
        <v>111592</v>
      </c>
      <c r="B260">
        <v>7</v>
      </c>
      <c r="D260">
        <v>0</v>
      </c>
      <c r="F260">
        <v>0</v>
      </c>
      <c r="G260">
        <v>0</v>
      </c>
      <c r="K260" t="s">
        <v>89</v>
      </c>
      <c r="L260">
        <v>1</v>
      </c>
      <c r="N260" s="11">
        <v>468290</v>
      </c>
      <c r="O260">
        <v>58</v>
      </c>
      <c r="P260">
        <v>39</v>
      </c>
      <c r="AA260">
        <v>58</v>
      </c>
      <c r="AC260" s="11">
        <v>468290</v>
      </c>
      <c r="AD260">
        <v>17</v>
      </c>
      <c r="AE260">
        <v>36</v>
      </c>
      <c r="AF260">
        <v>0</v>
      </c>
      <c r="AG260">
        <v>0</v>
      </c>
      <c r="AH260">
        <v>0</v>
      </c>
      <c r="AI260">
        <v>0</v>
      </c>
      <c r="AJ260">
        <v>0</v>
      </c>
      <c r="AK260">
        <v>0</v>
      </c>
      <c r="AL260">
        <v>0</v>
      </c>
      <c r="AM260">
        <v>0</v>
      </c>
      <c r="AN260">
        <v>0</v>
      </c>
      <c r="AO260">
        <v>0</v>
      </c>
      <c r="AP260">
        <v>36</v>
      </c>
      <c r="AR260" s="11">
        <v>468290</v>
      </c>
      <c r="AS260">
        <v>0</v>
      </c>
      <c r="AT260">
        <v>4.9615740740740488E-3</v>
      </c>
      <c r="BE260">
        <v>4.9615740740740488E-3</v>
      </c>
    </row>
    <row r="261" spans="1:57" x14ac:dyDescent="0.35">
      <c r="A261">
        <v>111592</v>
      </c>
      <c r="B261">
        <v>8</v>
      </c>
      <c r="D261">
        <v>0</v>
      </c>
      <c r="F261">
        <v>0</v>
      </c>
      <c r="G261">
        <v>0</v>
      </c>
      <c r="K261" t="s">
        <v>89</v>
      </c>
      <c r="L261">
        <v>1</v>
      </c>
      <c r="N261" s="11">
        <v>468509</v>
      </c>
      <c r="O261">
        <v>73</v>
      </c>
      <c r="P261">
        <v>67</v>
      </c>
      <c r="AA261">
        <v>73</v>
      </c>
      <c r="AC261" s="11">
        <v>468509</v>
      </c>
      <c r="AD261">
        <v>2</v>
      </c>
      <c r="AE261">
        <v>8</v>
      </c>
      <c r="AF261">
        <v>0</v>
      </c>
      <c r="AG261">
        <v>0</v>
      </c>
      <c r="AH261">
        <v>0</v>
      </c>
      <c r="AI261">
        <v>0</v>
      </c>
      <c r="AJ261">
        <v>0</v>
      </c>
      <c r="AK261">
        <v>0</v>
      </c>
      <c r="AL261">
        <v>0</v>
      </c>
      <c r="AM261">
        <v>0</v>
      </c>
      <c r="AN261">
        <v>0</v>
      </c>
      <c r="AO261">
        <v>0</v>
      </c>
      <c r="AP261">
        <v>8</v>
      </c>
      <c r="AR261" s="11">
        <v>468509</v>
      </c>
      <c r="AS261">
        <v>0</v>
      </c>
      <c r="AT261">
        <v>0</v>
      </c>
      <c r="BE261">
        <v>0</v>
      </c>
    </row>
    <row r="262" spans="1:57" x14ac:dyDescent="0.35">
      <c r="A262">
        <v>111592</v>
      </c>
      <c r="B262">
        <v>9</v>
      </c>
      <c r="D262">
        <v>0</v>
      </c>
      <c r="F262">
        <v>0</v>
      </c>
      <c r="G262">
        <v>0</v>
      </c>
      <c r="K262" t="s">
        <v>89</v>
      </c>
      <c r="L262">
        <v>1</v>
      </c>
      <c r="N262" s="11">
        <v>469626</v>
      </c>
      <c r="O262">
        <v>2</v>
      </c>
      <c r="P262">
        <v>48</v>
      </c>
      <c r="Q262">
        <v>4</v>
      </c>
      <c r="R262">
        <v>32</v>
      </c>
      <c r="S262">
        <v>13</v>
      </c>
      <c r="T262">
        <v>13</v>
      </c>
      <c r="AA262">
        <v>48</v>
      </c>
      <c r="AC262" s="11">
        <v>469626</v>
      </c>
      <c r="AD262">
        <v>98</v>
      </c>
      <c r="AE262">
        <v>27</v>
      </c>
      <c r="AF262">
        <v>94</v>
      </c>
      <c r="AG262">
        <v>18</v>
      </c>
      <c r="AH262">
        <v>52</v>
      </c>
      <c r="AI262">
        <v>40</v>
      </c>
      <c r="AJ262">
        <v>0</v>
      </c>
      <c r="AK262">
        <v>0</v>
      </c>
      <c r="AL262">
        <v>0</v>
      </c>
      <c r="AM262">
        <v>0</v>
      </c>
      <c r="AN262">
        <v>0</v>
      </c>
      <c r="AO262">
        <v>0</v>
      </c>
      <c r="AP262">
        <v>98</v>
      </c>
      <c r="AR262" s="11">
        <v>469626</v>
      </c>
      <c r="AS262">
        <v>1.0911689814814718E-2</v>
      </c>
      <c r="AT262">
        <v>5.3363425925925245E-3</v>
      </c>
      <c r="AU262">
        <v>1.718773148148145E-2</v>
      </c>
      <c r="AV262">
        <v>1.4322916666666963E-3</v>
      </c>
      <c r="AW262">
        <v>575</v>
      </c>
      <c r="AX262">
        <v>8</v>
      </c>
      <c r="BE262">
        <v>575</v>
      </c>
    </row>
    <row r="263" spans="1:57" x14ac:dyDescent="0.35">
      <c r="A263">
        <v>111592</v>
      </c>
      <c r="B263">
        <v>10</v>
      </c>
      <c r="D263">
        <v>0</v>
      </c>
      <c r="F263">
        <v>0</v>
      </c>
      <c r="G263">
        <v>0</v>
      </c>
      <c r="K263" t="s">
        <v>89</v>
      </c>
      <c r="L263">
        <v>1</v>
      </c>
      <c r="N263" s="11">
        <v>469656</v>
      </c>
      <c r="O263">
        <v>5</v>
      </c>
      <c r="P263">
        <v>38</v>
      </c>
      <c r="Q263">
        <v>21</v>
      </c>
      <c r="R263">
        <v>39</v>
      </c>
      <c r="AA263">
        <v>39</v>
      </c>
      <c r="AC263" s="11">
        <v>469656</v>
      </c>
      <c r="AD263">
        <v>92</v>
      </c>
      <c r="AE263">
        <v>37</v>
      </c>
      <c r="AF263">
        <v>60</v>
      </c>
      <c r="AG263">
        <v>4</v>
      </c>
      <c r="AH263">
        <v>0</v>
      </c>
      <c r="AI263">
        <v>0</v>
      </c>
      <c r="AJ263">
        <v>0</v>
      </c>
      <c r="AK263">
        <v>0</v>
      </c>
      <c r="AL263">
        <v>0</v>
      </c>
      <c r="AM263">
        <v>0</v>
      </c>
      <c r="AN263">
        <v>0</v>
      </c>
      <c r="AO263">
        <v>0</v>
      </c>
      <c r="AP263">
        <v>92</v>
      </c>
      <c r="AR263" s="11">
        <v>469656</v>
      </c>
      <c r="AS263">
        <v>1.1316087962963017E-2</v>
      </c>
      <c r="AT263">
        <v>4.9535879629629687E-3</v>
      </c>
      <c r="AU263">
        <v>1.8287384259259243E-2</v>
      </c>
      <c r="AV263">
        <v>1.8291666666667705E-3</v>
      </c>
      <c r="BE263">
        <v>1.8287384259259243E-2</v>
      </c>
    </row>
    <row r="264" spans="1:57" x14ac:dyDescent="0.35">
      <c r="A264">
        <v>111592</v>
      </c>
      <c r="B264">
        <v>11</v>
      </c>
      <c r="D264">
        <v>0</v>
      </c>
      <c r="F264">
        <v>0</v>
      </c>
      <c r="G264">
        <v>0</v>
      </c>
      <c r="K264" t="s">
        <v>89</v>
      </c>
      <c r="L264">
        <v>1</v>
      </c>
      <c r="N264" s="11">
        <v>470906</v>
      </c>
      <c r="O264">
        <v>68</v>
      </c>
      <c r="P264">
        <v>64</v>
      </c>
      <c r="AA264">
        <v>68</v>
      </c>
      <c r="AC264" s="11">
        <v>470906</v>
      </c>
      <c r="AD264">
        <v>7</v>
      </c>
      <c r="AE264">
        <v>11</v>
      </c>
      <c r="AF264">
        <v>0</v>
      </c>
      <c r="AG264">
        <v>0</v>
      </c>
      <c r="AH264">
        <v>0</v>
      </c>
      <c r="AI264">
        <v>0</v>
      </c>
      <c r="AJ264">
        <v>0</v>
      </c>
      <c r="AK264">
        <v>0</v>
      </c>
      <c r="AL264">
        <v>0</v>
      </c>
      <c r="AM264">
        <v>0</v>
      </c>
      <c r="AN264">
        <v>0</v>
      </c>
      <c r="AO264">
        <v>0</v>
      </c>
      <c r="AP264">
        <v>11</v>
      </c>
      <c r="AR264" s="11">
        <v>470906</v>
      </c>
      <c r="AS264">
        <v>0</v>
      </c>
      <c r="AT264">
        <v>6.2162037037036821E-3</v>
      </c>
      <c r="BE264">
        <v>6.2162037037036821E-3</v>
      </c>
    </row>
    <row r="265" spans="1:57" x14ac:dyDescent="0.35">
      <c r="A265">
        <v>111592</v>
      </c>
      <c r="B265">
        <v>12</v>
      </c>
      <c r="D265">
        <v>0</v>
      </c>
      <c r="F265">
        <v>0</v>
      </c>
      <c r="G265">
        <v>0</v>
      </c>
      <c r="K265" t="s">
        <v>89</v>
      </c>
      <c r="L265">
        <v>1</v>
      </c>
      <c r="N265" s="11">
        <v>472642</v>
      </c>
      <c r="O265">
        <v>33</v>
      </c>
      <c r="P265">
        <v>41</v>
      </c>
      <c r="Q265">
        <v>3</v>
      </c>
      <c r="R265">
        <v>30</v>
      </c>
      <c r="AA265">
        <v>41</v>
      </c>
      <c r="AC265" s="11">
        <v>472642</v>
      </c>
      <c r="AD265">
        <v>42</v>
      </c>
      <c r="AE265">
        <v>34</v>
      </c>
      <c r="AF265">
        <v>96</v>
      </c>
      <c r="AG265">
        <v>22</v>
      </c>
      <c r="AH265">
        <v>0</v>
      </c>
      <c r="AI265">
        <v>0</v>
      </c>
      <c r="AJ265">
        <v>0</v>
      </c>
      <c r="AK265">
        <v>0</v>
      </c>
      <c r="AL265">
        <v>0</v>
      </c>
      <c r="AM265">
        <v>0</v>
      </c>
      <c r="AN265">
        <v>0</v>
      </c>
      <c r="AO265">
        <v>0</v>
      </c>
      <c r="AP265">
        <v>96</v>
      </c>
      <c r="AR265" s="11">
        <v>472642</v>
      </c>
      <c r="AS265">
        <v>1.3216898148148193E-2</v>
      </c>
      <c r="AT265">
        <v>5.0111111111110773E-3</v>
      </c>
      <c r="AU265">
        <v>1.7093865740740677E-2</v>
      </c>
      <c r="AV265">
        <v>1.3922453703703042E-3</v>
      </c>
      <c r="BE265">
        <v>1.7093865740740677E-2</v>
      </c>
    </row>
    <row r="266" spans="1:57" x14ac:dyDescent="0.35">
      <c r="A266">
        <v>107101</v>
      </c>
      <c r="B266">
        <v>1</v>
      </c>
      <c r="C266" t="s">
        <v>71</v>
      </c>
      <c r="D266">
        <v>33</v>
      </c>
      <c r="E266">
        <v>19</v>
      </c>
      <c r="F266">
        <v>2</v>
      </c>
      <c r="G266">
        <v>64</v>
      </c>
      <c r="H266">
        <v>1.1927546296296221E-2</v>
      </c>
      <c r="I266">
        <v>1.1927546296296221E-2</v>
      </c>
      <c r="J266">
        <v>1.1927546296296221E-2</v>
      </c>
      <c r="K266">
        <v>19</v>
      </c>
      <c r="L266">
        <v>1</v>
      </c>
      <c r="N266" s="11">
        <v>477570</v>
      </c>
      <c r="O266">
        <v>74</v>
      </c>
      <c r="P266">
        <v>58</v>
      </c>
      <c r="AA266">
        <v>74</v>
      </c>
      <c r="AC266" s="11">
        <v>477570</v>
      </c>
      <c r="AD266">
        <v>1</v>
      </c>
      <c r="AE266">
        <v>17</v>
      </c>
      <c r="AF266">
        <v>0</v>
      </c>
      <c r="AG266">
        <v>0</v>
      </c>
      <c r="AH266">
        <v>0</v>
      </c>
      <c r="AI266">
        <v>0</v>
      </c>
      <c r="AJ266">
        <v>0</v>
      </c>
      <c r="AK266">
        <v>0</v>
      </c>
      <c r="AL266">
        <v>0</v>
      </c>
      <c r="AM266">
        <v>0</v>
      </c>
      <c r="AN266">
        <v>0</v>
      </c>
      <c r="AO266">
        <v>0</v>
      </c>
      <c r="AP266">
        <v>17</v>
      </c>
      <c r="AR266" s="11">
        <v>477570</v>
      </c>
      <c r="AS266">
        <v>0</v>
      </c>
      <c r="AT266">
        <v>6.7851851851852274E-3</v>
      </c>
      <c r="BE266">
        <v>6.7851851851852274E-3</v>
      </c>
    </row>
    <row r="267" spans="1:57" x14ac:dyDescent="0.35">
      <c r="A267">
        <v>107101</v>
      </c>
      <c r="B267">
        <v>2</v>
      </c>
      <c r="C267" t="s">
        <v>12</v>
      </c>
      <c r="D267">
        <v>11</v>
      </c>
      <c r="E267">
        <v>17</v>
      </c>
      <c r="F267">
        <v>2</v>
      </c>
      <c r="G267">
        <v>68</v>
      </c>
      <c r="H267">
        <v>4.6053240740739909E-3</v>
      </c>
      <c r="I267">
        <v>4.6053240740739909E-3</v>
      </c>
      <c r="J267">
        <v>4.6053240740739909E-3</v>
      </c>
      <c r="K267">
        <v>17</v>
      </c>
      <c r="L267">
        <v>1</v>
      </c>
      <c r="N267" s="11">
        <v>477709</v>
      </c>
      <c r="O267">
        <v>18</v>
      </c>
      <c r="P267">
        <v>13</v>
      </c>
      <c r="Q267">
        <v>44</v>
      </c>
      <c r="R267">
        <v>30</v>
      </c>
      <c r="S267">
        <v>26</v>
      </c>
      <c r="AA267">
        <v>44</v>
      </c>
      <c r="AC267" s="11">
        <v>477709</v>
      </c>
      <c r="AD267">
        <v>66</v>
      </c>
      <c r="AE267">
        <v>76</v>
      </c>
      <c r="AF267">
        <v>14</v>
      </c>
      <c r="AG267">
        <v>22</v>
      </c>
      <c r="AH267">
        <v>13</v>
      </c>
      <c r="AI267">
        <v>0</v>
      </c>
      <c r="AJ267">
        <v>0</v>
      </c>
      <c r="AK267">
        <v>0</v>
      </c>
      <c r="AL267">
        <v>0</v>
      </c>
      <c r="AM267">
        <v>0</v>
      </c>
      <c r="AN267">
        <v>0</v>
      </c>
      <c r="AO267">
        <v>0</v>
      </c>
      <c r="AP267">
        <v>76</v>
      </c>
      <c r="AR267" s="11">
        <v>477709</v>
      </c>
      <c r="AS267">
        <v>0</v>
      </c>
      <c r="AT267">
        <v>4.8745370370371077E-3</v>
      </c>
      <c r="AU267">
        <v>2.4269444444444455E-2</v>
      </c>
      <c r="AV267">
        <v>1.5534722222221298E-3</v>
      </c>
      <c r="AW267">
        <v>477</v>
      </c>
      <c r="BE267">
        <v>477</v>
      </c>
    </row>
    <row r="268" spans="1:57" x14ac:dyDescent="0.35">
      <c r="A268">
        <v>107101</v>
      </c>
      <c r="B268">
        <v>3</v>
      </c>
      <c r="C268" t="s">
        <v>48</v>
      </c>
      <c r="D268">
        <v>32</v>
      </c>
      <c r="E268">
        <v>13</v>
      </c>
      <c r="F268">
        <v>1</v>
      </c>
      <c r="G268">
        <v>76</v>
      </c>
      <c r="H268">
        <v>1.7770138888888898E-2</v>
      </c>
      <c r="I268">
        <v>1.7770138888888898E-2</v>
      </c>
      <c r="J268">
        <v>1.7770138888888898E-2</v>
      </c>
      <c r="K268">
        <v>13</v>
      </c>
      <c r="L268">
        <v>1</v>
      </c>
      <c r="N268" s="11">
        <v>478414</v>
      </c>
      <c r="O268">
        <v>50</v>
      </c>
      <c r="P268">
        <v>36</v>
      </c>
      <c r="Q268">
        <v>50</v>
      </c>
      <c r="AA268">
        <v>50</v>
      </c>
      <c r="AC268" s="11">
        <v>478414</v>
      </c>
      <c r="AD268">
        <v>25</v>
      </c>
      <c r="AE268">
        <v>39</v>
      </c>
      <c r="AF268">
        <v>2</v>
      </c>
      <c r="AG268">
        <v>0</v>
      </c>
      <c r="AH268">
        <v>0</v>
      </c>
      <c r="AI268">
        <v>0</v>
      </c>
      <c r="AJ268">
        <v>0</v>
      </c>
      <c r="AK268">
        <v>0</v>
      </c>
      <c r="AL268">
        <v>0</v>
      </c>
      <c r="AM268">
        <v>0</v>
      </c>
      <c r="AN268">
        <v>0</v>
      </c>
      <c r="AO268">
        <v>0</v>
      </c>
      <c r="AP268">
        <v>39</v>
      </c>
      <c r="AR268" s="11">
        <v>478414</v>
      </c>
      <c r="AS268">
        <v>0</v>
      </c>
      <c r="AT268">
        <v>4.9092592592592244E-3</v>
      </c>
      <c r="AU268">
        <v>2.2389351851851869E-2</v>
      </c>
      <c r="BE268">
        <v>2.2389351851851869E-2</v>
      </c>
    </row>
    <row r="269" spans="1:57" x14ac:dyDescent="0.35">
      <c r="A269">
        <v>107101</v>
      </c>
      <c r="B269">
        <v>4</v>
      </c>
      <c r="C269" t="s">
        <v>98</v>
      </c>
      <c r="D269">
        <v>15</v>
      </c>
      <c r="E269">
        <v>27</v>
      </c>
      <c r="F269">
        <v>2</v>
      </c>
      <c r="G269">
        <v>28</v>
      </c>
      <c r="H269">
        <v>1.3612268518519155E-3</v>
      </c>
      <c r="I269">
        <v>1.3612268518519155E-3</v>
      </c>
      <c r="J269">
        <v>1.3612268518519155E-3</v>
      </c>
      <c r="K269">
        <v>27</v>
      </c>
      <c r="L269">
        <v>1</v>
      </c>
      <c r="N269" s="11">
        <v>484380</v>
      </c>
      <c r="O269">
        <v>54</v>
      </c>
      <c r="P269">
        <v>14</v>
      </c>
      <c r="Q269">
        <v>1</v>
      </c>
      <c r="R269">
        <v>9</v>
      </c>
      <c r="S269">
        <v>20</v>
      </c>
      <c r="T269">
        <v>18</v>
      </c>
      <c r="AA269">
        <v>54</v>
      </c>
      <c r="AC269" s="11">
        <v>484380</v>
      </c>
      <c r="AD269">
        <v>21</v>
      </c>
      <c r="AE269">
        <v>74</v>
      </c>
      <c r="AF269">
        <v>100</v>
      </c>
      <c r="AG269">
        <v>76</v>
      </c>
      <c r="AH269">
        <v>31</v>
      </c>
      <c r="AI269">
        <v>15</v>
      </c>
      <c r="AJ269">
        <v>0</v>
      </c>
      <c r="AK269">
        <v>0</v>
      </c>
      <c r="AL269">
        <v>0</v>
      </c>
      <c r="AM269">
        <v>0</v>
      </c>
      <c r="AN269">
        <v>0</v>
      </c>
      <c r="AO269">
        <v>0</v>
      </c>
      <c r="AP269">
        <v>100</v>
      </c>
      <c r="AR269" s="11">
        <v>484380</v>
      </c>
      <c r="AS269">
        <v>0</v>
      </c>
      <c r="AT269">
        <v>4.8984953703703482E-3</v>
      </c>
      <c r="AU269">
        <v>1.885601851851848E-2</v>
      </c>
      <c r="AV269">
        <v>1.2265046296295878E-3</v>
      </c>
      <c r="AW269">
        <v>527</v>
      </c>
      <c r="AX269">
        <v>3</v>
      </c>
      <c r="BE269">
        <v>527</v>
      </c>
    </row>
    <row r="270" spans="1:57" x14ac:dyDescent="0.35">
      <c r="A270">
        <v>107101</v>
      </c>
      <c r="B270">
        <v>5</v>
      </c>
      <c r="C270" t="s">
        <v>135</v>
      </c>
      <c r="D270">
        <v>1</v>
      </c>
      <c r="E270">
        <v>28</v>
      </c>
      <c r="F270">
        <v>2</v>
      </c>
      <c r="G270">
        <v>7</v>
      </c>
      <c r="H270" t="s">
        <v>136</v>
      </c>
      <c r="I270">
        <v>491</v>
      </c>
      <c r="J270">
        <v>491</v>
      </c>
      <c r="K270">
        <v>28</v>
      </c>
      <c r="L270">
        <v>1</v>
      </c>
      <c r="N270" s="11">
        <v>485089</v>
      </c>
      <c r="O270">
        <v>62</v>
      </c>
      <c r="P270">
        <v>60</v>
      </c>
      <c r="AA270">
        <v>62</v>
      </c>
      <c r="AC270" s="11">
        <v>485089</v>
      </c>
      <c r="AD270">
        <v>13</v>
      </c>
      <c r="AE270">
        <v>15</v>
      </c>
      <c r="AF270">
        <v>0</v>
      </c>
      <c r="AG270">
        <v>0</v>
      </c>
      <c r="AH270">
        <v>0</v>
      </c>
      <c r="AI270">
        <v>0</v>
      </c>
      <c r="AJ270">
        <v>0</v>
      </c>
      <c r="AK270">
        <v>0</v>
      </c>
      <c r="AL270">
        <v>0</v>
      </c>
      <c r="AM270">
        <v>0</v>
      </c>
      <c r="AN270">
        <v>0</v>
      </c>
      <c r="AO270">
        <v>0</v>
      </c>
      <c r="AP270">
        <v>15</v>
      </c>
      <c r="AR270" s="11">
        <v>485089</v>
      </c>
      <c r="AS270">
        <v>0</v>
      </c>
      <c r="AT270">
        <v>0</v>
      </c>
      <c r="BE270">
        <v>0</v>
      </c>
    </row>
    <row r="271" spans="1:57" x14ac:dyDescent="0.35">
      <c r="A271">
        <v>107101</v>
      </c>
      <c r="B271">
        <v>6</v>
      </c>
      <c r="D271">
        <v>0</v>
      </c>
      <c r="F271">
        <v>0</v>
      </c>
      <c r="G271">
        <v>0</v>
      </c>
      <c r="K271" t="s">
        <v>89</v>
      </c>
      <c r="L271">
        <v>1</v>
      </c>
      <c r="N271" s="11">
        <v>487949</v>
      </c>
      <c r="O271">
        <v>47</v>
      </c>
      <c r="P271">
        <v>31</v>
      </c>
      <c r="Q271">
        <v>37</v>
      </c>
      <c r="AA271">
        <v>47</v>
      </c>
      <c r="AC271" s="11">
        <v>487949</v>
      </c>
      <c r="AD271">
        <v>28</v>
      </c>
      <c r="AE271">
        <v>44</v>
      </c>
      <c r="AF271">
        <v>28</v>
      </c>
      <c r="AG271">
        <v>0</v>
      </c>
      <c r="AH271">
        <v>0</v>
      </c>
      <c r="AI271">
        <v>0</v>
      </c>
      <c r="AJ271">
        <v>0</v>
      </c>
      <c r="AK271">
        <v>0</v>
      </c>
      <c r="AL271">
        <v>0</v>
      </c>
      <c r="AM271">
        <v>0</v>
      </c>
      <c r="AN271">
        <v>0</v>
      </c>
      <c r="AO271">
        <v>0</v>
      </c>
      <c r="AP271">
        <v>44</v>
      </c>
      <c r="AR271" s="11">
        <v>487949</v>
      </c>
      <c r="AS271">
        <v>0</v>
      </c>
      <c r="AT271">
        <v>4.8680555555555838E-3</v>
      </c>
      <c r="AU271">
        <v>1.9228819444444545E-2</v>
      </c>
      <c r="BE271">
        <v>1.9228819444444545E-2</v>
      </c>
    </row>
    <row r="272" spans="1:57" x14ac:dyDescent="0.35">
      <c r="A272">
        <v>107101</v>
      </c>
      <c r="B272">
        <v>7</v>
      </c>
      <c r="D272">
        <v>0</v>
      </c>
      <c r="F272">
        <v>0</v>
      </c>
      <c r="G272">
        <v>0</v>
      </c>
      <c r="K272" t="s">
        <v>89</v>
      </c>
      <c r="L272">
        <v>1</v>
      </c>
      <c r="N272" s="11">
        <v>488881</v>
      </c>
      <c r="O272">
        <v>117</v>
      </c>
      <c r="AA272">
        <v>117</v>
      </c>
      <c r="AC272" s="11">
        <v>488881</v>
      </c>
      <c r="AD272">
        <v>-42</v>
      </c>
      <c r="AE272">
        <v>0</v>
      </c>
      <c r="AF272">
        <v>0</v>
      </c>
      <c r="AG272">
        <v>0</v>
      </c>
      <c r="AH272">
        <v>0</v>
      </c>
      <c r="AI272">
        <v>0</v>
      </c>
      <c r="AJ272">
        <v>0</v>
      </c>
      <c r="AK272">
        <v>0</v>
      </c>
      <c r="AL272">
        <v>0</v>
      </c>
      <c r="AM272">
        <v>0</v>
      </c>
      <c r="AN272">
        <v>0</v>
      </c>
      <c r="AO272">
        <v>0</v>
      </c>
      <c r="AP272">
        <v>0</v>
      </c>
      <c r="AR272" s="11">
        <v>488881</v>
      </c>
      <c r="AS272">
        <v>0</v>
      </c>
      <c r="BE272">
        <v>0</v>
      </c>
    </row>
    <row r="273" spans="1:57" x14ac:dyDescent="0.35">
      <c r="A273">
        <v>107101</v>
      </c>
      <c r="B273">
        <v>8</v>
      </c>
      <c r="D273">
        <v>0</v>
      </c>
      <c r="F273">
        <v>0</v>
      </c>
      <c r="G273">
        <v>0</v>
      </c>
      <c r="K273" t="s">
        <v>89</v>
      </c>
      <c r="L273">
        <v>1</v>
      </c>
      <c r="N273" s="11">
        <v>495051</v>
      </c>
      <c r="O273">
        <v>105</v>
      </c>
      <c r="AA273">
        <v>105</v>
      </c>
      <c r="AC273" s="11">
        <v>495051</v>
      </c>
      <c r="AD273">
        <v>-30</v>
      </c>
      <c r="AE273">
        <v>0</v>
      </c>
      <c r="AF273">
        <v>0</v>
      </c>
      <c r="AG273">
        <v>0</v>
      </c>
      <c r="AH273">
        <v>0</v>
      </c>
      <c r="AI273">
        <v>0</v>
      </c>
      <c r="AJ273">
        <v>0</v>
      </c>
      <c r="AK273">
        <v>0</v>
      </c>
      <c r="AL273">
        <v>0</v>
      </c>
      <c r="AM273">
        <v>0</v>
      </c>
      <c r="AN273">
        <v>0</v>
      </c>
      <c r="AO273">
        <v>0</v>
      </c>
      <c r="AP273">
        <v>0</v>
      </c>
      <c r="AR273" s="11">
        <v>495051</v>
      </c>
      <c r="AS273">
        <v>0</v>
      </c>
      <c r="BE273">
        <v>0</v>
      </c>
    </row>
    <row r="274" spans="1:57" x14ac:dyDescent="0.35">
      <c r="A274">
        <v>107101</v>
      </c>
      <c r="B274">
        <v>9</v>
      </c>
      <c r="D274">
        <v>0</v>
      </c>
      <c r="F274">
        <v>0</v>
      </c>
      <c r="G274">
        <v>0</v>
      </c>
      <c r="K274" t="s">
        <v>89</v>
      </c>
      <c r="L274">
        <v>1</v>
      </c>
      <c r="N274" s="11">
        <v>498697</v>
      </c>
      <c r="O274">
        <v>83</v>
      </c>
      <c r="AA274">
        <v>83</v>
      </c>
      <c r="AC274" s="11">
        <v>498697</v>
      </c>
      <c r="AD274">
        <v>-8</v>
      </c>
      <c r="AE274">
        <v>0</v>
      </c>
      <c r="AF274">
        <v>0</v>
      </c>
      <c r="AG274">
        <v>0</v>
      </c>
      <c r="AH274">
        <v>0</v>
      </c>
      <c r="AI274">
        <v>0</v>
      </c>
      <c r="AJ274">
        <v>0</v>
      </c>
      <c r="AK274">
        <v>0</v>
      </c>
      <c r="AL274">
        <v>0</v>
      </c>
      <c r="AM274">
        <v>0</v>
      </c>
      <c r="AN274">
        <v>0</v>
      </c>
      <c r="AO274">
        <v>0</v>
      </c>
      <c r="AP274">
        <v>0</v>
      </c>
      <c r="AR274" s="11">
        <v>498697</v>
      </c>
      <c r="AS274">
        <v>0</v>
      </c>
      <c r="BE274">
        <v>0</v>
      </c>
    </row>
    <row r="275" spans="1:57" x14ac:dyDescent="0.35">
      <c r="A275">
        <v>107101</v>
      </c>
      <c r="B275">
        <v>10</v>
      </c>
      <c r="D275">
        <v>0</v>
      </c>
      <c r="F275">
        <v>0</v>
      </c>
      <c r="G275">
        <v>0</v>
      </c>
      <c r="K275" t="s">
        <v>89</v>
      </c>
      <c r="L275">
        <v>1</v>
      </c>
      <c r="N275" s="11">
        <v>501728</v>
      </c>
      <c r="O275">
        <v>17</v>
      </c>
      <c r="P275">
        <v>54</v>
      </c>
      <c r="Q275">
        <v>34</v>
      </c>
      <c r="R275">
        <v>23</v>
      </c>
      <c r="AA275">
        <v>54</v>
      </c>
      <c r="AC275" s="11">
        <v>501728</v>
      </c>
      <c r="AD275">
        <v>68</v>
      </c>
      <c r="AE275">
        <v>21</v>
      </c>
      <c r="AF275">
        <v>34</v>
      </c>
      <c r="AG275">
        <v>36</v>
      </c>
      <c r="AH275">
        <v>0</v>
      </c>
      <c r="AI275">
        <v>0</v>
      </c>
      <c r="AJ275">
        <v>0</v>
      </c>
      <c r="AK275">
        <v>0</v>
      </c>
      <c r="AL275">
        <v>0</v>
      </c>
      <c r="AM275">
        <v>0</v>
      </c>
      <c r="AN275">
        <v>0</v>
      </c>
      <c r="AO275">
        <v>0</v>
      </c>
      <c r="AP275">
        <v>68</v>
      </c>
      <c r="AR275" s="11">
        <v>501728</v>
      </c>
      <c r="AS275">
        <v>1.1862962962962964E-2</v>
      </c>
      <c r="AT275">
        <v>5.5972222222222534E-3</v>
      </c>
      <c r="AU275">
        <v>1.8962847222222301E-2</v>
      </c>
      <c r="AV275">
        <v>1.2841435185184658E-3</v>
      </c>
      <c r="BE275">
        <v>1.8962847222222301E-2</v>
      </c>
    </row>
    <row r="276" spans="1:57" x14ac:dyDescent="0.35">
      <c r="A276">
        <v>107101</v>
      </c>
      <c r="B276">
        <v>11</v>
      </c>
      <c r="D276">
        <v>0</v>
      </c>
      <c r="F276">
        <v>0</v>
      </c>
      <c r="G276">
        <v>0</v>
      </c>
      <c r="K276" t="s">
        <v>89</v>
      </c>
      <c r="L276">
        <v>1</v>
      </c>
      <c r="N276" s="11">
        <v>505225</v>
      </c>
      <c r="O276">
        <v>45</v>
      </c>
      <c r="P276">
        <v>33</v>
      </c>
      <c r="Q276">
        <v>38</v>
      </c>
      <c r="AA276">
        <v>45</v>
      </c>
      <c r="AC276" s="11">
        <v>505225</v>
      </c>
      <c r="AD276">
        <v>30</v>
      </c>
      <c r="AE276">
        <v>42</v>
      </c>
      <c r="AF276">
        <v>26</v>
      </c>
      <c r="AG276">
        <v>0</v>
      </c>
      <c r="AH276">
        <v>0</v>
      </c>
      <c r="AI276">
        <v>0</v>
      </c>
      <c r="AJ276">
        <v>0</v>
      </c>
      <c r="AK276">
        <v>0</v>
      </c>
      <c r="AL276">
        <v>0</v>
      </c>
      <c r="AM276">
        <v>0</v>
      </c>
      <c r="AN276">
        <v>0</v>
      </c>
      <c r="AO276">
        <v>0</v>
      </c>
      <c r="AP276">
        <v>42</v>
      </c>
      <c r="AR276" s="11">
        <v>505225</v>
      </c>
      <c r="AS276">
        <v>0</v>
      </c>
      <c r="AT276">
        <v>5.6311342592592073E-3</v>
      </c>
      <c r="AU276">
        <v>2.2593402777777882E-2</v>
      </c>
      <c r="BE276">
        <v>2.2593402777777882E-2</v>
      </c>
    </row>
    <row r="277" spans="1:57" x14ac:dyDescent="0.35">
      <c r="A277">
        <v>107101</v>
      </c>
      <c r="B277">
        <v>12</v>
      </c>
      <c r="D277">
        <v>0</v>
      </c>
      <c r="F277">
        <v>0</v>
      </c>
      <c r="G277">
        <v>0</v>
      </c>
      <c r="K277" t="s">
        <v>89</v>
      </c>
      <c r="L277">
        <v>1</v>
      </c>
      <c r="N277" s="11">
        <v>505635</v>
      </c>
      <c r="O277">
        <v>4</v>
      </c>
      <c r="P277">
        <v>9</v>
      </c>
      <c r="Q277">
        <v>7</v>
      </c>
      <c r="R277">
        <v>3</v>
      </c>
      <c r="S277">
        <v>4</v>
      </c>
      <c r="T277">
        <v>1</v>
      </c>
      <c r="U277">
        <v>9</v>
      </c>
      <c r="V277">
        <v>9</v>
      </c>
      <c r="AA277">
        <v>9</v>
      </c>
      <c r="AC277" s="11">
        <v>505635</v>
      </c>
      <c r="AD277">
        <v>70</v>
      </c>
      <c r="AE277">
        <v>20</v>
      </c>
      <c r="AF277">
        <v>40</v>
      </c>
      <c r="AG277">
        <v>80</v>
      </c>
      <c r="AH277">
        <v>70</v>
      </c>
      <c r="AI277">
        <v>100</v>
      </c>
      <c r="AJ277">
        <v>20</v>
      </c>
      <c r="AK277">
        <v>20</v>
      </c>
      <c r="AP277">
        <v>100</v>
      </c>
      <c r="AR277" s="11">
        <v>505635</v>
      </c>
      <c r="AS277">
        <v>2.4952546296297395E-3</v>
      </c>
      <c r="AT277">
        <v>1.0050694444444508E-2</v>
      </c>
      <c r="AU277">
        <v>2.9370138888888953E-2</v>
      </c>
      <c r="AV277">
        <v>0</v>
      </c>
      <c r="AW277">
        <v>1.3975925925926003E-2</v>
      </c>
      <c r="AX277">
        <v>160</v>
      </c>
      <c r="AY277">
        <v>0</v>
      </c>
      <c r="AZ277">
        <v>4.7082175925925451E-3</v>
      </c>
      <c r="BE277">
        <v>160</v>
      </c>
    </row>
    <row r="278" spans="1:57" x14ac:dyDescent="0.35">
      <c r="A278">
        <v>134617</v>
      </c>
      <c r="B278">
        <v>1</v>
      </c>
      <c r="C278" t="s">
        <v>114</v>
      </c>
      <c r="D278">
        <v>6</v>
      </c>
      <c r="E278">
        <v>22</v>
      </c>
      <c r="F278">
        <v>3</v>
      </c>
      <c r="G278">
        <v>58</v>
      </c>
      <c r="H278">
        <v>1.2215625000000063E-2</v>
      </c>
      <c r="I278">
        <v>1.2215625000000063E-2</v>
      </c>
      <c r="J278">
        <v>1.2215625000000063E-2</v>
      </c>
      <c r="K278">
        <v>22</v>
      </c>
      <c r="L278">
        <v>1</v>
      </c>
      <c r="N278" s="11">
        <v>511473</v>
      </c>
      <c r="O278">
        <v>36</v>
      </c>
      <c r="P278">
        <v>50</v>
      </c>
      <c r="Q278">
        <v>40</v>
      </c>
      <c r="AA278">
        <v>50</v>
      </c>
      <c r="AC278" s="11">
        <v>511473</v>
      </c>
      <c r="AD278">
        <v>39</v>
      </c>
      <c r="AE278">
        <v>25</v>
      </c>
      <c r="AF278">
        <v>22</v>
      </c>
      <c r="AG278">
        <v>0</v>
      </c>
      <c r="AH278">
        <v>0</v>
      </c>
      <c r="AI278">
        <v>0</v>
      </c>
      <c r="AJ278">
        <v>0</v>
      </c>
      <c r="AK278">
        <v>0</v>
      </c>
      <c r="AL278">
        <v>0</v>
      </c>
      <c r="AM278">
        <v>0</v>
      </c>
      <c r="AN278">
        <v>0</v>
      </c>
      <c r="AO278">
        <v>0</v>
      </c>
      <c r="AP278">
        <v>39</v>
      </c>
      <c r="AR278" s="11">
        <v>511473</v>
      </c>
      <c r="AS278">
        <v>1.3265856481481375E-2</v>
      </c>
      <c r="AT278">
        <v>5.3851851851851595E-3</v>
      </c>
      <c r="AU278">
        <v>1.9406481481481386E-2</v>
      </c>
      <c r="BE278">
        <v>1.9406481481481386E-2</v>
      </c>
    </row>
    <row r="279" spans="1:57" x14ac:dyDescent="0.35">
      <c r="A279">
        <v>134617</v>
      </c>
      <c r="B279">
        <v>2</v>
      </c>
      <c r="C279" t="s">
        <v>13</v>
      </c>
      <c r="D279">
        <v>31</v>
      </c>
      <c r="E279">
        <v>35</v>
      </c>
      <c r="F279">
        <v>2</v>
      </c>
      <c r="G279">
        <v>40</v>
      </c>
      <c r="H279">
        <v>4.9001157407406737E-3</v>
      </c>
      <c r="I279">
        <v>4.9001157407406737E-3</v>
      </c>
      <c r="J279">
        <v>4.9001157407406737E-3</v>
      </c>
      <c r="K279">
        <v>35</v>
      </c>
      <c r="L279">
        <v>1</v>
      </c>
      <c r="N279" s="11">
        <v>514502</v>
      </c>
      <c r="O279">
        <v>61</v>
      </c>
      <c r="P279">
        <v>55</v>
      </c>
      <c r="AA279">
        <v>61</v>
      </c>
      <c r="AC279" s="11">
        <v>514502</v>
      </c>
      <c r="AD279">
        <v>14</v>
      </c>
      <c r="AE279">
        <v>20</v>
      </c>
      <c r="AF279">
        <v>0</v>
      </c>
      <c r="AG279">
        <v>0</v>
      </c>
      <c r="AH279">
        <v>0</v>
      </c>
      <c r="AI279">
        <v>0</v>
      </c>
      <c r="AJ279">
        <v>0</v>
      </c>
      <c r="AK279">
        <v>0</v>
      </c>
      <c r="AL279">
        <v>0</v>
      </c>
      <c r="AM279">
        <v>0</v>
      </c>
      <c r="AN279">
        <v>0</v>
      </c>
      <c r="AO279">
        <v>0</v>
      </c>
      <c r="AP279">
        <v>20</v>
      </c>
      <c r="AR279" s="11">
        <v>514502</v>
      </c>
      <c r="AS279">
        <v>0</v>
      </c>
      <c r="AT279">
        <v>5.6023148148147683E-3</v>
      </c>
      <c r="BE279">
        <v>5.6023148148147683E-3</v>
      </c>
    </row>
    <row r="280" spans="1:57" x14ac:dyDescent="0.35">
      <c r="A280">
        <v>134617</v>
      </c>
      <c r="B280">
        <v>3</v>
      </c>
      <c r="C280" t="s">
        <v>13</v>
      </c>
      <c r="D280">
        <v>38</v>
      </c>
      <c r="E280">
        <v>31</v>
      </c>
      <c r="F280">
        <v>1</v>
      </c>
      <c r="G280">
        <v>40</v>
      </c>
      <c r="H280">
        <v>1.8772453703703729E-2</v>
      </c>
      <c r="I280">
        <v>1.8772453703703729E-2</v>
      </c>
      <c r="J280">
        <v>1.8772453703703729E-2</v>
      </c>
      <c r="K280">
        <v>31</v>
      </c>
      <c r="L280">
        <v>1</v>
      </c>
      <c r="N280" s="11">
        <v>517771</v>
      </c>
      <c r="O280">
        <v>76</v>
      </c>
      <c r="AA280">
        <v>76</v>
      </c>
      <c r="AC280" s="11">
        <v>517771</v>
      </c>
      <c r="AD280">
        <v>-1</v>
      </c>
      <c r="AE280">
        <v>0</v>
      </c>
      <c r="AF280">
        <v>0</v>
      </c>
      <c r="AG280">
        <v>0</v>
      </c>
      <c r="AH280">
        <v>0</v>
      </c>
      <c r="AI280">
        <v>0</v>
      </c>
      <c r="AJ280">
        <v>0</v>
      </c>
      <c r="AK280">
        <v>0</v>
      </c>
      <c r="AL280">
        <v>0</v>
      </c>
      <c r="AM280">
        <v>0</v>
      </c>
      <c r="AN280">
        <v>0</v>
      </c>
      <c r="AO280">
        <v>0</v>
      </c>
      <c r="AP280">
        <v>0</v>
      </c>
      <c r="AR280" s="11">
        <v>517771</v>
      </c>
      <c r="AS280">
        <v>0</v>
      </c>
      <c r="BE280">
        <v>0</v>
      </c>
    </row>
    <row r="281" spans="1:57" x14ac:dyDescent="0.35">
      <c r="A281">
        <v>134617</v>
      </c>
      <c r="B281">
        <v>4</v>
      </c>
      <c r="C281" t="s">
        <v>137</v>
      </c>
      <c r="D281">
        <v>4</v>
      </c>
      <c r="E281">
        <v>12</v>
      </c>
      <c r="F281">
        <v>1</v>
      </c>
      <c r="G281">
        <v>67</v>
      </c>
      <c r="H281">
        <v>1.2185185185185077E-3</v>
      </c>
      <c r="I281">
        <v>1.2185185185185077E-3</v>
      </c>
      <c r="J281">
        <v>1.2185185185185077E-3</v>
      </c>
      <c r="K281">
        <v>12</v>
      </c>
      <c r="L281">
        <v>1</v>
      </c>
      <c r="N281" s="11">
        <v>519096</v>
      </c>
      <c r="O281">
        <v>7</v>
      </c>
      <c r="P281">
        <v>5</v>
      </c>
      <c r="Q281">
        <v>6</v>
      </c>
      <c r="R281">
        <v>4</v>
      </c>
      <c r="S281">
        <v>5</v>
      </c>
      <c r="T281">
        <v>3</v>
      </c>
      <c r="U281">
        <v>4</v>
      </c>
      <c r="V281">
        <v>5</v>
      </c>
      <c r="AA281">
        <v>7</v>
      </c>
      <c r="AC281" s="11">
        <v>519096</v>
      </c>
      <c r="AD281">
        <v>40</v>
      </c>
      <c r="AE281">
        <v>60</v>
      </c>
      <c r="AF281">
        <v>50</v>
      </c>
      <c r="AG281">
        <v>70</v>
      </c>
      <c r="AH281">
        <v>60</v>
      </c>
      <c r="AI281">
        <v>80</v>
      </c>
      <c r="AJ281">
        <v>70</v>
      </c>
      <c r="AK281">
        <v>60</v>
      </c>
      <c r="AP281">
        <v>80</v>
      </c>
      <c r="AR281" s="11">
        <v>519096</v>
      </c>
      <c r="AS281">
        <v>2.3254629629629875E-3</v>
      </c>
      <c r="AT281">
        <v>8.9800925925926922E-3</v>
      </c>
      <c r="AU281">
        <v>2.5614351851851902E-2</v>
      </c>
      <c r="AV281">
        <v>2.6292824074074517E-3</v>
      </c>
      <c r="AW281">
        <v>1.6161921296296233E-2</v>
      </c>
      <c r="AX281">
        <v>225</v>
      </c>
      <c r="AY281">
        <v>4.3703703703703578E-3</v>
      </c>
      <c r="AZ281">
        <v>3.859722222222306E-3</v>
      </c>
      <c r="BE281">
        <v>225</v>
      </c>
    </row>
    <row r="282" spans="1:57" x14ac:dyDescent="0.35">
      <c r="A282">
        <v>134617</v>
      </c>
      <c r="B282">
        <v>5</v>
      </c>
      <c r="C282" t="s">
        <v>55</v>
      </c>
      <c r="D282">
        <v>4</v>
      </c>
      <c r="E282">
        <v>20</v>
      </c>
      <c r="F282">
        <v>1</v>
      </c>
      <c r="G282">
        <v>31</v>
      </c>
      <c r="H282" t="s">
        <v>138</v>
      </c>
      <c r="I282">
        <v>529</v>
      </c>
      <c r="J282">
        <v>529</v>
      </c>
      <c r="K282">
        <v>20</v>
      </c>
      <c r="L282">
        <v>1</v>
      </c>
      <c r="N282" s="11">
        <v>522158</v>
      </c>
      <c r="O282">
        <v>9</v>
      </c>
      <c r="P282">
        <v>6</v>
      </c>
      <c r="Q282">
        <v>8</v>
      </c>
      <c r="R282">
        <v>10</v>
      </c>
      <c r="S282">
        <v>10</v>
      </c>
      <c r="T282">
        <v>10</v>
      </c>
      <c r="U282">
        <v>10</v>
      </c>
      <c r="AA282">
        <v>10</v>
      </c>
      <c r="AC282" s="11">
        <v>522158</v>
      </c>
      <c r="AD282">
        <v>20</v>
      </c>
      <c r="AE282">
        <v>50</v>
      </c>
      <c r="AF282">
        <v>30</v>
      </c>
      <c r="AG282">
        <v>10</v>
      </c>
      <c r="AH282">
        <v>10</v>
      </c>
      <c r="AI282">
        <v>10</v>
      </c>
      <c r="AJ282">
        <v>10</v>
      </c>
      <c r="AP282">
        <v>50</v>
      </c>
      <c r="AR282" s="11">
        <v>522158</v>
      </c>
      <c r="AS282">
        <v>8.1883101851851769E-3</v>
      </c>
      <c r="AT282">
        <v>1.6559490740740701E-2</v>
      </c>
      <c r="AU282">
        <v>3.4171296296297005E-3</v>
      </c>
      <c r="AV282">
        <v>0</v>
      </c>
      <c r="AW282">
        <v>140</v>
      </c>
      <c r="AX282">
        <v>0</v>
      </c>
      <c r="AY282">
        <v>0</v>
      </c>
      <c r="BE282">
        <v>140</v>
      </c>
    </row>
    <row r="283" spans="1:57" x14ac:dyDescent="0.35">
      <c r="A283">
        <v>134617</v>
      </c>
      <c r="B283">
        <v>6</v>
      </c>
      <c r="D283">
        <v>0</v>
      </c>
      <c r="F283">
        <v>0</v>
      </c>
      <c r="G283">
        <v>0</v>
      </c>
      <c r="K283" t="s">
        <v>89</v>
      </c>
      <c r="L283">
        <v>1</v>
      </c>
      <c r="N283" s="11">
        <v>523439</v>
      </c>
      <c r="O283">
        <v>113</v>
      </c>
      <c r="AA283">
        <v>113</v>
      </c>
      <c r="AC283" s="11">
        <v>523439</v>
      </c>
      <c r="AD283">
        <v>-38</v>
      </c>
      <c r="AE283">
        <v>0</v>
      </c>
      <c r="AF283">
        <v>0</v>
      </c>
      <c r="AG283">
        <v>0</v>
      </c>
      <c r="AH283">
        <v>0</v>
      </c>
      <c r="AI283">
        <v>0</v>
      </c>
      <c r="AJ283">
        <v>0</v>
      </c>
      <c r="AK283">
        <v>0</v>
      </c>
      <c r="AL283">
        <v>0</v>
      </c>
      <c r="AM283">
        <v>0</v>
      </c>
      <c r="AN283">
        <v>0</v>
      </c>
      <c r="AO283">
        <v>0</v>
      </c>
      <c r="AP283">
        <v>0</v>
      </c>
      <c r="AR283" s="11">
        <v>523439</v>
      </c>
      <c r="AS283">
        <v>0</v>
      </c>
      <c r="BE283">
        <v>0</v>
      </c>
    </row>
    <row r="284" spans="1:57" x14ac:dyDescent="0.35">
      <c r="A284">
        <v>134617</v>
      </c>
      <c r="B284">
        <v>7</v>
      </c>
      <c r="D284">
        <v>0</v>
      </c>
      <c r="F284">
        <v>0</v>
      </c>
      <c r="G284">
        <v>0</v>
      </c>
      <c r="K284" t="s">
        <v>89</v>
      </c>
      <c r="L284">
        <v>1</v>
      </c>
      <c r="N284" s="11">
        <v>527011</v>
      </c>
      <c r="O284">
        <v>53</v>
      </c>
      <c r="P284">
        <v>43</v>
      </c>
      <c r="AA284">
        <v>53</v>
      </c>
      <c r="AC284" s="11">
        <v>527011</v>
      </c>
      <c r="AD284">
        <v>22</v>
      </c>
      <c r="AE284">
        <v>32</v>
      </c>
      <c r="AF284">
        <v>0</v>
      </c>
      <c r="AG284">
        <v>0</v>
      </c>
      <c r="AH284">
        <v>0</v>
      </c>
      <c r="AI284">
        <v>0</v>
      </c>
      <c r="AJ284">
        <v>0</v>
      </c>
      <c r="AK284">
        <v>0</v>
      </c>
      <c r="AL284">
        <v>0</v>
      </c>
      <c r="AM284">
        <v>0</v>
      </c>
      <c r="AN284">
        <v>0</v>
      </c>
      <c r="AO284">
        <v>0</v>
      </c>
      <c r="AP284">
        <v>32</v>
      </c>
      <c r="AR284" s="11">
        <v>527011</v>
      </c>
      <c r="AS284">
        <v>0</v>
      </c>
      <c r="AT284">
        <v>6.0825231481480557E-3</v>
      </c>
      <c r="BE284">
        <v>6.0825231481480557E-3</v>
      </c>
    </row>
    <row r="285" spans="1:57" x14ac:dyDescent="0.35">
      <c r="A285">
        <v>134617</v>
      </c>
      <c r="B285">
        <v>8</v>
      </c>
      <c r="D285">
        <v>0</v>
      </c>
      <c r="F285">
        <v>0</v>
      </c>
      <c r="G285">
        <v>0</v>
      </c>
      <c r="K285" t="s">
        <v>89</v>
      </c>
      <c r="L285">
        <v>1</v>
      </c>
      <c r="N285" s="11">
        <v>527325</v>
      </c>
      <c r="O285">
        <v>10</v>
      </c>
      <c r="P285">
        <v>9</v>
      </c>
      <c r="Q285">
        <v>6</v>
      </c>
      <c r="R285">
        <v>8</v>
      </c>
      <c r="S285">
        <v>8</v>
      </c>
      <c r="T285">
        <v>5</v>
      </c>
      <c r="U285">
        <v>2</v>
      </c>
      <c r="V285">
        <v>7</v>
      </c>
      <c r="AA285">
        <v>10</v>
      </c>
      <c r="AC285" s="11">
        <v>527325</v>
      </c>
      <c r="AD285">
        <v>10</v>
      </c>
      <c r="AE285">
        <v>20</v>
      </c>
      <c r="AF285">
        <v>50</v>
      </c>
      <c r="AG285">
        <v>30</v>
      </c>
      <c r="AH285">
        <v>30</v>
      </c>
      <c r="AI285">
        <v>60</v>
      </c>
      <c r="AJ285">
        <v>90</v>
      </c>
      <c r="AK285">
        <v>40</v>
      </c>
      <c r="AP285">
        <v>90</v>
      </c>
      <c r="AR285" s="11">
        <v>527325</v>
      </c>
      <c r="AS285">
        <v>2.422453703703642E-3</v>
      </c>
      <c r="AT285">
        <v>8.1642361111111672E-3</v>
      </c>
      <c r="AU285">
        <v>2.4558912037037084E-2</v>
      </c>
      <c r="AV285">
        <v>2.7273148148148074E-3</v>
      </c>
      <c r="AW285">
        <v>1.3881712962962922E-2</v>
      </c>
      <c r="AX285">
        <v>200</v>
      </c>
      <c r="AY285">
        <v>2.8599537037037326E-3</v>
      </c>
      <c r="AZ285">
        <v>3.9138888888889944E-3</v>
      </c>
      <c r="BE285">
        <v>200</v>
      </c>
    </row>
    <row r="286" spans="1:57" x14ac:dyDescent="0.35">
      <c r="A286">
        <v>134617</v>
      </c>
      <c r="B286">
        <v>9</v>
      </c>
      <c r="D286">
        <v>0</v>
      </c>
      <c r="F286">
        <v>0</v>
      </c>
      <c r="G286">
        <v>0</v>
      </c>
      <c r="K286" t="s">
        <v>89</v>
      </c>
      <c r="L286">
        <v>1</v>
      </c>
      <c r="N286" s="11">
        <v>531598</v>
      </c>
      <c r="O286">
        <v>24</v>
      </c>
      <c r="P286">
        <v>36</v>
      </c>
      <c r="Q286">
        <v>26</v>
      </c>
      <c r="R286">
        <v>27</v>
      </c>
      <c r="AA286">
        <v>36</v>
      </c>
      <c r="AC286" s="11">
        <v>531598</v>
      </c>
      <c r="AD286">
        <v>54</v>
      </c>
      <c r="AE286">
        <v>39</v>
      </c>
      <c r="AF286">
        <v>50</v>
      </c>
      <c r="AG286">
        <v>28</v>
      </c>
      <c r="AH286">
        <v>0</v>
      </c>
      <c r="AI286">
        <v>0</v>
      </c>
      <c r="AJ286">
        <v>0</v>
      </c>
      <c r="AK286">
        <v>0</v>
      </c>
      <c r="AL286">
        <v>0</v>
      </c>
      <c r="AM286">
        <v>0</v>
      </c>
      <c r="AN286">
        <v>0</v>
      </c>
      <c r="AO286">
        <v>0</v>
      </c>
      <c r="AP286">
        <v>54</v>
      </c>
      <c r="AR286" s="11">
        <v>531598</v>
      </c>
      <c r="AS286">
        <v>0</v>
      </c>
      <c r="AT286">
        <v>5.8923611111110219E-3</v>
      </c>
      <c r="AU286">
        <v>2.1611458333333333E-2</v>
      </c>
      <c r="AV286">
        <v>1.4932870370369944E-3</v>
      </c>
      <c r="BE286">
        <v>2.1611458333333333E-2</v>
      </c>
    </row>
    <row r="287" spans="1:57" x14ac:dyDescent="0.35">
      <c r="A287">
        <v>134617</v>
      </c>
      <c r="B287">
        <v>10</v>
      </c>
      <c r="D287">
        <v>0</v>
      </c>
      <c r="F287">
        <v>0</v>
      </c>
      <c r="G287">
        <v>0</v>
      </c>
      <c r="K287" t="s">
        <v>89</v>
      </c>
      <c r="L287">
        <v>1</v>
      </c>
      <c r="N287" s="11">
        <v>532455</v>
      </c>
      <c r="O287">
        <v>8</v>
      </c>
      <c r="P287">
        <v>2</v>
      </c>
      <c r="Q287">
        <v>2</v>
      </c>
      <c r="R287">
        <v>2</v>
      </c>
      <c r="S287">
        <v>1</v>
      </c>
      <c r="T287">
        <v>3</v>
      </c>
      <c r="U287">
        <v>2</v>
      </c>
      <c r="V287">
        <v>4</v>
      </c>
      <c r="AA287">
        <v>8</v>
      </c>
      <c r="AC287" s="11">
        <v>532455</v>
      </c>
      <c r="AD287">
        <v>30</v>
      </c>
      <c r="AE287">
        <v>90</v>
      </c>
      <c r="AF287">
        <v>90</v>
      </c>
      <c r="AG287">
        <v>90</v>
      </c>
      <c r="AH287">
        <v>100</v>
      </c>
      <c r="AI287">
        <v>80</v>
      </c>
      <c r="AJ287">
        <v>90</v>
      </c>
      <c r="AK287">
        <v>70</v>
      </c>
      <c r="AP287">
        <v>100</v>
      </c>
      <c r="AR287" s="11">
        <v>532455</v>
      </c>
      <c r="AS287">
        <v>2.0561342592593235E-3</v>
      </c>
      <c r="AT287">
        <v>6.6929398148147801E-3</v>
      </c>
      <c r="AU287">
        <v>1.9667708333333422E-2</v>
      </c>
      <c r="AV287">
        <v>1.488425925926018E-3</v>
      </c>
      <c r="AW287">
        <v>1.4110532407407339E-2</v>
      </c>
      <c r="AX287">
        <v>275</v>
      </c>
      <c r="AY287">
        <v>3.433680555555485E-3</v>
      </c>
      <c r="AZ287">
        <v>0</v>
      </c>
      <c r="BE287">
        <v>275</v>
      </c>
    </row>
    <row r="288" spans="1:57" x14ac:dyDescent="0.35">
      <c r="A288">
        <v>134617</v>
      </c>
      <c r="B288">
        <v>11</v>
      </c>
      <c r="D288">
        <v>0</v>
      </c>
      <c r="F288">
        <v>0</v>
      </c>
      <c r="G288">
        <v>0</v>
      </c>
      <c r="K288" t="s">
        <v>89</v>
      </c>
      <c r="L288">
        <v>1</v>
      </c>
      <c r="N288" s="11">
        <v>534577</v>
      </c>
      <c r="O288">
        <v>92</v>
      </c>
      <c r="AA288">
        <v>92</v>
      </c>
      <c r="AC288" s="11">
        <v>534577</v>
      </c>
      <c r="AD288">
        <v>-17</v>
      </c>
      <c r="AE288">
        <v>0</v>
      </c>
      <c r="AF288">
        <v>0</v>
      </c>
      <c r="AG288">
        <v>0</v>
      </c>
      <c r="AH288">
        <v>0</v>
      </c>
      <c r="AI288">
        <v>0</v>
      </c>
      <c r="AJ288">
        <v>0</v>
      </c>
      <c r="AK288">
        <v>0</v>
      </c>
      <c r="AL288">
        <v>0</v>
      </c>
      <c r="AM288">
        <v>0</v>
      </c>
      <c r="AN288">
        <v>0</v>
      </c>
      <c r="AO288">
        <v>0</v>
      </c>
      <c r="AP288">
        <v>0</v>
      </c>
      <c r="AR288" s="11">
        <v>534577</v>
      </c>
      <c r="AS288">
        <v>0</v>
      </c>
      <c r="BE288">
        <v>0</v>
      </c>
    </row>
    <row r="289" spans="1:57" x14ac:dyDescent="0.35">
      <c r="A289">
        <v>134617</v>
      </c>
      <c r="B289">
        <v>12</v>
      </c>
      <c r="D289">
        <v>0</v>
      </c>
      <c r="F289">
        <v>0</v>
      </c>
      <c r="G289">
        <v>0</v>
      </c>
      <c r="K289" t="s">
        <v>89</v>
      </c>
      <c r="L289">
        <v>1</v>
      </c>
      <c r="N289" s="11">
        <v>536200</v>
      </c>
      <c r="O289">
        <v>5</v>
      </c>
      <c r="P289">
        <v>10</v>
      </c>
      <c r="Q289">
        <v>3</v>
      </c>
      <c r="R289">
        <v>4</v>
      </c>
      <c r="S289">
        <v>1</v>
      </c>
      <c r="T289">
        <v>3</v>
      </c>
      <c r="U289">
        <v>4</v>
      </c>
      <c r="AA289">
        <v>10</v>
      </c>
      <c r="AC289" s="11">
        <v>536200</v>
      </c>
      <c r="AD289">
        <v>60</v>
      </c>
      <c r="AE289">
        <v>10</v>
      </c>
      <c r="AF289">
        <v>80</v>
      </c>
      <c r="AG289">
        <v>70</v>
      </c>
      <c r="AH289">
        <v>100</v>
      </c>
      <c r="AI289">
        <v>80</v>
      </c>
      <c r="AJ289">
        <v>70</v>
      </c>
      <c r="AP289">
        <v>100</v>
      </c>
      <c r="AR289" s="11">
        <v>536200</v>
      </c>
      <c r="AS289">
        <v>6.8608796296296681E-3</v>
      </c>
      <c r="AT289">
        <v>1.8211458333333264E-2</v>
      </c>
      <c r="AU289">
        <v>2.1438657407406581E-3</v>
      </c>
      <c r="AV289">
        <v>1.0865277777777793E-2</v>
      </c>
      <c r="AW289">
        <v>185</v>
      </c>
      <c r="AX289">
        <v>4.2917824074073518E-3</v>
      </c>
      <c r="AY289">
        <v>4.4511574074073135E-3</v>
      </c>
      <c r="BE289">
        <v>185</v>
      </c>
    </row>
    <row r="290" spans="1:57" x14ac:dyDescent="0.35">
      <c r="A290">
        <v>180541</v>
      </c>
      <c r="B290">
        <v>1</v>
      </c>
      <c r="C290" t="s">
        <v>139</v>
      </c>
      <c r="D290">
        <v>14</v>
      </c>
      <c r="E290">
        <v>42</v>
      </c>
      <c r="F290">
        <v>3</v>
      </c>
      <c r="G290">
        <v>33</v>
      </c>
      <c r="H290">
        <v>1.3653819444444437E-2</v>
      </c>
      <c r="I290">
        <v>1.3653819444444437E-2</v>
      </c>
      <c r="J290">
        <v>1.3653819444444437E-2</v>
      </c>
      <c r="K290">
        <v>42</v>
      </c>
      <c r="L290">
        <v>1</v>
      </c>
      <c r="N290" s="11">
        <v>542883</v>
      </c>
      <c r="O290">
        <v>29</v>
      </c>
      <c r="P290">
        <v>45</v>
      </c>
      <c r="Q290">
        <v>19</v>
      </c>
      <c r="R290">
        <v>34</v>
      </c>
      <c r="AA290">
        <v>45</v>
      </c>
      <c r="AC290" s="11">
        <v>542883</v>
      </c>
      <c r="AD290">
        <v>46</v>
      </c>
      <c r="AE290">
        <v>30</v>
      </c>
      <c r="AF290">
        <v>64</v>
      </c>
      <c r="AG290">
        <v>14</v>
      </c>
      <c r="AH290">
        <v>0</v>
      </c>
      <c r="AI290">
        <v>0</v>
      </c>
      <c r="AJ290">
        <v>0</v>
      </c>
      <c r="AK290">
        <v>0</v>
      </c>
      <c r="AL290">
        <v>0</v>
      </c>
      <c r="AM290">
        <v>0</v>
      </c>
      <c r="AN290">
        <v>0</v>
      </c>
      <c r="AO290">
        <v>0</v>
      </c>
      <c r="AP290">
        <v>64</v>
      </c>
      <c r="AR290" s="11">
        <v>542883</v>
      </c>
      <c r="AS290">
        <v>1.2708680555555629E-2</v>
      </c>
      <c r="AT290">
        <v>5.1901620370369272E-3</v>
      </c>
      <c r="AU290">
        <v>1.8201157407407464E-2</v>
      </c>
      <c r="AV290">
        <v>1.4989583333333556E-3</v>
      </c>
      <c r="BE290">
        <v>1.8201157407407464E-2</v>
      </c>
    </row>
    <row r="291" spans="1:57" x14ac:dyDescent="0.35">
      <c r="A291">
        <v>180541</v>
      </c>
      <c r="B291">
        <v>2</v>
      </c>
      <c r="C291" t="s">
        <v>114</v>
      </c>
      <c r="D291">
        <v>17</v>
      </c>
      <c r="E291">
        <v>22</v>
      </c>
      <c r="F291">
        <v>1</v>
      </c>
      <c r="G291">
        <v>58</v>
      </c>
      <c r="H291">
        <v>4.6758101851851475E-3</v>
      </c>
      <c r="I291">
        <v>4.6758101851851475E-3</v>
      </c>
      <c r="J291">
        <v>4.6758101851851475E-3</v>
      </c>
      <c r="K291">
        <v>22</v>
      </c>
      <c r="L291">
        <v>1</v>
      </c>
      <c r="N291" s="11">
        <v>544958</v>
      </c>
      <c r="O291">
        <v>128</v>
      </c>
      <c r="AA291">
        <v>128</v>
      </c>
      <c r="AC291" s="11">
        <v>544958</v>
      </c>
      <c r="AD291">
        <v>-53</v>
      </c>
      <c r="AE291">
        <v>0</v>
      </c>
      <c r="AF291">
        <v>0</v>
      </c>
      <c r="AG291">
        <v>0</v>
      </c>
      <c r="AH291">
        <v>0</v>
      </c>
      <c r="AI291">
        <v>0</v>
      </c>
      <c r="AJ291">
        <v>0</v>
      </c>
      <c r="AK291">
        <v>0</v>
      </c>
      <c r="AL291">
        <v>0</v>
      </c>
      <c r="AM291">
        <v>0</v>
      </c>
      <c r="AN291">
        <v>0</v>
      </c>
      <c r="AO291">
        <v>0</v>
      </c>
      <c r="AP291">
        <v>0</v>
      </c>
      <c r="AR291" s="11">
        <v>544958</v>
      </c>
      <c r="AS291">
        <v>0</v>
      </c>
      <c r="BE291">
        <v>0</v>
      </c>
    </row>
    <row r="292" spans="1:57" x14ac:dyDescent="0.35">
      <c r="A292">
        <v>180541</v>
      </c>
      <c r="B292">
        <v>3</v>
      </c>
      <c r="C292" t="s">
        <v>70</v>
      </c>
      <c r="D292">
        <v>10</v>
      </c>
      <c r="E292">
        <v>20</v>
      </c>
      <c r="F292">
        <v>1</v>
      </c>
      <c r="G292">
        <v>62</v>
      </c>
      <c r="H292">
        <v>1.8249189814814715E-2</v>
      </c>
      <c r="I292">
        <v>1.8249189814814715E-2</v>
      </c>
      <c r="J292">
        <v>1.8249189814814715E-2</v>
      </c>
      <c r="K292">
        <v>20</v>
      </c>
      <c r="L292">
        <v>1</v>
      </c>
      <c r="N292" s="11">
        <v>555634</v>
      </c>
      <c r="O292">
        <v>132</v>
      </c>
      <c r="AA292">
        <v>132</v>
      </c>
      <c r="AC292" s="11">
        <v>555634</v>
      </c>
      <c r="AD292">
        <v>-57</v>
      </c>
      <c r="AE292">
        <v>0</v>
      </c>
      <c r="AF292">
        <v>0</v>
      </c>
      <c r="AG292">
        <v>0</v>
      </c>
      <c r="AH292">
        <v>0</v>
      </c>
      <c r="AI292">
        <v>0</v>
      </c>
      <c r="AJ292">
        <v>0</v>
      </c>
      <c r="AK292">
        <v>0</v>
      </c>
      <c r="AL292">
        <v>0</v>
      </c>
      <c r="AM292">
        <v>0</v>
      </c>
      <c r="AN292">
        <v>0</v>
      </c>
      <c r="AO292">
        <v>0</v>
      </c>
      <c r="AP292">
        <v>0</v>
      </c>
      <c r="AR292" s="11">
        <v>555634</v>
      </c>
      <c r="AS292">
        <v>0</v>
      </c>
      <c r="BE292">
        <v>0</v>
      </c>
    </row>
    <row r="293" spans="1:57" x14ac:dyDescent="0.35">
      <c r="A293">
        <v>180541</v>
      </c>
      <c r="B293">
        <v>4</v>
      </c>
      <c r="C293" t="s">
        <v>62</v>
      </c>
      <c r="D293">
        <v>14</v>
      </c>
      <c r="E293">
        <v>17</v>
      </c>
      <c r="F293">
        <v>1</v>
      </c>
      <c r="G293">
        <v>52</v>
      </c>
      <c r="H293">
        <v>1.2254629629628866E-3</v>
      </c>
      <c r="I293">
        <v>1.2254629629628866E-3</v>
      </c>
      <c r="J293">
        <v>1.2254629629628866E-3</v>
      </c>
      <c r="K293">
        <v>17</v>
      </c>
      <c r="L293">
        <v>1</v>
      </c>
      <c r="N293" s="11">
        <v>571999</v>
      </c>
      <c r="O293">
        <v>100</v>
      </c>
      <c r="AA293">
        <v>100</v>
      </c>
      <c r="AC293" s="11">
        <v>571999</v>
      </c>
      <c r="AD293">
        <v>-25</v>
      </c>
      <c r="AE293">
        <v>0</v>
      </c>
      <c r="AF293">
        <v>0</v>
      </c>
      <c r="AG293">
        <v>0</v>
      </c>
      <c r="AH293">
        <v>0</v>
      </c>
      <c r="AI293">
        <v>0</v>
      </c>
      <c r="AJ293">
        <v>0</v>
      </c>
      <c r="AK293">
        <v>0</v>
      </c>
      <c r="AL293">
        <v>0</v>
      </c>
      <c r="AM293">
        <v>0</v>
      </c>
      <c r="AN293">
        <v>0</v>
      </c>
      <c r="AO293">
        <v>0</v>
      </c>
      <c r="AP293">
        <v>0</v>
      </c>
      <c r="AR293" s="11">
        <v>571999</v>
      </c>
      <c r="AS293">
        <v>0</v>
      </c>
      <c r="BE293">
        <v>0</v>
      </c>
    </row>
    <row r="294" spans="1:57" x14ac:dyDescent="0.35">
      <c r="A294">
        <v>180541</v>
      </c>
      <c r="B294">
        <v>5</v>
      </c>
      <c r="C294" t="s">
        <v>98</v>
      </c>
      <c r="D294">
        <v>13</v>
      </c>
      <c r="E294">
        <v>21</v>
      </c>
      <c r="F294">
        <v>1</v>
      </c>
      <c r="G294">
        <v>28</v>
      </c>
      <c r="H294" t="s">
        <v>100</v>
      </c>
      <c r="I294">
        <v>525</v>
      </c>
      <c r="J294">
        <v>525</v>
      </c>
      <c r="K294" t="s">
        <v>99</v>
      </c>
      <c r="L294">
        <v>1</v>
      </c>
      <c r="N294" s="11">
        <v>574502</v>
      </c>
      <c r="O294">
        <v>130</v>
      </c>
      <c r="AA294">
        <v>130</v>
      </c>
      <c r="AC294" s="11">
        <v>574502</v>
      </c>
      <c r="AD294">
        <v>-55</v>
      </c>
      <c r="AE294">
        <v>0</v>
      </c>
      <c r="AF294">
        <v>0</v>
      </c>
      <c r="AG294">
        <v>0</v>
      </c>
      <c r="AH294">
        <v>0</v>
      </c>
      <c r="AI294">
        <v>0</v>
      </c>
      <c r="AJ294">
        <v>0</v>
      </c>
      <c r="AK294">
        <v>0</v>
      </c>
      <c r="AL294">
        <v>0</v>
      </c>
      <c r="AM294">
        <v>0</v>
      </c>
      <c r="AN294">
        <v>0</v>
      </c>
      <c r="AO294">
        <v>0</v>
      </c>
      <c r="AP294">
        <v>0</v>
      </c>
      <c r="AR294" s="11">
        <v>574502</v>
      </c>
      <c r="AS294">
        <v>0</v>
      </c>
      <c r="BE294">
        <v>0</v>
      </c>
    </row>
    <row r="295" spans="1:57" x14ac:dyDescent="0.35">
      <c r="A295">
        <v>180541</v>
      </c>
      <c r="B295">
        <v>6</v>
      </c>
      <c r="D295">
        <v>0</v>
      </c>
      <c r="F295">
        <v>0</v>
      </c>
      <c r="G295">
        <v>0</v>
      </c>
      <c r="K295" t="s">
        <v>89</v>
      </c>
      <c r="L295">
        <v>1</v>
      </c>
      <c r="N295" s="11">
        <v>586509</v>
      </c>
      <c r="O295">
        <v>102</v>
      </c>
      <c r="AA295">
        <v>102</v>
      </c>
      <c r="AC295" s="11">
        <v>586509</v>
      </c>
      <c r="AD295">
        <v>-27</v>
      </c>
      <c r="AE295">
        <v>0</v>
      </c>
      <c r="AF295">
        <v>0</v>
      </c>
      <c r="AG295">
        <v>0</v>
      </c>
      <c r="AH295">
        <v>0</v>
      </c>
      <c r="AI295">
        <v>0</v>
      </c>
      <c r="AJ295">
        <v>0</v>
      </c>
      <c r="AK295">
        <v>0</v>
      </c>
      <c r="AL295">
        <v>0</v>
      </c>
      <c r="AM295">
        <v>0</v>
      </c>
      <c r="AN295">
        <v>0</v>
      </c>
      <c r="AO295">
        <v>0</v>
      </c>
      <c r="AP295">
        <v>0</v>
      </c>
      <c r="AR295" s="11">
        <v>586509</v>
      </c>
      <c r="AS295">
        <v>0</v>
      </c>
      <c r="BE295">
        <v>0</v>
      </c>
    </row>
    <row r="296" spans="1:57" x14ac:dyDescent="0.35">
      <c r="A296">
        <v>180541</v>
      </c>
      <c r="B296">
        <v>7</v>
      </c>
      <c r="D296">
        <v>0</v>
      </c>
      <c r="F296">
        <v>0</v>
      </c>
      <c r="G296">
        <v>0</v>
      </c>
      <c r="K296" t="s">
        <v>89</v>
      </c>
      <c r="L296">
        <v>1</v>
      </c>
      <c r="N296" s="11">
        <v>586578</v>
      </c>
      <c r="O296">
        <v>10</v>
      </c>
      <c r="P296">
        <v>10</v>
      </c>
      <c r="Q296">
        <v>0</v>
      </c>
      <c r="R296">
        <v>0</v>
      </c>
      <c r="S296">
        <v>0</v>
      </c>
      <c r="T296">
        <v>0</v>
      </c>
      <c r="U296">
        <v>0</v>
      </c>
      <c r="V296">
        <v>0</v>
      </c>
      <c r="AA296">
        <v>10</v>
      </c>
      <c r="AC296" s="11">
        <v>586578</v>
      </c>
      <c r="AD296">
        <v>10</v>
      </c>
      <c r="AE296">
        <v>10</v>
      </c>
      <c r="AF296">
        <v>0</v>
      </c>
      <c r="AG296">
        <v>0</v>
      </c>
      <c r="AH296">
        <v>0</v>
      </c>
      <c r="AI296">
        <v>0</v>
      </c>
      <c r="AJ296">
        <v>0</v>
      </c>
      <c r="AK296">
        <v>0</v>
      </c>
      <c r="AP296">
        <v>10</v>
      </c>
      <c r="AR296" s="11">
        <v>586578</v>
      </c>
      <c r="AS296">
        <v>2.9146990740740453E-3</v>
      </c>
      <c r="AT296">
        <v>9.8662037037036132E-3</v>
      </c>
      <c r="BE296">
        <v>9.8662037037036132E-3</v>
      </c>
    </row>
    <row r="297" spans="1:57" x14ac:dyDescent="0.35">
      <c r="A297">
        <v>180541</v>
      </c>
      <c r="B297">
        <v>8</v>
      </c>
      <c r="D297">
        <v>0</v>
      </c>
      <c r="F297">
        <v>0</v>
      </c>
      <c r="G297">
        <v>0</v>
      </c>
      <c r="K297" t="s">
        <v>89</v>
      </c>
      <c r="L297">
        <v>1</v>
      </c>
      <c r="N297" s="11">
        <v>591912</v>
      </c>
      <c r="O297">
        <v>16</v>
      </c>
      <c r="P297">
        <v>9</v>
      </c>
      <c r="Q297">
        <v>19</v>
      </c>
      <c r="R297">
        <v>15</v>
      </c>
      <c r="S297">
        <v>27</v>
      </c>
      <c r="T297">
        <v>7</v>
      </c>
      <c r="AA297">
        <v>27</v>
      </c>
      <c r="AC297" s="11">
        <v>591912</v>
      </c>
      <c r="AD297">
        <v>70</v>
      </c>
      <c r="AE297">
        <v>84</v>
      </c>
      <c r="AF297">
        <v>64</v>
      </c>
      <c r="AG297">
        <v>58</v>
      </c>
      <c r="AH297">
        <v>10</v>
      </c>
      <c r="AI297">
        <v>70</v>
      </c>
      <c r="AJ297">
        <v>0</v>
      </c>
      <c r="AK297">
        <v>0</v>
      </c>
      <c r="AL297">
        <v>0</v>
      </c>
      <c r="AM297">
        <v>0</v>
      </c>
      <c r="AN297">
        <v>0</v>
      </c>
      <c r="AO297">
        <v>0</v>
      </c>
      <c r="AP297">
        <v>84</v>
      </c>
      <c r="AR297" s="11">
        <v>591912</v>
      </c>
      <c r="AS297">
        <v>0</v>
      </c>
      <c r="AT297">
        <v>4.8180555555554783E-3</v>
      </c>
      <c r="AU297">
        <v>2.0971296296296238E-2</v>
      </c>
      <c r="AV297">
        <v>1.3018518518519429E-3</v>
      </c>
      <c r="AW297">
        <v>473</v>
      </c>
      <c r="AX297">
        <v>14</v>
      </c>
      <c r="BE297">
        <v>473</v>
      </c>
    </row>
    <row r="298" spans="1:57" x14ac:dyDescent="0.35">
      <c r="A298">
        <v>180541</v>
      </c>
      <c r="B298">
        <v>9</v>
      </c>
      <c r="D298">
        <v>0</v>
      </c>
      <c r="F298">
        <v>0</v>
      </c>
      <c r="G298">
        <v>0</v>
      </c>
      <c r="K298" t="s">
        <v>89</v>
      </c>
      <c r="L298">
        <v>1</v>
      </c>
      <c r="N298" s="11">
        <v>592472</v>
      </c>
      <c r="O298">
        <v>12</v>
      </c>
      <c r="P298">
        <v>45</v>
      </c>
      <c r="Q298">
        <v>8</v>
      </c>
      <c r="R298">
        <v>11</v>
      </c>
      <c r="S298">
        <v>6</v>
      </c>
      <c r="T298">
        <v>10</v>
      </c>
      <c r="U298">
        <v>7</v>
      </c>
      <c r="V298">
        <v>9</v>
      </c>
      <c r="W298">
        <v>3</v>
      </c>
      <c r="X298">
        <v>2</v>
      </c>
      <c r="Y298">
        <v>9</v>
      </c>
      <c r="Z298">
        <v>10</v>
      </c>
      <c r="AA298">
        <v>45</v>
      </c>
      <c r="AC298" s="11">
        <v>592472</v>
      </c>
      <c r="AD298">
        <v>78</v>
      </c>
      <c r="AE298">
        <v>30</v>
      </c>
      <c r="AF298">
        <v>86</v>
      </c>
      <c r="AG298">
        <v>70</v>
      </c>
      <c r="AH298">
        <v>80</v>
      </c>
      <c r="AI298">
        <v>55</v>
      </c>
      <c r="AJ298">
        <v>40</v>
      </c>
      <c r="AK298">
        <v>20</v>
      </c>
      <c r="AL298">
        <v>80</v>
      </c>
      <c r="AM298">
        <v>90</v>
      </c>
      <c r="AN298">
        <v>20</v>
      </c>
      <c r="AO298">
        <v>10</v>
      </c>
      <c r="AP298">
        <v>90</v>
      </c>
      <c r="AR298" s="11">
        <v>592472</v>
      </c>
      <c r="AS298">
        <v>0</v>
      </c>
      <c r="AT298">
        <v>6.1950231481482376E-3</v>
      </c>
      <c r="AU298">
        <v>1.9942939814814764E-2</v>
      </c>
      <c r="AV298">
        <v>1.238657407407473E-3</v>
      </c>
      <c r="AW298">
        <v>609</v>
      </c>
      <c r="AX298">
        <v>11</v>
      </c>
      <c r="AY298">
        <v>1.2440624999999983E-2</v>
      </c>
      <c r="AZ298">
        <v>0</v>
      </c>
      <c r="BA298">
        <v>1.9752083333333337E-2</v>
      </c>
      <c r="BB298">
        <v>3.9144675925926187E-3</v>
      </c>
      <c r="BC298">
        <v>2.7773148148149129E-3</v>
      </c>
      <c r="BD298">
        <v>7.6053240740741046E-3</v>
      </c>
      <c r="BE298">
        <v>609</v>
      </c>
    </row>
    <row r="299" spans="1:57" x14ac:dyDescent="0.35">
      <c r="A299">
        <v>180541</v>
      </c>
      <c r="B299">
        <v>10</v>
      </c>
      <c r="D299">
        <v>0</v>
      </c>
      <c r="F299">
        <v>0</v>
      </c>
      <c r="G299">
        <v>0</v>
      </c>
      <c r="K299" t="s">
        <v>89</v>
      </c>
      <c r="L299">
        <v>1</v>
      </c>
      <c r="N299" s="11">
        <v>595818</v>
      </c>
      <c r="O299">
        <v>96</v>
      </c>
      <c r="AA299">
        <v>96</v>
      </c>
      <c r="AC299" s="11">
        <v>595818</v>
      </c>
      <c r="AD299">
        <v>-21</v>
      </c>
      <c r="AE299">
        <v>0</v>
      </c>
      <c r="AF299">
        <v>0</v>
      </c>
      <c r="AG299">
        <v>0</v>
      </c>
      <c r="AH299">
        <v>0</v>
      </c>
      <c r="AI299">
        <v>0</v>
      </c>
      <c r="AJ299">
        <v>0</v>
      </c>
      <c r="AK299">
        <v>0</v>
      </c>
      <c r="AL299">
        <v>0</v>
      </c>
      <c r="AM299">
        <v>0</v>
      </c>
      <c r="AN299">
        <v>0</v>
      </c>
      <c r="AO299">
        <v>0</v>
      </c>
      <c r="AP299">
        <v>0</v>
      </c>
      <c r="AR299" s="11">
        <v>595818</v>
      </c>
      <c r="AS299">
        <v>0</v>
      </c>
      <c r="BE299">
        <v>0</v>
      </c>
    </row>
    <row r="300" spans="1:57" x14ac:dyDescent="0.35">
      <c r="A300">
        <v>180541</v>
      </c>
      <c r="B300">
        <v>11</v>
      </c>
      <c r="D300">
        <v>0</v>
      </c>
      <c r="F300">
        <v>0</v>
      </c>
      <c r="G300">
        <v>0</v>
      </c>
      <c r="K300" t="s">
        <v>89</v>
      </c>
      <c r="L300">
        <v>1</v>
      </c>
      <c r="N300" s="11">
        <v>631875</v>
      </c>
      <c r="O300">
        <v>1</v>
      </c>
      <c r="P300">
        <v>2</v>
      </c>
      <c r="Q300">
        <v>1</v>
      </c>
      <c r="R300">
        <v>2</v>
      </c>
      <c r="S300">
        <v>1</v>
      </c>
      <c r="T300">
        <v>3</v>
      </c>
      <c r="U300">
        <v>2</v>
      </c>
      <c r="V300">
        <v>2</v>
      </c>
      <c r="AA300">
        <v>3</v>
      </c>
      <c r="AC300" s="11">
        <v>631875</v>
      </c>
      <c r="AD300">
        <v>100</v>
      </c>
      <c r="AE300">
        <v>90</v>
      </c>
      <c r="AF300">
        <v>100</v>
      </c>
      <c r="AG300">
        <v>90</v>
      </c>
      <c r="AH300">
        <v>100</v>
      </c>
      <c r="AI300">
        <v>80</v>
      </c>
      <c r="AJ300">
        <v>90</v>
      </c>
      <c r="AK300">
        <v>90</v>
      </c>
      <c r="AP300">
        <v>100</v>
      </c>
      <c r="AR300" s="11">
        <v>631875</v>
      </c>
      <c r="AS300">
        <v>2.0100694444444844E-3</v>
      </c>
      <c r="AT300">
        <v>7.5797453703703166E-3</v>
      </c>
      <c r="AU300">
        <v>2.1032407407407305E-2</v>
      </c>
      <c r="AV300">
        <v>2.2681712962961953E-3</v>
      </c>
      <c r="AW300">
        <v>1.396122685185186E-2</v>
      </c>
      <c r="AX300">
        <v>250</v>
      </c>
      <c r="AY300">
        <v>3.8109953703704402E-3</v>
      </c>
      <c r="AZ300">
        <v>0</v>
      </c>
      <c r="BE300">
        <v>250</v>
      </c>
    </row>
    <row r="301" spans="1:57" x14ac:dyDescent="0.35">
      <c r="A301">
        <v>180541</v>
      </c>
      <c r="B301">
        <v>12</v>
      </c>
      <c r="D301">
        <v>0</v>
      </c>
      <c r="F301">
        <v>0</v>
      </c>
      <c r="G301">
        <v>0</v>
      </c>
      <c r="K301" t="s">
        <v>89</v>
      </c>
      <c r="L301">
        <v>1</v>
      </c>
      <c r="N301" s="11">
        <v>635438</v>
      </c>
      <c r="O301">
        <v>52</v>
      </c>
      <c r="P301">
        <v>27</v>
      </c>
      <c r="Q301">
        <v>20</v>
      </c>
      <c r="R301">
        <v>37</v>
      </c>
      <c r="AA301">
        <v>52</v>
      </c>
      <c r="AC301" s="11">
        <v>635438</v>
      </c>
      <c r="AD301">
        <v>23</v>
      </c>
      <c r="AE301">
        <v>48</v>
      </c>
      <c r="AF301">
        <v>62</v>
      </c>
      <c r="AG301">
        <v>8</v>
      </c>
      <c r="AH301">
        <v>0</v>
      </c>
      <c r="AI301">
        <v>0</v>
      </c>
      <c r="AJ301">
        <v>0</v>
      </c>
      <c r="AK301">
        <v>0</v>
      </c>
      <c r="AL301">
        <v>0</v>
      </c>
      <c r="AM301">
        <v>0</v>
      </c>
      <c r="AN301">
        <v>0</v>
      </c>
      <c r="AO301">
        <v>0</v>
      </c>
      <c r="AP301">
        <v>62</v>
      </c>
      <c r="AR301" s="11">
        <v>635438</v>
      </c>
      <c r="AS301">
        <v>0</v>
      </c>
      <c r="AT301">
        <v>5.4436342592592002E-3</v>
      </c>
      <c r="AU301">
        <v>2.0981134259259182E-2</v>
      </c>
      <c r="AV301">
        <v>1.8459490740740936E-3</v>
      </c>
      <c r="BE301">
        <v>2.0981134259259182E-2</v>
      </c>
    </row>
    <row r="302" spans="1:57" x14ac:dyDescent="0.35">
      <c r="A302">
        <v>461734</v>
      </c>
      <c r="B302">
        <v>1</v>
      </c>
      <c r="C302" t="s">
        <v>23</v>
      </c>
      <c r="D302">
        <v>20</v>
      </c>
      <c r="E302">
        <v>24</v>
      </c>
      <c r="F302">
        <v>2</v>
      </c>
      <c r="G302">
        <v>54</v>
      </c>
      <c r="H302">
        <v>1.2328472222222331E-2</v>
      </c>
      <c r="I302">
        <v>1.2328472222222331E-2</v>
      </c>
      <c r="J302">
        <v>1.2328472222222331E-2</v>
      </c>
      <c r="K302">
        <v>24</v>
      </c>
      <c r="L302">
        <v>1</v>
      </c>
      <c r="N302" s="11">
        <v>639107</v>
      </c>
      <c r="O302">
        <v>114</v>
      </c>
      <c r="AA302">
        <v>114</v>
      </c>
      <c r="AC302" s="11">
        <v>639107</v>
      </c>
      <c r="AD302">
        <v>-39</v>
      </c>
      <c r="AE302">
        <v>0</v>
      </c>
      <c r="AF302">
        <v>0</v>
      </c>
      <c r="AG302">
        <v>0</v>
      </c>
      <c r="AH302">
        <v>0</v>
      </c>
      <c r="AI302">
        <v>0</v>
      </c>
      <c r="AJ302">
        <v>0</v>
      </c>
      <c r="AK302">
        <v>0</v>
      </c>
      <c r="AL302">
        <v>0</v>
      </c>
      <c r="AM302">
        <v>0</v>
      </c>
      <c r="AN302">
        <v>0</v>
      </c>
      <c r="AO302">
        <v>0</v>
      </c>
      <c r="AP302">
        <v>0</v>
      </c>
      <c r="AR302" s="11">
        <v>639107</v>
      </c>
      <c r="AS302">
        <v>0</v>
      </c>
      <c r="BE302">
        <v>0</v>
      </c>
    </row>
    <row r="303" spans="1:57" x14ac:dyDescent="0.35">
      <c r="A303">
        <v>461734</v>
      </c>
      <c r="B303">
        <v>2</v>
      </c>
      <c r="C303" t="s">
        <v>93</v>
      </c>
      <c r="D303">
        <v>32</v>
      </c>
      <c r="E303">
        <v>32</v>
      </c>
      <c r="F303">
        <v>2</v>
      </c>
      <c r="G303">
        <v>43</v>
      </c>
      <c r="H303">
        <v>4.8819444444443416E-3</v>
      </c>
      <c r="I303">
        <v>4.8819444444443416E-3</v>
      </c>
      <c r="J303">
        <v>4.8819444444443416E-3</v>
      </c>
      <c r="K303">
        <v>32</v>
      </c>
      <c r="L303">
        <v>1</v>
      </c>
      <c r="N303" s="11">
        <v>644351</v>
      </c>
      <c r="O303">
        <v>124</v>
      </c>
      <c r="AA303">
        <v>124</v>
      </c>
      <c r="AC303" s="11">
        <v>644351</v>
      </c>
      <c r="AD303">
        <v>-49</v>
      </c>
      <c r="AE303">
        <v>0</v>
      </c>
      <c r="AF303">
        <v>0</v>
      </c>
      <c r="AG303">
        <v>0</v>
      </c>
      <c r="AH303">
        <v>0</v>
      </c>
      <c r="AI303">
        <v>0</v>
      </c>
      <c r="AJ303">
        <v>0</v>
      </c>
      <c r="AK303">
        <v>0</v>
      </c>
      <c r="AL303">
        <v>0</v>
      </c>
      <c r="AM303">
        <v>0</v>
      </c>
      <c r="AN303">
        <v>0</v>
      </c>
      <c r="AO303">
        <v>0</v>
      </c>
      <c r="AP303">
        <v>0</v>
      </c>
      <c r="AR303" s="11">
        <v>644351</v>
      </c>
      <c r="AS303">
        <v>0</v>
      </c>
      <c r="BE303">
        <v>0</v>
      </c>
    </row>
    <row r="304" spans="1:57" x14ac:dyDescent="0.35">
      <c r="A304">
        <v>461734</v>
      </c>
      <c r="B304">
        <v>3</v>
      </c>
      <c r="C304" t="s">
        <v>40</v>
      </c>
      <c r="D304">
        <v>12</v>
      </c>
      <c r="E304">
        <v>26</v>
      </c>
      <c r="F304">
        <v>1</v>
      </c>
      <c r="G304">
        <v>50</v>
      </c>
      <c r="H304">
        <v>1.8556365740740821E-2</v>
      </c>
      <c r="I304">
        <v>1.8556365740740821E-2</v>
      </c>
      <c r="J304">
        <v>1.8556365740740821E-2</v>
      </c>
      <c r="K304">
        <v>26</v>
      </c>
      <c r="L304">
        <v>1</v>
      </c>
      <c r="N304" s="11">
        <v>650145</v>
      </c>
      <c r="O304">
        <v>10</v>
      </c>
      <c r="P304">
        <v>8</v>
      </c>
      <c r="Q304">
        <v>6</v>
      </c>
      <c r="R304">
        <v>8</v>
      </c>
      <c r="S304">
        <v>7</v>
      </c>
      <c r="T304">
        <v>3</v>
      </c>
      <c r="U304">
        <v>8</v>
      </c>
      <c r="V304">
        <v>7</v>
      </c>
      <c r="AA304">
        <v>10</v>
      </c>
      <c r="AC304" s="11">
        <v>650145</v>
      </c>
      <c r="AD304">
        <v>10</v>
      </c>
      <c r="AE304">
        <v>30</v>
      </c>
      <c r="AF304">
        <v>50</v>
      </c>
      <c r="AG304">
        <v>30</v>
      </c>
      <c r="AH304">
        <v>40</v>
      </c>
      <c r="AI304">
        <v>80</v>
      </c>
      <c r="AJ304">
        <v>30</v>
      </c>
      <c r="AK304">
        <v>40</v>
      </c>
      <c r="AP304">
        <v>80</v>
      </c>
      <c r="AR304" s="11">
        <v>650145</v>
      </c>
      <c r="AS304">
        <v>2.547569444444342E-3</v>
      </c>
      <c r="AT304">
        <v>1.0563310185185193E-2</v>
      </c>
      <c r="AU304">
        <v>2.7134953703703779E-2</v>
      </c>
      <c r="AV304">
        <v>3.1186342592592897E-3</v>
      </c>
      <c r="AW304">
        <v>1.604988425925935E-2</v>
      </c>
      <c r="AX304">
        <v>195</v>
      </c>
      <c r="AY304">
        <v>0</v>
      </c>
      <c r="AZ304">
        <v>0</v>
      </c>
      <c r="BE304">
        <v>195</v>
      </c>
    </row>
    <row r="305" spans="1:57" x14ac:dyDescent="0.35">
      <c r="A305">
        <v>461734</v>
      </c>
      <c r="B305">
        <v>4</v>
      </c>
      <c r="C305" t="s">
        <v>140</v>
      </c>
      <c r="D305">
        <v>6</v>
      </c>
      <c r="E305">
        <v>10</v>
      </c>
      <c r="F305">
        <v>1</v>
      </c>
      <c r="G305">
        <v>73</v>
      </c>
      <c r="H305">
        <v>1.1756944444445416E-3</v>
      </c>
      <c r="I305">
        <v>1.1756944444445416E-3</v>
      </c>
      <c r="J305">
        <v>1.1756944444445416E-3</v>
      </c>
      <c r="K305">
        <v>10</v>
      </c>
      <c r="L305">
        <v>1</v>
      </c>
      <c r="N305" s="11">
        <v>658408</v>
      </c>
      <c r="O305">
        <v>92</v>
      </c>
      <c r="AA305">
        <v>92</v>
      </c>
      <c r="AC305" s="11">
        <v>658408</v>
      </c>
      <c r="AD305">
        <v>-17</v>
      </c>
      <c r="AE305">
        <v>0</v>
      </c>
      <c r="AF305">
        <v>0</v>
      </c>
      <c r="AG305">
        <v>0</v>
      </c>
      <c r="AH305">
        <v>0</v>
      </c>
      <c r="AI305">
        <v>0</v>
      </c>
      <c r="AJ305">
        <v>0</v>
      </c>
      <c r="AK305">
        <v>0</v>
      </c>
      <c r="AL305">
        <v>0</v>
      </c>
      <c r="AM305">
        <v>0</v>
      </c>
      <c r="AN305">
        <v>0</v>
      </c>
      <c r="AO305">
        <v>0</v>
      </c>
      <c r="AP305">
        <v>0</v>
      </c>
      <c r="AR305" s="11">
        <v>658408</v>
      </c>
      <c r="AS305">
        <v>0</v>
      </c>
      <c r="BE305">
        <v>0</v>
      </c>
    </row>
    <row r="306" spans="1:57" x14ac:dyDescent="0.35">
      <c r="A306">
        <v>461734</v>
      </c>
      <c r="B306">
        <v>5</v>
      </c>
      <c r="C306" t="s">
        <v>141</v>
      </c>
      <c r="D306">
        <v>10</v>
      </c>
      <c r="E306">
        <v>29</v>
      </c>
      <c r="F306">
        <v>1</v>
      </c>
      <c r="G306">
        <v>4</v>
      </c>
      <c r="H306" t="s">
        <v>142</v>
      </c>
      <c r="I306">
        <v>480</v>
      </c>
      <c r="J306">
        <v>480</v>
      </c>
      <c r="K306">
        <v>29</v>
      </c>
      <c r="L306">
        <v>1</v>
      </c>
      <c r="N306" s="11">
        <v>660204</v>
      </c>
      <c r="O306">
        <v>40</v>
      </c>
      <c r="P306">
        <v>44</v>
      </c>
      <c r="Q306">
        <v>18</v>
      </c>
      <c r="R306">
        <v>1</v>
      </c>
      <c r="S306">
        <v>5</v>
      </c>
      <c r="T306">
        <v>4</v>
      </c>
      <c r="U306">
        <v>7</v>
      </c>
      <c r="V306">
        <v>9</v>
      </c>
      <c r="W306">
        <v>1</v>
      </c>
      <c r="X306">
        <v>7</v>
      </c>
      <c r="Y306">
        <v>9</v>
      </c>
      <c r="Z306">
        <v>6</v>
      </c>
      <c r="AA306">
        <v>44</v>
      </c>
      <c r="AC306" s="11">
        <v>660204</v>
      </c>
      <c r="AD306">
        <v>35</v>
      </c>
      <c r="AE306">
        <v>31</v>
      </c>
      <c r="AF306">
        <v>66</v>
      </c>
      <c r="AG306">
        <v>100</v>
      </c>
      <c r="AH306">
        <v>84</v>
      </c>
      <c r="AI306">
        <v>85</v>
      </c>
      <c r="AJ306">
        <v>40</v>
      </c>
      <c r="AK306">
        <v>20</v>
      </c>
      <c r="AL306">
        <v>100</v>
      </c>
      <c r="AM306">
        <v>40</v>
      </c>
      <c r="AN306">
        <v>20</v>
      </c>
      <c r="AO306">
        <v>50</v>
      </c>
      <c r="AP306">
        <v>100</v>
      </c>
      <c r="AR306" s="11">
        <v>660204</v>
      </c>
      <c r="AS306">
        <v>1.3439699074074163E-2</v>
      </c>
      <c r="AT306">
        <v>5.1795138888888204E-3</v>
      </c>
      <c r="AU306">
        <v>1.7977314814814793E-2</v>
      </c>
      <c r="AV306">
        <v>1.0104166666666803E-3</v>
      </c>
      <c r="AW306">
        <v>622</v>
      </c>
      <c r="AX306">
        <v>17</v>
      </c>
      <c r="AY306">
        <v>1.336180555555555E-2</v>
      </c>
      <c r="AZ306">
        <v>325</v>
      </c>
      <c r="BA306">
        <v>1.7503356481481491E-2</v>
      </c>
      <c r="BB306">
        <v>3.2309027777777111E-3</v>
      </c>
      <c r="BC306">
        <v>3.46064814814806E-3</v>
      </c>
      <c r="BD306">
        <v>6.2210648148148806E-3</v>
      </c>
      <c r="BE306">
        <v>622</v>
      </c>
    </row>
    <row r="307" spans="1:57" x14ac:dyDescent="0.35">
      <c r="A307">
        <v>461734</v>
      </c>
      <c r="B307">
        <v>6</v>
      </c>
      <c r="D307">
        <v>0</v>
      </c>
      <c r="F307">
        <v>0</v>
      </c>
      <c r="G307">
        <v>0</v>
      </c>
      <c r="K307" t="s">
        <v>89</v>
      </c>
      <c r="L307">
        <v>1</v>
      </c>
      <c r="N307" s="11">
        <v>661734</v>
      </c>
      <c r="O307">
        <v>90</v>
      </c>
      <c r="AA307">
        <v>90</v>
      </c>
      <c r="AC307" s="11">
        <v>661734</v>
      </c>
      <c r="AD307">
        <v>-15</v>
      </c>
      <c r="AE307">
        <v>0</v>
      </c>
      <c r="AF307">
        <v>0</v>
      </c>
      <c r="AG307">
        <v>0</v>
      </c>
      <c r="AH307">
        <v>0</v>
      </c>
      <c r="AI307">
        <v>0</v>
      </c>
      <c r="AJ307">
        <v>0</v>
      </c>
      <c r="AK307">
        <v>0</v>
      </c>
      <c r="AL307">
        <v>0</v>
      </c>
      <c r="AM307">
        <v>0</v>
      </c>
      <c r="AN307">
        <v>0</v>
      </c>
      <c r="AO307">
        <v>0</v>
      </c>
      <c r="AP307">
        <v>0</v>
      </c>
      <c r="AR307" s="11">
        <v>661734</v>
      </c>
      <c r="AS307">
        <v>0</v>
      </c>
      <c r="BE307">
        <v>0</v>
      </c>
    </row>
    <row r="308" spans="1:57" x14ac:dyDescent="0.35">
      <c r="A308">
        <v>461734</v>
      </c>
      <c r="B308">
        <v>7</v>
      </c>
      <c r="D308">
        <v>0</v>
      </c>
      <c r="F308">
        <v>0</v>
      </c>
      <c r="G308">
        <v>0</v>
      </c>
      <c r="K308" t="s">
        <v>89</v>
      </c>
      <c r="L308">
        <v>1</v>
      </c>
      <c r="N308" s="11">
        <v>661916</v>
      </c>
      <c r="O308">
        <v>10</v>
      </c>
      <c r="P308">
        <v>5</v>
      </c>
      <c r="Q308">
        <v>5</v>
      </c>
      <c r="R308">
        <v>9</v>
      </c>
      <c r="S308">
        <v>4</v>
      </c>
      <c r="T308">
        <v>7</v>
      </c>
      <c r="U308">
        <v>6</v>
      </c>
      <c r="AA308">
        <v>10</v>
      </c>
      <c r="AC308" s="11">
        <v>661916</v>
      </c>
      <c r="AD308">
        <v>10</v>
      </c>
      <c r="AE308">
        <v>60</v>
      </c>
      <c r="AF308">
        <v>60</v>
      </c>
      <c r="AG308">
        <v>20</v>
      </c>
      <c r="AH308">
        <v>70</v>
      </c>
      <c r="AI308">
        <v>40</v>
      </c>
      <c r="AJ308">
        <v>50</v>
      </c>
      <c r="AP308">
        <v>70</v>
      </c>
      <c r="AR308" s="11">
        <v>661916</v>
      </c>
      <c r="AS308">
        <v>1.0158680555555577E-2</v>
      </c>
      <c r="AT308">
        <v>1.652858796296286E-2</v>
      </c>
      <c r="AU308">
        <v>2.4376157407406396E-3</v>
      </c>
      <c r="AV308">
        <v>0</v>
      </c>
      <c r="AW308">
        <v>170</v>
      </c>
      <c r="AX308">
        <v>0</v>
      </c>
      <c r="AY308">
        <v>5.3253472222223319E-3</v>
      </c>
      <c r="BE308">
        <v>170</v>
      </c>
    </row>
    <row r="309" spans="1:57" x14ac:dyDescent="0.35">
      <c r="A309">
        <v>461734</v>
      </c>
      <c r="B309">
        <v>8</v>
      </c>
      <c r="D309">
        <v>0</v>
      </c>
      <c r="F309">
        <v>0</v>
      </c>
      <c r="G309">
        <v>0</v>
      </c>
      <c r="K309" t="s">
        <v>89</v>
      </c>
      <c r="L309">
        <v>1</v>
      </c>
      <c r="N309" s="11">
        <v>661943</v>
      </c>
      <c r="O309">
        <v>117</v>
      </c>
      <c r="AA309">
        <v>117</v>
      </c>
      <c r="AC309" s="11">
        <v>661943</v>
      </c>
      <c r="AD309">
        <v>-42</v>
      </c>
      <c r="AE309">
        <v>0</v>
      </c>
      <c r="AF309">
        <v>0</v>
      </c>
      <c r="AG309">
        <v>0</v>
      </c>
      <c r="AH309">
        <v>0</v>
      </c>
      <c r="AI309">
        <v>0</v>
      </c>
      <c r="AJ309">
        <v>0</v>
      </c>
      <c r="AK309">
        <v>0</v>
      </c>
      <c r="AL309">
        <v>0</v>
      </c>
      <c r="AM309">
        <v>0</v>
      </c>
      <c r="AN309">
        <v>0</v>
      </c>
      <c r="AO309">
        <v>0</v>
      </c>
      <c r="AP309">
        <v>0</v>
      </c>
      <c r="AR309" s="11">
        <v>661943</v>
      </c>
      <c r="AS309">
        <v>0</v>
      </c>
      <c r="BE309">
        <v>0</v>
      </c>
    </row>
    <row r="310" spans="1:57" x14ac:dyDescent="0.35">
      <c r="A310">
        <v>461734</v>
      </c>
      <c r="B310">
        <v>9</v>
      </c>
      <c r="D310">
        <v>0</v>
      </c>
      <c r="F310">
        <v>0</v>
      </c>
      <c r="G310">
        <v>0</v>
      </c>
      <c r="K310" t="s">
        <v>89</v>
      </c>
      <c r="L310">
        <v>1</v>
      </c>
      <c r="N310" s="11">
        <v>663979</v>
      </c>
      <c r="O310">
        <v>82</v>
      </c>
      <c r="AA310">
        <v>82</v>
      </c>
      <c r="AC310" s="11">
        <v>663979</v>
      </c>
      <c r="AD310">
        <v>-7</v>
      </c>
      <c r="AE310">
        <v>0</v>
      </c>
      <c r="AF310">
        <v>0</v>
      </c>
      <c r="AG310">
        <v>0</v>
      </c>
      <c r="AH310">
        <v>0</v>
      </c>
      <c r="AI310">
        <v>0</v>
      </c>
      <c r="AJ310">
        <v>0</v>
      </c>
      <c r="AK310">
        <v>0</v>
      </c>
      <c r="AL310">
        <v>0</v>
      </c>
      <c r="AM310">
        <v>0</v>
      </c>
      <c r="AN310">
        <v>0</v>
      </c>
      <c r="AO310">
        <v>0</v>
      </c>
      <c r="AP310">
        <v>0</v>
      </c>
      <c r="AR310" s="11">
        <v>663979</v>
      </c>
      <c r="AS310">
        <v>0</v>
      </c>
      <c r="BE310">
        <v>0</v>
      </c>
    </row>
    <row r="311" spans="1:57" x14ac:dyDescent="0.35">
      <c r="A311">
        <v>461734</v>
      </c>
      <c r="B311">
        <v>10</v>
      </c>
      <c r="D311">
        <v>0</v>
      </c>
      <c r="F311">
        <v>0</v>
      </c>
      <c r="G311">
        <v>0</v>
      </c>
      <c r="K311" t="s">
        <v>89</v>
      </c>
      <c r="L311">
        <v>1</v>
      </c>
      <c r="N311" s="11">
        <v>667464</v>
      </c>
      <c r="O311">
        <v>69</v>
      </c>
      <c r="P311">
        <v>65</v>
      </c>
      <c r="AA311">
        <v>69</v>
      </c>
      <c r="AC311" s="11">
        <v>667464</v>
      </c>
      <c r="AD311">
        <v>6</v>
      </c>
      <c r="AE311">
        <v>10</v>
      </c>
      <c r="AF311">
        <v>0</v>
      </c>
      <c r="AG311">
        <v>0</v>
      </c>
      <c r="AH311">
        <v>0</v>
      </c>
      <c r="AI311">
        <v>0</v>
      </c>
      <c r="AJ311">
        <v>0</v>
      </c>
      <c r="AK311">
        <v>0</v>
      </c>
      <c r="AL311">
        <v>0</v>
      </c>
      <c r="AM311">
        <v>0</v>
      </c>
      <c r="AN311">
        <v>0</v>
      </c>
      <c r="AO311">
        <v>0</v>
      </c>
      <c r="AP311">
        <v>10</v>
      </c>
      <c r="AR311" s="11">
        <v>667464</v>
      </c>
      <c r="AS311">
        <v>0</v>
      </c>
      <c r="AT311">
        <v>6.3190972222222364E-3</v>
      </c>
      <c r="BE311">
        <v>6.3190972222222364E-3</v>
      </c>
    </row>
    <row r="312" spans="1:57" x14ac:dyDescent="0.35">
      <c r="A312">
        <v>461734</v>
      </c>
      <c r="B312">
        <v>11</v>
      </c>
      <c r="D312">
        <v>0</v>
      </c>
      <c r="F312">
        <v>0</v>
      </c>
      <c r="G312">
        <v>0</v>
      </c>
      <c r="K312" t="s">
        <v>89</v>
      </c>
      <c r="L312">
        <v>1</v>
      </c>
      <c r="N312" s="11">
        <v>667707</v>
      </c>
      <c r="O312">
        <v>29</v>
      </c>
      <c r="P312">
        <v>67</v>
      </c>
      <c r="Q312">
        <v>33</v>
      </c>
      <c r="AA312">
        <v>67</v>
      </c>
      <c r="AC312" s="11">
        <v>667707</v>
      </c>
      <c r="AD312">
        <v>46</v>
      </c>
      <c r="AE312">
        <v>8</v>
      </c>
      <c r="AF312">
        <v>36</v>
      </c>
      <c r="AG312">
        <v>0</v>
      </c>
      <c r="AH312">
        <v>0</v>
      </c>
      <c r="AI312">
        <v>0</v>
      </c>
      <c r="AJ312">
        <v>0</v>
      </c>
      <c r="AK312">
        <v>0</v>
      </c>
      <c r="AL312">
        <v>0</v>
      </c>
      <c r="AM312">
        <v>0</v>
      </c>
      <c r="AN312">
        <v>0</v>
      </c>
      <c r="AO312">
        <v>0</v>
      </c>
      <c r="AP312">
        <v>46</v>
      </c>
      <c r="AR312" s="11">
        <v>667707</v>
      </c>
      <c r="AS312">
        <v>0</v>
      </c>
      <c r="AT312">
        <v>0</v>
      </c>
      <c r="AU312">
        <v>2.2295138888888788E-2</v>
      </c>
      <c r="BE312">
        <v>2.2295138888888788E-2</v>
      </c>
    </row>
    <row r="313" spans="1:57" x14ac:dyDescent="0.35">
      <c r="A313">
        <v>461734</v>
      </c>
      <c r="B313">
        <v>12</v>
      </c>
      <c r="D313">
        <v>0</v>
      </c>
      <c r="F313">
        <v>0</v>
      </c>
      <c r="G313">
        <v>0</v>
      </c>
      <c r="K313" t="s">
        <v>89</v>
      </c>
      <c r="L313">
        <v>1</v>
      </c>
      <c r="N313" s="11">
        <v>670000</v>
      </c>
      <c r="O313">
        <v>25</v>
      </c>
      <c r="P313">
        <v>7</v>
      </c>
      <c r="Q313">
        <v>39</v>
      </c>
      <c r="R313">
        <v>16</v>
      </c>
      <c r="S313">
        <v>28</v>
      </c>
      <c r="AA313">
        <v>39</v>
      </c>
      <c r="AC313" s="11">
        <v>670000</v>
      </c>
      <c r="AD313">
        <v>52</v>
      </c>
      <c r="AE313">
        <v>88</v>
      </c>
      <c r="AF313">
        <v>24</v>
      </c>
      <c r="AG313">
        <v>55</v>
      </c>
      <c r="AH313">
        <v>7</v>
      </c>
      <c r="AI313">
        <v>0</v>
      </c>
      <c r="AJ313">
        <v>0</v>
      </c>
      <c r="AK313">
        <v>0</v>
      </c>
      <c r="AL313">
        <v>0</v>
      </c>
      <c r="AM313">
        <v>0</v>
      </c>
      <c r="AN313">
        <v>0</v>
      </c>
      <c r="AO313">
        <v>0</v>
      </c>
      <c r="AP313">
        <v>88</v>
      </c>
      <c r="AR313" s="11">
        <v>670000</v>
      </c>
      <c r="AS313">
        <v>0</v>
      </c>
      <c r="AT313">
        <v>4.7907407407408176E-3</v>
      </c>
      <c r="AU313">
        <v>2.2817592592592639E-2</v>
      </c>
      <c r="AV313">
        <v>1.3225694444445324E-3</v>
      </c>
      <c r="AW313">
        <v>455</v>
      </c>
      <c r="BE313">
        <v>455</v>
      </c>
    </row>
    <row r="314" spans="1:57" x14ac:dyDescent="0.35">
      <c r="A314">
        <v>23655</v>
      </c>
      <c r="B314">
        <v>1</v>
      </c>
      <c r="C314" t="s">
        <v>126</v>
      </c>
      <c r="D314">
        <v>30</v>
      </c>
      <c r="E314">
        <v>60</v>
      </c>
      <c r="F314">
        <v>2</v>
      </c>
      <c r="G314">
        <v>15</v>
      </c>
      <c r="H314" t="s">
        <v>129</v>
      </c>
      <c r="I314" t="s">
        <v>129</v>
      </c>
      <c r="J314">
        <v>8</v>
      </c>
      <c r="K314">
        <v>60</v>
      </c>
      <c r="L314">
        <v>1</v>
      </c>
      <c r="N314" s="11">
        <v>671201</v>
      </c>
      <c r="O314">
        <v>102</v>
      </c>
      <c r="AA314">
        <v>102</v>
      </c>
      <c r="AC314" s="11">
        <v>671201</v>
      </c>
      <c r="AD314">
        <v>-27</v>
      </c>
      <c r="AE314">
        <v>0</v>
      </c>
      <c r="AF314">
        <v>0</v>
      </c>
      <c r="AG314">
        <v>0</v>
      </c>
      <c r="AH314">
        <v>0</v>
      </c>
      <c r="AI314">
        <v>0</v>
      </c>
      <c r="AJ314">
        <v>0</v>
      </c>
      <c r="AK314">
        <v>0</v>
      </c>
      <c r="AL314">
        <v>0</v>
      </c>
      <c r="AM314">
        <v>0</v>
      </c>
      <c r="AN314">
        <v>0</v>
      </c>
      <c r="AO314">
        <v>0</v>
      </c>
      <c r="AP314">
        <v>0</v>
      </c>
      <c r="AR314" s="11">
        <v>671201</v>
      </c>
      <c r="AS314">
        <v>0</v>
      </c>
      <c r="BE314">
        <v>0</v>
      </c>
    </row>
    <row r="315" spans="1:57" x14ac:dyDescent="0.35">
      <c r="A315">
        <v>23655</v>
      </c>
      <c r="B315">
        <v>2</v>
      </c>
      <c r="C315" t="s">
        <v>31</v>
      </c>
      <c r="D315">
        <v>32</v>
      </c>
      <c r="E315">
        <v>29</v>
      </c>
      <c r="F315">
        <v>1</v>
      </c>
      <c r="G315">
        <v>46</v>
      </c>
      <c r="H315">
        <v>4.8598379629629651E-3</v>
      </c>
      <c r="I315">
        <v>4.8598379629629651E-3</v>
      </c>
      <c r="J315">
        <v>4.8598379629629651E-3</v>
      </c>
      <c r="K315">
        <v>29</v>
      </c>
      <c r="L315">
        <v>1</v>
      </c>
      <c r="N315" s="11">
        <v>671666</v>
      </c>
      <c r="O315">
        <v>4</v>
      </c>
      <c r="P315">
        <v>18</v>
      </c>
      <c r="Q315">
        <v>6</v>
      </c>
      <c r="R315">
        <v>34</v>
      </c>
      <c r="S315">
        <v>8</v>
      </c>
      <c r="T315">
        <v>6</v>
      </c>
      <c r="U315">
        <v>6</v>
      </c>
      <c r="V315">
        <v>10</v>
      </c>
      <c r="W315">
        <v>2</v>
      </c>
      <c r="X315">
        <v>5</v>
      </c>
      <c r="Y315">
        <v>5</v>
      </c>
      <c r="Z315">
        <v>8</v>
      </c>
      <c r="AA315">
        <v>34</v>
      </c>
      <c r="AC315" s="11">
        <v>671666</v>
      </c>
      <c r="AD315">
        <v>94</v>
      </c>
      <c r="AE315">
        <v>66</v>
      </c>
      <c r="AF315">
        <v>90</v>
      </c>
      <c r="AG315">
        <v>14</v>
      </c>
      <c r="AH315">
        <v>72</v>
      </c>
      <c r="AI315">
        <v>75</v>
      </c>
      <c r="AJ315">
        <v>50</v>
      </c>
      <c r="AK315">
        <v>10</v>
      </c>
      <c r="AL315">
        <v>90</v>
      </c>
      <c r="AM315">
        <v>60</v>
      </c>
      <c r="AN315">
        <v>60</v>
      </c>
      <c r="AO315">
        <v>30</v>
      </c>
      <c r="AP315">
        <v>94</v>
      </c>
      <c r="AR315" s="11">
        <v>671666</v>
      </c>
      <c r="AS315">
        <v>1.3202893518518444E-2</v>
      </c>
      <c r="AT315">
        <v>5.0975694444443942E-3</v>
      </c>
      <c r="AU315">
        <v>1.9848263888888829E-2</v>
      </c>
      <c r="AV315">
        <v>1.7218750000000949E-3</v>
      </c>
      <c r="AW315">
        <v>605</v>
      </c>
      <c r="AX315">
        <v>15</v>
      </c>
      <c r="AY315">
        <v>1.2133680555555637E-2</v>
      </c>
      <c r="AZ315">
        <v>0</v>
      </c>
      <c r="BA315">
        <v>1.9658564814814872E-2</v>
      </c>
      <c r="BB315">
        <v>3.9987268518517638E-3</v>
      </c>
      <c r="BC315">
        <v>2.471296296296277E-3</v>
      </c>
      <c r="BD315">
        <v>7.4074074074073071E-3</v>
      </c>
      <c r="BE315">
        <v>605</v>
      </c>
    </row>
    <row r="316" spans="1:57" x14ac:dyDescent="0.35">
      <c r="A316">
        <v>23655</v>
      </c>
      <c r="B316">
        <v>3</v>
      </c>
      <c r="C316" t="s">
        <v>28</v>
      </c>
      <c r="D316">
        <v>50</v>
      </c>
      <c r="E316">
        <v>11</v>
      </c>
      <c r="F316">
        <v>1</v>
      </c>
      <c r="G316">
        <v>80</v>
      </c>
      <c r="H316">
        <v>1.7580439814814719E-2</v>
      </c>
      <c r="I316">
        <v>1.7580439814814719E-2</v>
      </c>
      <c r="J316">
        <v>1.7580439814814719E-2</v>
      </c>
      <c r="K316">
        <v>11</v>
      </c>
      <c r="L316">
        <v>1</v>
      </c>
      <c r="N316" s="11">
        <v>675164</v>
      </c>
      <c r="O316">
        <v>103</v>
      </c>
      <c r="AA316">
        <v>103</v>
      </c>
      <c r="AC316" s="11">
        <v>675164</v>
      </c>
      <c r="AD316">
        <v>-28</v>
      </c>
      <c r="AE316">
        <v>0</v>
      </c>
      <c r="AF316">
        <v>0</v>
      </c>
      <c r="AG316">
        <v>0</v>
      </c>
      <c r="AH316">
        <v>0</v>
      </c>
      <c r="AI316">
        <v>0</v>
      </c>
      <c r="AJ316">
        <v>0</v>
      </c>
      <c r="AK316">
        <v>0</v>
      </c>
      <c r="AL316">
        <v>0</v>
      </c>
      <c r="AM316">
        <v>0</v>
      </c>
      <c r="AN316">
        <v>0</v>
      </c>
      <c r="AO316">
        <v>0</v>
      </c>
      <c r="AP316">
        <v>0</v>
      </c>
      <c r="AR316" s="11">
        <v>675164</v>
      </c>
      <c r="AS316">
        <v>0</v>
      </c>
      <c r="BE316">
        <v>0</v>
      </c>
    </row>
    <row r="317" spans="1:57" x14ac:dyDescent="0.35">
      <c r="A317">
        <v>23655</v>
      </c>
      <c r="B317">
        <v>4</v>
      </c>
      <c r="C317" t="s">
        <v>48</v>
      </c>
      <c r="D317">
        <v>5</v>
      </c>
      <c r="E317">
        <v>9</v>
      </c>
      <c r="F317">
        <v>1</v>
      </c>
      <c r="G317">
        <v>76</v>
      </c>
      <c r="H317">
        <v>1.1700231481481804E-3</v>
      </c>
      <c r="I317">
        <v>1.1700231481481804E-3</v>
      </c>
      <c r="J317">
        <v>1.1700231481481804E-3</v>
      </c>
      <c r="K317">
        <v>9</v>
      </c>
      <c r="L317">
        <v>1</v>
      </c>
      <c r="N317" s="11">
        <v>677889</v>
      </c>
      <c r="O317">
        <v>45</v>
      </c>
      <c r="P317">
        <v>56</v>
      </c>
      <c r="AA317">
        <v>56</v>
      </c>
      <c r="AC317" s="11">
        <v>677889</v>
      </c>
      <c r="AD317">
        <v>30</v>
      </c>
      <c r="AE317">
        <v>19</v>
      </c>
      <c r="AF317">
        <v>0</v>
      </c>
      <c r="AG317">
        <v>0</v>
      </c>
      <c r="AH317">
        <v>0</v>
      </c>
      <c r="AI317">
        <v>0</v>
      </c>
      <c r="AJ317">
        <v>0</v>
      </c>
      <c r="AK317">
        <v>0</v>
      </c>
      <c r="AL317">
        <v>0</v>
      </c>
      <c r="AM317">
        <v>0</v>
      </c>
      <c r="AN317">
        <v>0</v>
      </c>
      <c r="AO317">
        <v>0</v>
      </c>
      <c r="AP317">
        <v>30</v>
      </c>
      <c r="AR317" s="11">
        <v>677889</v>
      </c>
      <c r="AS317">
        <v>0</v>
      </c>
      <c r="AT317">
        <v>5.6261574074074616E-3</v>
      </c>
      <c r="BE317">
        <v>5.6261574074074616E-3</v>
      </c>
    </row>
    <row r="318" spans="1:57" x14ac:dyDescent="0.35">
      <c r="A318">
        <v>23655</v>
      </c>
      <c r="B318">
        <v>5</v>
      </c>
      <c r="C318" t="s">
        <v>143</v>
      </c>
      <c r="D318">
        <v>6</v>
      </c>
      <c r="E318">
        <v>30</v>
      </c>
      <c r="F318">
        <v>1</v>
      </c>
      <c r="G318">
        <v>1</v>
      </c>
      <c r="H318" t="s">
        <v>144</v>
      </c>
      <c r="I318">
        <v>470</v>
      </c>
      <c r="J318">
        <v>470</v>
      </c>
      <c r="K318">
        <v>30</v>
      </c>
      <c r="L318">
        <v>1</v>
      </c>
      <c r="N318" s="11">
        <v>682551</v>
      </c>
      <c r="O318">
        <v>38</v>
      </c>
      <c r="P318">
        <v>23</v>
      </c>
      <c r="Q318">
        <v>32</v>
      </c>
      <c r="R318">
        <v>13</v>
      </c>
      <c r="S318">
        <v>26</v>
      </c>
      <c r="AA318">
        <v>38</v>
      </c>
      <c r="AC318" s="11">
        <v>682551</v>
      </c>
      <c r="AD318">
        <v>37</v>
      </c>
      <c r="AE318">
        <v>56</v>
      </c>
      <c r="AF318">
        <v>38</v>
      </c>
      <c r="AG318">
        <v>64</v>
      </c>
      <c r="AH318">
        <v>13</v>
      </c>
      <c r="AI318">
        <v>0</v>
      </c>
      <c r="AJ318">
        <v>0</v>
      </c>
      <c r="AK318">
        <v>0</v>
      </c>
      <c r="AL318">
        <v>0</v>
      </c>
      <c r="AM318">
        <v>0</v>
      </c>
      <c r="AN318">
        <v>0</v>
      </c>
      <c r="AO318">
        <v>0</v>
      </c>
      <c r="AP318">
        <v>64</v>
      </c>
      <c r="AR318" s="11">
        <v>682551</v>
      </c>
      <c r="AS318">
        <v>1.3326273148148049E-2</v>
      </c>
      <c r="AT318">
        <v>4.7056712962962877E-3</v>
      </c>
      <c r="AU318">
        <v>1.8924537037037004E-2</v>
      </c>
      <c r="AV318">
        <v>1.2207175925926794E-3</v>
      </c>
      <c r="AW318">
        <v>504</v>
      </c>
      <c r="BE318">
        <v>504</v>
      </c>
    </row>
    <row r="319" spans="1:57" x14ac:dyDescent="0.35">
      <c r="A319">
        <v>23655</v>
      </c>
      <c r="B319">
        <v>6</v>
      </c>
      <c r="D319">
        <v>0</v>
      </c>
      <c r="F319">
        <v>0</v>
      </c>
      <c r="G319">
        <v>0</v>
      </c>
      <c r="K319" t="s">
        <v>89</v>
      </c>
      <c r="L319">
        <v>1</v>
      </c>
      <c r="N319" s="11">
        <v>683201</v>
      </c>
      <c r="O319">
        <v>117</v>
      </c>
      <c r="AA319">
        <v>117</v>
      </c>
      <c r="AC319" s="11">
        <v>683201</v>
      </c>
      <c r="AD319">
        <v>-42</v>
      </c>
      <c r="AE319">
        <v>0</v>
      </c>
      <c r="AF319">
        <v>0</v>
      </c>
      <c r="AG319">
        <v>0</v>
      </c>
      <c r="AH319">
        <v>0</v>
      </c>
      <c r="AI319">
        <v>0</v>
      </c>
      <c r="AJ319">
        <v>0</v>
      </c>
      <c r="AK319">
        <v>0</v>
      </c>
      <c r="AL319">
        <v>0</v>
      </c>
      <c r="AM319">
        <v>0</v>
      </c>
      <c r="AN319">
        <v>0</v>
      </c>
      <c r="AO319">
        <v>0</v>
      </c>
      <c r="AP319">
        <v>0</v>
      </c>
      <c r="AR319" s="11">
        <v>683201</v>
      </c>
      <c r="AS319">
        <v>0</v>
      </c>
      <c r="BE319">
        <v>0</v>
      </c>
    </row>
    <row r="320" spans="1:57" x14ac:dyDescent="0.35">
      <c r="A320">
        <v>23655</v>
      </c>
      <c r="B320">
        <v>7</v>
      </c>
      <c r="D320">
        <v>0</v>
      </c>
      <c r="F320">
        <v>0</v>
      </c>
      <c r="G320">
        <v>0</v>
      </c>
      <c r="K320" t="s">
        <v>89</v>
      </c>
      <c r="L320">
        <v>1</v>
      </c>
      <c r="N320" s="11">
        <v>683220</v>
      </c>
      <c r="O320">
        <v>78</v>
      </c>
      <c r="AA320">
        <v>78</v>
      </c>
      <c r="AC320" s="11">
        <v>683220</v>
      </c>
      <c r="AD320">
        <v>-3</v>
      </c>
      <c r="AE320">
        <v>0</v>
      </c>
      <c r="AF320">
        <v>0</v>
      </c>
      <c r="AG320">
        <v>0</v>
      </c>
      <c r="AH320">
        <v>0</v>
      </c>
      <c r="AI320">
        <v>0</v>
      </c>
      <c r="AJ320">
        <v>0</v>
      </c>
      <c r="AK320">
        <v>0</v>
      </c>
      <c r="AL320">
        <v>0</v>
      </c>
      <c r="AM320">
        <v>0</v>
      </c>
      <c r="AN320">
        <v>0</v>
      </c>
      <c r="AO320">
        <v>0</v>
      </c>
      <c r="AP320">
        <v>0</v>
      </c>
      <c r="AR320" s="11">
        <v>683220</v>
      </c>
      <c r="AS320">
        <v>0</v>
      </c>
      <c r="BE320">
        <v>0</v>
      </c>
    </row>
    <row r="321" spans="1:57" x14ac:dyDescent="0.35">
      <c r="A321">
        <v>23655</v>
      </c>
      <c r="B321">
        <v>8</v>
      </c>
      <c r="D321">
        <v>0</v>
      </c>
      <c r="F321">
        <v>0</v>
      </c>
      <c r="G321">
        <v>0</v>
      </c>
      <c r="K321" t="s">
        <v>89</v>
      </c>
      <c r="L321">
        <v>1</v>
      </c>
      <c r="N321" s="11">
        <v>683301</v>
      </c>
      <c r="O321">
        <v>112</v>
      </c>
      <c r="AA321">
        <v>112</v>
      </c>
      <c r="AC321" s="11">
        <v>683301</v>
      </c>
      <c r="AD321">
        <v>-37</v>
      </c>
      <c r="AE321">
        <v>0</v>
      </c>
      <c r="AF321">
        <v>0</v>
      </c>
      <c r="AG321">
        <v>0</v>
      </c>
      <c r="AH321">
        <v>0</v>
      </c>
      <c r="AI321">
        <v>0</v>
      </c>
      <c r="AJ321">
        <v>0</v>
      </c>
      <c r="AK321">
        <v>0</v>
      </c>
      <c r="AL321">
        <v>0</v>
      </c>
      <c r="AM321">
        <v>0</v>
      </c>
      <c r="AN321">
        <v>0</v>
      </c>
      <c r="AO321">
        <v>0</v>
      </c>
      <c r="AP321">
        <v>0</v>
      </c>
      <c r="AR321" s="11">
        <v>683301</v>
      </c>
      <c r="AS321">
        <v>0</v>
      </c>
      <c r="BE321">
        <v>0</v>
      </c>
    </row>
    <row r="322" spans="1:57" x14ac:dyDescent="0.35">
      <c r="A322">
        <v>23655</v>
      </c>
      <c r="B322">
        <v>9</v>
      </c>
      <c r="D322">
        <v>0</v>
      </c>
      <c r="F322">
        <v>0</v>
      </c>
      <c r="G322">
        <v>0</v>
      </c>
      <c r="K322" t="s">
        <v>89</v>
      </c>
      <c r="L322">
        <v>1</v>
      </c>
      <c r="N322" s="11">
        <v>683305</v>
      </c>
      <c r="O322">
        <v>78</v>
      </c>
      <c r="AA322">
        <v>78</v>
      </c>
      <c r="AC322" s="11">
        <v>683305</v>
      </c>
      <c r="AD322">
        <v>-3</v>
      </c>
      <c r="AE322">
        <v>0</v>
      </c>
      <c r="AF322">
        <v>0</v>
      </c>
      <c r="AG322">
        <v>0</v>
      </c>
      <c r="AH322">
        <v>0</v>
      </c>
      <c r="AI322">
        <v>0</v>
      </c>
      <c r="AJ322">
        <v>0</v>
      </c>
      <c r="AK322">
        <v>0</v>
      </c>
      <c r="AL322">
        <v>0</v>
      </c>
      <c r="AM322">
        <v>0</v>
      </c>
      <c r="AN322">
        <v>0</v>
      </c>
      <c r="AO322">
        <v>0</v>
      </c>
      <c r="AP322">
        <v>0</v>
      </c>
      <c r="AR322" s="11">
        <v>683305</v>
      </c>
      <c r="AS322">
        <v>0</v>
      </c>
      <c r="BE322">
        <v>0</v>
      </c>
    </row>
    <row r="323" spans="1:57" x14ac:dyDescent="0.35">
      <c r="A323">
        <v>23655</v>
      </c>
      <c r="B323">
        <v>10</v>
      </c>
      <c r="D323">
        <v>0</v>
      </c>
      <c r="F323">
        <v>0</v>
      </c>
      <c r="G323">
        <v>0</v>
      </c>
      <c r="K323" t="s">
        <v>89</v>
      </c>
      <c r="L323">
        <v>1</v>
      </c>
      <c r="N323" s="11">
        <v>685943</v>
      </c>
      <c r="O323">
        <v>92</v>
      </c>
      <c r="AA323">
        <v>92</v>
      </c>
      <c r="AC323" s="11">
        <v>685943</v>
      </c>
      <c r="AD323">
        <v>-17</v>
      </c>
      <c r="AE323">
        <v>0</v>
      </c>
      <c r="AF323">
        <v>0</v>
      </c>
      <c r="AG323">
        <v>0</v>
      </c>
      <c r="AH323">
        <v>0</v>
      </c>
      <c r="AI323">
        <v>0</v>
      </c>
      <c r="AJ323">
        <v>0</v>
      </c>
      <c r="AK323">
        <v>0</v>
      </c>
      <c r="AL323">
        <v>0</v>
      </c>
      <c r="AM323">
        <v>0</v>
      </c>
      <c r="AN323">
        <v>0</v>
      </c>
      <c r="AO323">
        <v>0</v>
      </c>
      <c r="AP323">
        <v>0</v>
      </c>
      <c r="AR323" s="11">
        <v>685943</v>
      </c>
      <c r="AS323">
        <v>0</v>
      </c>
      <c r="BE323">
        <v>0</v>
      </c>
    </row>
    <row r="324" spans="1:57" x14ac:dyDescent="0.35">
      <c r="A324">
        <v>23655</v>
      </c>
      <c r="B324">
        <v>11</v>
      </c>
      <c r="D324">
        <v>0</v>
      </c>
      <c r="F324">
        <v>0</v>
      </c>
      <c r="G324">
        <v>0</v>
      </c>
      <c r="K324" t="s">
        <v>89</v>
      </c>
      <c r="L324">
        <v>1</v>
      </c>
      <c r="N324" s="11">
        <v>686308</v>
      </c>
      <c r="O324">
        <v>26</v>
      </c>
      <c r="P324">
        <v>57</v>
      </c>
      <c r="Q324">
        <v>48</v>
      </c>
      <c r="AA324">
        <v>57</v>
      </c>
      <c r="AC324" s="11">
        <v>686308</v>
      </c>
      <c r="AD324">
        <v>50</v>
      </c>
      <c r="AE324">
        <v>18</v>
      </c>
      <c r="AF324">
        <v>6</v>
      </c>
      <c r="AG324">
        <v>0</v>
      </c>
      <c r="AH324">
        <v>0</v>
      </c>
      <c r="AI324">
        <v>0</v>
      </c>
      <c r="AJ324">
        <v>0</v>
      </c>
      <c r="AK324">
        <v>0</v>
      </c>
      <c r="AL324">
        <v>0</v>
      </c>
      <c r="AM324">
        <v>0</v>
      </c>
      <c r="AN324">
        <v>0</v>
      </c>
      <c r="AO324">
        <v>0</v>
      </c>
      <c r="AP324">
        <v>50</v>
      </c>
      <c r="AR324" s="11">
        <v>686308</v>
      </c>
      <c r="AS324">
        <v>1.2569907407407488E-2</v>
      </c>
      <c r="AT324">
        <v>5.6839120370371088E-3</v>
      </c>
      <c r="AU324">
        <v>2.1178009259259278E-2</v>
      </c>
      <c r="BE324">
        <v>2.1178009259259278E-2</v>
      </c>
    </row>
    <row r="325" spans="1:57" x14ac:dyDescent="0.35">
      <c r="A325">
        <v>23655</v>
      </c>
      <c r="B325">
        <v>12</v>
      </c>
      <c r="D325">
        <v>0</v>
      </c>
      <c r="F325">
        <v>0</v>
      </c>
      <c r="G325">
        <v>0</v>
      </c>
      <c r="K325" t="s">
        <v>89</v>
      </c>
      <c r="L325">
        <v>1</v>
      </c>
      <c r="N325" s="11">
        <v>687711</v>
      </c>
      <c r="O325">
        <v>102</v>
      </c>
      <c r="AA325">
        <v>102</v>
      </c>
      <c r="AC325" s="11">
        <v>687711</v>
      </c>
      <c r="AD325">
        <v>-27</v>
      </c>
      <c r="AE325">
        <v>0</v>
      </c>
      <c r="AF325">
        <v>0</v>
      </c>
      <c r="AG325">
        <v>0</v>
      </c>
      <c r="AH325">
        <v>0</v>
      </c>
      <c r="AI325">
        <v>0</v>
      </c>
      <c r="AJ325">
        <v>0</v>
      </c>
      <c r="AK325">
        <v>0</v>
      </c>
      <c r="AL325">
        <v>0</v>
      </c>
      <c r="AM325">
        <v>0</v>
      </c>
      <c r="AN325">
        <v>0</v>
      </c>
      <c r="AO325">
        <v>0</v>
      </c>
      <c r="AP325">
        <v>0</v>
      </c>
      <c r="AR325" s="11">
        <v>687711</v>
      </c>
      <c r="AS325">
        <v>0</v>
      </c>
      <c r="BE325">
        <v>0</v>
      </c>
    </row>
    <row r="326" spans="1:57" x14ac:dyDescent="0.35">
      <c r="A326">
        <v>43761</v>
      </c>
      <c r="B326">
        <v>1</v>
      </c>
      <c r="C326" t="s">
        <v>91</v>
      </c>
      <c r="D326">
        <v>14</v>
      </c>
      <c r="E326">
        <v>8</v>
      </c>
      <c r="F326">
        <v>1</v>
      </c>
      <c r="G326">
        <v>86</v>
      </c>
      <c r="H326">
        <v>1.1438541666666691E-2</v>
      </c>
      <c r="I326">
        <v>1.1438541666666691E-2</v>
      </c>
      <c r="J326">
        <v>1.1438541666666691E-2</v>
      </c>
      <c r="K326">
        <v>8</v>
      </c>
      <c r="L326">
        <v>1</v>
      </c>
      <c r="N326" s="11">
        <v>695821</v>
      </c>
      <c r="O326">
        <v>68</v>
      </c>
      <c r="P326">
        <v>67</v>
      </c>
      <c r="Q326">
        <v>0</v>
      </c>
      <c r="R326">
        <v>0</v>
      </c>
      <c r="S326">
        <v>0</v>
      </c>
      <c r="T326">
        <v>0</v>
      </c>
      <c r="U326">
        <v>0</v>
      </c>
      <c r="V326">
        <v>0</v>
      </c>
      <c r="W326">
        <v>0</v>
      </c>
      <c r="X326">
        <v>0</v>
      </c>
      <c r="Y326">
        <v>0</v>
      </c>
      <c r="Z326">
        <v>0</v>
      </c>
      <c r="AA326">
        <v>68</v>
      </c>
      <c r="AC326" s="11">
        <v>695821</v>
      </c>
      <c r="AD326">
        <v>7</v>
      </c>
      <c r="AE326">
        <v>8</v>
      </c>
      <c r="AF326">
        <v>0</v>
      </c>
      <c r="AG326">
        <v>0</v>
      </c>
      <c r="AH326">
        <v>0</v>
      </c>
      <c r="AI326">
        <v>0</v>
      </c>
      <c r="AJ326">
        <v>0</v>
      </c>
      <c r="AK326">
        <v>0</v>
      </c>
      <c r="AL326">
        <v>0</v>
      </c>
      <c r="AM326">
        <v>0</v>
      </c>
      <c r="AN326">
        <v>0</v>
      </c>
      <c r="AO326">
        <v>0</v>
      </c>
      <c r="AP326">
        <v>8</v>
      </c>
      <c r="AR326" s="11">
        <v>695821</v>
      </c>
      <c r="AS326">
        <v>0</v>
      </c>
      <c r="AT326">
        <v>0</v>
      </c>
      <c r="BE326">
        <v>0</v>
      </c>
    </row>
    <row r="327" spans="1:57" x14ac:dyDescent="0.35">
      <c r="A327">
        <v>43761</v>
      </c>
      <c r="B327">
        <v>2</v>
      </c>
      <c r="C327" t="s">
        <v>42</v>
      </c>
      <c r="D327">
        <v>24</v>
      </c>
      <c r="E327">
        <v>5</v>
      </c>
      <c r="F327">
        <v>2</v>
      </c>
      <c r="G327">
        <v>92</v>
      </c>
      <c r="H327">
        <v>4.2803240740740822E-3</v>
      </c>
      <c r="I327">
        <v>4.2803240740740822E-3</v>
      </c>
      <c r="J327">
        <v>4.2803240740740822E-3</v>
      </c>
      <c r="K327">
        <v>5</v>
      </c>
      <c r="L327">
        <v>1</v>
      </c>
      <c r="N327" s="11">
        <v>698182</v>
      </c>
      <c r="O327">
        <v>25</v>
      </c>
      <c r="P327">
        <v>16</v>
      </c>
      <c r="Q327">
        <v>15</v>
      </c>
      <c r="R327">
        <v>7</v>
      </c>
      <c r="S327">
        <v>12</v>
      </c>
      <c r="T327">
        <v>13</v>
      </c>
      <c r="U327">
        <v>8</v>
      </c>
      <c r="V327">
        <v>3</v>
      </c>
      <c r="W327">
        <v>10</v>
      </c>
      <c r="X327">
        <v>8</v>
      </c>
      <c r="Y327">
        <v>6</v>
      </c>
      <c r="Z327">
        <v>5</v>
      </c>
      <c r="AA327">
        <v>25</v>
      </c>
      <c r="AC327" s="11">
        <v>698182</v>
      </c>
      <c r="AD327">
        <v>52</v>
      </c>
      <c r="AE327">
        <v>70</v>
      </c>
      <c r="AF327">
        <v>72</v>
      </c>
      <c r="AG327">
        <v>82</v>
      </c>
      <c r="AH327">
        <v>56</v>
      </c>
      <c r="AI327">
        <v>40</v>
      </c>
      <c r="AJ327">
        <v>30</v>
      </c>
      <c r="AK327">
        <v>80</v>
      </c>
      <c r="AL327">
        <v>10</v>
      </c>
      <c r="AM327">
        <v>30</v>
      </c>
      <c r="AN327">
        <v>50</v>
      </c>
      <c r="AO327">
        <v>60</v>
      </c>
      <c r="AP327">
        <v>82</v>
      </c>
      <c r="AR327" s="11">
        <v>698182</v>
      </c>
      <c r="AS327">
        <v>1.2357870370370394E-2</v>
      </c>
      <c r="AT327">
        <v>4.5877314814815051E-3</v>
      </c>
      <c r="AU327">
        <v>1.7852314814814862E-2</v>
      </c>
      <c r="AV327">
        <v>1.1574074074074403E-3</v>
      </c>
      <c r="AW327">
        <v>577</v>
      </c>
      <c r="AX327">
        <v>8</v>
      </c>
      <c r="AY327">
        <v>0</v>
      </c>
      <c r="AZ327">
        <v>365</v>
      </c>
      <c r="BA327">
        <v>2.4910185185185174E-2</v>
      </c>
      <c r="BB327">
        <v>3.2552083333332593E-3</v>
      </c>
      <c r="BC327">
        <v>2.5214120370369297E-3</v>
      </c>
      <c r="BD327">
        <v>6.1671296296297307E-3</v>
      </c>
      <c r="BE327">
        <v>577</v>
      </c>
    </row>
    <row r="328" spans="1:57" x14ac:dyDescent="0.35">
      <c r="A328">
        <v>43761</v>
      </c>
      <c r="B328">
        <v>3</v>
      </c>
      <c r="C328" t="s">
        <v>50</v>
      </c>
      <c r="D328">
        <v>27</v>
      </c>
      <c r="E328">
        <v>39</v>
      </c>
      <c r="F328">
        <v>1</v>
      </c>
      <c r="G328">
        <v>24</v>
      </c>
      <c r="H328">
        <v>1.9391666666666696E-2</v>
      </c>
      <c r="I328">
        <v>1.9391666666666696E-2</v>
      </c>
      <c r="J328">
        <v>1.9391666666666696E-2</v>
      </c>
      <c r="K328">
        <v>39</v>
      </c>
      <c r="L328">
        <v>1</v>
      </c>
      <c r="N328" s="11">
        <v>698210</v>
      </c>
      <c r="O328">
        <v>58</v>
      </c>
      <c r="P328">
        <v>15</v>
      </c>
      <c r="Q328">
        <v>10</v>
      </c>
      <c r="R328">
        <v>14</v>
      </c>
      <c r="S328">
        <v>23</v>
      </c>
      <c r="AA328">
        <v>58</v>
      </c>
      <c r="AC328" s="11">
        <v>698210</v>
      </c>
      <c r="AD328">
        <v>17</v>
      </c>
      <c r="AE328">
        <v>72</v>
      </c>
      <c r="AF328">
        <v>82</v>
      </c>
      <c r="AG328">
        <v>61</v>
      </c>
      <c r="AH328">
        <v>22</v>
      </c>
      <c r="AI328">
        <v>0</v>
      </c>
      <c r="AJ328">
        <v>0</v>
      </c>
      <c r="AK328">
        <v>0</v>
      </c>
      <c r="AL328">
        <v>0</v>
      </c>
      <c r="AM328">
        <v>0</v>
      </c>
      <c r="AN328">
        <v>0</v>
      </c>
      <c r="AO328">
        <v>0</v>
      </c>
      <c r="AP328">
        <v>82</v>
      </c>
      <c r="AR328" s="11">
        <v>698210</v>
      </c>
      <c r="AS328">
        <v>0</v>
      </c>
      <c r="AT328">
        <v>4.9759259259258837E-3</v>
      </c>
      <c r="AU328">
        <v>2.0321296296296198E-2</v>
      </c>
      <c r="AV328">
        <v>1.3013888888888658E-3</v>
      </c>
      <c r="AW328">
        <v>499</v>
      </c>
      <c r="BE328">
        <v>499</v>
      </c>
    </row>
    <row r="329" spans="1:57" x14ac:dyDescent="0.35">
      <c r="A329">
        <v>43761</v>
      </c>
      <c r="B329">
        <v>4</v>
      </c>
      <c r="C329" t="s">
        <v>145</v>
      </c>
      <c r="D329">
        <v>16</v>
      </c>
      <c r="E329">
        <v>40</v>
      </c>
      <c r="F329">
        <v>2</v>
      </c>
      <c r="G329">
        <v>2</v>
      </c>
      <c r="H329">
        <v>1.8668981481482216E-3</v>
      </c>
      <c r="I329">
        <v>1.8668981481482216E-3</v>
      </c>
      <c r="J329">
        <v>1.8668981481482216E-3</v>
      </c>
      <c r="K329">
        <v>40</v>
      </c>
      <c r="L329">
        <v>1</v>
      </c>
      <c r="N329" s="11">
        <v>702085</v>
      </c>
      <c r="O329">
        <v>9</v>
      </c>
      <c r="P329">
        <v>9</v>
      </c>
      <c r="Q329">
        <v>5</v>
      </c>
      <c r="R329">
        <v>7</v>
      </c>
      <c r="S329">
        <v>5</v>
      </c>
      <c r="T329">
        <v>8</v>
      </c>
      <c r="U329">
        <v>9</v>
      </c>
      <c r="AA329">
        <v>9</v>
      </c>
      <c r="AC329" s="11">
        <v>702085</v>
      </c>
      <c r="AD329">
        <v>20</v>
      </c>
      <c r="AE329">
        <v>20</v>
      </c>
      <c r="AF329">
        <v>60</v>
      </c>
      <c r="AG329">
        <v>40</v>
      </c>
      <c r="AH329">
        <v>60</v>
      </c>
      <c r="AI329">
        <v>30</v>
      </c>
      <c r="AJ329">
        <v>20</v>
      </c>
      <c r="AP329">
        <v>60</v>
      </c>
      <c r="AR329" s="11">
        <v>702085</v>
      </c>
      <c r="AS329">
        <v>1.1370023148148167E-2</v>
      </c>
      <c r="AT329">
        <v>2.1252430555555479E-2</v>
      </c>
      <c r="AU329">
        <v>0</v>
      </c>
      <c r="AV329">
        <v>0</v>
      </c>
      <c r="AW329">
        <v>105</v>
      </c>
      <c r="AX329">
        <v>3.4023148148147886E-3</v>
      </c>
      <c r="AY329">
        <v>4.6219907407407668E-3</v>
      </c>
      <c r="BE329">
        <v>105</v>
      </c>
    </row>
    <row r="330" spans="1:57" x14ac:dyDescent="0.35">
      <c r="A330">
        <v>43761</v>
      </c>
      <c r="B330">
        <v>5</v>
      </c>
      <c r="C330" t="s">
        <v>146</v>
      </c>
      <c r="D330">
        <v>3</v>
      </c>
      <c r="E330">
        <v>26</v>
      </c>
      <c r="F330">
        <v>1</v>
      </c>
      <c r="G330">
        <v>13</v>
      </c>
      <c r="H330" t="s">
        <v>148</v>
      </c>
      <c r="I330">
        <v>504</v>
      </c>
      <c r="J330">
        <v>504</v>
      </c>
      <c r="K330" t="s">
        <v>147</v>
      </c>
      <c r="L330">
        <v>1</v>
      </c>
      <c r="N330" s="11">
        <v>702092</v>
      </c>
      <c r="O330">
        <v>27</v>
      </c>
      <c r="P330">
        <v>53</v>
      </c>
      <c r="Q330">
        <v>7</v>
      </c>
      <c r="R330">
        <v>22</v>
      </c>
      <c r="S330">
        <v>14</v>
      </c>
      <c r="AA330">
        <v>53</v>
      </c>
      <c r="AC330" s="11">
        <v>702092</v>
      </c>
      <c r="AD330">
        <v>48</v>
      </c>
      <c r="AE330">
        <v>22</v>
      </c>
      <c r="AF330">
        <v>88</v>
      </c>
      <c r="AG330">
        <v>38</v>
      </c>
      <c r="AH330">
        <v>49</v>
      </c>
      <c r="AI330">
        <v>0</v>
      </c>
      <c r="AJ330">
        <v>0</v>
      </c>
      <c r="AK330">
        <v>0</v>
      </c>
      <c r="AL330">
        <v>0</v>
      </c>
      <c r="AM330">
        <v>0</v>
      </c>
      <c r="AN330">
        <v>0</v>
      </c>
      <c r="AO330">
        <v>0</v>
      </c>
      <c r="AP330">
        <v>88</v>
      </c>
      <c r="AR330" s="11">
        <v>702092</v>
      </c>
      <c r="AS330">
        <v>1.2675462962963069E-2</v>
      </c>
      <c r="AT330">
        <v>5.4982638888889657E-3</v>
      </c>
      <c r="AU330">
        <v>1.7344212962963068E-2</v>
      </c>
      <c r="AV330">
        <v>1.2780092592592496E-3</v>
      </c>
      <c r="AW330">
        <v>561</v>
      </c>
      <c r="BE330">
        <v>561</v>
      </c>
    </row>
    <row r="331" spans="1:57" x14ac:dyDescent="0.35">
      <c r="A331">
        <v>43761</v>
      </c>
      <c r="B331">
        <v>6</v>
      </c>
      <c r="D331">
        <v>0</v>
      </c>
      <c r="F331">
        <v>0</v>
      </c>
      <c r="G331">
        <v>0</v>
      </c>
      <c r="K331" t="s">
        <v>89</v>
      </c>
      <c r="L331">
        <v>1</v>
      </c>
      <c r="N331" s="11">
        <v>703126</v>
      </c>
      <c r="O331">
        <v>77</v>
      </c>
      <c r="AA331">
        <v>77</v>
      </c>
      <c r="AC331" s="11">
        <v>703126</v>
      </c>
      <c r="AD331">
        <v>-2</v>
      </c>
      <c r="AE331">
        <v>0</v>
      </c>
      <c r="AF331">
        <v>0</v>
      </c>
      <c r="AG331">
        <v>0</v>
      </c>
      <c r="AH331">
        <v>0</v>
      </c>
      <c r="AI331">
        <v>0</v>
      </c>
      <c r="AJ331">
        <v>0</v>
      </c>
      <c r="AK331">
        <v>0</v>
      </c>
      <c r="AL331">
        <v>0</v>
      </c>
      <c r="AM331">
        <v>0</v>
      </c>
      <c r="AN331">
        <v>0</v>
      </c>
      <c r="AO331">
        <v>0</v>
      </c>
      <c r="AP331">
        <v>0</v>
      </c>
      <c r="AR331" s="11">
        <v>703126</v>
      </c>
      <c r="AS331">
        <v>0</v>
      </c>
      <c r="BE331">
        <v>0</v>
      </c>
    </row>
    <row r="332" spans="1:57" x14ac:dyDescent="0.35">
      <c r="A332">
        <v>43761</v>
      </c>
      <c r="B332">
        <v>7</v>
      </c>
      <c r="D332">
        <v>0</v>
      </c>
      <c r="F332">
        <v>0</v>
      </c>
      <c r="G332">
        <v>0</v>
      </c>
      <c r="K332" t="s">
        <v>89</v>
      </c>
      <c r="L332">
        <v>1</v>
      </c>
      <c r="N332" s="11">
        <v>710834</v>
      </c>
      <c r="O332">
        <v>5</v>
      </c>
      <c r="P332">
        <v>3</v>
      </c>
      <c r="Q332">
        <v>1</v>
      </c>
      <c r="R332">
        <v>1</v>
      </c>
      <c r="S332">
        <v>3</v>
      </c>
      <c r="T332">
        <v>1</v>
      </c>
      <c r="U332">
        <v>5</v>
      </c>
      <c r="V332">
        <v>4</v>
      </c>
      <c r="AA332">
        <v>5</v>
      </c>
      <c r="AC332" s="11">
        <v>710834</v>
      </c>
      <c r="AD332">
        <v>60</v>
      </c>
      <c r="AE332">
        <v>80</v>
      </c>
      <c r="AF332">
        <v>100</v>
      </c>
      <c r="AG332">
        <v>100</v>
      </c>
      <c r="AH332">
        <v>80</v>
      </c>
      <c r="AI332">
        <v>100</v>
      </c>
      <c r="AJ332">
        <v>60</v>
      </c>
      <c r="AK332">
        <v>70</v>
      </c>
      <c r="AP332">
        <v>100</v>
      </c>
      <c r="AR332" s="11">
        <v>710834</v>
      </c>
      <c r="AS332">
        <v>2.5383101851852441E-3</v>
      </c>
      <c r="AT332">
        <v>8.9472222222222175E-3</v>
      </c>
      <c r="AU332">
        <v>2.4735532407407446E-2</v>
      </c>
      <c r="AV332">
        <v>2.9813657407407046E-3</v>
      </c>
      <c r="AW332">
        <v>1.3632175925925916E-2</v>
      </c>
      <c r="AX332">
        <v>160</v>
      </c>
      <c r="AY332">
        <v>4.5871527777778809E-3</v>
      </c>
      <c r="AZ332">
        <v>3.5134259259259615E-3</v>
      </c>
      <c r="BE332">
        <v>160</v>
      </c>
    </row>
    <row r="333" spans="1:57" x14ac:dyDescent="0.35">
      <c r="A333">
        <v>43761</v>
      </c>
      <c r="B333">
        <v>8</v>
      </c>
      <c r="D333">
        <v>0</v>
      </c>
      <c r="F333">
        <v>0</v>
      </c>
      <c r="G333">
        <v>0</v>
      </c>
      <c r="K333" t="s">
        <v>89</v>
      </c>
      <c r="L333">
        <v>1</v>
      </c>
      <c r="N333" s="11">
        <v>721301</v>
      </c>
      <c r="O333">
        <v>1</v>
      </c>
      <c r="P333">
        <v>4</v>
      </c>
      <c r="Q333">
        <v>2</v>
      </c>
      <c r="R333">
        <v>2</v>
      </c>
      <c r="S333">
        <v>1</v>
      </c>
      <c r="T333">
        <v>8</v>
      </c>
      <c r="U333">
        <v>3</v>
      </c>
      <c r="V333">
        <v>4</v>
      </c>
      <c r="AA333">
        <v>8</v>
      </c>
      <c r="AC333" s="11">
        <v>721301</v>
      </c>
      <c r="AD333">
        <v>100</v>
      </c>
      <c r="AE333">
        <v>70</v>
      </c>
      <c r="AF333">
        <v>90</v>
      </c>
      <c r="AG333">
        <v>90</v>
      </c>
      <c r="AH333">
        <v>100</v>
      </c>
      <c r="AI333">
        <v>30</v>
      </c>
      <c r="AJ333">
        <v>80</v>
      </c>
      <c r="AK333">
        <v>70</v>
      </c>
      <c r="AP333">
        <v>100</v>
      </c>
      <c r="AR333" s="11">
        <v>721301</v>
      </c>
      <c r="AS333">
        <v>2.0251157407407128E-3</v>
      </c>
      <c r="AT333">
        <v>8.955787037037144E-3</v>
      </c>
      <c r="AU333">
        <v>2.1759490740740794E-2</v>
      </c>
      <c r="AV333">
        <v>2.3155092592592741E-3</v>
      </c>
      <c r="AW333">
        <v>1.3578703703703621E-2</v>
      </c>
      <c r="AX333">
        <v>205</v>
      </c>
      <c r="AY333">
        <v>4.1668981481481904E-3</v>
      </c>
      <c r="AZ333">
        <v>3.782523148148087E-3</v>
      </c>
      <c r="BE333">
        <v>205</v>
      </c>
    </row>
    <row r="334" spans="1:57" x14ac:dyDescent="0.35">
      <c r="A334">
        <v>43761</v>
      </c>
      <c r="B334">
        <v>9</v>
      </c>
      <c r="D334">
        <v>0</v>
      </c>
      <c r="F334">
        <v>0</v>
      </c>
      <c r="G334">
        <v>0</v>
      </c>
      <c r="K334" t="s">
        <v>89</v>
      </c>
      <c r="L334">
        <v>1</v>
      </c>
      <c r="N334" s="11">
        <v>722854</v>
      </c>
      <c r="O334">
        <v>118</v>
      </c>
      <c r="AA334">
        <v>118</v>
      </c>
      <c r="AC334" s="11">
        <v>722854</v>
      </c>
      <c r="AD334">
        <v>-43</v>
      </c>
      <c r="AE334">
        <v>0</v>
      </c>
      <c r="AF334">
        <v>0</v>
      </c>
      <c r="AG334">
        <v>0</v>
      </c>
      <c r="AH334">
        <v>0</v>
      </c>
      <c r="AI334">
        <v>0</v>
      </c>
      <c r="AJ334">
        <v>0</v>
      </c>
      <c r="AK334">
        <v>0</v>
      </c>
      <c r="AL334">
        <v>0</v>
      </c>
      <c r="AM334">
        <v>0</v>
      </c>
      <c r="AN334">
        <v>0</v>
      </c>
      <c r="AO334">
        <v>0</v>
      </c>
      <c r="AP334">
        <v>0</v>
      </c>
      <c r="AR334" s="11">
        <v>722854</v>
      </c>
      <c r="AS334">
        <v>0</v>
      </c>
      <c r="BE334">
        <v>0</v>
      </c>
    </row>
    <row r="335" spans="1:57" x14ac:dyDescent="0.35">
      <c r="A335">
        <v>43761</v>
      </c>
      <c r="B335">
        <v>10</v>
      </c>
      <c r="D335">
        <v>0</v>
      </c>
      <c r="F335">
        <v>0</v>
      </c>
      <c r="G335">
        <v>0</v>
      </c>
      <c r="K335" t="s">
        <v>89</v>
      </c>
      <c r="L335">
        <v>1</v>
      </c>
      <c r="N335" s="11">
        <v>728984</v>
      </c>
      <c r="O335">
        <v>65</v>
      </c>
      <c r="P335">
        <v>67</v>
      </c>
      <c r="AA335">
        <v>67</v>
      </c>
      <c r="AC335" s="11">
        <v>728984</v>
      </c>
      <c r="AD335">
        <v>10</v>
      </c>
      <c r="AE335">
        <v>8</v>
      </c>
      <c r="AF335">
        <v>0</v>
      </c>
      <c r="AG335">
        <v>0</v>
      </c>
      <c r="AH335">
        <v>0</v>
      </c>
      <c r="AI335">
        <v>0</v>
      </c>
      <c r="AJ335">
        <v>0</v>
      </c>
      <c r="AK335">
        <v>0</v>
      </c>
      <c r="AL335">
        <v>0</v>
      </c>
      <c r="AM335">
        <v>0</v>
      </c>
      <c r="AN335">
        <v>0</v>
      </c>
      <c r="AO335">
        <v>0</v>
      </c>
      <c r="AP335">
        <v>10</v>
      </c>
      <c r="AR335" s="11">
        <v>728984</v>
      </c>
      <c r="AS335">
        <v>0</v>
      </c>
      <c r="AT335">
        <v>0</v>
      </c>
      <c r="BE335">
        <v>0</v>
      </c>
    </row>
    <row r="336" spans="1:57" x14ac:dyDescent="0.35">
      <c r="A336">
        <v>43761</v>
      </c>
      <c r="B336">
        <v>11</v>
      </c>
      <c r="D336">
        <v>0</v>
      </c>
      <c r="F336">
        <v>0</v>
      </c>
      <c r="G336">
        <v>0</v>
      </c>
      <c r="K336" t="s">
        <v>89</v>
      </c>
      <c r="L336">
        <v>1</v>
      </c>
      <c r="N336" s="11">
        <v>729204</v>
      </c>
      <c r="O336">
        <v>3</v>
      </c>
      <c r="P336">
        <v>6</v>
      </c>
      <c r="Q336">
        <v>4</v>
      </c>
      <c r="R336">
        <v>7</v>
      </c>
      <c r="S336">
        <v>7</v>
      </c>
      <c r="T336">
        <v>4</v>
      </c>
      <c r="U336">
        <v>2</v>
      </c>
      <c r="V336">
        <v>6</v>
      </c>
      <c r="AA336">
        <v>7</v>
      </c>
      <c r="AC336" s="11">
        <v>729204</v>
      </c>
      <c r="AD336">
        <v>80</v>
      </c>
      <c r="AE336">
        <v>50</v>
      </c>
      <c r="AF336">
        <v>70</v>
      </c>
      <c r="AG336">
        <v>40</v>
      </c>
      <c r="AH336">
        <v>40</v>
      </c>
      <c r="AI336">
        <v>70</v>
      </c>
      <c r="AJ336">
        <v>90</v>
      </c>
      <c r="AK336">
        <v>50</v>
      </c>
      <c r="AP336">
        <v>90</v>
      </c>
      <c r="AR336" s="11">
        <v>729204</v>
      </c>
      <c r="AS336">
        <v>2.4930555555555678E-3</v>
      </c>
      <c r="AT336">
        <v>9.3053240740741394E-3</v>
      </c>
      <c r="AU336">
        <v>2.6588541666666687E-2</v>
      </c>
      <c r="AV336">
        <v>0</v>
      </c>
      <c r="AW336">
        <v>1.5089583333333323E-2</v>
      </c>
      <c r="AX336">
        <v>135</v>
      </c>
      <c r="AY336">
        <v>3.8702546296296436E-3</v>
      </c>
      <c r="AZ336">
        <v>4.0171296296296344E-3</v>
      </c>
      <c r="BE336">
        <v>135</v>
      </c>
    </row>
    <row r="337" spans="1:57" x14ac:dyDescent="0.35">
      <c r="A337">
        <v>43761</v>
      </c>
      <c r="B337">
        <v>12</v>
      </c>
      <c r="D337">
        <v>0</v>
      </c>
      <c r="F337">
        <v>0</v>
      </c>
      <c r="G337">
        <v>0</v>
      </c>
      <c r="K337" t="s">
        <v>89</v>
      </c>
      <c r="L337">
        <v>1</v>
      </c>
      <c r="N337" s="11">
        <v>733576</v>
      </c>
      <c r="O337">
        <v>91</v>
      </c>
      <c r="AA337">
        <v>91</v>
      </c>
      <c r="AC337" s="11">
        <v>733576</v>
      </c>
      <c r="AD337">
        <v>-16</v>
      </c>
      <c r="AE337">
        <v>0</v>
      </c>
      <c r="AF337">
        <v>0</v>
      </c>
      <c r="AG337">
        <v>0</v>
      </c>
      <c r="AH337">
        <v>0</v>
      </c>
      <c r="AI337">
        <v>0</v>
      </c>
      <c r="AJ337">
        <v>0</v>
      </c>
      <c r="AK337">
        <v>0</v>
      </c>
      <c r="AL337">
        <v>0</v>
      </c>
      <c r="AM337">
        <v>0</v>
      </c>
      <c r="AN337">
        <v>0</v>
      </c>
      <c r="AO337">
        <v>0</v>
      </c>
      <c r="AP337">
        <v>0</v>
      </c>
      <c r="AR337" s="11">
        <v>733576</v>
      </c>
      <c r="AS337">
        <v>0</v>
      </c>
      <c r="BE337">
        <v>0</v>
      </c>
    </row>
    <row r="338" spans="1:57" x14ac:dyDescent="0.35">
      <c r="A338">
        <v>120333</v>
      </c>
      <c r="B338">
        <v>1</v>
      </c>
      <c r="C338" t="s">
        <v>28</v>
      </c>
      <c r="D338">
        <v>4</v>
      </c>
      <c r="E338">
        <v>11</v>
      </c>
      <c r="F338">
        <v>3</v>
      </c>
      <c r="G338">
        <v>80</v>
      </c>
      <c r="H338">
        <v>1.150057870370369E-2</v>
      </c>
      <c r="I338">
        <v>1.150057870370369E-2</v>
      </c>
      <c r="J338">
        <v>1.150057870370369E-2</v>
      </c>
      <c r="K338">
        <v>11</v>
      </c>
      <c r="L338">
        <v>1</v>
      </c>
      <c r="N338" s="11">
        <v>737357</v>
      </c>
      <c r="O338">
        <v>92</v>
      </c>
      <c r="AA338">
        <v>92</v>
      </c>
      <c r="AC338" s="11">
        <v>737357</v>
      </c>
      <c r="AD338">
        <v>-17</v>
      </c>
      <c r="AE338">
        <v>0</v>
      </c>
      <c r="AF338">
        <v>0</v>
      </c>
      <c r="AG338">
        <v>0</v>
      </c>
      <c r="AH338">
        <v>0</v>
      </c>
      <c r="AI338">
        <v>0</v>
      </c>
      <c r="AJ338">
        <v>0</v>
      </c>
      <c r="AK338">
        <v>0</v>
      </c>
      <c r="AL338">
        <v>0</v>
      </c>
      <c r="AM338">
        <v>0</v>
      </c>
      <c r="AN338">
        <v>0</v>
      </c>
      <c r="AO338">
        <v>0</v>
      </c>
      <c r="AP338">
        <v>0</v>
      </c>
      <c r="AR338" s="11">
        <v>737357</v>
      </c>
      <c r="AS338">
        <v>0</v>
      </c>
      <c r="BE338">
        <v>0</v>
      </c>
    </row>
    <row r="339" spans="1:57" x14ac:dyDescent="0.35">
      <c r="A339">
        <v>120333</v>
      </c>
      <c r="B339">
        <v>2</v>
      </c>
      <c r="C339" t="s">
        <v>145</v>
      </c>
      <c r="D339">
        <v>15</v>
      </c>
      <c r="E339">
        <v>73</v>
      </c>
      <c r="F339">
        <v>2</v>
      </c>
      <c r="G339">
        <v>2</v>
      </c>
      <c r="H339" t="s">
        <v>150</v>
      </c>
      <c r="I339" t="s">
        <v>150</v>
      </c>
      <c r="J339">
        <v>2</v>
      </c>
      <c r="K339" t="s">
        <v>149</v>
      </c>
      <c r="L339">
        <v>1</v>
      </c>
      <c r="N339" s="11">
        <v>750230</v>
      </c>
      <c r="O339">
        <v>2</v>
      </c>
      <c r="P339">
        <v>2</v>
      </c>
      <c r="Q339">
        <v>9</v>
      </c>
      <c r="R339">
        <v>3</v>
      </c>
      <c r="S339">
        <v>5</v>
      </c>
      <c r="T339">
        <v>1</v>
      </c>
      <c r="U339">
        <v>3</v>
      </c>
      <c r="AA339">
        <v>9</v>
      </c>
      <c r="AC339" s="11">
        <v>750230</v>
      </c>
      <c r="AD339">
        <v>90</v>
      </c>
      <c r="AE339">
        <v>90</v>
      </c>
      <c r="AF339">
        <v>20</v>
      </c>
      <c r="AG339">
        <v>80</v>
      </c>
      <c r="AH339">
        <v>60</v>
      </c>
      <c r="AI339">
        <v>100</v>
      </c>
      <c r="AJ339">
        <v>80</v>
      </c>
      <c r="AP339">
        <v>100</v>
      </c>
      <c r="AR339" s="11">
        <v>750230</v>
      </c>
      <c r="AS339">
        <v>6.5996527777778535E-3</v>
      </c>
      <c r="AT339">
        <v>1.5565046296296403E-2</v>
      </c>
      <c r="AU339">
        <v>0</v>
      </c>
      <c r="AV339">
        <v>1.0788078703703796E-2</v>
      </c>
      <c r="AW339">
        <v>165</v>
      </c>
      <c r="AX339">
        <v>3.7151620370370342E-3</v>
      </c>
      <c r="AY339">
        <v>4.3614583333333456E-3</v>
      </c>
      <c r="BE339">
        <v>165</v>
      </c>
    </row>
    <row r="340" spans="1:57" x14ac:dyDescent="0.35">
      <c r="A340">
        <v>120333</v>
      </c>
      <c r="B340">
        <v>3</v>
      </c>
      <c r="C340" t="s">
        <v>57</v>
      </c>
      <c r="D340">
        <v>8</v>
      </c>
      <c r="E340">
        <v>9</v>
      </c>
      <c r="F340">
        <v>1</v>
      </c>
      <c r="G340">
        <v>84</v>
      </c>
      <c r="H340">
        <v>1.7490046296296358E-2</v>
      </c>
      <c r="I340">
        <v>1.7490046296296358E-2</v>
      </c>
      <c r="J340">
        <v>1.7490046296296358E-2</v>
      </c>
      <c r="K340">
        <v>9</v>
      </c>
      <c r="L340">
        <v>1</v>
      </c>
      <c r="N340" s="11">
        <v>755342</v>
      </c>
      <c r="O340">
        <v>90</v>
      </c>
      <c r="AA340">
        <v>90</v>
      </c>
      <c r="AC340" s="11">
        <v>755342</v>
      </c>
      <c r="AD340">
        <v>-15</v>
      </c>
      <c r="AE340">
        <v>0</v>
      </c>
      <c r="AF340">
        <v>0</v>
      </c>
      <c r="AG340">
        <v>0</v>
      </c>
      <c r="AH340">
        <v>0</v>
      </c>
      <c r="AI340">
        <v>0</v>
      </c>
      <c r="AJ340">
        <v>0</v>
      </c>
      <c r="AK340">
        <v>0</v>
      </c>
      <c r="AL340">
        <v>0</v>
      </c>
      <c r="AM340">
        <v>0</v>
      </c>
      <c r="AN340">
        <v>0</v>
      </c>
      <c r="AO340">
        <v>0</v>
      </c>
      <c r="AP340">
        <v>0</v>
      </c>
      <c r="AR340" s="11">
        <v>755342</v>
      </c>
      <c r="AS340">
        <v>0</v>
      </c>
      <c r="BE340">
        <v>0</v>
      </c>
    </row>
    <row r="341" spans="1:57" x14ac:dyDescent="0.35">
      <c r="A341">
        <v>120333</v>
      </c>
      <c r="B341">
        <v>4</v>
      </c>
      <c r="C341" t="s">
        <v>115</v>
      </c>
      <c r="D341">
        <v>12</v>
      </c>
      <c r="E341">
        <v>24</v>
      </c>
      <c r="F341">
        <v>1</v>
      </c>
      <c r="G341">
        <v>34</v>
      </c>
      <c r="H341">
        <v>1.2934027777777857E-3</v>
      </c>
      <c r="I341">
        <v>1.2934027777777857E-3</v>
      </c>
      <c r="J341">
        <v>1.2934027777777857E-3</v>
      </c>
      <c r="K341">
        <v>24</v>
      </c>
      <c r="L341">
        <v>1</v>
      </c>
      <c r="N341" s="11">
        <v>764556</v>
      </c>
      <c r="O341">
        <v>77</v>
      </c>
      <c r="AA341">
        <v>77</v>
      </c>
      <c r="AC341" s="11">
        <v>764556</v>
      </c>
      <c r="AD341">
        <v>-2</v>
      </c>
      <c r="AE341">
        <v>0</v>
      </c>
      <c r="AF341">
        <v>0</v>
      </c>
      <c r="AG341">
        <v>0</v>
      </c>
      <c r="AH341">
        <v>0</v>
      </c>
      <c r="AI341">
        <v>0</v>
      </c>
      <c r="AJ341">
        <v>0</v>
      </c>
      <c r="AK341">
        <v>0</v>
      </c>
      <c r="AL341">
        <v>0</v>
      </c>
      <c r="AM341">
        <v>0</v>
      </c>
      <c r="AN341">
        <v>0</v>
      </c>
      <c r="AO341">
        <v>0</v>
      </c>
      <c r="AP341">
        <v>0</v>
      </c>
      <c r="AR341" s="11">
        <v>764556</v>
      </c>
      <c r="AS341">
        <v>0</v>
      </c>
      <c r="BE341">
        <v>0</v>
      </c>
    </row>
    <row r="342" spans="1:57" x14ac:dyDescent="0.35">
      <c r="A342">
        <v>120333</v>
      </c>
      <c r="B342">
        <v>5</v>
      </c>
      <c r="C342" t="s">
        <v>151</v>
      </c>
      <c r="D342">
        <v>14</v>
      </c>
      <c r="E342">
        <v>25</v>
      </c>
      <c r="F342">
        <v>1</v>
      </c>
      <c r="G342">
        <v>16</v>
      </c>
      <c r="H342" t="s">
        <v>152</v>
      </c>
      <c r="I342">
        <v>509</v>
      </c>
      <c r="J342">
        <v>509</v>
      </c>
      <c r="K342">
        <v>25</v>
      </c>
      <c r="L342">
        <v>1</v>
      </c>
      <c r="N342" s="11">
        <v>768482</v>
      </c>
      <c r="O342">
        <v>117</v>
      </c>
      <c r="AA342">
        <v>117</v>
      </c>
      <c r="AC342" s="11">
        <v>768482</v>
      </c>
      <c r="AD342">
        <v>-42</v>
      </c>
      <c r="AE342">
        <v>0</v>
      </c>
      <c r="AF342">
        <v>0</v>
      </c>
      <c r="AG342">
        <v>0</v>
      </c>
      <c r="AH342">
        <v>0</v>
      </c>
      <c r="AI342">
        <v>0</v>
      </c>
      <c r="AJ342">
        <v>0</v>
      </c>
      <c r="AK342">
        <v>0</v>
      </c>
      <c r="AL342">
        <v>0</v>
      </c>
      <c r="AM342">
        <v>0</v>
      </c>
      <c r="AN342">
        <v>0</v>
      </c>
      <c r="AO342">
        <v>0</v>
      </c>
      <c r="AP342">
        <v>0</v>
      </c>
      <c r="AR342" s="11">
        <v>768482</v>
      </c>
      <c r="AS342">
        <v>0</v>
      </c>
      <c r="BE342">
        <v>0</v>
      </c>
    </row>
    <row r="343" spans="1:57" x14ac:dyDescent="0.35">
      <c r="A343">
        <v>120333</v>
      </c>
      <c r="B343">
        <v>6</v>
      </c>
      <c r="D343">
        <v>0</v>
      </c>
      <c r="F343">
        <v>0</v>
      </c>
      <c r="G343">
        <v>0</v>
      </c>
      <c r="K343" t="s">
        <v>89</v>
      </c>
      <c r="L343">
        <v>1</v>
      </c>
      <c r="N343" s="11">
        <v>781908</v>
      </c>
      <c r="O343">
        <v>119</v>
      </c>
      <c r="AA343">
        <v>119</v>
      </c>
      <c r="AC343" s="11">
        <v>781908</v>
      </c>
      <c r="AD343">
        <v>-44</v>
      </c>
      <c r="AE343">
        <v>0</v>
      </c>
      <c r="AF343">
        <v>0</v>
      </c>
      <c r="AG343">
        <v>0</v>
      </c>
      <c r="AH343">
        <v>0</v>
      </c>
      <c r="AI343">
        <v>0</v>
      </c>
      <c r="AJ343">
        <v>0</v>
      </c>
      <c r="AK343">
        <v>0</v>
      </c>
      <c r="AL343">
        <v>0</v>
      </c>
      <c r="AM343">
        <v>0</v>
      </c>
      <c r="AN343">
        <v>0</v>
      </c>
      <c r="AO343">
        <v>0</v>
      </c>
      <c r="AP343">
        <v>0</v>
      </c>
      <c r="AR343" s="11">
        <v>781908</v>
      </c>
      <c r="AS343">
        <v>0</v>
      </c>
      <c r="BE343">
        <v>0</v>
      </c>
    </row>
    <row r="344" spans="1:57" x14ac:dyDescent="0.35">
      <c r="A344">
        <v>120333</v>
      </c>
      <c r="B344">
        <v>7</v>
      </c>
      <c r="D344">
        <v>0</v>
      </c>
      <c r="F344">
        <v>0</v>
      </c>
      <c r="G344">
        <v>0</v>
      </c>
      <c r="K344" t="s">
        <v>89</v>
      </c>
      <c r="L344">
        <v>1</v>
      </c>
      <c r="N344" s="11">
        <v>796219</v>
      </c>
      <c r="O344">
        <v>42</v>
      </c>
      <c r="P344">
        <v>50</v>
      </c>
      <c r="Q344">
        <v>17</v>
      </c>
      <c r="R344">
        <v>38</v>
      </c>
      <c r="AA344">
        <v>50</v>
      </c>
      <c r="AC344" s="11">
        <v>796219</v>
      </c>
      <c r="AD344">
        <v>33</v>
      </c>
      <c r="AE344">
        <v>25</v>
      </c>
      <c r="AF344">
        <v>68</v>
      </c>
      <c r="AG344">
        <v>6</v>
      </c>
      <c r="AH344">
        <v>0</v>
      </c>
      <c r="AI344">
        <v>0</v>
      </c>
      <c r="AJ344">
        <v>0</v>
      </c>
      <c r="AK344">
        <v>0</v>
      </c>
      <c r="AL344">
        <v>0</v>
      </c>
      <c r="AM344">
        <v>0</v>
      </c>
      <c r="AN344">
        <v>0</v>
      </c>
      <c r="AO344">
        <v>0</v>
      </c>
      <c r="AP344">
        <v>68</v>
      </c>
      <c r="AR344" s="11">
        <v>796219</v>
      </c>
      <c r="AS344">
        <v>0</v>
      </c>
      <c r="AT344">
        <v>6.4346064814815307E-3</v>
      </c>
      <c r="AU344">
        <v>2.0735416666666673E-2</v>
      </c>
      <c r="AV344">
        <v>1.9291666666667595E-3</v>
      </c>
      <c r="BE344">
        <v>2.0735416666666673E-2</v>
      </c>
    </row>
    <row r="345" spans="1:57" x14ac:dyDescent="0.35">
      <c r="A345">
        <v>120333</v>
      </c>
      <c r="B345">
        <v>8</v>
      </c>
      <c r="D345">
        <v>0</v>
      </c>
      <c r="F345">
        <v>0</v>
      </c>
      <c r="G345">
        <v>0</v>
      </c>
      <c r="K345" t="s">
        <v>89</v>
      </c>
      <c r="L345">
        <v>1</v>
      </c>
      <c r="N345" s="11">
        <v>819703</v>
      </c>
      <c r="O345">
        <v>3</v>
      </c>
      <c r="P345">
        <v>3</v>
      </c>
      <c r="Q345">
        <v>8</v>
      </c>
      <c r="R345">
        <v>5</v>
      </c>
      <c r="S345">
        <v>9</v>
      </c>
      <c r="T345">
        <v>5</v>
      </c>
      <c r="U345">
        <v>4</v>
      </c>
      <c r="AA345">
        <v>9</v>
      </c>
      <c r="AC345" s="11">
        <v>819703</v>
      </c>
      <c r="AD345">
        <v>80</v>
      </c>
      <c r="AE345">
        <v>80</v>
      </c>
      <c r="AF345">
        <v>30</v>
      </c>
      <c r="AG345">
        <v>60</v>
      </c>
      <c r="AH345">
        <v>20</v>
      </c>
      <c r="AI345">
        <v>60</v>
      </c>
      <c r="AJ345">
        <v>70</v>
      </c>
      <c r="AP345">
        <v>80</v>
      </c>
      <c r="AR345" s="11">
        <v>819703</v>
      </c>
      <c r="AS345">
        <v>7.4259259259259469E-3</v>
      </c>
      <c r="AT345">
        <v>1.7327777777777831E-2</v>
      </c>
      <c r="AU345">
        <v>0</v>
      </c>
      <c r="AV345">
        <v>1.2137731481481451E-2</v>
      </c>
      <c r="AW345">
        <v>90</v>
      </c>
      <c r="AX345">
        <v>2.72013888888889E-3</v>
      </c>
      <c r="AY345">
        <v>3.4381944444443757E-3</v>
      </c>
      <c r="BE345">
        <v>90</v>
      </c>
    </row>
    <row r="346" spans="1:57" x14ac:dyDescent="0.35">
      <c r="A346">
        <v>120333</v>
      </c>
      <c r="B346">
        <v>9</v>
      </c>
      <c r="D346">
        <v>0</v>
      </c>
      <c r="F346">
        <v>0</v>
      </c>
      <c r="G346">
        <v>0</v>
      </c>
      <c r="K346" t="s">
        <v>89</v>
      </c>
      <c r="L346">
        <v>1</v>
      </c>
      <c r="N346" s="11">
        <v>825700</v>
      </c>
      <c r="O346">
        <v>2</v>
      </c>
      <c r="P346">
        <v>7</v>
      </c>
      <c r="Q346">
        <v>5</v>
      </c>
      <c r="R346">
        <v>9</v>
      </c>
      <c r="S346">
        <v>6</v>
      </c>
      <c r="T346">
        <v>2</v>
      </c>
      <c r="U346">
        <v>1</v>
      </c>
      <c r="V346">
        <v>6</v>
      </c>
      <c r="AA346">
        <v>9</v>
      </c>
      <c r="AC346" s="11">
        <v>825700</v>
      </c>
      <c r="AD346">
        <v>90</v>
      </c>
      <c r="AE346">
        <v>40</v>
      </c>
      <c r="AF346">
        <v>60</v>
      </c>
      <c r="AG346">
        <v>20</v>
      </c>
      <c r="AH346">
        <v>50</v>
      </c>
      <c r="AI346">
        <v>90</v>
      </c>
      <c r="AJ346">
        <v>100</v>
      </c>
      <c r="AK346">
        <v>50</v>
      </c>
      <c r="AP346">
        <v>100</v>
      </c>
      <c r="AR346" s="11">
        <v>825700</v>
      </c>
      <c r="AS346">
        <v>2.148958333333395E-3</v>
      </c>
      <c r="AT346">
        <v>1.0219328703703789E-2</v>
      </c>
      <c r="AU346">
        <v>2.5278819444444434E-2</v>
      </c>
      <c r="AV346">
        <v>3.2006944444444851E-3</v>
      </c>
      <c r="AW346">
        <v>1.6849884259259262E-2</v>
      </c>
      <c r="AX346">
        <v>245</v>
      </c>
      <c r="AY346">
        <v>3.7114583333333062E-3</v>
      </c>
      <c r="AZ346">
        <v>4.4848379629629509E-3</v>
      </c>
      <c r="BE346">
        <v>245</v>
      </c>
    </row>
    <row r="347" spans="1:57" x14ac:dyDescent="0.35">
      <c r="A347">
        <v>120333</v>
      </c>
      <c r="B347">
        <v>10</v>
      </c>
      <c r="D347">
        <v>0</v>
      </c>
      <c r="F347">
        <v>0</v>
      </c>
      <c r="G347">
        <v>0</v>
      </c>
      <c r="K347" t="s">
        <v>89</v>
      </c>
      <c r="L347">
        <v>1</v>
      </c>
      <c r="N347" s="11">
        <v>839047</v>
      </c>
      <c r="O347">
        <v>138</v>
      </c>
      <c r="AA347">
        <v>138</v>
      </c>
      <c r="AC347" s="11">
        <v>839047</v>
      </c>
      <c r="AD347">
        <v>-63</v>
      </c>
      <c r="AE347">
        <v>0</v>
      </c>
      <c r="AF347">
        <v>0</v>
      </c>
      <c r="AG347">
        <v>0</v>
      </c>
      <c r="AH347">
        <v>0</v>
      </c>
      <c r="AI347">
        <v>0</v>
      </c>
      <c r="AJ347">
        <v>0</v>
      </c>
      <c r="AK347">
        <v>0</v>
      </c>
      <c r="AL347">
        <v>0</v>
      </c>
      <c r="AM347">
        <v>0</v>
      </c>
      <c r="AN347">
        <v>0</v>
      </c>
      <c r="AO347">
        <v>0</v>
      </c>
      <c r="AP347">
        <v>0</v>
      </c>
      <c r="AR347" s="11">
        <v>839047</v>
      </c>
      <c r="AS347">
        <v>0</v>
      </c>
      <c r="BE347">
        <v>0</v>
      </c>
    </row>
    <row r="348" spans="1:57" x14ac:dyDescent="0.35">
      <c r="A348">
        <v>120333</v>
      </c>
      <c r="B348">
        <v>11</v>
      </c>
      <c r="D348">
        <v>0</v>
      </c>
      <c r="F348">
        <v>0</v>
      </c>
      <c r="G348">
        <v>0</v>
      </c>
      <c r="K348" t="s">
        <v>89</v>
      </c>
      <c r="L348">
        <v>1</v>
      </c>
      <c r="N348" s="11">
        <v>842919</v>
      </c>
      <c r="O348">
        <v>53</v>
      </c>
      <c r="P348">
        <v>21</v>
      </c>
      <c r="Q348">
        <v>47</v>
      </c>
      <c r="AA348">
        <v>53</v>
      </c>
      <c r="AC348" s="11">
        <v>842919</v>
      </c>
      <c r="AD348">
        <v>22</v>
      </c>
      <c r="AE348">
        <v>60</v>
      </c>
      <c r="AF348">
        <v>8</v>
      </c>
      <c r="AG348">
        <v>0</v>
      </c>
      <c r="AH348">
        <v>0</v>
      </c>
      <c r="AI348">
        <v>0</v>
      </c>
      <c r="AJ348">
        <v>0</v>
      </c>
      <c r="AK348">
        <v>0</v>
      </c>
      <c r="AL348">
        <v>0</v>
      </c>
      <c r="AM348">
        <v>0</v>
      </c>
      <c r="AN348">
        <v>0</v>
      </c>
      <c r="AO348">
        <v>0</v>
      </c>
      <c r="AP348">
        <v>60</v>
      </c>
      <c r="AR348" s="11">
        <v>842919</v>
      </c>
      <c r="AS348">
        <v>0</v>
      </c>
      <c r="AT348">
        <v>4.6736111111111978E-3</v>
      </c>
      <c r="AU348">
        <v>2.082060185185175E-2</v>
      </c>
      <c r="BE348">
        <v>2.082060185185175E-2</v>
      </c>
    </row>
    <row r="349" spans="1:57" x14ac:dyDescent="0.35">
      <c r="A349">
        <v>120333</v>
      </c>
      <c r="B349">
        <v>12</v>
      </c>
      <c r="D349">
        <v>0</v>
      </c>
      <c r="F349">
        <v>0</v>
      </c>
      <c r="G349">
        <v>0</v>
      </c>
      <c r="K349" t="s">
        <v>89</v>
      </c>
      <c r="L349">
        <v>1</v>
      </c>
      <c r="N349" s="11">
        <v>844066</v>
      </c>
      <c r="O349">
        <v>76</v>
      </c>
      <c r="P349">
        <v>71</v>
      </c>
      <c r="AA349">
        <v>76</v>
      </c>
      <c r="AC349" s="11">
        <v>844066</v>
      </c>
      <c r="AD349">
        <v>-1</v>
      </c>
      <c r="AE349">
        <v>4</v>
      </c>
      <c r="AF349">
        <v>0</v>
      </c>
      <c r="AG349">
        <v>0</v>
      </c>
      <c r="AH349">
        <v>0</v>
      </c>
      <c r="AI349">
        <v>0</v>
      </c>
      <c r="AJ349">
        <v>0</v>
      </c>
      <c r="AK349">
        <v>0</v>
      </c>
      <c r="AL349">
        <v>0</v>
      </c>
      <c r="AM349">
        <v>0</v>
      </c>
      <c r="AN349">
        <v>0</v>
      </c>
      <c r="AO349">
        <v>0</v>
      </c>
      <c r="AP349">
        <v>4</v>
      </c>
      <c r="AR349" s="11">
        <v>844066</v>
      </c>
      <c r="AS349">
        <v>0</v>
      </c>
      <c r="AT349">
        <v>0</v>
      </c>
      <c r="BE349">
        <v>0</v>
      </c>
    </row>
    <row r="350" spans="1:57" x14ac:dyDescent="0.35">
      <c r="A350">
        <v>682551</v>
      </c>
      <c r="B350">
        <v>1</v>
      </c>
      <c r="C350" t="s">
        <v>120</v>
      </c>
      <c r="D350">
        <v>38</v>
      </c>
      <c r="E350">
        <v>38</v>
      </c>
      <c r="F350">
        <v>2</v>
      </c>
      <c r="G350">
        <v>37</v>
      </c>
      <c r="H350">
        <v>1.3326273148148049E-2</v>
      </c>
      <c r="I350">
        <v>1.3326273148148049E-2</v>
      </c>
      <c r="J350">
        <v>1.3326273148148049E-2</v>
      </c>
      <c r="K350">
        <v>38</v>
      </c>
      <c r="L350">
        <v>1</v>
      </c>
      <c r="N350" s="11">
        <v>848265</v>
      </c>
      <c r="O350">
        <v>122</v>
      </c>
      <c r="AA350">
        <v>122</v>
      </c>
      <c r="AC350" s="11">
        <v>848265</v>
      </c>
      <c r="AD350">
        <v>-47</v>
      </c>
      <c r="AE350">
        <v>0</v>
      </c>
      <c r="AF350">
        <v>0</v>
      </c>
      <c r="AG350">
        <v>0</v>
      </c>
      <c r="AH350">
        <v>0</v>
      </c>
      <c r="AI350">
        <v>0</v>
      </c>
      <c r="AJ350">
        <v>0</v>
      </c>
      <c r="AK350">
        <v>0</v>
      </c>
      <c r="AL350">
        <v>0</v>
      </c>
      <c r="AM350">
        <v>0</v>
      </c>
      <c r="AN350">
        <v>0</v>
      </c>
      <c r="AO350">
        <v>0</v>
      </c>
      <c r="AP350">
        <v>0</v>
      </c>
      <c r="AR350" s="11">
        <v>848265</v>
      </c>
      <c r="AS350">
        <v>0</v>
      </c>
      <c r="BE350">
        <v>0</v>
      </c>
    </row>
    <row r="351" spans="1:57" x14ac:dyDescent="0.35">
      <c r="A351">
        <v>682551</v>
      </c>
      <c r="B351">
        <v>2</v>
      </c>
      <c r="C351" t="s">
        <v>64</v>
      </c>
      <c r="D351">
        <v>19</v>
      </c>
      <c r="E351">
        <v>23</v>
      </c>
      <c r="F351">
        <v>1</v>
      </c>
      <c r="G351">
        <v>56</v>
      </c>
      <c r="H351">
        <v>4.7056712962962877E-3</v>
      </c>
      <c r="I351">
        <v>4.7056712962962877E-3</v>
      </c>
      <c r="J351">
        <v>4.7056712962962877E-3</v>
      </c>
      <c r="K351">
        <v>23</v>
      </c>
      <c r="L351">
        <v>1</v>
      </c>
      <c r="N351" s="11">
        <v>849478</v>
      </c>
      <c r="O351">
        <v>59</v>
      </c>
      <c r="P351">
        <v>60</v>
      </c>
      <c r="AA351">
        <v>60</v>
      </c>
      <c r="AC351" s="11">
        <v>849478</v>
      </c>
      <c r="AD351">
        <v>16</v>
      </c>
      <c r="AE351">
        <v>15</v>
      </c>
      <c r="AF351">
        <v>0</v>
      </c>
      <c r="AG351">
        <v>0</v>
      </c>
      <c r="AH351">
        <v>0</v>
      </c>
      <c r="AI351">
        <v>0</v>
      </c>
      <c r="AJ351">
        <v>0</v>
      </c>
      <c r="AK351">
        <v>0</v>
      </c>
      <c r="AL351">
        <v>0</v>
      </c>
      <c r="AM351">
        <v>0</v>
      </c>
      <c r="AN351">
        <v>0</v>
      </c>
      <c r="AO351">
        <v>0</v>
      </c>
      <c r="AP351">
        <v>16</v>
      </c>
      <c r="AR351" s="11">
        <v>849478</v>
      </c>
      <c r="AS351">
        <v>0</v>
      </c>
      <c r="AT351">
        <v>5.8422453703703692E-3</v>
      </c>
      <c r="BE351">
        <v>5.8422453703703692E-3</v>
      </c>
    </row>
    <row r="352" spans="1:57" x14ac:dyDescent="0.35">
      <c r="A352">
        <v>682551</v>
      </c>
      <c r="B352">
        <v>3</v>
      </c>
      <c r="C352" t="s">
        <v>133</v>
      </c>
      <c r="D352">
        <v>40</v>
      </c>
      <c r="E352">
        <v>32</v>
      </c>
      <c r="F352">
        <v>1</v>
      </c>
      <c r="G352">
        <v>38</v>
      </c>
      <c r="H352">
        <v>1.8924537037037004E-2</v>
      </c>
      <c r="I352">
        <v>1.8924537037037004E-2</v>
      </c>
      <c r="J352">
        <v>1.8924537037037004E-2</v>
      </c>
      <c r="K352">
        <v>32</v>
      </c>
      <c r="L352">
        <v>1</v>
      </c>
      <c r="N352" s="11">
        <v>851037</v>
      </c>
      <c r="O352">
        <v>131</v>
      </c>
      <c r="AA352">
        <v>131</v>
      </c>
      <c r="AC352" s="11">
        <v>851037</v>
      </c>
      <c r="AD352">
        <v>-56</v>
      </c>
      <c r="AE352">
        <v>0</v>
      </c>
      <c r="AF352">
        <v>0</v>
      </c>
      <c r="AG352">
        <v>0</v>
      </c>
      <c r="AH352">
        <v>0</v>
      </c>
      <c r="AI352">
        <v>0</v>
      </c>
      <c r="AJ352">
        <v>0</v>
      </c>
      <c r="AK352">
        <v>0</v>
      </c>
      <c r="AL352">
        <v>0</v>
      </c>
      <c r="AM352">
        <v>0</v>
      </c>
      <c r="AN352">
        <v>0</v>
      </c>
      <c r="AO352">
        <v>0</v>
      </c>
      <c r="AP352">
        <v>0</v>
      </c>
      <c r="AR352" s="11">
        <v>851037</v>
      </c>
      <c r="AS352">
        <v>0</v>
      </c>
      <c r="BE352">
        <v>0</v>
      </c>
    </row>
    <row r="353" spans="1:57" x14ac:dyDescent="0.35">
      <c r="A353">
        <v>682551</v>
      </c>
      <c r="B353">
        <v>4</v>
      </c>
      <c r="C353" t="s">
        <v>71</v>
      </c>
      <c r="D353">
        <v>19</v>
      </c>
      <c r="E353">
        <v>13</v>
      </c>
      <c r="F353">
        <v>1</v>
      </c>
      <c r="G353">
        <v>64</v>
      </c>
      <c r="H353">
        <v>1.2207175925926794E-3</v>
      </c>
      <c r="I353">
        <v>1.2207175925926794E-3</v>
      </c>
      <c r="J353">
        <v>1.2207175925926794E-3</v>
      </c>
      <c r="K353">
        <v>13</v>
      </c>
      <c r="L353">
        <v>1</v>
      </c>
      <c r="N353" s="11">
        <v>855131</v>
      </c>
      <c r="O353">
        <v>71</v>
      </c>
      <c r="P353">
        <v>51</v>
      </c>
      <c r="AA353">
        <v>71</v>
      </c>
      <c r="AC353" s="11">
        <v>855131</v>
      </c>
      <c r="AD353">
        <v>4</v>
      </c>
      <c r="AE353">
        <v>24</v>
      </c>
      <c r="AF353">
        <v>0</v>
      </c>
      <c r="AG353">
        <v>0</v>
      </c>
      <c r="AH353">
        <v>0</v>
      </c>
      <c r="AI353">
        <v>0</v>
      </c>
      <c r="AJ353">
        <v>0</v>
      </c>
      <c r="AK353">
        <v>0</v>
      </c>
      <c r="AL353">
        <v>0</v>
      </c>
      <c r="AM353">
        <v>0</v>
      </c>
      <c r="AN353">
        <v>0</v>
      </c>
      <c r="AO353">
        <v>0</v>
      </c>
      <c r="AP353">
        <v>24</v>
      </c>
      <c r="AR353" s="11">
        <v>855131</v>
      </c>
      <c r="AS353">
        <v>0</v>
      </c>
      <c r="AT353">
        <v>6.5337962962963569E-3</v>
      </c>
      <c r="BE353">
        <v>6.5337962962963569E-3</v>
      </c>
    </row>
    <row r="354" spans="1:57" x14ac:dyDescent="0.35">
      <c r="A354">
        <v>682551</v>
      </c>
      <c r="B354">
        <v>5</v>
      </c>
      <c r="C354" t="s">
        <v>146</v>
      </c>
      <c r="D354">
        <v>1</v>
      </c>
      <c r="E354">
        <v>26</v>
      </c>
      <c r="F354">
        <v>1</v>
      </c>
      <c r="G354">
        <v>13</v>
      </c>
      <c r="H354" t="s">
        <v>148</v>
      </c>
      <c r="I354">
        <v>504</v>
      </c>
      <c r="J354">
        <v>504</v>
      </c>
      <c r="K354" t="s">
        <v>147</v>
      </c>
      <c r="L354">
        <v>1</v>
      </c>
      <c r="N354" s="11">
        <v>858387</v>
      </c>
      <c r="O354">
        <v>52</v>
      </c>
      <c r="P354">
        <v>67</v>
      </c>
      <c r="AA354">
        <v>67</v>
      </c>
      <c r="AC354" s="11">
        <v>858387</v>
      </c>
      <c r="AD354">
        <v>23</v>
      </c>
      <c r="AE354">
        <v>8</v>
      </c>
      <c r="AF354">
        <v>0</v>
      </c>
      <c r="AG354">
        <v>0</v>
      </c>
      <c r="AH354">
        <v>0</v>
      </c>
      <c r="AI354">
        <v>0</v>
      </c>
      <c r="AJ354">
        <v>0</v>
      </c>
      <c r="AK354">
        <v>0</v>
      </c>
      <c r="AL354">
        <v>0</v>
      </c>
      <c r="AM354">
        <v>0</v>
      </c>
      <c r="AN354">
        <v>0</v>
      </c>
      <c r="AO354">
        <v>0</v>
      </c>
      <c r="AP354">
        <v>23</v>
      </c>
      <c r="AR354" s="11">
        <v>858387</v>
      </c>
      <c r="AS354">
        <v>0</v>
      </c>
      <c r="AT354">
        <v>6.4285879629628617E-3</v>
      </c>
      <c r="BE354">
        <v>6.4285879629628617E-3</v>
      </c>
    </row>
    <row r="355" spans="1:57" x14ac:dyDescent="0.35">
      <c r="A355">
        <v>682551</v>
      </c>
      <c r="B355">
        <v>6</v>
      </c>
      <c r="D355">
        <v>0</v>
      </c>
      <c r="F355">
        <v>0</v>
      </c>
      <c r="G355">
        <v>0</v>
      </c>
      <c r="K355" t="s">
        <v>89</v>
      </c>
      <c r="L355">
        <v>1</v>
      </c>
      <c r="N355" s="11">
        <v>871307</v>
      </c>
      <c r="O355">
        <v>55</v>
      </c>
      <c r="P355">
        <v>30</v>
      </c>
      <c r="Q355">
        <v>49</v>
      </c>
      <c r="AA355">
        <v>55</v>
      </c>
      <c r="AC355" s="11">
        <v>871307</v>
      </c>
      <c r="AD355">
        <v>20</v>
      </c>
      <c r="AE355">
        <v>45</v>
      </c>
      <c r="AF355">
        <v>4</v>
      </c>
      <c r="AG355">
        <v>0</v>
      </c>
      <c r="AH355">
        <v>0</v>
      </c>
      <c r="AI355">
        <v>0</v>
      </c>
      <c r="AJ355">
        <v>0</v>
      </c>
      <c r="AK355">
        <v>0</v>
      </c>
      <c r="AL355">
        <v>0</v>
      </c>
      <c r="AM355">
        <v>0</v>
      </c>
      <c r="AN355">
        <v>0</v>
      </c>
      <c r="AO355">
        <v>0</v>
      </c>
      <c r="AP355">
        <v>45</v>
      </c>
      <c r="AR355" s="11">
        <v>871307</v>
      </c>
      <c r="AS355">
        <v>0</v>
      </c>
      <c r="AT355">
        <v>5.4990740740741284E-3</v>
      </c>
      <c r="AU355">
        <v>2.6103356481481432E-2</v>
      </c>
      <c r="BE355">
        <v>2.6103356481481432E-2</v>
      </c>
    </row>
    <row r="356" spans="1:57" x14ac:dyDescent="0.35">
      <c r="A356">
        <v>682551</v>
      </c>
      <c r="B356">
        <v>7</v>
      </c>
      <c r="D356">
        <v>0</v>
      </c>
      <c r="F356">
        <v>0</v>
      </c>
      <c r="G356">
        <v>0</v>
      </c>
      <c r="K356" t="s">
        <v>89</v>
      </c>
      <c r="L356">
        <v>1</v>
      </c>
      <c r="N356" s="11">
        <v>887297</v>
      </c>
      <c r="O356">
        <v>27</v>
      </c>
      <c r="P356">
        <v>41</v>
      </c>
      <c r="Q356">
        <v>27</v>
      </c>
      <c r="R356">
        <v>22</v>
      </c>
      <c r="AA356">
        <v>41</v>
      </c>
      <c r="AC356" s="11">
        <v>887297</v>
      </c>
      <c r="AD356">
        <v>48</v>
      </c>
      <c r="AE356">
        <v>34</v>
      </c>
      <c r="AF356">
        <v>48</v>
      </c>
      <c r="AG356">
        <v>38</v>
      </c>
      <c r="AH356">
        <v>0</v>
      </c>
      <c r="AI356">
        <v>0</v>
      </c>
      <c r="AJ356">
        <v>0</v>
      </c>
      <c r="AK356">
        <v>0</v>
      </c>
      <c r="AL356">
        <v>0</v>
      </c>
      <c r="AM356">
        <v>0</v>
      </c>
      <c r="AN356">
        <v>0</v>
      </c>
      <c r="AO356">
        <v>0</v>
      </c>
      <c r="AP356">
        <v>48</v>
      </c>
      <c r="AR356" s="11">
        <v>887297</v>
      </c>
      <c r="AS356">
        <v>0</v>
      </c>
      <c r="AT356">
        <v>6.0353009259259682E-3</v>
      </c>
      <c r="AU356">
        <v>2.1616203703703762E-2</v>
      </c>
      <c r="AV356">
        <v>1.4228009259258378E-3</v>
      </c>
      <c r="BE356">
        <v>2.1616203703703762E-2</v>
      </c>
    </row>
    <row r="357" spans="1:57" x14ac:dyDescent="0.35">
      <c r="A357">
        <v>682551</v>
      </c>
      <c r="B357">
        <v>8</v>
      </c>
      <c r="D357">
        <v>0</v>
      </c>
      <c r="F357">
        <v>0</v>
      </c>
      <c r="G357">
        <v>0</v>
      </c>
      <c r="K357" t="s">
        <v>89</v>
      </c>
      <c r="L357">
        <v>1</v>
      </c>
      <c r="N357" s="11">
        <v>889971</v>
      </c>
      <c r="O357">
        <v>117</v>
      </c>
      <c r="AA357">
        <v>117</v>
      </c>
      <c r="AC357" s="11">
        <v>889971</v>
      </c>
      <c r="AD357">
        <v>-42</v>
      </c>
      <c r="AE357">
        <v>0</v>
      </c>
      <c r="AF357">
        <v>0</v>
      </c>
      <c r="AG357">
        <v>0</v>
      </c>
      <c r="AH357">
        <v>0</v>
      </c>
      <c r="AI357">
        <v>0</v>
      </c>
      <c r="AJ357">
        <v>0</v>
      </c>
      <c r="AK357">
        <v>0</v>
      </c>
      <c r="AL357">
        <v>0</v>
      </c>
      <c r="AM357">
        <v>0</v>
      </c>
      <c r="AN357">
        <v>0</v>
      </c>
      <c r="AO357">
        <v>0</v>
      </c>
      <c r="AP357">
        <v>0</v>
      </c>
      <c r="AR357" s="11">
        <v>889971</v>
      </c>
      <c r="AS357">
        <v>0</v>
      </c>
      <c r="BE357">
        <v>0</v>
      </c>
    </row>
    <row r="358" spans="1:57" x14ac:dyDescent="0.35">
      <c r="A358">
        <v>682551</v>
      </c>
      <c r="B358">
        <v>9</v>
      </c>
      <c r="D358">
        <v>0</v>
      </c>
      <c r="F358">
        <v>0</v>
      </c>
      <c r="G358">
        <v>0</v>
      </c>
      <c r="K358" t="s">
        <v>89</v>
      </c>
      <c r="L358">
        <v>1</v>
      </c>
      <c r="N358" s="11">
        <v>893571</v>
      </c>
      <c r="O358">
        <v>102</v>
      </c>
      <c r="AA358">
        <v>102</v>
      </c>
      <c r="AC358" s="11">
        <v>893571</v>
      </c>
      <c r="AD358">
        <v>-27</v>
      </c>
      <c r="AE358">
        <v>0</v>
      </c>
      <c r="AF358">
        <v>0</v>
      </c>
      <c r="AG358">
        <v>0</v>
      </c>
      <c r="AH358">
        <v>0</v>
      </c>
      <c r="AI358">
        <v>0</v>
      </c>
      <c r="AJ358">
        <v>0</v>
      </c>
      <c r="AK358">
        <v>0</v>
      </c>
      <c r="AL358">
        <v>0</v>
      </c>
      <c r="AM358">
        <v>0</v>
      </c>
      <c r="AN358">
        <v>0</v>
      </c>
      <c r="AO358">
        <v>0</v>
      </c>
      <c r="AP358">
        <v>0</v>
      </c>
      <c r="AR358" s="11">
        <v>893571</v>
      </c>
      <c r="AS358">
        <v>0</v>
      </c>
      <c r="BE358">
        <v>0</v>
      </c>
    </row>
    <row r="359" spans="1:57" x14ac:dyDescent="0.35">
      <c r="A359">
        <v>682551</v>
      </c>
      <c r="B359">
        <v>10</v>
      </c>
      <c r="D359">
        <v>0</v>
      </c>
      <c r="F359">
        <v>0</v>
      </c>
      <c r="G359">
        <v>0</v>
      </c>
      <c r="K359" t="s">
        <v>89</v>
      </c>
      <c r="L359">
        <v>1</v>
      </c>
      <c r="N359" s="11">
        <v>899345</v>
      </c>
      <c r="O359">
        <v>88</v>
      </c>
      <c r="AA359">
        <v>88</v>
      </c>
      <c r="AC359" s="11">
        <v>899345</v>
      </c>
      <c r="AD359">
        <v>-13</v>
      </c>
      <c r="AE359">
        <v>0</v>
      </c>
      <c r="AF359">
        <v>0</v>
      </c>
      <c r="AG359">
        <v>0</v>
      </c>
      <c r="AH359">
        <v>0</v>
      </c>
      <c r="AI359">
        <v>0</v>
      </c>
      <c r="AJ359">
        <v>0</v>
      </c>
      <c r="AK359">
        <v>0</v>
      </c>
      <c r="AL359">
        <v>0</v>
      </c>
      <c r="AM359">
        <v>0</v>
      </c>
      <c r="AN359">
        <v>0</v>
      </c>
      <c r="AO359">
        <v>0</v>
      </c>
      <c r="AP359">
        <v>0</v>
      </c>
      <c r="AR359" s="11">
        <v>899345</v>
      </c>
      <c r="AS359">
        <v>0</v>
      </c>
      <c r="BE359">
        <v>0</v>
      </c>
    </row>
    <row r="360" spans="1:57" x14ac:dyDescent="0.35">
      <c r="A360">
        <v>682551</v>
      </c>
      <c r="B360">
        <v>11</v>
      </c>
      <c r="D360">
        <v>0</v>
      </c>
      <c r="F360">
        <v>0</v>
      </c>
      <c r="G360">
        <v>0</v>
      </c>
      <c r="K360" t="s">
        <v>89</v>
      </c>
      <c r="L360">
        <v>1</v>
      </c>
      <c r="N360" s="11">
        <v>907105</v>
      </c>
      <c r="O360">
        <v>102</v>
      </c>
      <c r="AA360">
        <v>102</v>
      </c>
      <c r="AC360" s="11">
        <v>907105</v>
      </c>
      <c r="AD360">
        <v>-27</v>
      </c>
      <c r="AE360">
        <v>0</v>
      </c>
      <c r="AF360">
        <v>0</v>
      </c>
      <c r="AG360">
        <v>0</v>
      </c>
      <c r="AH360">
        <v>0</v>
      </c>
      <c r="AI360">
        <v>0</v>
      </c>
      <c r="AJ360">
        <v>0</v>
      </c>
      <c r="AK360">
        <v>0</v>
      </c>
      <c r="AL360">
        <v>0</v>
      </c>
      <c r="AM360">
        <v>0</v>
      </c>
      <c r="AN360">
        <v>0</v>
      </c>
      <c r="AO360">
        <v>0</v>
      </c>
      <c r="AP360">
        <v>0</v>
      </c>
      <c r="AR360" s="11">
        <v>907105</v>
      </c>
      <c r="AS360">
        <v>0</v>
      </c>
      <c r="BE360">
        <v>0</v>
      </c>
    </row>
    <row r="361" spans="1:57" x14ac:dyDescent="0.35">
      <c r="A361">
        <v>682551</v>
      </c>
      <c r="B361">
        <v>12</v>
      </c>
      <c r="D361">
        <v>0</v>
      </c>
      <c r="F361">
        <v>0</v>
      </c>
      <c r="G361">
        <v>0</v>
      </c>
      <c r="K361" t="s">
        <v>89</v>
      </c>
      <c r="L361">
        <v>1</v>
      </c>
      <c r="N361" s="11">
        <v>915210</v>
      </c>
      <c r="O361">
        <v>115</v>
      </c>
      <c r="AA361">
        <v>115</v>
      </c>
      <c r="AC361" s="11">
        <v>915210</v>
      </c>
      <c r="AD361">
        <v>-40</v>
      </c>
      <c r="AE361">
        <v>0</v>
      </c>
      <c r="AF361">
        <v>0</v>
      </c>
      <c r="AG361">
        <v>0</v>
      </c>
      <c r="AH361">
        <v>0</v>
      </c>
      <c r="AI361">
        <v>0</v>
      </c>
      <c r="AJ361">
        <v>0</v>
      </c>
      <c r="AK361">
        <v>0</v>
      </c>
      <c r="AL361">
        <v>0</v>
      </c>
      <c r="AM361">
        <v>0</v>
      </c>
      <c r="AN361">
        <v>0</v>
      </c>
      <c r="AO361">
        <v>0</v>
      </c>
      <c r="AP361">
        <v>0</v>
      </c>
      <c r="AR361" s="11">
        <v>915210</v>
      </c>
      <c r="AS361">
        <v>0</v>
      </c>
      <c r="BE361">
        <v>0</v>
      </c>
    </row>
    <row r="362" spans="1:57" x14ac:dyDescent="0.35">
      <c r="A362">
        <v>472642</v>
      </c>
      <c r="B362">
        <v>1</v>
      </c>
      <c r="C362" t="s">
        <v>84</v>
      </c>
      <c r="D362">
        <v>29</v>
      </c>
      <c r="E362">
        <v>33</v>
      </c>
      <c r="F362">
        <v>3</v>
      </c>
      <c r="G362">
        <v>42</v>
      </c>
      <c r="H362">
        <v>1.3216898148148193E-2</v>
      </c>
      <c r="I362">
        <v>1.3216898148148193E-2</v>
      </c>
      <c r="J362">
        <v>1.3216898148148193E-2</v>
      </c>
      <c r="K362">
        <v>33</v>
      </c>
      <c r="L362">
        <v>1</v>
      </c>
      <c r="N362" s="11">
        <v>916290</v>
      </c>
      <c r="O362">
        <v>111</v>
      </c>
      <c r="AA362">
        <v>111</v>
      </c>
      <c r="AC362" s="11">
        <v>916290</v>
      </c>
      <c r="AD362">
        <v>-36</v>
      </c>
      <c r="AE362">
        <v>0</v>
      </c>
      <c r="AF362">
        <v>0</v>
      </c>
      <c r="AG362">
        <v>0</v>
      </c>
      <c r="AH362">
        <v>0</v>
      </c>
      <c r="AI362">
        <v>0</v>
      </c>
      <c r="AJ362">
        <v>0</v>
      </c>
      <c r="AK362">
        <v>0</v>
      </c>
      <c r="AL362">
        <v>0</v>
      </c>
      <c r="AM362">
        <v>0</v>
      </c>
      <c r="AN362">
        <v>0</v>
      </c>
      <c r="AO362">
        <v>0</v>
      </c>
      <c r="AP362">
        <v>0</v>
      </c>
      <c r="AR362" s="11">
        <v>916290</v>
      </c>
      <c r="AS362">
        <v>0</v>
      </c>
      <c r="BE362">
        <v>0</v>
      </c>
    </row>
    <row r="363" spans="1:57" x14ac:dyDescent="0.35">
      <c r="A363">
        <v>472642</v>
      </c>
      <c r="B363">
        <v>2</v>
      </c>
      <c r="C363" t="s">
        <v>115</v>
      </c>
      <c r="D363">
        <v>4</v>
      </c>
      <c r="E363">
        <v>41</v>
      </c>
      <c r="F363">
        <v>2</v>
      </c>
      <c r="G363">
        <v>34</v>
      </c>
      <c r="H363">
        <v>5.0111111111110773E-3</v>
      </c>
      <c r="I363">
        <v>5.0111111111110773E-3</v>
      </c>
      <c r="J363">
        <v>5.0111111111110773E-3</v>
      </c>
      <c r="K363">
        <v>41</v>
      </c>
      <c r="L363">
        <v>1</v>
      </c>
      <c r="N363" s="11">
        <v>921544</v>
      </c>
      <c r="O363">
        <v>117</v>
      </c>
      <c r="AA363">
        <v>117</v>
      </c>
      <c r="AC363" s="11">
        <v>921544</v>
      </c>
      <c r="AD363">
        <v>-42</v>
      </c>
      <c r="AE363">
        <v>0</v>
      </c>
      <c r="AF363">
        <v>0</v>
      </c>
      <c r="AG363">
        <v>0</v>
      </c>
      <c r="AH363">
        <v>0</v>
      </c>
      <c r="AI363">
        <v>0</v>
      </c>
      <c r="AJ363">
        <v>0</v>
      </c>
      <c r="AK363">
        <v>0</v>
      </c>
      <c r="AL363">
        <v>0</v>
      </c>
      <c r="AM363">
        <v>0</v>
      </c>
      <c r="AN363">
        <v>0</v>
      </c>
      <c r="AO363">
        <v>0</v>
      </c>
      <c r="AP363">
        <v>0</v>
      </c>
      <c r="AR363" s="11">
        <v>921544</v>
      </c>
      <c r="AS363">
        <v>0</v>
      </c>
      <c r="BE363">
        <v>0</v>
      </c>
    </row>
    <row r="364" spans="1:57" x14ac:dyDescent="0.35">
      <c r="A364">
        <v>472642</v>
      </c>
      <c r="B364">
        <v>3</v>
      </c>
      <c r="C364" t="s">
        <v>14</v>
      </c>
      <c r="D364">
        <v>5</v>
      </c>
      <c r="E364">
        <v>3</v>
      </c>
      <c r="F364">
        <v>1</v>
      </c>
      <c r="G364">
        <v>96</v>
      </c>
      <c r="H364">
        <v>1.7093865740740677E-2</v>
      </c>
      <c r="I364">
        <v>1.7093865740740677E-2</v>
      </c>
      <c r="J364">
        <v>1.7093865740740677E-2</v>
      </c>
      <c r="K364">
        <v>3</v>
      </c>
      <c r="L364">
        <v>1</v>
      </c>
      <c r="N364" s="11">
        <v>922058</v>
      </c>
      <c r="O364">
        <v>85</v>
      </c>
      <c r="AA364">
        <v>85</v>
      </c>
      <c r="AC364" s="11">
        <v>922058</v>
      </c>
      <c r="AD364">
        <v>-10</v>
      </c>
      <c r="AE364">
        <v>0</v>
      </c>
      <c r="AF364">
        <v>0</v>
      </c>
      <c r="AG364">
        <v>0</v>
      </c>
      <c r="AH364">
        <v>0</v>
      </c>
      <c r="AI364">
        <v>0</v>
      </c>
      <c r="AJ364">
        <v>0</v>
      </c>
      <c r="AK364">
        <v>0</v>
      </c>
      <c r="AL364">
        <v>0</v>
      </c>
      <c r="AM364">
        <v>0</v>
      </c>
      <c r="AN364">
        <v>0</v>
      </c>
      <c r="AO364">
        <v>0</v>
      </c>
      <c r="AP364">
        <v>0</v>
      </c>
      <c r="AR364" s="11">
        <v>922058</v>
      </c>
      <c r="AS364">
        <v>0</v>
      </c>
      <c r="BE364">
        <v>0</v>
      </c>
    </row>
    <row r="365" spans="1:57" x14ac:dyDescent="0.35">
      <c r="A365">
        <v>472642</v>
      </c>
      <c r="B365">
        <v>4</v>
      </c>
      <c r="C365" t="s">
        <v>43</v>
      </c>
      <c r="D365">
        <v>10</v>
      </c>
      <c r="E365">
        <v>30</v>
      </c>
      <c r="F365">
        <v>1</v>
      </c>
      <c r="G365">
        <v>22</v>
      </c>
      <c r="H365">
        <v>1.3922453703703042E-3</v>
      </c>
      <c r="I365">
        <v>1.3922453703703042E-3</v>
      </c>
      <c r="J365">
        <v>1.3922453703703042E-3</v>
      </c>
      <c r="K365">
        <v>30</v>
      </c>
      <c r="L365">
        <v>1</v>
      </c>
      <c r="N365" s="11">
        <v>953791</v>
      </c>
      <c r="O365">
        <v>86</v>
      </c>
      <c r="AA365">
        <v>86</v>
      </c>
      <c r="AC365" s="11">
        <v>953791</v>
      </c>
      <c r="AD365">
        <v>-11</v>
      </c>
      <c r="AE365">
        <v>0</v>
      </c>
      <c r="AF365">
        <v>0</v>
      </c>
      <c r="AG365">
        <v>0</v>
      </c>
      <c r="AH365">
        <v>0</v>
      </c>
      <c r="AI365">
        <v>0</v>
      </c>
      <c r="AJ365">
        <v>0</v>
      </c>
      <c r="AK365">
        <v>0</v>
      </c>
      <c r="AL365">
        <v>0</v>
      </c>
      <c r="AM365">
        <v>0</v>
      </c>
      <c r="AN365">
        <v>0</v>
      </c>
      <c r="AO365">
        <v>0</v>
      </c>
      <c r="AP365">
        <v>0</v>
      </c>
      <c r="AR365" s="11">
        <v>953791</v>
      </c>
      <c r="AS365">
        <v>0</v>
      </c>
      <c r="BE365">
        <v>0</v>
      </c>
    </row>
    <row r="366" spans="1:57" x14ac:dyDescent="0.35">
      <c r="A366">
        <v>472642</v>
      </c>
      <c r="B366">
        <v>5</v>
      </c>
      <c r="D366">
        <v>0</v>
      </c>
      <c r="F366">
        <v>0</v>
      </c>
      <c r="G366">
        <v>0</v>
      </c>
      <c r="K366" t="s">
        <v>89</v>
      </c>
      <c r="L366">
        <v>1</v>
      </c>
      <c r="N366" s="11">
        <v>975294</v>
      </c>
      <c r="O366">
        <v>117</v>
      </c>
      <c r="AA366">
        <v>117</v>
      </c>
      <c r="AC366" s="11">
        <v>975294</v>
      </c>
      <c r="AD366">
        <v>-42</v>
      </c>
      <c r="AE366">
        <v>0</v>
      </c>
      <c r="AF366">
        <v>0</v>
      </c>
      <c r="AG366">
        <v>0</v>
      </c>
      <c r="AH366">
        <v>0</v>
      </c>
      <c r="AI366">
        <v>0</v>
      </c>
      <c r="AJ366">
        <v>0</v>
      </c>
      <c r="AK366">
        <v>0</v>
      </c>
      <c r="AL366">
        <v>0</v>
      </c>
      <c r="AM366">
        <v>0</v>
      </c>
      <c r="AN366">
        <v>0</v>
      </c>
      <c r="AO366">
        <v>0</v>
      </c>
      <c r="AP366">
        <v>0</v>
      </c>
      <c r="AR366" s="11">
        <v>975294</v>
      </c>
      <c r="AS366">
        <v>0</v>
      </c>
      <c r="BE366">
        <v>0</v>
      </c>
    </row>
    <row r="367" spans="1:57" x14ac:dyDescent="0.35">
      <c r="A367">
        <v>472642</v>
      </c>
      <c r="B367">
        <v>6</v>
      </c>
      <c r="D367">
        <v>0</v>
      </c>
      <c r="F367">
        <v>0</v>
      </c>
      <c r="G367">
        <v>0</v>
      </c>
      <c r="K367" t="s">
        <v>89</v>
      </c>
      <c r="L367">
        <v>1</v>
      </c>
      <c r="N367" s="11">
        <v>978472</v>
      </c>
      <c r="O367">
        <v>81</v>
      </c>
      <c r="AA367">
        <v>81</v>
      </c>
      <c r="AC367" s="11">
        <v>978472</v>
      </c>
      <c r="AD367">
        <v>-6</v>
      </c>
      <c r="AE367">
        <v>0</v>
      </c>
      <c r="AF367">
        <v>0</v>
      </c>
      <c r="AG367">
        <v>0</v>
      </c>
      <c r="AH367">
        <v>0</v>
      </c>
      <c r="AI367">
        <v>0</v>
      </c>
      <c r="AJ367">
        <v>0</v>
      </c>
      <c r="AK367">
        <v>0</v>
      </c>
      <c r="AL367">
        <v>0</v>
      </c>
      <c r="AM367">
        <v>0</v>
      </c>
      <c r="AN367">
        <v>0</v>
      </c>
      <c r="AO367">
        <v>0</v>
      </c>
      <c r="AP367">
        <v>0</v>
      </c>
      <c r="AR367" s="11">
        <v>978472</v>
      </c>
      <c r="AS367">
        <v>0</v>
      </c>
      <c r="BE367">
        <v>0</v>
      </c>
    </row>
    <row r="368" spans="1:57" x14ac:dyDescent="0.35">
      <c r="A368">
        <v>472642</v>
      </c>
      <c r="B368">
        <v>7</v>
      </c>
      <c r="D368">
        <v>0</v>
      </c>
      <c r="F368">
        <v>0</v>
      </c>
      <c r="G368">
        <v>0</v>
      </c>
      <c r="K368" t="s">
        <v>89</v>
      </c>
      <c r="L368">
        <v>1</v>
      </c>
      <c r="N368" s="11">
        <v>1037933</v>
      </c>
      <c r="O368">
        <v>102</v>
      </c>
      <c r="AA368">
        <v>102</v>
      </c>
      <c r="AC368" s="11">
        <v>1037933</v>
      </c>
      <c r="AD368">
        <v>-27</v>
      </c>
      <c r="AE368">
        <v>0</v>
      </c>
      <c r="AF368">
        <v>0</v>
      </c>
      <c r="AG368">
        <v>0</v>
      </c>
      <c r="AH368">
        <v>0</v>
      </c>
      <c r="AI368">
        <v>0</v>
      </c>
      <c r="AJ368">
        <v>0</v>
      </c>
      <c r="AK368">
        <v>0</v>
      </c>
      <c r="AL368">
        <v>0</v>
      </c>
      <c r="AM368">
        <v>0</v>
      </c>
      <c r="AN368">
        <v>0</v>
      </c>
      <c r="AO368">
        <v>0</v>
      </c>
      <c r="AP368">
        <v>0</v>
      </c>
      <c r="AR368" s="11">
        <v>1037933</v>
      </c>
      <c r="AS368">
        <v>0</v>
      </c>
      <c r="BE368">
        <v>0</v>
      </c>
    </row>
    <row r="369" spans="1:57" x14ac:dyDescent="0.35">
      <c r="A369">
        <v>472642</v>
      </c>
      <c r="B369">
        <v>8</v>
      </c>
      <c r="D369">
        <v>0</v>
      </c>
      <c r="F369">
        <v>0</v>
      </c>
      <c r="G369">
        <v>0</v>
      </c>
      <c r="K369" t="s">
        <v>89</v>
      </c>
      <c r="L369">
        <v>1</v>
      </c>
      <c r="N369" s="11">
        <v>1055578</v>
      </c>
      <c r="O369">
        <v>57</v>
      </c>
      <c r="P369">
        <v>67</v>
      </c>
      <c r="AA369">
        <v>67</v>
      </c>
      <c r="AC369" s="11">
        <v>1055578</v>
      </c>
      <c r="AD369">
        <v>18</v>
      </c>
      <c r="AE369">
        <v>8</v>
      </c>
      <c r="AF369">
        <v>0</v>
      </c>
      <c r="AG369">
        <v>0</v>
      </c>
      <c r="AH369">
        <v>0</v>
      </c>
      <c r="AI369">
        <v>0</v>
      </c>
      <c r="AJ369">
        <v>0</v>
      </c>
      <c r="AK369">
        <v>0</v>
      </c>
      <c r="AL369">
        <v>0</v>
      </c>
      <c r="AM369">
        <v>0</v>
      </c>
      <c r="AN369">
        <v>0</v>
      </c>
      <c r="AO369">
        <v>0</v>
      </c>
      <c r="AP369">
        <v>18</v>
      </c>
      <c r="AR369" s="11">
        <v>1055578</v>
      </c>
      <c r="AS369">
        <v>0</v>
      </c>
      <c r="AT369">
        <v>0</v>
      </c>
      <c r="BE369">
        <v>0</v>
      </c>
    </row>
    <row r="370" spans="1:57" x14ac:dyDescent="0.35">
      <c r="A370">
        <v>472642</v>
      </c>
      <c r="B370">
        <v>9</v>
      </c>
      <c r="D370">
        <v>0</v>
      </c>
      <c r="F370">
        <v>0</v>
      </c>
      <c r="G370">
        <v>0</v>
      </c>
      <c r="K370" t="s">
        <v>89</v>
      </c>
      <c r="L370">
        <v>1</v>
      </c>
      <c r="N370" s="11">
        <v>1076087</v>
      </c>
      <c r="O370">
        <v>66</v>
      </c>
      <c r="P370">
        <v>71</v>
      </c>
      <c r="AA370">
        <v>71</v>
      </c>
      <c r="AC370" s="11">
        <v>1076087</v>
      </c>
      <c r="AD370">
        <v>9</v>
      </c>
      <c r="AE370">
        <v>4</v>
      </c>
      <c r="AF370">
        <v>0</v>
      </c>
      <c r="AG370">
        <v>0</v>
      </c>
      <c r="AH370">
        <v>0</v>
      </c>
      <c r="AI370">
        <v>0</v>
      </c>
      <c r="AJ370">
        <v>0</v>
      </c>
      <c r="AK370">
        <v>0</v>
      </c>
      <c r="AL370">
        <v>0</v>
      </c>
      <c r="AM370">
        <v>0</v>
      </c>
      <c r="AN370">
        <v>0</v>
      </c>
      <c r="AO370">
        <v>0</v>
      </c>
      <c r="AP370">
        <v>9</v>
      </c>
      <c r="AR370" s="11">
        <v>1076087</v>
      </c>
      <c r="AS370">
        <v>0</v>
      </c>
      <c r="AT370">
        <v>0</v>
      </c>
      <c r="BE370">
        <v>0</v>
      </c>
    </row>
    <row r="371" spans="1:57" x14ac:dyDescent="0.35">
      <c r="A371">
        <v>472642</v>
      </c>
      <c r="B371">
        <v>10</v>
      </c>
      <c r="D371">
        <v>0</v>
      </c>
      <c r="F371">
        <v>0</v>
      </c>
      <c r="G371">
        <v>0</v>
      </c>
      <c r="K371" t="s">
        <v>89</v>
      </c>
      <c r="L371">
        <v>1</v>
      </c>
      <c r="N371" s="11">
        <v>1095623</v>
      </c>
      <c r="O371">
        <v>138</v>
      </c>
      <c r="AA371">
        <v>138</v>
      </c>
      <c r="AC371" s="11">
        <v>1095623</v>
      </c>
      <c r="AD371">
        <v>-63</v>
      </c>
      <c r="AE371">
        <v>0</v>
      </c>
      <c r="AF371">
        <v>0</v>
      </c>
      <c r="AG371">
        <v>0</v>
      </c>
      <c r="AH371">
        <v>0</v>
      </c>
      <c r="AI371">
        <v>0</v>
      </c>
      <c r="AJ371">
        <v>0</v>
      </c>
      <c r="AK371">
        <v>0</v>
      </c>
      <c r="AL371">
        <v>0</v>
      </c>
      <c r="AM371">
        <v>0</v>
      </c>
      <c r="AN371">
        <v>0</v>
      </c>
      <c r="AO371">
        <v>0</v>
      </c>
      <c r="AP371">
        <v>0</v>
      </c>
      <c r="AR371" s="11">
        <v>1095623</v>
      </c>
      <c r="AS371">
        <v>0</v>
      </c>
      <c r="BE371">
        <v>0</v>
      </c>
    </row>
    <row r="372" spans="1:57" x14ac:dyDescent="0.35">
      <c r="A372">
        <v>472642</v>
      </c>
      <c r="B372">
        <v>11</v>
      </c>
      <c r="D372">
        <v>0</v>
      </c>
      <c r="F372">
        <v>0</v>
      </c>
      <c r="G372">
        <v>0</v>
      </c>
      <c r="K372" t="s">
        <v>89</v>
      </c>
      <c r="L372">
        <v>1</v>
      </c>
      <c r="N372" s="11">
        <v>1111705</v>
      </c>
      <c r="O372">
        <v>102</v>
      </c>
      <c r="AA372">
        <v>102</v>
      </c>
      <c r="AC372" s="11">
        <v>1111705</v>
      </c>
      <c r="AD372">
        <v>-27</v>
      </c>
      <c r="AE372">
        <v>0</v>
      </c>
      <c r="AF372">
        <v>0</v>
      </c>
      <c r="AG372">
        <v>0</v>
      </c>
      <c r="AH372">
        <v>0</v>
      </c>
      <c r="AI372">
        <v>0</v>
      </c>
      <c r="AJ372">
        <v>0</v>
      </c>
      <c r="AK372">
        <v>0</v>
      </c>
      <c r="AL372">
        <v>0</v>
      </c>
      <c r="AM372">
        <v>0</v>
      </c>
      <c r="AN372">
        <v>0</v>
      </c>
      <c r="AO372">
        <v>0</v>
      </c>
      <c r="AP372">
        <v>0</v>
      </c>
      <c r="AR372" s="11">
        <v>1111705</v>
      </c>
      <c r="AS372">
        <v>0</v>
      </c>
      <c r="BE372">
        <v>0</v>
      </c>
    </row>
    <row r="373" spans="1:57" x14ac:dyDescent="0.35">
      <c r="A373">
        <v>472642</v>
      </c>
      <c r="B373">
        <v>12</v>
      </c>
      <c r="D373">
        <v>0</v>
      </c>
      <c r="F373">
        <v>0</v>
      </c>
      <c r="G373">
        <v>0</v>
      </c>
      <c r="K373" t="s">
        <v>89</v>
      </c>
      <c r="L373">
        <v>1</v>
      </c>
      <c r="N373" s="11">
        <v>1119795</v>
      </c>
      <c r="O373">
        <v>80</v>
      </c>
      <c r="AA373">
        <v>80</v>
      </c>
      <c r="AC373" s="11">
        <v>1119795</v>
      </c>
      <c r="AD373">
        <v>-5</v>
      </c>
      <c r="AE373">
        <v>0</v>
      </c>
      <c r="AF373">
        <v>0</v>
      </c>
      <c r="AG373">
        <v>0</v>
      </c>
      <c r="AH373">
        <v>0</v>
      </c>
      <c r="AI373">
        <v>0</v>
      </c>
      <c r="AJ373">
        <v>0</v>
      </c>
      <c r="AK373">
        <v>0</v>
      </c>
      <c r="AL373">
        <v>0</v>
      </c>
      <c r="AM373">
        <v>0</v>
      </c>
      <c r="AN373">
        <v>0</v>
      </c>
      <c r="AO373">
        <v>0</v>
      </c>
      <c r="AP373">
        <v>0</v>
      </c>
      <c r="AR373" s="11">
        <v>1119795</v>
      </c>
      <c r="AS373">
        <v>0</v>
      </c>
      <c r="BE373">
        <v>0</v>
      </c>
    </row>
    <row r="374" spans="1:57" x14ac:dyDescent="0.35">
      <c r="A374">
        <v>329279</v>
      </c>
      <c r="B374">
        <v>1</v>
      </c>
      <c r="C374" t="s">
        <v>19</v>
      </c>
      <c r="D374">
        <v>22</v>
      </c>
      <c r="E374">
        <v>21</v>
      </c>
      <c r="F374">
        <v>3</v>
      </c>
      <c r="G374">
        <v>60</v>
      </c>
      <c r="H374">
        <v>1.2140393518518477E-2</v>
      </c>
      <c r="I374">
        <v>1.2140393518518477E-2</v>
      </c>
      <c r="J374">
        <v>1.2140393518518477E-2</v>
      </c>
      <c r="K374">
        <v>21</v>
      </c>
      <c r="L374">
        <v>1</v>
      </c>
      <c r="N374" s="11">
        <v>1122311</v>
      </c>
      <c r="O374">
        <v>134</v>
      </c>
      <c r="AA374">
        <v>134</v>
      </c>
      <c r="AC374" s="11">
        <v>1122311</v>
      </c>
      <c r="AD374">
        <v>-59</v>
      </c>
      <c r="AE374">
        <v>0</v>
      </c>
      <c r="AF374">
        <v>0</v>
      </c>
      <c r="AG374">
        <v>0</v>
      </c>
      <c r="AH374">
        <v>0</v>
      </c>
      <c r="AI374">
        <v>0</v>
      </c>
      <c r="AJ374">
        <v>0</v>
      </c>
      <c r="AK374">
        <v>0</v>
      </c>
      <c r="AL374">
        <v>0</v>
      </c>
      <c r="AM374">
        <v>0</v>
      </c>
      <c r="AN374">
        <v>0</v>
      </c>
      <c r="AO374">
        <v>0</v>
      </c>
      <c r="AP374">
        <v>0</v>
      </c>
      <c r="AR374" s="11">
        <v>1122311</v>
      </c>
      <c r="AS374">
        <v>0</v>
      </c>
      <c r="BE374">
        <v>0</v>
      </c>
    </row>
    <row r="375" spans="1:57" x14ac:dyDescent="0.35">
      <c r="A375">
        <v>329279</v>
      </c>
      <c r="B375">
        <v>2</v>
      </c>
      <c r="C375" t="s">
        <v>63</v>
      </c>
      <c r="D375">
        <v>10</v>
      </c>
      <c r="E375">
        <v>15</v>
      </c>
      <c r="F375">
        <v>2</v>
      </c>
      <c r="G375">
        <v>72</v>
      </c>
      <c r="H375">
        <v>4.5358796296295356E-3</v>
      </c>
      <c r="I375">
        <v>4.5358796296295356E-3</v>
      </c>
      <c r="J375">
        <v>4.5358796296295356E-3</v>
      </c>
      <c r="K375">
        <v>15</v>
      </c>
      <c r="L375">
        <v>1</v>
      </c>
      <c r="N375" s="11">
        <v>1129621</v>
      </c>
      <c r="O375">
        <v>116</v>
      </c>
      <c r="AA375">
        <v>116</v>
      </c>
      <c r="AC375" s="11">
        <v>1129621</v>
      </c>
      <c r="AD375">
        <v>-41</v>
      </c>
      <c r="AE375">
        <v>0</v>
      </c>
      <c r="AF375">
        <v>0</v>
      </c>
      <c r="AG375">
        <v>0</v>
      </c>
      <c r="AH375">
        <v>0</v>
      </c>
      <c r="AI375">
        <v>0</v>
      </c>
      <c r="AJ375">
        <v>0</v>
      </c>
      <c r="AK375">
        <v>0</v>
      </c>
      <c r="AL375">
        <v>0</v>
      </c>
      <c r="AM375">
        <v>0</v>
      </c>
      <c r="AN375">
        <v>0</v>
      </c>
      <c r="AO375">
        <v>0</v>
      </c>
      <c r="AP375">
        <v>0</v>
      </c>
      <c r="AR375" s="11">
        <v>1129621</v>
      </c>
      <c r="AS375">
        <v>0</v>
      </c>
      <c r="BE375">
        <v>0</v>
      </c>
    </row>
    <row r="376" spans="1:57" x14ac:dyDescent="0.35">
      <c r="A376">
        <v>329279</v>
      </c>
      <c r="B376">
        <v>3</v>
      </c>
      <c r="C376" t="s">
        <v>31</v>
      </c>
      <c r="D376">
        <v>19</v>
      </c>
      <c r="E376">
        <v>28</v>
      </c>
      <c r="F376">
        <v>1</v>
      </c>
      <c r="G376">
        <v>46</v>
      </c>
      <c r="H376">
        <v>1.8608217592592569E-2</v>
      </c>
      <c r="I376">
        <v>1.8608217592592569E-2</v>
      </c>
      <c r="J376">
        <v>1.8608217592592569E-2</v>
      </c>
      <c r="K376">
        <v>28</v>
      </c>
      <c r="L376">
        <v>1</v>
      </c>
      <c r="N376" s="11">
        <v>1131171</v>
      </c>
      <c r="O376">
        <v>117</v>
      </c>
      <c r="AA376">
        <v>117</v>
      </c>
      <c r="AC376" s="11">
        <v>1131171</v>
      </c>
      <c r="AD376">
        <v>-42</v>
      </c>
      <c r="AE376">
        <v>0</v>
      </c>
      <c r="AF376">
        <v>0</v>
      </c>
      <c r="AG376">
        <v>0</v>
      </c>
      <c r="AH376">
        <v>0</v>
      </c>
      <c r="AI376">
        <v>0</v>
      </c>
      <c r="AJ376">
        <v>0</v>
      </c>
      <c r="AK376">
        <v>0</v>
      </c>
      <c r="AL376">
        <v>0</v>
      </c>
      <c r="AM376">
        <v>0</v>
      </c>
      <c r="AN376">
        <v>0</v>
      </c>
      <c r="AO376">
        <v>0</v>
      </c>
      <c r="AP376">
        <v>0</v>
      </c>
      <c r="AR376" s="11">
        <v>1131171</v>
      </c>
      <c r="AS376">
        <v>0</v>
      </c>
      <c r="BE376">
        <v>0</v>
      </c>
    </row>
    <row r="377" spans="1:57" x14ac:dyDescent="0.35">
      <c r="A377">
        <v>329279</v>
      </c>
      <c r="B377">
        <v>4</v>
      </c>
      <c r="C377" t="s">
        <v>151</v>
      </c>
      <c r="D377">
        <v>1</v>
      </c>
      <c r="E377">
        <v>33</v>
      </c>
      <c r="F377">
        <v>2</v>
      </c>
      <c r="G377">
        <v>16</v>
      </c>
      <c r="H377">
        <v>1.4980324074074236E-3</v>
      </c>
      <c r="I377">
        <v>1.4980324074074236E-3</v>
      </c>
      <c r="J377">
        <v>1.4980324074074236E-3</v>
      </c>
      <c r="K377">
        <v>33</v>
      </c>
      <c r="L377">
        <v>1</v>
      </c>
      <c r="N377" s="11">
        <v>1169213</v>
      </c>
      <c r="O377">
        <v>102</v>
      </c>
      <c r="AA377">
        <v>102</v>
      </c>
      <c r="AC377" s="11">
        <v>1169213</v>
      </c>
      <c r="AD377">
        <v>-27</v>
      </c>
      <c r="AE377">
        <v>0</v>
      </c>
      <c r="AF377">
        <v>0</v>
      </c>
      <c r="AG377">
        <v>0</v>
      </c>
      <c r="AH377">
        <v>0</v>
      </c>
      <c r="AI377">
        <v>0</v>
      </c>
      <c r="AJ377">
        <v>0</v>
      </c>
      <c r="AK377">
        <v>0</v>
      </c>
      <c r="AL377">
        <v>0</v>
      </c>
      <c r="AM377">
        <v>0</v>
      </c>
      <c r="AN377">
        <v>0</v>
      </c>
      <c r="AO377">
        <v>0</v>
      </c>
      <c r="AP377">
        <v>0</v>
      </c>
      <c r="AR377" s="11">
        <v>1169213</v>
      </c>
      <c r="AS377">
        <v>0</v>
      </c>
      <c r="BE377">
        <v>0</v>
      </c>
    </row>
    <row r="378" spans="1:57" x14ac:dyDescent="0.35">
      <c r="A378">
        <v>329279</v>
      </c>
      <c r="B378">
        <v>5</v>
      </c>
      <c r="D378">
        <v>0</v>
      </c>
      <c r="F378">
        <v>0</v>
      </c>
      <c r="G378">
        <v>0</v>
      </c>
      <c r="K378" t="s">
        <v>89</v>
      </c>
      <c r="L378">
        <v>1</v>
      </c>
      <c r="N378" s="11">
        <v>1176528</v>
      </c>
      <c r="O378">
        <v>117</v>
      </c>
      <c r="AA378">
        <v>117</v>
      </c>
      <c r="AC378" s="11">
        <v>1176528</v>
      </c>
      <c r="AD378">
        <v>-42</v>
      </c>
      <c r="AE378">
        <v>0</v>
      </c>
      <c r="AF378">
        <v>0</v>
      </c>
      <c r="AG378">
        <v>0</v>
      </c>
      <c r="AH378">
        <v>0</v>
      </c>
      <c r="AI378">
        <v>0</v>
      </c>
      <c r="AJ378">
        <v>0</v>
      </c>
      <c r="AK378">
        <v>0</v>
      </c>
      <c r="AL378">
        <v>0</v>
      </c>
      <c r="AM378">
        <v>0</v>
      </c>
      <c r="AN378">
        <v>0</v>
      </c>
      <c r="AO378">
        <v>0</v>
      </c>
      <c r="AP378">
        <v>0</v>
      </c>
      <c r="AR378" s="11">
        <v>1176528</v>
      </c>
      <c r="AS378">
        <v>0</v>
      </c>
      <c r="BE378">
        <v>0</v>
      </c>
    </row>
    <row r="379" spans="1:57" x14ac:dyDescent="0.35">
      <c r="A379">
        <v>329279</v>
      </c>
      <c r="B379">
        <v>6</v>
      </c>
      <c r="D379">
        <v>0</v>
      </c>
      <c r="F379">
        <v>0</v>
      </c>
      <c r="G379">
        <v>0</v>
      </c>
      <c r="K379" t="s">
        <v>89</v>
      </c>
      <c r="L379">
        <v>1</v>
      </c>
      <c r="N379" s="11">
        <v>1178252</v>
      </c>
      <c r="O379">
        <v>75</v>
      </c>
      <c r="P379">
        <v>68</v>
      </c>
      <c r="AA379">
        <v>75</v>
      </c>
      <c r="AC379" s="11">
        <v>1178252</v>
      </c>
      <c r="AD379">
        <v>0</v>
      </c>
      <c r="AE379">
        <v>7</v>
      </c>
      <c r="AF379">
        <v>0</v>
      </c>
      <c r="AG379">
        <v>0</v>
      </c>
      <c r="AH379">
        <v>0</v>
      </c>
      <c r="AI379">
        <v>0</v>
      </c>
      <c r="AJ379">
        <v>0</v>
      </c>
      <c r="AK379">
        <v>0</v>
      </c>
      <c r="AL379">
        <v>0</v>
      </c>
      <c r="AM379">
        <v>0</v>
      </c>
      <c r="AN379">
        <v>0</v>
      </c>
      <c r="AO379">
        <v>0</v>
      </c>
      <c r="AP379">
        <v>7</v>
      </c>
      <c r="AR379" s="11">
        <v>1178252</v>
      </c>
      <c r="AS379">
        <v>0</v>
      </c>
      <c r="AT379">
        <v>6.574768518518459E-3</v>
      </c>
      <c r="BE379">
        <v>6.574768518518459E-3</v>
      </c>
    </row>
    <row r="380" spans="1:57" x14ac:dyDescent="0.35">
      <c r="A380">
        <v>329279</v>
      </c>
      <c r="B380">
        <v>7</v>
      </c>
      <c r="D380">
        <v>0</v>
      </c>
      <c r="F380">
        <v>0</v>
      </c>
      <c r="G380">
        <v>0</v>
      </c>
      <c r="K380" t="s">
        <v>89</v>
      </c>
      <c r="L380">
        <v>1</v>
      </c>
      <c r="N380" s="11">
        <v>1192351</v>
      </c>
      <c r="O380">
        <v>102</v>
      </c>
      <c r="AA380">
        <v>102</v>
      </c>
      <c r="AC380" s="11">
        <v>1192351</v>
      </c>
      <c r="AD380">
        <v>-27</v>
      </c>
      <c r="AE380">
        <v>0</v>
      </c>
      <c r="AF380">
        <v>0</v>
      </c>
      <c r="AG380">
        <v>0</v>
      </c>
      <c r="AH380">
        <v>0</v>
      </c>
      <c r="AI380">
        <v>0</v>
      </c>
      <c r="AJ380">
        <v>0</v>
      </c>
      <c r="AK380">
        <v>0</v>
      </c>
      <c r="AL380">
        <v>0</v>
      </c>
      <c r="AM380">
        <v>0</v>
      </c>
      <c r="AN380">
        <v>0</v>
      </c>
      <c r="AO380">
        <v>0</v>
      </c>
      <c r="AP380">
        <v>0</v>
      </c>
      <c r="AR380" s="11">
        <v>1192351</v>
      </c>
      <c r="AS380">
        <v>0</v>
      </c>
      <c r="BE380">
        <v>0</v>
      </c>
    </row>
    <row r="381" spans="1:57" x14ac:dyDescent="0.35">
      <c r="A381">
        <v>329279</v>
      </c>
      <c r="B381">
        <v>8</v>
      </c>
      <c r="D381">
        <v>0</v>
      </c>
      <c r="F381">
        <v>0</v>
      </c>
      <c r="G381">
        <v>0</v>
      </c>
      <c r="K381" t="s">
        <v>89</v>
      </c>
      <c r="L381">
        <v>1</v>
      </c>
      <c r="N381" s="11">
        <v>1203632</v>
      </c>
      <c r="O381">
        <v>102</v>
      </c>
      <c r="AA381">
        <v>102</v>
      </c>
      <c r="AC381" s="11">
        <v>1203632</v>
      </c>
      <c r="AD381">
        <v>-27</v>
      </c>
      <c r="AE381">
        <v>0</v>
      </c>
      <c r="AF381">
        <v>0</v>
      </c>
      <c r="AG381">
        <v>0</v>
      </c>
      <c r="AH381">
        <v>0</v>
      </c>
      <c r="AI381">
        <v>0</v>
      </c>
      <c r="AJ381">
        <v>0</v>
      </c>
      <c r="AK381">
        <v>0</v>
      </c>
      <c r="AL381">
        <v>0</v>
      </c>
      <c r="AM381">
        <v>0</v>
      </c>
      <c r="AN381">
        <v>0</v>
      </c>
      <c r="AO381">
        <v>0</v>
      </c>
      <c r="AP381">
        <v>0</v>
      </c>
      <c r="AR381" s="11">
        <v>1203632</v>
      </c>
      <c r="AS381">
        <v>0</v>
      </c>
      <c r="BE381">
        <v>0</v>
      </c>
    </row>
    <row r="382" spans="1:57" x14ac:dyDescent="0.35">
      <c r="A382">
        <v>329279</v>
      </c>
      <c r="B382">
        <v>9</v>
      </c>
      <c r="D382">
        <v>0</v>
      </c>
      <c r="F382">
        <v>0</v>
      </c>
      <c r="G382">
        <v>0</v>
      </c>
      <c r="K382" t="s">
        <v>89</v>
      </c>
      <c r="L382">
        <v>1</v>
      </c>
      <c r="N382" s="11">
        <v>1217058</v>
      </c>
      <c r="O382">
        <v>87</v>
      </c>
      <c r="AA382">
        <v>87</v>
      </c>
      <c r="AC382" s="11">
        <v>1217058</v>
      </c>
      <c r="AD382">
        <v>-12</v>
      </c>
      <c r="AE382">
        <v>0</v>
      </c>
      <c r="AF382">
        <v>0</v>
      </c>
      <c r="AG382">
        <v>0</v>
      </c>
      <c r="AH382">
        <v>0</v>
      </c>
      <c r="AI382">
        <v>0</v>
      </c>
      <c r="AJ382">
        <v>0</v>
      </c>
      <c r="AK382">
        <v>0</v>
      </c>
      <c r="AL382">
        <v>0</v>
      </c>
      <c r="AM382">
        <v>0</v>
      </c>
      <c r="AN382">
        <v>0</v>
      </c>
      <c r="AO382">
        <v>0</v>
      </c>
      <c r="AP382">
        <v>0</v>
      </c>
      <c r="AR382" s="11">
        <v>1217058</v>
      </c>
      <c r="AS382">
        <v>0</v>
      </c>
      <c r="BE382">
        <v>0</v>
      </c>
    </row>
    <row r="383" spans="1:57" x14ac:dyDescent="0.35">
      <c r="A383">
        <v>329279</v>
      </c>
      <c r="B383">
        <v>10</v>
      </c>
      <c r="D383">
        <v>0</v>
      </c>
      <c r="F383">
        <v>0</v>
      </c>
      <c r="G383">
        <v>0</v>
      </c>
      <c r="K383" t="s">
        <v>89</v>
      </c>
      <c r="L383">
        <v>1</v>
      </c>
      <c r="N383" s="11">
        <v>1218177</v>
      </c>
      <c r="O383">
        <v>117</v>
      </c>
      <c r="AA383">
        <v>117</v>
      </c>
      <c r="AC383" s="11">
        <v>1218177</v>
      </c>
      <c r="AD383">
        <v>-42</v>
      </c>
      <c r="AE383">
        <v>0</v>
      </c>
      <c r="AF383">
        <v>0</v>
      </c>
      <c r="AG383">
        <v>0</v>
      </c>
      <c r="AH383">
        <v>0</v>
      </c>
      <c r="AI383">
        <v>0</v>
      </c>
      <c r="AJ383">
        <v>0</v>
      </c>
      <c r="AK383">
        <v>0</v>
      </c>
      <c r="AL383">
        <v>0</v>
      </c>
      <c r="AM383">
        <v>0</v>
      </c>
      <c r="AN383">
        <v>0</v>
      </c>
      <c r="AO383">
        <v>0</v>
      </c>
      <c r="AP383">
        <v>0</v>
      </c>
      <c r="AR383" s="11">
        <v>1218177</v>
      </c>
      <c r="AS383">
        <v>0</v>
      </c>
      <c r="BE383">
        <v>0</v>
      </c>
    </row>
    <row r="384" spans="1:57" x14ac:dyDescent="0.35">
      <c r="A384">
        <v>329279</v>
      </c>
      <c r="B384">
        <v>11</v>
      </c>
      <c r="D384">
        <v>0</v>
      </c>
      <c r="F384">
        <v>0</v>
      </c>
      <c r="G384">
        <v>0</v>
      </c>
      <c r="K384" t="s">
        <v>89</v>
      </c>
      <c r="L384">
        <v>1</v>
      </c>
      <c r="N384" s="11">
        <v>1223806</v>
      </c>
      <c r="O384">
        <v>129</v>
      </c>
      <c r="AA384">
        <v>129</v>
      </c>
      <c r="AC384" s="11">
        <v>1223806</v>
      </c>
      <c r="AD384">
        <v>-54</v>
      </c>
      <c r="AE384">
        <v>0</v>
      </c>
      <c r="AF384">
        <v>0</v>
      </c>
      <c r="AG384">
        <v>0</v>
      </c>
      <c r="AH384">
        <v>0</v>
      </c>
      <c r="AI384">
        <v>0</v>
      </c>
      <c r="AJ384">
        <v>0</v>
      </c>
      <c r="AK384">
        <v>0</v>
      </c>
      <c r="AL384">
        <v>0</v>
      </c>
      <c r="AM384">
        <v>0</v>
      </c>
      <c r="AN384">
        <v>0</v>
      </c>
      <c r="AO384">
        <v>0</v>
      </c>
      <c r="AP384">
        <v>0</v>
      </c>
      <c r="AR384" s="11">
        <v>1223806</v>
      </c>
      <c r="AS384">
        <v>0</v>
      </c>
      <c r="BE384">
        <v>0</v>
      </c>
    </row>
    <row r="385" spans="1:57" x14ac:dyDescent="0.35">
      <c r="A385">
        <v>329279</v>
      </c>
      <c r="B385">
        <v>12</v>
      </c>
      <c r="D385">
        <v>0</v>
      </c>
      <c r="F385">
        <v>0</v>
      </c>
      <c r="G385">
        <v>0</v>
      </c>
      <c r="K385" t="s">
        <v>89</v>
      </c>
      <c r="L385">
        <v>1</v>
      </c>
      <c r="N385" s="11">
        <v>1237131</v>
      </c>
      <c r="O385">
        <v>92</v>
      </c>
      <c r="AA385">
        <v>92</v>
      </c>
      <c r="AC385" s="11">
        <v>1237131</v>
      </c>
      <c r="AD385">
        <v>-17</v>
      </c>
      <c r="AE385">
        <v>0</v>
      </c>
      <c r="AF385">
        <v>0</v>
      </c>
      <c r="AG385">
        <v>0</v>
      </c>
      <c r="AH385">
        <v>0</v>
      </c>
      <c r="AI385">
        <v>0</v>
      </c>
      <c r="AJ385">
        <v>0</v>
      </c>
      <c r="AK385">
        <v>0</v>
      </c>
      <c r="AL385">
        <v>0</v>
      </c>
      <c r="AM385">
        <v>0</v>
      </c>
      <c r="AN385">
        <v>0</v>
      </c>
      <c r="AO385">
        <v>0</v>
      </c>
      <c r="AP385">
        <v>0</v>
      </c>
      <c r="AR385" s="11">
        <v>1237131</v>
      </c>
      <c r="AS385">
        <v>0</v>
      </c>
      <c r="BE385">
        <v>0</v>
      </c>
    </row>
    <row r="386" spans="1:57" x14ac:dyDescent="0.35">
      <c r="A386">
        <v>469656</v>
      </c>
      <c r="B386">
        <v>1</v>
      </c>
      <c r="C386" t="s">
        <v>42</v>
      </c>
      <c r="D386">
        <v>38</v>
      </c>
      <c r="E386">
        <v>5</v>
      </c>
      <c r="F386">
        <v>3</v>
      </c>
      <c r="G386">
        <v>92</v>
      </c>
      <c r="H386">
        <v>1.1316087962963017E-2</v>
      </c>
      <c r="I386">
        <v>1.1316087962963017E-2</v>
      </c>
      <c r="J386">
        <v>1.1316087962963017E-2</v>
      </c>
      <c r="K386">
        <v>5</v>
      </c>
      <c r="L386">
        <v>1</v>
      </c>
      <c r="N386" s="11">
        <v>1243131</v>
      </c>
      <c r="O386">
        <v>117</v>
      </c>
      <c r="AA386">
        <v>117</v>
      </c>
      <c r="AC386" s="11">
        <v>1243131</v>
      </c>
      <c r="AD386">
        <v>-42</v>
      </c>
      <c r="AE386">
        <v>0</v>
      </c>
      <c r="AF386">
        <v>0</v>
      </c>
      <c r="AG386">
        <v>0</v>
      </c>
      <c r="AH386">
        <v>0</v>
      </c>
      <c r="AI386">
        <v>0</v>
      </c>
      <c r="AJ386">
        <v>0</v>
      </c>
      <c r="AK386">
        <v>0</v>
      </c>
      <c r="AL386">
        <v>0</v>
      </c>
      <c r="AM386">
        <v>0</v>
      </c>
      <c r="AN386">
        <v>0</v>
      </c>
      <c r="AO386">
        <v>0</v>
      </c>
      <c r="AP386">
        <v>0</v>
      </c>
      <c r="AR386" s="11">
        <v>1243131</v>
      </c>
      <c r="AS386">
        <v>0</v>
      </c>
      <c r="BE386">
        <v>0</v>
      </c>
    </row>
    <row r="387" spans="1:57" x14ac:dyDescent="0.35">
      <c r="A387">
        <v>469656</v>
      </c>
      <c r="B387">
        <v>2</v>
      </c>
      <c r="C387" t="s">
        <v>120</v>
      </c>
      <c r="D387">
        <v>18</v>
      </c>
      <c r="E387">
        <v>38</v>
      </c>
      <c r="F387">
        <v>2</v>
      </c>
      <c r="G387">
        <v>37</v>
      </c>
      <c r="H387">
        <v>4.9535879629629687E-3</v>
      </c>
      <c r="I387">
        <v>4.9535879629629687E-3</v>
      </c>
      <c r="J387">
        <v>4.9535879629629687E-3</v>
      </c>
      <c r="K387">
        <v>38</v>
      </c>
      <c r="L387">
        <v>1</v>
      </c>
      <c r="N387" s="11">
        <v>1280595</v>
      </c>
      <c r="O387">
        <v>92</v>
      </c>
      <c r="AA387">
        <v>92</v>
      </c>
      <c r="AC387" s="11">
        <v>1280595</v>
      </c>
      <c r="AD387">
        <v>-17</v>
      </c>
      <c r="AE387">
        <v>0</v>
      </c>
      <c r="AF387">
        <v>0</v>
      </c>
      <c r="AG387">
        <v>0</v>
      </c>
      <c r="AH387">
        <v>0</v>
      </c>
      <c r="AI387">
        <v>0</v>
      </c>
      <c r="AJ387">
        <v>0</v>
      </c>
      <c r="AK387">
        <v>0</v>
      </c>
      <c r="AL387">
        <v>0</v>
      </c>
      <c r="AM387">
        <v>0</v>
      </c>
      <c r="AN387">
        <v>0</v>
      </c>
      <c r="AO387">
        <v>0</v>
      </c>
      <c r="AP387">
        <v>0</v>
      </c>
      <c r="AR387" s="11">
        <v>1280595</v>
      </c>
      <c r="AS387">
        <v>0</v>
      </c>
      <c r="BE387">
        <v>0</v>
      </c>
    </row>
    <row r="388" spans="1:57" x14ac:dyDescent="0.35">
      <c r="A388">
        <v>469656</v>
      </c>
      <c r="B388">
        <v>3</v>
      </c>
      <c r="C388" t="s">
        <v>19</v>
      </c>
      <c r="D388">
        <v>33</v>
      </c>
      <c r="E388">
        <v>21</v>
      </c>
      <c r="F388">
        <v>1</v>
      </c>
      <c r="G388">
        <v>60</v>
      </c>
      <c r="H388">
        <v>1.8287384259259243E-2</v>
      </c>
      <c r="I388">
        <v>1.8287384259259243E-2</v>
      </c>
      <c r="J388">
        <v>1.8287384259259243E-2</v>
      </c>
      <c r="K388">
        <v>21</v>
      </c>
      <c r="L388">
        <v>1</v>
      </c>
      <c r="N388" s="11">
        <v>1299203</v>
      </c>
      <c r="O388">
        <v>69</v>
      </c>
      <c r="P388">
        <v>47</v>
      </c>
      <c r="AA388">
        <v>69</v>
      </c>
      <c r="AC388" s="11">
        <v>1299203</v>
      </c>
      <c r="AD388">
        <v>6</v>
      </c>
      <c r="AE388">
        <v>28</v>
      </c>
      <c r="AF388">
        <v>0</v>
      </c>
      <c r="AG388">
        <v>0</v>
      </c>
      <c r="AH388">
        <v>0</v>
      </c>
      <c r="AI388">
        <v>0</v>
      </c>
      <c r="AJ388">
        <v>0</v>
      </c>
      <c r="AK388">
        <v>0</v>
      </c>
      <c r="AL388">
        <v>0</v>
      </c>
      <c r="AM388">
        <v>0</v>
      </c>
      <c r="AN388">
        <v>0</v>
      </c>
      <c r="AO388">
        <v>0</v>
      </c>
      <c r="AP388">
        <v>28</v>
      </c>
      <c r="AR388" s="11">
        <v>1299203</v>
      </c>
      <c r="AS388">
        <v>0</v>
      </c>
      <c r="AT388">
        <v>6.2991898148148096E-3</v>
      </c>
      <c r="BE388">
        <v>6.2991898148148096E-3</v>
      </c>
    </row>
    <row r="389" spans="1:57" x14ac:dyDescent="0.35">
      <c r="A389">
        <v>469656</v>
      </c>
      <c r="B389">
        <v>4</v>
      </c>
      <c r="C389" t="s">
        <v>141</v>
      </c>
      <c r="D389">
        <v>17</v>
      </c>
      <c r="E389">
        <v>39</v>
      </c>
      <c r="F389">
        <v>2</v>
      </c>
      <c r="G389">
        <v>4</v>
      </c>
      <c r="H389">
        <v>1.8291666666667705E-3</v>
      </c>
      <c r="I389">
        <v>1.8291666666667705E-3</v>
      </c>
      <c r="J389">
        <v>1.8291666666667705E-3</v>
      </c>
      <c r="K389">
        <v>39</v>
      </c>
      <c r="L389">
        <v>1</v>
      </c>
      <c r="N389" s="11">
        <v>1306552</v>
      </c>
      <c r="O389">
        <v>133</v>
      </c>
      <c r="AA389">
        <v>133</v>
      </c>
      <c r="AC389" s="11">
        <v>1306552</v>
      </c>
      <c r="AD389">
        <v>-58</v>
      </c>
      <c r="AE389">
        <v>0</v>
      </c>
      <c r="AF389">
        <v>0</v>
      </c>
      <c r="AG389">
        <v>0</v>
      </c>
      <c r="AH389">
        <v>0</v>
      </c>
      <c r="AI389">
        <v>0</v>
      </c>
      <c r="AJ389">
        <v>0</v>
      </c>
      <c r="AK389">
        <v>0</v>
      </c>
      <c r="AL389">
        <v>0</v>
      </c>
      <c r="AM389">
        <v>0</v>
      </c>
      <c r="AN389">
        <v>0</v>
      </c>
      <c r="AO389">
        <v>0</v>
      </c>
      <c r="AP389">
        <v>0</v>
      </c>
      <c r="AR389" s="11">
        <v>1306552</v>
      </c>
      <c r="AS389">
        <v>0</v>
      </c>
      <c r="BE389">
        <v>0</v>
      </c>
    </row>
    <row r="390" spans="1:57" x14ac:dyDescent="0.35">
      <c r="A390">
        <v>469656</v>
      </c>
      <c r="B390">
        <v>5</v>
      </c>
      <c r="D390">
        <v>0</v>
      </c>
      <c r="F390">
        <v>0</v>
      </c>
      <c r="G390">
        <v>0</v>
      </c>
      <c r="K390" t="s">
        <v>89</v>
      </c>
      <c r="L390">
        <v>1</v>
      </c>
      <c r="N390" s="11">
        <v>1325298</v>
      </c>
      <c r="O390">
        <v>54</v>
      </c>
      <c r="P390">
        <v>51</v>
      </c>
      <c r="AA390">
        <v>54</v>
      </c>
      <c r="AC390" s="11">
        <v>1325298</v>
      </c>
      <c r="AD390">
        <v>21</v>
      </c>
      <c r="AE390">
        <v>24</v>
      </c>
      <c r="AF390">
        <v>0</v>
      </c>
      <c r="AG390">
        <v>0</v>
      </c>
      <c r="AH390">
        <v>0</v>
      </c>
      <c r="AI390">
        <v>0</v>
      </c>
      <c r="AJ390">
        <v>0</v>
      </c>
      <c r="AK390">
        <v>0</v>
      </c>
      <c r="AL390">
        <v>0</v>
      </c>
      <c r="AM390">
        <v>0</v>
      </c>
      <c r="AN390">
        <v>0</v>
      </c>
      <c r="AO390">
        <v>0</v>
      </c>
      <c r="AP390">
        <v>24</v>
      </c>
      <c r="AR390" s="11">
        <v>1325298</v>
      </c>
      <c r="AS390">
        <v>0</v>
      </c>
      <c r="AT390">
        <v>5.465393518518491E-3</v>
      </c>
      <c r="BE390">
        <v>5.465393518518491E-3</v>
      </c>
    </row>
    <row r="391" spans="1:57" x14ac:dyDescent="0.35">
      <c r="A391">
        <v>469656</v>
      </c>
      <c r="B391">
        <v>6</v>
      </c>
      <c r="D391">
        <v>0</v>
      </c>
      <c r="F391">
        <v>0</v>
      </c>
      <c r="G391">
        <v>0</v>
      </c>
      <c r="K391" t="s">
        <v>89</v>
      </c>
      <c r="L391">
        <v>1</v>
      </c>
      <c r="N391" s="11">
        <v>1351483</v>
      </c>
      <c r="O391">
        <v>84</v>
      </c>
      <c r="AA391">
        <v>84</v>
      </c>
      <c r="AC391" s="11">
        <v>1351483</v>
      </c>
      <c r="AD391">
        <v>-9</v>
      </c>
      <c r="AE391">
        <v>0</v>
      </c>
      <c r="AF391">
        <v>0</v>
      </c>
      <c r="AG391">
        <v>0</v>
      </c>
      <c r="AH391">
        <v>0</v>
      </c>
      <c r="AI391">
        <v>0</v>
      </c>
      <c r="AJ391">
        <v>0</v>
      </c>
      <c r="AK391">
        <v>0</v>
      </c>
      <c r="AL391">
        <v>0</v>
      </c>
      <c r="AM391">
        <v>0</v>
      </c>
      <c r="AN391">
        <v>0</v>
      </c>
      <c r="AO391">
        <v>0</v>
      </c>
      <c r="AP391">
        <v>0</v>
      </c>
      <c r="AR391" s="11">
        <v>1351483</v>
      </c>
      <c r="AS391">
        <v>0</v>
      </c>
      <c r="BE391">
        <v>0</v>
      </c>
    </row>
    <row r="392" spans="1:57" x14ac:dyDescent="0.35">
      <c r="A392">
        <v>469656</v>
      </c>
      <c r="B392">
        <v>7</v>
      </c>
      <c r="D392">
        <v>0</v>
      </c>
      <c r="F392">
        <v>0</v>
      </c>
      <c r="G392">
        <v>0</v>
      </c>
      <c r="K392" t="s">
        <v>89</v>
      </c>
      <c r="L392">
        <v>1</v>
      </c>
      <c r="N392" s="11">
        <v>1382942</v>
      </c>
      <c r="O392">
        <v>0</v>
      </c>
      <c r="P392">
        <v>0</v>
      </c>
      <c r="Q392">
        <v>0</v>
      </c>
      <c r="R392">
        <v>0</v>
      </c>
      <c r="S392">
        <v>0</v>
      </c>
      <c r="T392">
        <v>0</v>
      </c>
      <c r="U392">
        <v>0</v>
      </c>
      <c r="V392">
        <v>0</v>
      </c>
      <c r="W392">
        <v>0</v>
      </c>
      <c r="X392">
        <v>0</v>
      </c>
      <c r="Y392">
        <v>0</v>
      </c>
      <c r="Z392">
        <v>0</v>
      </c>
      <c r="AA392">
        <v>0</v>
      </c>
      <c r="AC392" s="11">
        <v>1382942</v>
      </c>
      <c r="AD392">
        <v>0</v>
      </c>
      <c r="AE392">
        <v>0</v>
      </c>
      <c r="AF392">
        <v>0</v>
      </c>
      <c r="AG392">
        <v>0</v>
      </c>
      <c r="AH392">
        <v>0</v>
      </c>
      <c r="AI392">
        <v>0</v>
      </c>
      <c r="AJ392">
        <v>0</v>
      </c>
      <c r="AK392">
        <v>0</v>
      </c>
      <c r="AL392">
        <v>0</v>
      </c>
      <c r="AM392">
        <v>0</v>
      </c>
      <c r="AN392">
        <v>0</v>
      </c>
      <c r="AO392">
        <v>0</v>
      </c>
      <c r="AP392">
        <v>0</v>
      </c>
      <c r="AR392" s="11">
        <v>1382942</v>
      </c>
    </row>
    <row r="393" spans="1:57" x14ac:dyDescent="0.35">
      <c r="A393">
        <v>469656</v>
      </c>
      <c r="B393">
        <v>8</v>
      </c>
      <c r="D393">
        <v>0</v>
      </c>
      <c r="F393">
        <v>0</v>
      </c>
      <c r="G393">
        <v>0</v>
      </c>
      <c r="K393" t="s">
        <v>89</v>
      </c>
      <c r="L393">
        <v>1</v>
      </c>
      <c r="N393" s="11">
        <v>1402559</v>
      </c>
      <c r="O393">
        <v>97</v>
      </c>
      <c r="AA393">
        <v>97</v>
      </c>
      <c r="AC393" s="11">
        <v>1402559</v>
      </c>
      <c r="AD393">
        <v>-22</v>
      </c>
      <c r="AE393">
        <v>0</v>
      </c>
      <c r="AF393">
        <v>0</v>
      </c>
      <c r="AG393">
        <v>0</v>
      </c>
      <c r="AH393">
        <v>0</v>
      </c>
      <c r="AI393">
        <v>0</v>
      </c>
      <c r="AJ393">
        <v>0</v>
      </c>
      <c r="AK393">
        <v>0</v>
      </c>
      <c r="AL393">
        <v>0</v>
      </c>
      <c r="AM393">
        <v>0</v>
      </c>
      <c r="AN393">
        <v>0</v>
      </c>
      <c r="AO393">
        <v>0</v>
      </c>
      <c r="AP393">
        <v>0</v>
      </c>
      <c r="AR393" s="11">
        <v>1402559</v>
      </c>
      <c r="AS393">
        <v>0</v>
      </c>
      <c r="BE393">
        <v>0</v>
      </c>
    </row>
    <row r="394" spans="1:57" x14ac:dyDescent="0.35">
      <c r="A394">
        <v>469656</v>
      </c>
      <c r="B394">
        <v>9</v>
      </c>
      <c r="D394">
        <v>0</v>
      </c>
      <c r="F394">
        <v>0</v>
      </c>
      <c r="G394">
        <v>0</v>
      </c>
      <c r="K394" t="s">
        <v>89</v>
      </c>
      <c r="L394">
        <v>1</v>
      </c>
      <c r="N394" s="11">
        <v>1433136</v>
      </c>
      <c r="O394">
        <v>7</v>
      </c>
      <c r="P394">
        <v>8</v>
      </c>
      <c r="Q394">
        <v>5</v>
      </c>
      <c r="R394">
        <v>6</v>
      </c>
      <c r="S394">
        <v>9</v>
      </c>
      <c r="T394">
        <v>8</v>
      </c>
      <c r="U394">
        <v>9</v>
      </c>
      <c r="V394">
        <v>8</v>
      </c>
      <c r="AA394">
        <v>9</v>
      </c>
      <c r="AC394" s="11">
        <v>1433136</v>
      </c>
      <c r="AD394">
        <v>40</v>
      </c>
      <c r="AE394">
        <v>30</v>
      </c>
      <c r="AF394">
        <v>60</v>
      </c>
      <c r="AG394">
        <v>50</v>
      </c>
      <c r="AH394">
        <v>20</v>
      </c>
      <c r="AI394">
        <v>30</v>
      </c>
      <c r="AJ394">
        <v>20</v>
      </c>
      <c r="AK394">
        <v>30</v>
      </c>
      <c r="AP394">
        <v>60</v>
      </c>
      <c r="AR394" s="11">
        <v>1433136</v>
      </c>
      <c r="AS394">
        <v>1.9784722222222495E-3</v>
      </c>
      <c r="AT394">
        <v>7.6649305555556158E-3</v>
      </c>
      <c r="AU394">
        <v>2.1246064814814725E-2</v>
      </c>
      <c r="AV394">
        <v>1.9648148148148081E-3</v>
      </c>
      <c r="AW394">
        <v>1.5955324074074184E-2</v>
      </c>
      <c r="AX394">
        <v>275</v>
      </c>
      <c r="AY394">
        <v>0</v>
      </c>
      <c r="AZ394">
        <v>0</v>
      </c>
      <c r="BE394">
        <v>275</v>
      </c>
    </row>
    <row r="395" spans="1:57" x14ac:dyDescent="0.35">
      <c r="A395">
        <v>469656</v>
      </c>
      <c r="B395">
        <v>10</v>
      </c>
      <c r="D395">
        <v>0</v>
      </c>
      <c r="F395">
        <v>0</v>
      </c>
      <c r="G395">
        <v>0</v>
      </c>
      <c r="K395" t="s">
        <v>89</v>
      </c>
      <c r="L395">
        <v>1</v>
      </c>
      <c r="N395" s="11">
        <v>1521380</v>
      </c>
      <c r="O395">
        <v>117</v>
      </c>
      <c r="AA395">
        <v>117</v>
      </c>
      <c r="AC395" s="11">
        <v>1521380</v>
      </c>
      <c r="AD395">
        <v>-42</v>
      </c>
      <c r="AE395">
        <v>0</v>
      </c>
      <c r="AF395">
        <v>0</v>
      </c>
      <c r="AG395">
        <v>0</v>
      </c>
      <c r="AH395">
        <v>0</v>
      </c>
      <c r="AI395">
        <v>0</v>
      </c>
      <c r="AJ395">
        <v>0</v>
      </c>
      <c r="AK395">
        <v>0</v>
      </c>
      <c r="AL395">
        <v>0</v>
      </c>
      <c r="AM395">
        <v>0</v>
      </c>
      <c r="AN395">
        <v>0</v>
      </c>
      <c r="AO395">
        <v>0</v>
      </c>
      <c r="AP395">
        <v>0</v>
      </c>
      <c r="AR395" s="11">
        <v>1521380</v>
      </c>
      <c r="AS395">
        <v>0</v>
      </c>
      <c r="BE395">
        <v>0</v>
      </c>
    </row>
    <row r="396" spans="1:57" x14ac:dyDescent="0.35">
      <c r="A396">
        <v>469656</v>
      </c>
      <c r="B396">
        <v>11</v>
      </c>
      <c r="D396">
        <v>0</v>
      </c>
      <c r="F396">
        <v>0</v>
      </c>
      <c r="G396">
        <v>0</v>
      </c>
      <c r="K396" t="s">
        <v>89</v>
      </c>
      <c r="L396">
        <v>1</v>
      </c>
      <c r="N396" s="11">
        <v>1521928</v>
      </c>
      <c r="O396">
        <v>117</v>
      </c>
      <c r="AA396">
        <v>117</v>
      </c>
      <c r="AC396" s="11">
        <v>1521928</v>
      </c>
      <c r="AD396">
        <v>-42</v>
      </c>
      <c r="AE396">
        <v>0</v>
      </c>
      <c r="AF396">
        <v>0</v>
      </c>
      <c r="AG396">
        <v>0</v>
      </c>
      <c r="AH396">
        <v>0</v>
      </c>
      <c r="AI396">
        <v>0</v>
      </c>
      <c r="AJ396">
        <v>0</v>
      </c>
      <c r="AK396">
        <v>0</v>
      </c>
      <c r="AL396">
        <v>0</v>
      </c>
      <c r="AM396">
        <v>0</v>
      </c>
      <c r="AN396">
        <v>0</v>
      </c>
      <c r="AO396">
        <v>0</v>
      </c>
      <c r="AP396">
        <v>0</v>
      </c>
      <c r="AR396" s="11">
        <v>1521928</v>
      </c>
      <c r="AS396">
        <v>0</v>
      </c>
      <c r="BE396">
        <v>0</v>
      </c>
    </row>
    <row r="397" spans="1:57" x14ac:dyDescent="0.35">
      <c r="A397">
        <v>469656</v>
      </c>
      <c r="B397">
        <v>12</v>
      </c>
      <c r="D397">
        <v>0</v>
      </c>
      <c r="F397">
        <v>0</v>
      </c>
      <c r="G397">
        <v>0</v>
      </c>
      <c r="K397" t="s">
        <v>89</v>
      </c>
      <c r="L397">
        <v>1</v>
      </c>
      <c r="N397" s="11">
        <v>1523179</v>
      </c>
      <c r="O397">
        <v>80</v>
      </c>
      <c r="AA397">
        <v>80</v>
      </c>
      <c r="AC397" s="11">
        <v>1523179</v>
      </c>
      <c r="AD397">
        <v>-5</v>
      </c>
      <c r="AE397">
        <v>0</v>
      </c>
      <c r="AF397">
        <v>0</v>
      </c>
      <c r="AG397">
        <v>0</v>
      </c>
      <c r="AH397">
        <v>0</v>
      </c>
      <c r="AI397">
        <v>0</v>
      </c>
      <c r="AJ397">
        <v>0</v>
      </c>
      <c r="AK397">
        <v>0</v>
      </c>
      <c r="AL397">
        <v>0</v>
      </c>
      <c r="AM397">
        <v>0</v>
      </c>
      <c r="AN397">
        <v>0</v>
      </c>
      <c r="AO397">
        <v>0</v>
      </c>
      <c r="AP397">
        <v>0</v>
      </c>
      <c r="AR397" s="11">
        <v>1523179</v>
      </c>
      <c r="AS397">
        <v>0</v>
      </c>
      <c r="BE397">
        <v>0</v>
      </c>
    </row>
    <row r="398" spans="1:57" x14ac:dyDescent="0.35">
      <c r="A398">
        <v>2766</v>
      </c>
      <c r="B398">
        <v>1</v>
      </c>
      <c r="C398" t="s">
        <v>153</v>
      </c>
      <c r="D398">
        <v>7</v>
      </c>
      <c r="E398">
        <v>31</v>
      </c>
      <c r="F398">
        <v>3</v>
      </c>
      <c r="G398">
        <v>44</v>
      </c>
      <c r="H398">
        <v>1.2736458333333367E-2</v>
      </c>
      <c r="I398">
        <v>1.2736458333333367E-2</v>
      </c>
      <c r="J398">
        <v>1.2736458333333367E-2</v>
      </c>
      <c r="K398">
        <v>31</v>
      </c>
      <c r="L398">
        <v>1</v>
      </c>
      <c r="N398" s="11">
        <v>1523543</v>
      </c>
      <c r="O398">
        <v>127</v>
      </c>
      <c r="AA398">
        <v>127</v>
      </c>
      <c r="AC398" s="11">
        <v>1523543</v>
      </c>
      <c r="AD398">
        <v>-52</v>
      </c>
      <c r="AE398">
        <v>0</v>
      </c>
      <c r="AF398">
        <v>0</v>
      </c>
      <c r="AG398">
        <v>0</v>
      </c>
      <c r="AH398">
        <v>0</v>
      </c>
      <c r="AI398">
        <v>0</v>
      </c>
      <c r="AJ398">
        <v>0</v>
      </c>
      <c r="AK398">
        <v>0</v>
      </c>
      <c r="AL398">
        <v>0</v>
      </c>
      <c r="AM398">
        <v>0</v>
      </c>
      <c r="AN398">
        <v>0</v>
      </c>
      <c r="AO398">
        <v>0</v>
      </c>
      <c r="AP398">
        <v>0</v>
      </c>
      <c r="AR398" s="11">
        <v>1523543</v>
      </c>
      <c r="AS398">
        <v>0</v>
      </c>
      <c r="BE398">
        <v>0</v>
      </c>
    </row>
    <row r="399" spans="1:57" x14ac:dyDescent="0.35">
      <c r="A399">
        <v>2766</v>
      </c>
      <c r="B399">
        <v>2</v>
      </c>
      <c r="C399" t="s">
        <v>124</v>
      </c>
      <c r="D399">
        <v>5</v>
      </c>
      <c r="E399">
        <v>34</v>
      </c>
      <c r="F399">
        <v>2</v>
      </c>
      <c r="G399">
        <v>41</v>
      </c>
      <c r="H399">
        <v>4.8929398148147563E-3</v>
      </c>
      <c r="I399">
        <v>4.8929398148147563E-3</v>
      </c>
      <c r="J399">
        <v>4.8929398148147563E-3</v>
      </c>
      <c r="K399">
        <v>34</v>
      </c>
      <c r="L399">
        <v>1</v>
      </c>
      <c r="N399" s="11">
        <v>1692338</v>
      </c>
      <c r="O399">
        <v>57</v>
      </c>
      <c r="P399">
        <v>73</v>
      </c>
      <c r="AA399">
        <v>73</v>
      </c>
      <c r="AC399" s="11">
        <v>1692338</v>
      </c>
      <c r="AD399">
        <v>18</v>
      </c>
      <c r="AE399">
        <v>2</v>
      </c>
      <c r="AF399">
        <v>0</v>
      </c>
      <c r="AG399">
        <v>0</v>
      </c>
      <c r="AH399">
        <v>0</v>
      </c>
      <c r="AI399">
        <v>0</v>
      </c>
      <c r="AJ399">
        <v>0</v>
      </c>
      <c r="AK399">
        <v>0</v>
      </c>
      <c r="AL399">
        <v>0</v>
      </c>
      <c r="AM399">
        <v>0</v>
      </c>
      <c r="AN399">
        <v>0</v>
      </c>
      <c r="AO399">
        <v>0</v>
      </c>
      <c r="AP399">
        <v>18</v>
      </c>
      <c r="AR399" s="11">
        <v>1692338</v>
      </c>
      <c r="AS399">
        <v>0</v>
      </c>
      <c r="AT399">
        <v>0</v>
      </c>
      <c r="BE399">
        <v>0</v>
      </c>
    </row>
    <row r="400" spans="1:57" x14ac:dyDescent="0.35">
      <c r="A400">
        <v>2766</v>
      </c>
      <c r="B400">
        <v>3</v>
      </c>
      <c r="C400" t="s">
        <v>113</v>
      </c>
      <c r="D400">
        <v>42</v>
      </c>
      <c r="E400">
        <v>33</v>
      </c>
      <c r="F400">
        <v>1</v>
      </c>
      <c r="G400">
        <v>36</v>
      </c>
      <c r="H400">
        <v>1.8953472222222212E-2</v>
      </c>
      <c r="I400">
        <v>1.8953472222222212E-2</v>
      </c>
      <c r="J400">
        <v>1.8953472222222212E-2</v>
      </c>
      <c r="K400">
        <v>33</v>
      </c>
      <c r="L400">
        <v>1</v>
      </c>
      <c r="N400" s="11">
        <v>1697328</v>
      </c>
      <c r="O400">
        <v>51</v>
      </c>
      <c r="P400">
        <v>59</v>
      </c>
      <c r="AA400">
        <v>59</v>
      </c>
      <c r="AC400" s="11">
        <v>1697328</v>
      </c>
      <c r="AD400">
        <v>24</v>
      </c>
      <c r="AE400">
        <v>16</v>
      </c>
      <c r="AF400">
        <v>0</v>
      </c>
      <c r="AG400">
        <v>0</v>
      </c>
      <c r="AH400">
        <v>0</v>
      </c>
      <c r="AI400">
        <v>0</v>
      </c>
      <c r="AJ400">
        <v>0</v>
      </c>
      <c r="AK400">
        <v>0</v>
      </c>
      <c r="AL400">
        <v>0</v>
      </c>
      <c r="AM400">
        <v>0</v>
      </c>
      <c r="AN400">
        <v>0</v>
      </c>
      <c r="AO400">
        <v>0</v>
      </c>
      <c r="AP400">
        <v>24</v>
      </c>
      <c r="AR400" s="11">
        <v>1697328</v>
      </c>
      <c r="AS400">
        <v>0</v>
      </c>
      <c r="AT400">
        <v>5.8238425925924986E-3</v>
      </c>
      <c r="BE400">
        <v>5.8238425925924986E-3</v>
      </c>
    </row>
    <row r="401" spans="1:57" x14ac:dyDescent="0.35">
      <c r="A401">
        <v>2766</v>
      </c>
      <c r="B401">
        <v>4</v>
      </c>
      <c r="C401" t="s">
        <v>21</v>
      </c>
      <c r="D401">
        <v>20</v>
      </c>
      <c r="E401">
        <v>11</v>
      </c>
      <c r="F401">
        <v>1</v>
      </c>
      <c r="G401">
        <v>70</v>
      </c>
      <c r="H401">
        <v>1.2105324074074275E-3</v>
      </c>
      <c r="I401">
        <v>1.2105324074074275E-3</v>
      </c>
      <c r="J401">
        <v>1.2105324074074275E-3</v>
      </c>
      <c r="K401">
        <v>11</v>
      </c>
      <c r="L401">
        <v>1</v>
      </c>
      <c r="N401" s="11" t="s">
        <v>2442</v>
      </c>
      <c r="O401">
        <v>138</v>
      </c>
      <c r="P401">
        <v>73</v>
      </c>
      <c r="Q401">
        <v>50</v>
      </c>
      <c r="R401">
        <v>40</v>
      </c>
      <c r="S401">
        <v>30</v>
      </c>
      <c r="T401">
        <v>20</v>
      </c>
      <c r="U401">
        <v>10</v>
      </c>
      <c r="V401">
        <v>10</v>
      </c>
      <c r="W401">
        <v>10</v>
      </c>
      <c r="X401">
        <v>10</v>
      </c>
      <c r="Y401">
        <v>10</v>
      </c>
      <c r="Z401">
        <v>10</v>
      </c>
      <c r="AA401">
        <v>138</v>
      </c>
      <c r="AC401" s="11" t="s">
        <v>2442</v>
      </c>
      <c r="AD401">
        <v>100</v>
      </c>
      <c r="AE401">
        <v>100</v>
      </c>
      <c r="AF401">
        <v>100</v>
      </c>
      <c r="AG401">
        <v>100</v>
      </c>
      <c r="AH401">
        <v>100</v>
      </c>
      <c r="AI401">
        <v>100</v>
      </c>
      <c r="AJ401">
        <v>100</v>
      </c>
      <c r="AK401">
        <v>100</v>
      </c>
      <c r="AL401">
        <v>100</v>
      </c>
      <c r="AM401">
        <v>100</v>
      </c>
      <c r="AN401">
        <v>100</v>
      </c>
      <c r="AO401">
        <v>100</v>
      </c>
      <c r="AP401">
        <v>100</v>
      </c>
      <c r="AR401" s="11" t="s">
        <v>2442</v>
      </c>
      <c r="AS401">
        <v>1.3870023148148114E-2</v>
      </c>
      <c r="AT401">
        <v>3.125E-2</v>
      </c>
      <c r="AU401">
        <v>3.125E-2</v>
      </c>
      <c r="AV401">
        <v>1.2842013888888948E-2</v>
      </c>
      <c r="AW401">
        <v>695</v>
      </c>
      <c r="AX401">
        <v>310</v>
      </c>
      <c r="AY401">
        <v>1.3437847222222299E-2</v>
      </c>
      <c r="AZ401">
        <v>380</v>
      </c>
      <c r="BA401">
        <v>2.7063773148148229E-2</v>
      </c>
      <c r="BB401">
        <v>4.30347222222216E-3</v>
      </c>
      <c r="BC401">
        <v>3.46064814814806E-3</v>
      </c>
      <c r="BD401">
        <v>7.6237268518517531E-3</v>
      </c>
      <c r="BE401">
        <v>695</v>
      </c>
    </row>
    <row r="402" spans="1:57" x14ac:dyDescent="0.35">
      <c r="A402">
        <v>2766</v>
      </c>
      <c r="B402">
        <v>5</v>
      </c>
      <c r="D402">
        <v>0</v>
      </c>
      <c r="F402">
        <v>0</v>
      </c>
      <c r="G402">
        <v>0</v>
      </c>
      <c r="K402" t="s">
        <v>89</v>
      </c>
      <c r="L402">
        <v>1</v>
      </c>
    </row>
    <row r="403" spans="1:57" x14ac:dyDescent="0.35">
      <c r="A403">
        <v>2766</v>
      </c>
      <c r="B403">
        <v>6</v>
      </c>
      <c r="D403">
        <v>0</v>
      </c>
      <c r="F403">
        <v>0</v>
      </c>
      <c r="G403">
        <v>0</v>
      </c>
      <c r="K403" t="s">
        <v>89</v>
      </c>
      <c r="L403">
        <v>1</v>
      </c>
    </row>
    <row r="404" spans="1:57" x14ac:dyDescent="0.35">
      <c r="A404">
        <v>2766</v>
      </c>
      <c r="B404">
        <v>7</v>
      </c>
      <c r="D404">
        <v>0</v>
      </c>
      <c r="F404">
        <v>0</v>
      </c>
      <c r="G404">
        <v>0</v>
      </c>
      <c r="K404" t="s">
        <v>89</v>
      </c>
      <c r="L404">
        <v>1</v>
      </c>
    </row>
    <row r="405" spans="1:57" x14ac:dyDescent="0.35">
      <c r="A405">
        <v>2766</v>
      </c>
      <c r="B405">
        <v>8</v>
      </c>
      <c r="D405">
        <v>0</v>
      </c>
      <c r="F405">
        <v>0</v>
      </c>
      <c r="G405">
        <v>0</v>
      </c>
      <c r="K405" t="s">
        <v>89</v>
      </c>
      <c r="L405">
        <v>1</v>
      </c>
    </row>
    <row r="406" spans="1:57" x14ac:dyDescent="0.35">
      <c r="A406">
        <v>2766</v>
      </c>
      <c r="B406">
        <v>9</v>
      </c>
      <c r="D406">
        <v>0</v>
      </c>
      <c r="F406">
        <v>0</v>
      </c>
      <c r="G406">
        <v>0</v>
      </c>
      <c r="K406" t="s">
        <v>89</v>
      </c>
      <c r="L406">
        <v>1</v>
      </c>
    </row>
    <row r="407" spans="1:57" x14ac:dyDescent="0.35">
      <c r="A407">
        <v>2766</v>
      </c>
      <c r="B407">
        <v>10</v>
      </c>
      <c r="D407">
        <v>0</v>
      </c>
      <c r="F407">
        <v>0</v>
      </c>
      <c r="G407">
        <v>0</v>
      </c>
      <c r="K407" t="s">
        <v>89</v>
      </c>
      <c r="L407">
        <v>1</v>
      </c>
    </row>
    <row r="408" spans="1:57" x14ac:dyDescent="0.35">
      <c r="A408">
        <v>2766</v>
      </c>
      <c r="B408">
        <v>11</v>
      </c>
      <c r="D408">
        <v>0</v>
      </c>
      <c r="F408">
        <v>0</v>
      </c>
      <c r="G408">
        <v>0</v>
      </c>
      <c r="K408" t="s">
        <v>89</v>
      </c>
      <c r="L408">
        <v>1</v>
      </c>
    </row>
    <row r="409" spans="1:57" x14ac:dyDescent="0.35">
      <c r="A409">
        <v>2766</v>
      </c>
      <c r="B409">
        <v>12</v>
      </c>
      <c r="D409">
        <v>0</v>
      </c>
      <c r="F409">
        <v>0</v>
      </c>
      <c r="G409">
        <v>0</v>
      </c>
      <c r="K409" t="s">
        <v>89</v>
      </c>
      <c r="L409">
        <v>1</v>
      </c>
    </row>
    <row r="410" spans="1:57" x14ac:dyDescent="0.35">
      <c r="A410">
        <v>327636</v>
      </c>
      <c r="B410">
        <v>1</v>
      </c>
      <c r="C410" t="s">
        <v>49</v>
      </c>
      <c r="D410">
        <v>30</v>
      </c>
      <c r="E410">
        <v>10</v>
      </c>
      <c r="F410">
        <v>3</v>
      </c>
      <c r="G410">
        <v>82</v>
      </c>
      <c r="H410">
        <v>1.1496064814814799E-2</v>
      </c>
      <c r="I410">
        <v>1.1496064814814799E-2</v>
      </c>
      <c r="J410">
        <v>1.1496064814814799E-2</v>
      </c>
      <c r="K410">
        <v>10</v>
      </c>
      <c r="L410">
        <v>1</v>
      </c>
    </row>
    <row r="411" spans="1:57" x14ac:dyDescent="0.35">
      <c r="A411">
        <v>327636</v>
      </c>
      <c r="B411">
        <v>2</v>
      </c>
      <c r="C411" t="s">
        <v>48</v>
      </c>
      <c r="D411">
        <v>25</v>
      </c>
      <c r="E411">
        <v>13</v>
      </c>
      <c r="F411">
        <v>2</v>
      </c>
      <c r="G411">
        <v>76</v>
      </c>
      <c r="H411">
        <v>4.4837962962962497E-3</v>
      </c>
      <c r="I411">
        <v>4.4837962962962497E-3</v>
      </c>
      <c r="J411">
        <v>4.4837962962962497E-3</v>
      </c>
      <c r="K411">
        <v>13</v>
      </c>
      <c r="L411">
        <v>1</v>
      </c>
    </row>
    <row r="412" spans="1:57" x14ac:dyDescent="0.35">
      <c r="A412">
        <v>327636</v>
      </c>
      <c r="B412">
        <v>3</v>
      </c>
      <c r="C412" t="s">
        <v>108</v>
      </c>
      <c r="D412">
        <v>22</v>
      </c>
      <c r="E412">
        <v>42</v>
      </c>
      <c r="F412">
        <v>1</v>
      </c>
      <c r="G412">
        <v>18</v>
      </c>
      <c r="H412">
        <v>1.9685763888888985E-2</v>
      </c>
      <c r="I412">
        <v>1.9685763888888985E-2</v>
      </c>
      <c r="J412">
        <v>1.9685763888888985E-2</v>
      </c>
      <c r="K412">
        <v>42</v>
      </c>
      <c r="L412">
        <v>1</v>
      </c>
    </row>
    <row r="413" spans="1:57" x14ac:dyDescent="0.35">
      <c r="A413">
        <v>327636</v>
      </c>
      <c r="B413">
        <v>4</v>
      </c>
      <c r="C413" t="s">
        <v>69</v>
      </c>
      <c r="D413">
        <v>20</v>
      </c>
      <c r="E413">
        <v>36</v>
      </c>
      <c r="F413">
        <v>2</v>
      </c>
      <c r="G413">
        <v>10</v>
      </c>
      <c r="H413">
        <v>1.5760416666665833E-3</v>
      </c>
      <c r="I413">
        <v>1.5760416666665833E-3</v>
      </c>
      <c r="J413">
        <v>1.5760416666665833E-3</v>
      </c>
      <c r="K413">
        <v>36</v>
      </c>
      <c r="L413">
        <v>1</v>
      </c>
    </row>
    <row r="414" spans="1:57" x14ac:dyDescent="0.35">
      <c r="A414">
        <v>327636</v>
      </c>
      <c r="B414">
        <v>5</v>
      </c>
      <c r="D414">
        <v>0</v>
      </c>
      <c r="F414">
        <v>0</v>
      </c>
      <c r="G414">
        <v>0</v>
      </c>
      <c r="K414" t="s">
        <v>89</v>
      </c>
      <c r="L414">
        <v>1</v>
      </c>
    </row>
    <row r="415" spans="1:57" x14ac:dyDescent="0.35">
      <c r="A415">
        <v>327636</v>
      </c>
      <c r="B415">
        <v>6</v>
      </c>
      <c r="D415">
        <v>0</v>
      </c>
      <c r="F415">
        <v>0</v>
      </c>
      <c r="G415">
        <v>0</v>
      </c>
      <c r="K415" t="s">
        <v>89</v>
      </c>
      <c r="L415">
        <v>1</v>
      </c>
    </row>
    <row r="416" spans="1:57" x14ac:dyDescent="0.35">
      <c r="A416">
        <v>327636</v>
      </c>
      <c r="B416">
        <v>7</v>
      </c>
      <c r="D416">
        <v>0</v>
      </c>
      <c r="F416">
        <v>0</v>
      </c>
      <c r="G416">
        <v>0</v>
      </c>
      <c r="K416" t="s">
        <v>89</v>
      </c>
      <c r="L416">
        <v>1</v>
      </c>
    </row>
    <row r="417" spans="1:12" x14ac:dyDescent="0.35">
      <c r="A417">
        <v>327636</v>
      </c>
      <c r="B417">
        <v>8</v>
      </c>
      <c r="D417">
        <v>0</v>
      </c>
      <c r="F417">
        <v>0</v>
      </c>
      <c r="G417">
        <v>0</v>
      </c>
      <c r="K417" t="s">
        <v>89</v>
      </c>
      <c r="L417">
        <v>1</v>
      </c>
    </row>
    <row r="418" spans="1:12" x14ac:dyDescent="0.35">
      <c r="A418">
        <v>327636</v>
      </c>
      <c r="B418">
        <v>9</v>
      </c>
      <c r="D418">
        <v>0</v>
      </c>
      <c r="F418">
        <v>0</v>
      </c>
      <c r="G418">
        <v>0</v>
      </c>
      <c r="K418" t="s">
        <v>89</v>
      </c>
      <c r="L418">
        <v>1</v>
      </c>
    </row>
    <row r="419" spans="1:12" x14ac:dyDescent="0.35">
      <c r="A419">
        <v>327636</v>
      </c>
      <c r="B419">
        <v>10</v>
      </c>
      <c r="D419">
        <v>0</v>
      </c>
      <c r="F419">
        <v>0</v>
      </c>
      <c r="G419">
        <v>0</v>
      </c>
      <c r="K419" t="s">
        <v>89</v>
      </c>
      <c r="L419">
        <v>1</v>
      </c>
    </row>
    <row r="420" spans="1:12" x14ac:dyDescent="0.35">
      <c r="A420">
        <v>327636</v>
      </c>
      <c r="B420">
        <v>11</v>
      </c>
      <c r="D420">
        <v>0</v>
      </c>
      <c r="F420">
        <v>0</v>
      </c>
      <c r="G420">
        <v>0</v>
      </c>
      <c r="K420" t="s">
        <v>89</v>
      </c>
      <c r="L420">
        <v>1</v>
      </c>
    </row>
    <row r="421" spans="1:12" x14ac:dyDescent="0.35">
      <c r="A421">
        <v>327636</v>
      </c>
      <c r="B421">
        <v>12</v>
      </c>
      <c r="D421">
        <v>0</v>
      </c>
      <c r="F421">
        <v>0</v>
      </c>
      <c r="G421">
        <v>0</v>
      </c>
      <c r="K421" t="s">
        <v>89</v>
      </c>
      <c r="L421">
        <v>1</v>
      </c>
    </row>
    <row r="422" spans="1:12" x14ac:dyDescent="0.35">
      <c r="A422">
        <v>8690</v>
      </c>
      <c r="B422">
        <v>1</v>
      </c>
      <c r="C422" t="s">
        <v>36</v>
      </c>
      <c r="D422">
        <v>13</v>
      </c>
      <c r="E422">
        <v>55</v>
      </c>
      <c r="F422">
        <v>3</v>
      </c>
      <c r="G422">
        <v>20</v>
      </c>
      <c r="H422" t="s">
        <v>154</v>
      </c>
      <c r="I422" t="s">
        <v>154</v>
      </c>
      <c r="J422">
        <v>7</v>
      </c>
      <c r="K422">
        <v>55</v>
      </c>
      <c r="L422">
        <v>1</v>
      </c>
    </row>
    <row r="423" spans="1:12" x14ac:dyDescent="0.35">
      <c r="A423">
        <v>8690</v>
      </c>
      <c r="B423">
        <v>2</v>
      </c>
      <c r="C423" t="s">
        <v>76</v>
      </c>
      <c r="D423">
        <v>30</v>
      </c>
      <c r="E423">
        <v>14</v>
      </c>
      <c r="F423">
        <v>1</v>
      </c>
      <c r="G423">
        <v>74</v>
      </c>
      <c r="H423">
        <v>4.5151620370369461E-3</v>
      </c>
      <c r="I423">
        <v>4.5151620370369461E-3</v>
      </c>
      <c r="J423">
        <v>4.5151620370369461E-3</v>
      </c>
      <c r="K423">
        <v>14</v>
      </c>
      <c r="L423">
        <v>1</v>
      </c>
    </row>
    <row r="424" spans="1:12" x14ac:dyDescent="0.35">
      <c r="A424">
        <v>8690</v>
      </c>
      <c r="B424">
        <v>3</v>
      </c>
      <c r="C424" t="s">
        <v>153</v>
      </c>
      <c r="D424">
        <v>11</v>
      </c>
      <c r="E424">
        <v>29</v>
      </c>
      <c r="F424">
        <v>1</v>
      </c>
      <c r="G424">
        <v>44</v>
      </c>
      <c r="H424">
        <v>1.8751851851851908E-2</v>
      </c>
      <c r="I424">
        <v>1.8751851851851908E-2</v>
      </c>
      <c r="J424">
        <v>1.8751851851851908E-2</v>
      </c>
      <c r="K424">
        <v>29</v>
      </c>
      <c r="L424">
        <v>1</v>
      </c>
    </row>
    <row r="425" spans="1:12" x14ac:dyDescent="0.35">
      <c r="A425">
        <v>8690</v>
      </c>
      <c r="B425">
        <v>4</v>
      </c>
      <c r="C425" t="s">
        <v>155</v>
      </c>
      <c r="D425">
        <v>16</v>
      </c>
      <c r="E425">
        <v>25</v>
      </c>
      <c r="F425">
        <v>1</v>
      </c>
      <c r="G425">
        <v>32</v>
      </c>
      <c r="H425">
        <v>1.2998842592593096E-3</v>
      </c>
      <c r="I425">
        <v>1.2998842592593096E-3</v>
      </c>
      <c r="J425">
        <v>1.2998842592593096E-3</v>
      </c>
      <c r="K425">
        <v>25</v>
      </c>
      <c r="L425">
        <v>1</v>
      </c>
    </row>
    <row r="426" spans="1:12" x14ac:dyDescent="0.35">
      <c r="A426">
        <v>8690</v>
      </c>
      <c r="B426">
        <v>5</v>
      </c>
      <c r="D426">
        <v>0</v>
      </c>
      <c r="F426">
        <v>0</v>
      </c>
      <c r="G426">
        <v>0</v>
      </c>
      <c r="K426" t="s">
        <v>89</v>
      </c>
      <c r="L426">
        <v>1</v>
      </c>
    </row>
    <row r="427" spans="1:12" x14ac:dyDescent="0.35">
      <c r="A427">
        <v>8690</v>
      </c>
      <c r="B427">
        <v>6</v>
      </c>
      <c r="D427">
        <v>0</v>
      </c>
      <c r="F427">
        <v>0</v>
      </c>
      <c r="G427">
        <v>0</v>
      </c>
      <c r="K427" t="s">
        <v>89</v>
      </c>
      <c r="L427">
        <v>1</v>
      </c>
    </row>
    <row r="428" spans="1:12" x14ac:dyDescent="0.35">
      <c r="A428">
        <v>8690</v>
      </c>
      <c r="B428">
        <v>7</v>
      </c>
      <c r="D428">
        <v>0</v>
      </c>
      <c r="F428">
        <v>0</v>
      </c>
      <c r="G428">
        <v>0</v>
      </c>
      <c r="K428" t="s">
        <v>89</v>
      </c>
      <c r="L428">
        <v>1</v>
      </c>
    </row>
    <row r="429" spans="1:12" x14ac:dyDescent="0.35">
      <c r="A429">
        <v>8690</v>
      </c>
      <c r="B429">
        <v>8</v>
      </c>
      <c r="D429">
        <v>0</v>
      </c>
      <c r="F429">
        <v>0</v>
      </c>
      <c r="G429">
        <v>0</v>
      </c>
      <c r="K429" t="s">
        <v>89</v>
      </c>
      <c r="L429">
        <v>1</v>
      </c>
    </row>
    <row r="430" spans="1:12" x14ac:dyDescent="0.35">
      <c r="A430">
        <v>8690</v>
      </c>
      <c r="B430">
        <v>9</v>
      </c>
      <c r="D430">
        <v>0</v>
      </c>
      <c r="F430">
        <v>0</v>
      </c>
      <c r="G430">
        <v>0</v>
      </c>
      <c r="K430" t="s">
        <v>89</v>
      </c>
      <c r="L430">
        <v>1</v>
      </c>
    </row>
    <row r="431" spans="1:12" x14ac:dyDescent="0.35">
      <c r="A431">
        <v>8690</v>
      </c>
      <c r="B431">
        <v>10</v>
      </c>
      <c r="D431">
        <v>0</v>
      </c>
      <c r="F431">
        <v>0</v>
      </c>
      <c r="G431">
        <v>0</v>
      </c>
      <c r="K431" t="s">
        <v>89</v>
      </c>
      <c r="L431">
        <v>1</v>
      </c>
    </row>
    <row r="432" spans="1:12" x14ac:dyDescent="0.35">
      <c r="A432">
        <v>8690</v>
      </c>
      <c r="B432">
        <v>11</v>
      </c>
      <c r="D432">
        <v>0</v>
      </c>
      <c r="F432">
        <v>0</v>
      </c>
      <c r="G432">
        <v>0</v>
      </c>
      <c r="K432" t="s">
        <v>89</v>
      </c>
      <c r="L432">
        <v>1</v>
      </c>
    </row>
    <row r="433" spans="1:12" x14ac:dyDescent="0.35">
      <c r="A433">
        <v>8690</v>
      </c>
      <c r="B433">
        <v>12</v>
      </c>
      <c r="D433">
        <v>0</v>
      </c>
      <c r="F433">
        <v>0</v>
      </c>
      <c r="G433">
        <v>0</v>
      </c>
      <c r="K433" t="s">
        <v>89</v>
      </c>
      <c r="L433">
        <v>1</v>
      </c>
    </row>
    <row r="434" spans="1:12" x14ac:dyDescent="0.35">
      <c r="A434">
        <v>173837</v>
      </c>
      <c r="B434">
        <v>1</v>
      </c>
      <c r="C434" t="s">
        <v>30</v>
      </c>
      <c r="D434">
        <v>10</v>
      </c>
      <c r="E434">
        <v>30</v>
      </c>
      <c r="F434">
        <v>3</v>
      </c>
      <c r="G434">
        <v>45</v>
      </c>
      <c r="H434">
        <v>1.2716203703703632E-2</v>
      </c>
      <c r="I434">
        <v>1.2716203703703632E-2</v>
      </c>
      <c r="J434">
        <v>1.2716203703703632E-2</v>
      </c>
      <c r="K434">
        <v>30</v>
      </c>
      <c r="L434">
        <v>1</v>
      </c>
    </row>
    <row r="435" spans="1:12" x14ac:dyDescent="0.35">
      <c r="A435">
        <v>173837</v>
      </c>
      <c r="B435">
        <v>2</v>
      </c>
      <c r="C435" t="s">
        <v>14</v>
      </c>
      <c r="D435">
        <v>35</v>
      </c>
      <c r="E435">
        <v>3</v>
      </c>
      <c r="F435">
        <v>2</v>
      </c>
      <c r="G435">
        <v>96</v>
      </c>
      <c r="H435">
        <v>4.0206018518518238E-3</v>
      </c>
      <c r="I435">
        <v>4.0206018518518238E-3</v>
      </c>
      <c r="J435">
        <v>4.0206018518518238E-3</v>
      </c>
      <c r="K435">
        <v>3</v>
      </c>
      <c r="L435">
        <v>1</v>
      </c>
    </row>
    <row r="436" spans="1:12" x14ac:dyDescent="0.35">
      <c r="A436">
        <v>173837</v>
      </c>
      <c r="B436">
        <v>3</v>
      </c>
      <c r="C436" t="s">
        <v>151</v>
      </c>
      <c r="D436">
        <v>20</v>
      </c>
      <c r="E436">
        <v>43</v>
      </c>
      <c r="F436">
        <v>1</v>
      </c>
      <c r="G436">
        <v>16</v>
      </c>
      <c r="H436">
        <v>1.9766203703703633E-2</v>
      </c>
      <c r="I436">
        <v>1.9766203703703633E-2</v>
      </c>
      <c r="J436">
        <v>1.9766203703703633E-2</v>
      </c>
      <c r="K436">
        <v>43</v>
      </c>
      <c r="L436">
        <v>1</v>
      </c>
    </row>
    <row r="437" spans="1:12" x14ac:dyDescent="0.35">
      <c r="A437">
        <v>173837</v>
      </c>
      <c r="B437">
        <v>4</v>
      </c>
      <c r="C437" t="s">
        <v>156</v>
      </c>
      <c r="D437">
        <v>8</v>
      </c>
      <c r="E437">
        <v>37</v>
      </c>
      <c r="F437">
        <v>1</v>
      </c>
      <c r="G437">
        <v>8</v>
      </c>
      <c r="H437">
        <v>1.6425925925926954E-3</v>
      </c>
      <c r="I437">
        <v>1.6425925925926954E-3</v>
      </c>
      <c r="J437">
        <v>1.6425925925926954E-3</v>
      </c>
      <c r="K437">
        <v>37</v>
      </c>
      <c r="L437">
        <v>1</v>
      </c>
    </row>
    <row r="438" spans="1:12" x14ac:dyDescent="0.35">
      <c r="A438">
        <v>173837</v>
      </c>
      <c r="B438">
        <v>5</v>
      </c>
      <c r="D438">
        <v>0</v>
      </c>
      <c r="F438">
        <v>0</v>
      </c>
      <c r="G438">
        <v>0</v>
      </c>
      <c r="K438" t="s">
        <v>89</v>
      </c>
      <c r="L438">
        <v>1</v>
      </c>
    </row>
    <row r="439" spans="1:12" x14ac:dyDescent="0.35">
      <c r="A439">
        <v>173837</v>
      </c>
      <c r="B439">
        <v>6</v>
      </c>
      <c r="D439">
        <v>0</v>
      </c>
      <c r="F439">
        <v>0</v>
      </c>
      <c r="G439">
        <v>0</v>
      </c>
      <c r="K439" t="s">
        <v>89</v>
      </c>
      <c r="L439">
        <v>1</v>
      </c>
    </row>
    <row r="440" spans="1:12" x14ac:dyDescent="0.35">
      <c r="A440">
        <v>173837</v>
      </c>
      <c r="B440">
        <v>7</v>
      </c>
      <c r="D440">
        <v>0</v>
      </c>
      <c r="F440">
        <v>0</v>
      </c>
      <c r="G440">
        <v>0</v>
      </c>
      <c r="K440" t="s">
        <v>89</v>
      </c>
      <c r="L440">
        <v>1</v>
      </c>
    </row>
    <row r="441" spans="1:12" x14ac:dyDescent="0.35">
      <c r="A441">
        <v>173837</v>
      </c>
      <c r="B441">
        <v>8</v>
      </c>
      <c r="D441">
        <v>0</v>
      </c>
      <c r="F441">
        <v>0</v>
      </c>
      <c r="G441">
        <v>0</v>
      </c>
      <c r="K441" t="s">
        <v>89</v>
      </c>
      <c r="L441">
        <v>1</v>
      </c>
    </row>
    <row r="442" spans="1:12" x14ac:dyDescent="0.35">
      <c r="A442">
        <v>173837</v>
      </c>
      <c r="B442">
        <v>9</v>
      </c>
      <c r="D442">
        <v>0</v>
      </c>
      <c r="F442">
        <v>0</v>
      </c>
      <c r="G442">
        <v>0</v>
      </c>
      <c r="K442" t="s">
        <v>89</v>
      </c>
      <c r="L442">
        <v>1</v>
      </c>
    </row>
    <row r="443" spans="1:12" x14ac:dyDescent="0.35">
      <c r="A443">
        <v>173837</v>
      </c>
      <c r="B443">
        <v>10</v>
      </c>
      <c r="D443">
        <v>0</v>
      </c>
      <c r="F443">
        <v>0</v>
      </c>
      <c r="G443">
        <v>0</v>
      </c>
      <c r="K443" t="s">
        <v>89</v>
      </c>
      <c r="L443">
        <v>1</v>
      </c>
    </row>
    <row r="444" spans="1:12" x14ac:dyDescent="0.35">
      <c r="A444">
        <v>173837</v>
      </c>
      <c r="B444">
        <v>11</v>
      </c>
      <c r="D444">
        <v>0</v>
      </c>
      <c r="F444">
        <v>0</v>
      </c>
      <c r="G444">
        <v>0</v>
      </c>
      <c r="K444" t="s">
        <v>89</v>
      </c>
      <c r="L444">
        <v>1</v>
      </c>
    </row>
    <row r="445" spans="1:12" x14ac:dyDescent="0.35">
      <c r="A445">
        <v>173837</v>
      </c>
      <c r="B445">
        <v>12</v>
      </c>
      <c r="D445">
        <v>0</v>
      </c>
      <c r="F445">
        <v>0</v>
      </c>
      <c r="G445">
        <v>0</v>
      </c>
      <c r="K445" t="s">
        <v>89</v>
      </c>
      <c r="L445">
        <v>1</v>
      </c>
    </row>
    <row r="446" spans="1:12" x14ac:dyDescent="0.35">
      <c r="A446">
        <v>28040</v>
      </c>
      <c r="B446">
        <v>1</v>
      </c>
      <c r="C446" t="s">
        <v>157</v>
      </c>
      <c r="D446">
        <v>15</v>
      </c>
      <c r="E446">
        <v>49</v>
      </c>
      <c r="F446">
        <v>3</v>
      </c>
      <c r="G446">
        <v>26</v>
      </c>
      <c r="H446" t="s">
        <v>158</v>
      </c>
      <c r="I446" t="s">
        <v>158</v>
      </c>
      <c r="J446">
        <v>4</v>
      </c>
      <c r="K446">
        <v>49</v>
      </c>
      <c r="L446">
        <v>1</v>
      </c>
    </row>
    <row r="447" spans="1:12" x14ac:dyDescent="0.35">
      <c r="A447">
        <v>28040</v>
      </c>
      <c r="B447">
        <v>2</v>
      </c>
      <c r="C447" t="s">
        <v>40</v>
      </c>
      <c r="D447">
        <v>27</v>
      </c>
      <c r="E447">
        <v>26</v>
      </c>
      <c r="F447">
        <v>1</v>
      </c>
      <c r="G447">
        <v>50</v>
      </c>
      <c r="H447">
        <v>4.7450231481480643E-3</v>
      </c>
      <c r="I447">
        <v>4.7450231481480643E-3</v>
      </c>
      <c r="J447">
        <v>4.7450231481480643E-3</v>
      </c>
      <c r="K447">
        <v>26</v>
      </c>
      <c r="L447">
        <v>1</v>
      </c>
    </row>
    <row r="448" spans="1:12" x14ac:dyDescent="0.35">
      <c r="A448">
        <v>28040</v>
      </c>
      <c r="B448">
        <v>3</v>
      </c>
      <c r="C448" t="s">
        <v>114</v>
      </c>
      <c r="D448">
        <v>44</v>
      </c>
      <c r="E448">
        <v>22</v>
      </c>
      <c r="F448">
        <v>1</v>
      </c>
      <c r="G448">
        <v>58</v>
      </c>
      <c r="H448">
        <v>1.8347685185185147E-2</v>
      </c>
      <c r="I448">
        <v>1.8347685185185147E-2</v>
      </c>
      <c r="J448">
        <v>1.8347685185185147E-2</v>
      </c>
      <c r="K448">
        <v>22</v>
      </c>
      <c r="L448">
        <v>1</v>
      </c>
    </row>
    <row r="449" spans="1:12" x14ac:dyDescent="0.35">
      <c r="A449">
        <v>28040</v>
      </c>
      <c r="B449">
        <v>4</v>
      </c>
      <c r="C449" t="s">
        <v>157</v>
      </c>
      <c r="D449">
        <v>3</v>
      </c>
      <c r="E449">
        <v>28</v>
      </c>
      <c r="F449">
        <v>1</v>
      </c>
      <c r="G449">
        <v>26</v>
      </c>
      <c r="H449">
        <v>1.3620370370370782E-3</v>
      </c>
      <c r="I449">
        <v>1.3620370370370782E-3</v>
      </c>
      <c r="J449">
        <v>1.3620370370370782E-3</v>
      </c>
      <c r="K449">
        <v>28</v>
      </c>
      <c r="L449">
        <v>1</v>
      </c>
    </row>
    <row r="450" spans="1:12" x14ac:dyDescent="0.35">
      <c r="A450">
        <v>28040</v>
      </c>
      <c r="B450">
        <v>5</v>
      </c>
      <c r="D450">
        <v>0</v>
      </c>
      <c r="F450">
        <v>0</v>
      </c>
      <c r="G450">
        <v>0</v>
      </c>
      <c r="K450" t="s">
        <v>89</v>
      </c>
      <c r="L450">
        <v>1</v>
      </c>
    </row>
    <row r="451" spans="1:12" x14ac:dyDescent="0.35">
      <c r="A451">
        <v>28040</v>
      </c>
      <c r="B451">
        <v>6</v>
      </c>
      <c r="D451">
        <v>0</v>
      </c>
      <c r="F451">
        <v>0</v>
      </c>
      <c r="G451">
        <v>0</v>
      </c>
      <c r="K451" t="s">
        <v>89</v>
      </c>
      <c r="L451">
        <v>1</v>
      </c>
    </row>
    <row r="452" spans="1:12" x14ac:dyDescent="0.35">
      <c r="A452">
        <v>28040</v>
      </c>
      <c r="B452">
        <v>7</v>
      </c>
      <c r="D452">
        <v>0</v>
      </c>
      <c r="F452">
        <v>0</v>
      </c>
      <c r="G452">
        <v>0</v>
      </c>
      <c r="K452" t="s">
        <v>89</v>
      </c>
      <c r="L452">
        <v>1</v>
      </c>
    </row>
    <row r="453" spans="1:12" x14ac:dyDescent="0.35">
      <c r="A453">
        <v>28040</v>
      </c>
      <c r="B453">
        <v>8</v>
      </c>
      <c r="D453">
        <v>0</v>
      </c>
      <c r="F453">
        <v>0</v>
      </c>
      <c r="G453">
        <v>0</v>
      </c>
      <c r="K453" t="s">
        <v>89</v>
      </c>
      <c r="L453">
        <v>1</v>
      </c>
    </row>
    <row r="454" spans="1:12" x14ac:dyDescent="0.35">
      <c r="A454">
        <v>28040</v>
      </c>
      <c r="B454">
        <v>9</v>
      </c>
      <c r="D454">
        <v>0</v>
      </c>
      <c r="F454">
        <v>0</v>
      </c>
      <c r="G454">
        <v>0</v>
      </c>
      <c r="K454" t="s">
        <v>89</v>
      </c>
      <c r="L454">
        <v>1</v>
      </c>
    </row>
    <row r="455" spans="1:12" x14ac:dyDescent="0.35">
      <c r="A455">
        <v>28040</v>
      </c>
      <c r="B455">
        <v>10</v>
      </c>
      <c r="D455">
        <v>0</v>
      </c>
      <c r="F455">
        <v>0</v>
      </c>
      <c r="G455">
        <v>0</v>
      </c>
      <c r="K455" t="s">
        <v>89</v>
      </c>
      <c r="L455">
        <v>1</v>
      </c>
    </row>
    <row r="456" spans="1:12" x14ac:dyDescent="0.35">
      <c r="A456">
        <v>28040</v>
      </c>
      <c r="B456">
        <v>11</v>
      </c>
      <c r="D456">
        <v>0</v>
      </c>
      <c r="F456">
        <v>0</v>
      </c>
      <c r="G456">
        <v>0</v>
      </c>
      <c r="K456" t="s">
        <v>89</v>
      </c>
      <c r="L456">
        <v>1</v>
      </c>
    </row>
    <row r="457" spans="1:12" x14ac:dyDescent="0.35">
      <c r="A457">
        <v>28040</v>
      </c>
      <c r="B457">
        <v>12</v>
      </c>
      <c r="D457">
        <v>0</v>
      </c>
      <c r="F457">
        <v>0</v>
      </c>
      <c r="G457">
        <v>0</v>
      </c>
      <c r="K457" t="s">
        <v>89</v>
      </c>
      <c r="L457">
        <v>1</v>
      </c>
    </row>
    <row r="458" spans="1:12" x14ac:dyDescent="0.35">
      <c r="A458">
        <v>501728</v>
      </c>
      <c r="B458">
        <v>1</v>
      </c>
      <c r="C458" t="s">
        <v>12</v>
      </c>
      <c r="D458">
        <v>31</v>
      </c>
      <c r="E458">
        <v>17</v>
      </c>
      <c r="F458">
        <v>3</v>
      </c>
      <c r="G458">
        <v>68</v>
      </c>
      <c r="H458">
        <v>1.1862962962962964E-2</v>
      </c>
      <c r="I458">
        <v>1.1862962962962964E-2</v>
      </c>
      <c r="J458">
        <v>1.1862962962962964E-2</v>
      </c>
      <c r="K458">
        <v>17</v>
      </c>
      <c r="L458">
        <v>1</v>
      </c>
    </row>
    <row r="459" spans="1:12" x14ac:dyDescent="0.35">
      <c r="A459">
        <v>501728</v>
      </c>
      <c r="B459">
        <v>2</v>
      </c>
      <c r="C459" t="s">
        <v>159</v>
      </c>
      <c r="D459">
        <v>12</v>
      </c>
      <c r="E459">
        <v>54</v>
      </c>
      <c r="F459">
        <v>2</v>
      </c>
      <c r="G459">
        <v>21</v>
      </c>
      <c r="H459">
        <v>5.5972222222222534E-3</v>
      </c>
      <c r="I459">
        <v>5.5972222222222534E-3</v>
      </c>
      <c r="J459">
        <v>5.5972222222222534E-3</v>
      </c>
      <c r="K459">
        <v>54</v>
      </c>
      <c r="L459">
        <v>1</v>
      </c>
    </row>
    <row r="460" spans="1:12" x14ac:dyDescent="0.35">
      <c r="A460">
        <v>501728</v>
      </c>
      <c r="B460">
        <v>3</v>
      </c>
      <c r="C460" t="s">
        <v>115</v>
      </c>
      <c r="D460">
        <v>41</v>
      </c>
      <c r="E460">
        <v>34</v>
      </c>
      <c r="F460">
        <v>1</v>
      </c>
      <c r="G460">
        <v>34</v>
      </c>
      <c r="H460">
        <v>1.8962847222222301E-2</v>
      </c>
      <c r="I460">
        <v>1.8962847222222301E-2</v>
      </c>
      <c r="J460">
        <v>1.8962847222222301E-2</v>
      </c>
      <c r="K460">
        <v>34</v>
      </c>
      <c r="L460">
        <v>1</v>
      </c>
    </row>
    <row r="461" spans="1:12" x14ac:dyDescent="0.35">
      <c r="A461">
        <v>501728</v>
      </c>
      <c r="B461">
        <v>4</v>
      </c>
      <c r="C461" t="s">
        <v>113</v>
      </c>
      <c r="D461">
        <v>1</v>
      </c>
      <c r="E461">
        <v>23</v>
      </c>
      <c r="F461">
        <v>1</v>
      </c>
      <c r="G461">
        <v>36</v>
      </c>
      <c r="H461">
        <v>1.2841435185184658E-3</v>
      </c>
      <c r="I461">
        <v>1.2841435185184658E-3</v>
      </c>
      <c r="J461">
        <v>1.2841435185184658E-3</v>
      </c>
      <c r="K461">
        <v>23</v>
      </c>
      <c r="L461">
        <v>1</v>
      </c>
    </row>
    <row r="462" spans="1:12" x14ac:dyDescent="0.35">
      <c r="A462">
        <v>501728</v>
      </c>
      <c r="B462">
        <v>5</v>
      </c>
      <c r="D462">
        <v>0</v>
      </c>
      <c r="F462">
        <v>0</v>
      </c>
      <c r="G462">
        <v>0</v>
      </c>
      <c r="K462" t="s">
        <v>89</v>
      </c>
      <c r="L462">
        <v>1</v>
      </c>
    </row>
    <row r="463" spans="1:12" x14ac:dyDescent="0.35">
      <c r="A463">
        <v>501728</v>
      </c>
      <c r="B463">
        <v>6</v>
      </c>
      <c r="D463">
        <v>0</v>
      </c>
      <c r="F463">
        <v>0</v>
      </c>
      <c r="G463">
        <v>0</v>
      </c>
      <c r="K463" t="s">
        <v>89</v>
      </c>
      <c r="L463">
        <v>1</v>
      </c>
    </row>
    <row r="464" spans="1:12" x14ac:dyDescent="0.35">
      <c r="A464">
        <v>501728</v>
      </c>
      <c r="B464">
        <v>7</v>
      </c>
      <c r="D464">
        <v>0</v>
      </c>
      <c r="F464">
        <v>0</v>
      </c>
      <c r="G464">
        <v>0</v>
      </c>
      <c r="K464" t="s">
        <v>89</v>
      </c>
      <c r="L464">
        <v>1</v>
      </c>
    </row>
    <row r="465" spans="1:12" x14ac:dyDescent="0.35">
      <c r="A465">
        <v>501728</v>
      </c>
      <c r="B465">
        <v>8</v>
      </c>
      <c r="D465">
        <v>0</v>
      </c>
      <c r="F465">
        <v>0</v>
      </c>
      <c r="G465">
        <v>0</v>
      </c>
      <c r="K465" t="s">
        <v>89</v>
      </c>
      <c r="L465">
        <v>1</v>
      </c>
    </row>
    <row r="466" spans="1:12" x14ac:dyDescent="0.35">
      <c r="A466">
        <v>501728</v>
      </c>
      <c r="B466">
        <v>9</v>
      </c>
      <c r="D466">
        <v>0</v>
      </c>
      <c r="F466">
        <v>0</v>
      </c>
      <c r="G466">
        <v>0</v>
      </c>
      <c r="K466" t="s">
        <v>89</v>
      </c>
      <c r="L466">
        <v>1</v>
      </c>
    </row>
    <row r="467" spans="1:12" x14ac:dyDescent="0.35">
      <c r="A467">
        <v>501728</v>
      </c>
      <c r="B467">
        <v>10</v>
      </c>
      <c r="D467">
        <v>0</v>
      </c>
      <c r="F467">
        <v>0</v>
      </c>
      <c r="G467">
        <v>0</v>
      </c>
      <c r="K467" t="s">
        <v>89</v>
      </c>
      <c r="L467">
        <v>1</v>
      </c>
    </row>
    <row r="468" spans="1:12" x14ac:dyDescent="0.35">
      <c r="A468">
        <v>501728</v>
      </c>
      <c r="B468">
        <v>11</v>
      </c>
      <c r="D468">
        <v>0</v>
      </c>
      <c r="F468">
        <v>0</v>
      </c>
      <c r="G468">
        <v>0</v>
      </c>
      <c r="K468" t="s">
        <v>89</v>
      </c>
      <c r="L468">
        <v>1</v>
      </c>
    </row>
    <row r="469" spans="1:12" x14ac:dyDescent="0.35">
      <c r="A469">
        <v>501728</v>
      </c>
      <c r="B469">
        <v>12</v>
      </c>
      <c r="D469">
        <v>0</v>
      </c>
      <c r="F469">
        <v>0</v>
      </c>
      <c r="G469">
        <v>0</v>
      </c>
      <c r="K469" t="s">
        <v>89</v>
      </c>
      <c r="L469">
        <v>1</v>
      </c>
    </row>
    <row r="470" spans="1:12" x14ac:dyDescent="0.35">
      <c r="A470">
        <v>542883</v>
      </c>
      <c r="B470">
        <v>1</v>
      </c>
      <c r="C470" t="s">
        <v>31</v>
      </c>
      <c r="D470">
        <v>35</v>
      </c>
      <c r="E470">
        <v>29</v>
      </c>
      <c r="F470">
        <v>2</v>
      </c>
      <c r="G470">
        <v>46</v>
      </c>
      <c r="H470">
        <v>1.2708680555555629E-2</v>
      </c>
      <c r="I470">
        <v>1.2708680555555629E-2</v>
      </c>
      <c r="J470">
        <v>1.2708680555555629E-2</v>
      </c>
      <c r="K470">
        <v>29</v>
      </c>
      <c r="L470">
        <v>1</v>
      </c>
    </row>
    <row r="471" spans="1:12" x14ac:dyDescent="0.35">
      <c r="A471">
        <v>542883</v>
      </c>
      <c r="B471">
        <v>2</v>
      </c>
      <c r="C471" t="s">
        <v>16</v>
      </c>
      <c r="D471">
        <v>6</v>
      </c>
      <c r="E471">
        <v>45</v>
      </c>
      <c r="F471">
        <v>2</v>
      </c>
      <c r="G471">
        <v>30</v>
      </c>
      <c r="H471">
        <v>5.1901620370369272E-3</v>
      </c>
      <c r="I471">
        <v>5.1901620370369272E-3</v>
      </c>
      <c r="J471">
        <v>5.1901620370369272E-3</v>
      </c>
      <c r="K471">
        <v>45</v>
      </c>
      <c r="L471">
        <v>1</v>
      </c>
    </row>
    <row r="472" spans="1:12" x14ac:dyDescent="0.35">
      <c r="A472">
        <v>542883</v>
      </c>
      <c r="B472">
        <v>3</v>
      </c>
      <c r="C472" t="s">
        <v>71</v>
      </c>
      <c r="D472">
        <v>6</v>
      </c>
      <c r="E472">
        <v>19</v>
      </c>
      <c r="F472">
        <v>1</v>
      </c>
      <c r="G472">
        <v>64</v>
      </c>
      <c r="H472">
        <v>1.8201157407407464E-2</v>
      </c>
      <c r="I472">
        <v>1.8201157407407464E-2</v>
      </c>
      <c r="J472">
        <v>1.8201157407407464E-2</v>
      </c>
      <c r="K472">
        <v>19</v>
      </c>
      <c r="L472">
        <v>1</v>
      </c>
    </row>
    <row r="473" spans="1:12" x14ac:dyDescent="0.35">
      <c r="A473">
        <v>542883</v>
      </c>
      <c r="B473">
        <v>4</v>
      </c>
      <c r="C473" t="s">
        <v>102</v>
      </c>
      <c r="D473">
        <v>15</v>
      </c>
      <c r="E473">
        <v>34</v>
      </c>
      <c r="F473">
        <v>1</v>
      </c>
      <c r="G473">
        <v>14</v>
      </c>
      <c r="H473">
        <v>1.4989583333333556E-3</v>
      </c>
      <c r="I473">
        <v>1.4989583333333556E-3</v>
      </c>
      <c r="J473">
        <v>1.4989583333333556E-3</v>
      </c>
      <c r="K473">
        <v>34</v>
      </c>
      <c r="L473">
        <v>1</v>
      </c>
    </row>
    <row r="474" spans="1:12" x14ac:dyDescent="0.35">
      <c r="A474">
        <v>542883</v>
      </c>
      <c r="B474">
        <v>5</v>
      </c>
      <c r="D474">
        <v>0</v>
      </c>
      <c r="F474">
        <v>0</v>
      </c>
      <c r="G474">
        <v>0</v>
      </c>
      <c r="K474" t="s">
        <v>89</v>
      </c>
      <c r="L474">
        <v>1</v>
      </c>
    </row>
    <row r="475" spans="1:12" x14ac:dyDescent="0.35">
      <c r="A475">
        <v>542883</v>
      </c>
      <c r="B475">
        <v>6</v>
      </c>
      <c r="D475">
        <v>0</v>
      </c>
      <c r="F475">
        <v>0</v>
      </c>
      <c r="G475">
        <v>0</v>
      </c>
      <c r="K475" t="s">
        <v>89</v>
      </c>
      <c r="L475">
        <v>1</v>
      </c>
    </row>
    <row r="476" spans="1:12" x14ac:dyDescent="0.35">
      <c r="A476">
        <v>542883</v>
      </c>
      <c r="B476">
        <v>7</v>
      </c>
      <c r="D476">
        <v>0</v>
      </c>
      <c r="F476">
        <v>0</v>
      </c>
      <c r="G476">
        <v>0</v>
      </c>
      <c r="K476" t="s">
        <v>89</v>
      </c>
      <c r="L476">
        <v>1</v>
      </c>
    </row>
    <row r="477" spans="1:12" x14ac:dyDescent="0.35">
      <c r="A477">
        <v>542883</v>
      </c>
      <c r="B477">
        <v>8</v>
      </c>
      <c r="D477">
        <v>0</v>
      </c>
      <c r="F477">
        <v>0</v>
      </c>
      <c r="G477">
        <v>0</v>
      </c>
      <c r="K477" t="s">
        <v>89</v>
      </c>
      <c r="L477">
        <v>1</v>
      </c>
    </row>
    <row r="478" spans="1:12" x14ac:dyDescent="0.35">
      <c r="A478">
        <v>542883</v>
      </c>
      <c r="B478">
        <v>9</v>
      </c>
      <c r="D478">
        <v>0</v>
      </c>
      <c r="F478">
        <v>0</v>
      </c>
      <c r="G478">
        <v>0</v>
      </c>
      <c r="K478" t="s">
        <v>89</v>
      </c>
      <c r="L478">
        <v>1</v>
      </c>
    </row>
    <row r="479" spans="1:12" x14ac:dyDescent="0.35">
      <c r="A479">
        <v>542883</v>
      </c>
      <c r="B479">
        <v>10</v>
      </c>
      <c r="D479">
        <v>0</v>
      </c>
      <c r="F479">
        <v>0</v>
      </c>
      <c r="G479">
        <v>0</v>
      </c>
      <c r="K479" t="s">
        <v>89</v>
      </c>
      <c r="L479">
        <v>1</v>
      </c>
    </row>
    <row r="480" spans="1:12" x14ac:dyDescent="0.35">
      <c r="A480">
        <v>542883</v>
      </c>
      <c r="B480">
        <v>11</v>
      </c>
      <c r="D480">
        <v>0</v>
      </c>
      <c r="F480">
        <v>0</v>
      </c>
      <c r="G480">
        <v>0</v>
      </c>
      <c r="K480" t="s">
        <v>89</v>
      </c>
      <c r="L480">
        <v>1</v>
      </c>
    </row>
    <row r="481" spans="1:12" x14ac:dyDescent="0.35">
      <c r="A481">
        <v>542883</v>
      </c>
      <c r="B481">
        <v>12</v>
      </c>
      <c r="D481">
        <v>0</v>
      </c>
      <c r="F481">
        <v>0</v>
      </c>
      <c r="G481">
        <v>0</v>
      </c>
      <c r="K481" t="s">
        <v>89</v>
      </c>
      <c r="L481">
        <v>1</v>
      </c>
    </row>
    <row r="482" spans="1:12" x14ac:dyDescent="0.35">
      <c r="A482">
        <v>8325</v>
      </c>
      <c r="B482">
        <v>1</v>
      </c>
      <c r="C482" t="s">
        <v>110</v>
      </c>
      <c r="D482">
        <v>36</v>
      </c>
      <c r="E482">
        <v>63</v>
      </c>
      <c r="F482">
        <v>2</v>
      </c>
      <c r="G482">
        <v>12</v>
      </c>
      <c r="H482" t="s">
        <v>129</v>
      </c>
      <c r="I482" t="s">
        <v>129</v>
      </c>
      <c r="J482">
        <v>8</v>
      </c>
      <c r="K482">
        <v>63</v>
      </c>
      <c r="L482">
        <v>1</v>
      </c>
    </row>
    <row r="483" spans="1:12" x14ac:dyDescent="0.35">
      <c r="A483">
        <v>8325</v>
      </c>
      <c r="B483">
        <v>2</v>
      </c>
      <c r="C483" t="s">
        <v>70</v>
      </c>
      <c r="D483">
        <v>7</v>
      </c>
      <c r="E483">
        <v>20</v>
      </c>
      <c r="F483">
        <v>1</v>
      </c>
      <c r="G483">
        <v>62</v>
      </c>
      <c r="H483">
        <v>4.669560185185162E-3</v>
      </c>
      <c r="I483">
        <v>4.669560185185162E-3</v>
      </c>
      <c r="J483">
        <v>4.669560185185162E-3</v>
      </c>
      <c r="K483">
        <v>20</v>
      </c>
      <c r="L483">
        <v>1</v>
      </c>
    </row>
    <row r="484" spans="1:12" x14ac:dyDescent="0.35">
      <c r="A484">
        <v>8325</v>
      </c>
      <c r="B484">
        <v>3</v>
      </c>
      <c r="C484" t="s">
        <v>84</v>
      </c>
      <c r="D484">
        <v>46</v>
      </c>
      <c r="E484">
        <v>30</v>
      </c>
      <c r="F484">
        <v>1</v>
      </c>
      <c r="G484">
        <v>42</v>
      </c>
      <c r="H484">
        <v>1.8752083333333225E-2</v>
      </c>
      <c r="I484">
        <v>1.8752083333333225E-2</v>
      </c>
      <c r="J484">
        <v>1.8752083333333225E-2</v>
      </c>
      <c r="K484">
        <v>30</v>
      </c>
      <c r="L484">
        <v>1</v>
      </c>
    </row>
    <row r="485" spans="1:12" x14ac:dyDescent="0.35">
      <c r="A485">
        <v>8325</v>
      </c>
      <c r="B485">
        <v>4</v>
      </c>
      <c r="D485">
        <v>0</v>
      </c>
      <c r="F485">
        <v>0</v>
      </c>
      <c r="G485">
        <v>0</v>
      </c>
      <c r="K485" t="s">
        <v>89</v>
      </c>
      <c r="L485">
        <v>1</v>
      </c>
    </row>
    <row r="486" spans="1:12" x14ac:dyDescent="0.35">
      <c r="A486">
        <v>8325</v>
      </c>
      <c r="B486">
        <v>5</v>
      </c>
      <c r="D486">
        <v>0</v>
      </c>
      <c r="F486">
        <v>0</v>
      </c>
      <c r="G486">
        <v>0</v>
      </c>
      <c r="K486" t="s">
        <v>89</v>
      </c>
      <c r="L486">
        <v>1</v>
      </c>
    </row>
    <row r="487" spans="1:12" x14ac:dyDescent="0.35">
      <c r="A487">
        <v>8325</v>
      </c>
      <c r="B487">
        <v>6</v>
      </c>
      <c r="D487">
        <v>0</v>
      </c>
      <c r="F487">
        <v>0</v>
      </c>
      <c r="G487">
        <v>0</v>
      </c>
      <c r="K487" t="s">
        <v>89</v>
      </c>
      <c r="L487">
        <v>1</v>
      </c>
    </row>
    <row r="488" spans="1:12" x14ac:dyDescent="0.35">
      <c r="A488">
        <v>8325</v>
      </c>
      <c r="B488">
        <v>7</v>
      </c>
      <c r="D488">
        <v>0</v>
      </c>
      <c r="F488">
        <v>0</v>
      </c>
      <c r="G488">
        <v>0</v>
      </c>
      <c r="K488" t="s">
        <v>89</v>
      </c>
      <c r="L488">
        <v>1</v>
      </c>
    </row>
    <row r="489" spans="1:12" x14ac:dyDescent="0.35">
      <c r="A489">
        <v>8325</v>
      </c>
      <c r="B489">
        <v>8</v>
      </c>
      <c r="D489">
        <v>0</v>
      </c>
      <c r="F489">
        <v>0</v>
      </c>
      <c r="G489">
        <v>0</v>
      </c>
      <c r="K489" t="s">
        <v>89</v>
      </c>
      <c r="L489">
        <v>1</v>
      </c>
    </row>
    <row r="490" spans="1:12" x14ac:dyDescent="0.35">
      <c r="A490">
        <v>8325</v>
      </c>
      <c r="B490">
        <v>9</v>
      </c>
      <c r="D490">
        <v>0</v>
      </c>
      <c r="F490">
        <v>0</v>
      </c>
      <c r="G490">
        <v>0</v>
      </c>
      <c r="K490" t="s">
        <v>89</v>
      </c>
      <c r="L490">
        <v>1</v>
      </c>
    </row>
    <row r="491" spans="1:12" x14ac:dyDescent="0.35">
      <c r="A491">
        <v>8325</v>
      </c>
      <c r="B491">
        <v>10</v>
      </c>
      <c r="D491">
        <v>0</v>
      </c>
      <c r="F491">
        <v>0</v>
      </c>
      <c r="G491">
        <v>0</v>
      </c>
      <c r="K491" t="s">
        <v>89</v>
      </c>
      <c r="L491">
        <v>1</v>
      </c>
    </row>
    <row r="492" spans="1:12" x14ac:dyDescent="0.35">
      <c r="A492">
        <v>8325</v>
      </c>
      <c r="B492">
        <v>11</v>
      </c>
      <c r="D492">
        <v>0</v>
      </c>
      <c r="F492">
        <v>0</v>
      </c>
      <c r="G492">
        <v>0</v>
      </c>
      <c r="K492" t="s">
        <v>89</v>
      </c>
      <c r="L492">
        <v>1</v>
      </c>
    </row>
    <row r="493" spans="1:12" x14ac:dyDescent="0.35">
      <c r="A493">
        <v>8325</v>
      </c>
      <c r="B493">
        <v>12</v>
      </c>
      <c r="D493">
        <v>0</v>
      </c>
      <c r="F493">
        <v>0</v>
      </c>
      <c r="G493">
        <v>0</v>
      </c>
      <c r="K493" t="s">
        <v>89</v>
      </c>
      <c r="L493">
        <v>1</v>
      </c>
    </row>
    <row r="494" spans="1:12" x14ac:dyDescent="0.35">
      <c r="A494">
        <v>250172</v>
      </c>
      <c r="B494">
        <v>1</v>
      </c>
      <c r="C494" t="s">
        <v>69</v>
      </c>
      <c r="D494">
        <v>15</v>
      </c>
      <c r="E494">
        <v>65</v>
      </c>
      <c r="F494">
        <v>2</v>
      </c>
      <c r="G494">
        <v>10</v>
      </c>
      <c r="H494" t="s">
        <v>129</v>
      </c>
      <c r="I494" t="s">
        <v>129</v>
      </c>
      <c r="J494">
        <v>8</v>
      </c>
      <c r="K494">
        <v>65</v>
      </c>
      <c r="L494">
        <v>1</v>
      </c>
    </row>
    <row r="495" spans="1:12" x14ac:dyDescent="0.35">
      <c r="A495">
        <v>250172</v>
      </c>
      <c r="B495">
        <v>2</v>
      </c>
      <c r="C495" t="s">
        <v>106</v>
      </c>
      <c r="D495">
        <v>6</v>
      </c>
      <c r="E495">
        <v>2</v>
      </c>
      <c r="F495">
        <v>1</v>
      </c>
      <c r="G495">
        <v>98</v>
      </c>
      <c r="H495">
        <v>3.9424768518518949E-3</v>
      </c>
      <c r="I495">
        <v>3.9424768518518949E-3</v>
      </c>
      <c r="J495">
        <v>3.9424768518518949E-3</v>
      </c>
      <c r="K495">
        <v>2</v>
      </c>
      <c r="L495">
        <v>1</v>
      </c>
    </row>
    <row r="496" spans="1:12" x14ac:dyDescent="0.35">
      <c r="A496">
        <v>250172</v>
      </c>
      <c r="B496">
        <v>3</v>
      </c>
      <c r="C496" t="s">
        <v>141</v>
      </c>
      <c r="D496">
        <v>15</v>
      </c>
      <c r="E496">
        <v>49</v>
      </c>
      <c r="F496">
        <v>1</v>
      </c>
      <c r="G496">
        <v>4</v>
      </c>
      <c r="H496">
        <v>2.1287847222222211E-2</v>
      </c>
      <c r="I496">
        <v>2.1287847222222211E-2</v>
      </c>
      <c r="J496">
        <v>2.1287847222222211E-2</v>
      </c>
      <c r="K496">
        <v>49</v>
      </c>
      <c r="L496">
        <v>1</v>
      </c>
    </row>
    <row r="497" spans="1:12" x14ac:dyDescent="0.35">
      <c r="A497">
        <v>250172</v>
      </c>
      <c r="B497">
        <v>4</v>
      </c>
      <c r="D497">
        <v>0</v>
      </c>
      <c r="F497">
        <v>0</v>
      </c>
      <c r="G497">
        <v>0</v>
      </c>
      <c r="K497" t="s">
        <v>89</v>
      </c>
      <c r="L497">
        <v>1</v>
      </c>
    </row>
    <row r="498" spans="1:12" x14ac:dyDescent="0.35">
      <c r="A498">
        <v>250172</v>
      </c>
      <c r="B498">
        <v>5</v>
      </c>
      <c r="D498">
        <v>0</v>
      </c>
      <c r="F498">
        <v>0</v>
      </c>
      <c r="G498">
        <v>0</v>
      </c>
      <c r="K498" t="s">
        <v>89</v>
      </c>
      <c r="L498">
        <v>1</v>
      </c>
    </row>
    <row r="499" spans="1:12" x14ac:dyDescent="0.35">
      <c r="A499">
        <v>250172</v>
      </c>
      <c r="B499">
        <v>6</v>
      </c>
      <c r="D499">
        <v>0</v>
      </c>
      <c r="F499">
        <v>0</v>
      </c>
      <c r="G499">
        <v>0</v>
      </c>
      <c r="K499" t="s">
        <v>89</v>
      </c>
      <c r="L499">
        <v>1</v>
      </c>
    </row>
    <row r="500" spans="1:12" x14ac:dyDescent="0.35">
      <c r="A500">
        <v>250172</v>
      </c>
      <c r="B500">
        <v>7</v>
      </c>
      <c r="D500">
        <v>0</v>
      </c>
      <c r="F500">
        <v>0</v>
      </c>
      <c r="G500">
        <v>0</v>
      </c>
      <c r="K500" t="s">
        <v>89</v>
      </c>
      <c r="L500">
        <v>1</v>
      </c>
    </row>
    <row r="501" spans="1:12" x14ac:dyDescent="0.35">
      <c r="A501">
        <v>250172</v>
      </c>
      <c r="B501">
        <v>8</v>
      </c>
      <c r="D501">
        <v>0</v>
      </c>
      <c r="F501">
        <v>0</v>
      </c>
      <c r="G501">
        <v>0</v>
      </c>
      <c r="K501" t="s">
        <v>89</v>
      </c>
      <c r="L501">
        <v>1</v>
      </c>
    </row>
    <row r="502" spans="1:12" x14ac:dyDescent="0.35">
      <c r="A502">
        <v>250172</v>
      </c>
      <c r="B502">
        <v>9</v>
      </c>
      <c r="D502">
        <v>0</v>
      </c>
      <c r="F502">
        <v>0</v>
      </c>
      <c r="G502">
        <v>0</v>
      </c>
      <c r="K502" t="s">
        <v>89</v>
      </c>
      <c r="L502">
        <v>1</v>
      </c>
    </row>
    <row r="503" spans="1:12" x14ac:dyDescent="0.35">
      <c r="A503">
        <v>250172</v>
      </c>
      <c r="B503">
        <v>10</v>
      </c>
      <c r="D503">
        <v>0</v>
      </c>
      <c r="F503">
        <v>0</v>
      </c>
      <c r="G503">
        <v>0</v>
      </c>
      <c r="K503" t="s">
        <v>89</v>
      </c>
      <c r="L503">
        <v>1</v>
      </c>
    </row>
    <row r="504" spans="1:12" x14ac:dyDescent="0.35">
      <c r="A504">
        <v>250172</v>
      </c>
      <c r="B504">
        <v>11</v>
      </c>
      <c r="D504">
        <v>0</v>
      </c>
      <c r="F504">
        <v>0</v>
      </c>
      <c r="G504">
        <v>0</v>
      </c>
      <c r="K504" t="s">
        <v>89</v>
      </c>
      <c r="L504">
        <v>1</v>
      </c>
    </row>
    <row r="505" spans="1:12" x14ac:dyDescent="0.35">
      <c r="A505">
        <v>250172</v>
      </c>
      <c r="B505">
        <v>12</v>
      </c>
      <c r="D505">
        <v>0</v>
      </c>
      <c r="F505">
        <v>0</v>
      </c>
      <c r="G505">
        <v>0</v>
      </c>
      <c r="K505" t="s">
        <v>89</v>
      </c>
      <c r="L505">
        <v>1</v>
      </c>
    </row>
    <row r="506" spans="1:12" x14ac:dyDescent="0.35">
      <c r="A506">
        <v>432338</v>
      </c>
      <c r="B506">
        <v>1</v>
      </c>
      <c r="C506" t="s">
        <v>93</v>
      </c>
      <c r="D506">
        <v>29</v>
      </c>
      <c r="E506">
        <v>32</v>
      </c>
      <c r="F506">
        <v>2</v>
      </c>
      <c r="G506">
        <v>43</v>
      </c>
      <c r="H506">
        <v>1.3152314814814714E-2</v>
      </c>
      <c r="I506">
        <v>1.3152314814814714E-2</v>
      </c>
      <c r="J506">
        <v>1.3152314814814714E-2</v>
      </c>
      <c r="K506">
        <v>32</v>
      </c>
      <c r="L506">
        <v>1</v>
      </c>
    </row>
    <row r="507" spans="1:12" x14ac:dyDescent="0.35">
      <c r="A507">
        <v>432338</v>
      </c>
      <c r="B507">
        <v>2</v>
      </c>
      <c r="C507" t="s">
        <v>139</v>
      </c>
      <c r="D507">
        <v>36</v>
      </c>
      <c r="E507">
        <v>42</v>
      </c>
      <c r="F507">
        <v>2</v>
      </c>
      <c r="G507">
        <v>33</v>
      </c>
      <c r="H507">
        <v>5.0542824074073511E-3</v>
      </c>
      <c r="I507">
        <v>5.0542824074073511E-3</v>
      </c>
      <c r="J507">
        <v>5.0542824074073511E-3</v>
      </c>
      <c r="K507">
        <v>42</v>
      </c>
      <c r="L507">
        <v>1</v>
      </c>
    </row>
    <row r="508" spans="1:12" x14ac:dyDescent="0.35">
      <c r="A508">
        <v>432338</v>
      </c>
      <c r="B508">
        <v>3</v>
      </c>
      <c r="C508" t="s">
        <v>155</v>
      </c>
      <c r="D508">
        <v>45</v>
      </c>
      <c r="E508">
        <v>35</v>
      </c>
      <c r="F508">
        <v>1</v>
      </c>
      <c r="G508">
        <v>32</v>
      </c>
      <c r="H508">
        <v>1.8964583333333396E-2</v>
      </c>
      <c r="I508">
        <v>1.8964583333333396E-2</v>
      </c>
      <c r="J508">
        <v>1.8964583333333396E-2</v>
      </c>
      <c r="K508">
        <v>35</v>
      </c>
      <c r="L508">
        <v>1</v>
      </c>
    </row>
    <row r="509" spans="1:12" x14ac:dyDescent="0.35">
      <c r="A509">
        <v>432338</v>
      </c>
      <c r="B509">
        <v>4</v>
      </c>
      <c r="D509">
        <v>0</v>
      </c>
      <c r="F509">
        <v>0</v>
      </c>
      <c r="G509">
        <v>0</v>
      </c>
      <c r="K509" t="s">
        <v>89</v>
      </c>
      <c r="L509">
        <v>1</v>
      </c>
    </row>
    <row r="510" spans="1:12" x14ac:dyDescent="0.35">
      <c r="A510">
        <v>432338</v>
      </c>
      <c r="B510">
        <v>5</v>
      </c>
      <c r="D510">
        <v>0</v>
      </c>
      <c r="F510">
        <v>0</v>
      </c>
      <c r="G510">
        <v>0</v>
      </c>
      <c r="K510" t="s">
        <v>89</v>
      </c>
      <c r="L510">
        <v>1</v>
      </c>
    </row>
    <row r="511" spans="1:12" x14ac:dyDescent="0.35">
      <c r="A511">
        <v>432338</v>
      </c>
      <c r="B511">
        <v>6</v>
      </c>
      <c r="D511">
        <v>0</v>
      </c>
      <c r="F511">
        <v>0</v>
      </c>
      <c r="G511">
        <v>0</v>
      </c>
      <c r="K511" t="s">
        <v>89</v>
      </c>
      <c r="L511">
        <v>1</v>
      </c>
    </row>
    <row r="512" spans="1:12" x14ac:dyDescent="0.35">
      <c r="A512">
        <v>432338</v>
      </c>
      <c r="B512">
        <v>7</v>
      </c>
      <c r="D512">
        <v>0</v>
      </c>
      <c r="F512">
        <v>0</v>
      </c>
      <c r="G512">
        <v>0</v>
      </c>
      <c r="K512" t="s">
        <v>89</v>
      </c>
      <c r="L512">
        <v>1</v>
      </c>
    </row>
    <row r="513" spans="1:12" x14ac:dyDescent="0.35">
      <c r="A513">
        <v>432338</v>
      </c>
      <c r="B513">
        <v>8</v>
      </c>
      <c r="D513">
        <v>0</v>
      </c>
      <c r="F513">
        <v>0</v>
      </c>
      <c r="G513">
        <v>0</v>
      </c>
      <c r="K513" t="s">
        <v>89</v>
      </c>
      <c r="L513">
        <v>1</v>
      </c>
    </row>
    <row r="514" spans="1:12" x14ac:dyDescent="0.35">
      <c r="A514">
        <v>432338</v>
      </c>
      <c r="B514">
        <v>9</v>
      </c>
      <c r="D514">
        <v>0</v>
      </c>
      <c r="F514">
        <v>0</v>
      </c>
      <c r="G514">
        <v>0</v>
      </c>
      <c r="K514" t="s">
        <v>89</v>
      </c>
      <c r="L514">
        <v>1</v>
      </c>
    </row>
    <row r="515" spans="1:12" x14ac:dyDescent="0.35">
      <c r="A515">
        <v>432338</v>
      </c>
      <c r="B515">
        <v>10</v>
      </c>
      <c r="D515">
        <v>0</v>
      </c>
      <c r="F515">
        <v>0</v>
      </c>
      <c r="G515">
        <v>0</v>
      </c>
      <c r="K515" t="s">
        <v>89</v>
      </c>
      <c r="L515">
        <v>1</v>
      </c>
    </row>
    <row r="516" spans="1:12" x14ac:dyDescent="0.35">
      <c r="A516">
        <v>432338</v>
      </c>
      <c r="B516">
        <v>11</v>
      </c>
      <c r="D516">
        <v>0</v>
      </c>
      <c r="F516">
        <v>0</v>
      </c>
      <c r="G516">
        <v>0</v>
      </c>
      <c r="K516" t="s">
        <v>89</v>
      </c>
      <c r="L516">
        <v>1</v>
      </c>
    </row>
    <row r="517" spans="1:12" x14ac:dyDescent="0.35">
      <c r="A517">
        <v>432338</v>
      </c>
      <c r="B517">
        <v>12</v>
      </c>
      <c r="D517">
        <v>0</v>
      </c>
      <c r="F517">
        <v>0</v>
      </c>
      <c r="G517">
        <v>0</v>
      </c>
      <c r="K517" t="s">
        <v>89</v>
      </c>
      <c r="L517">
        <v>1</v>
      </c>
    </row>
    <row r="518" spans="1:12" x14ac:dyDescent="0.35">
      <c r="A518">
        <v>487949</v>
      </c>
      <c r="B518">
        <v>1</v>
      </c>
      <c r="C518" t="s">
        <v>98</v>
      </c>
      <c r="D518">
        <v>4</v>
      </c>
      <c r="E518">
        <v>47</v>
      </c>
      <c r="F518">
        <v>2</v>
      </c>
      <c r="G518">
        <v>28</v>
      </c>
      <c r="H518" t="s">
        <v>150</v>
      </c>
      <c r="I518" t="s">
        <v>150</v>
      </c>
      <c r="J518">
        <v>2</v>
      </c>
      <c r="K518">
        <v>47</v>
      </c>
      <c r="L518">
        <v>1</v>
      </c>
    </row>
    <row r="519" spans="1:12" x14ac:dyDescent="0.35">
      <c r="A519">
        <v>487949</v>
      </c>
      <c r="B519">
        <v>2</v>
      </c>
      <c r="C519" t="s">
        <v>153</v>
      </c>
      <c r="D519">
        <v>26</v>
      </c>
      <c r="E519">
        <v>31</v>
      </c>
      <c r="F519">
        <v>1</v>
      </c>
      <c r="G519">
        <v>44</v>
      </c>
      <c r="H519">
        <v>4.8680555555555838E-3</v>
      </c>
      <c r="I519">
        <v>4.8680555555555838E-3</v>
      </c>
      <c r="J519">
        <v>4.8680555555555838E-3</v>
      </c>
      <c r="K519">
        <v>31</v>
      </c>
      <c r="L519">
        <v>1</v>
      </c>
    </row>
    <row r="520" spans="1:12" x14ac:dyDescent="0.35">
      <c r="A520">
        <v>487949</v>
      </c>
      <c r="B520">
        <v>3</v>
      </c>
      <c r="C520" t="s">
        <v>98</v>
      </c>
      <c r="D520">
        <v>4</v>
      </c>
      <c r="E520">
        <v>37</v>
      </c>
      <c r="F520">
        <v>1</v>
      </c>
      <c r="G520">
        <v>28</v>
      </c>
      <c r="H520">
        <v>1.9228819444444545E-2</v>
      </c>
      <c r="I520">
        <v>1.9228819444444545E-2</v>
      </c>
      <c r="J520">
        <v>1.9228819444444545E-2</v>
      </c>
      <c r="K520">
        <v>37</v>
      </c>
      <c r="L520">
        <v>1</v>
      </c>
    </row>
    <row r="521" spans="1:12" x14ac:dyDescent="0.35">
      <c r="A521">
        <v>487949</v>
      </c>
      <c r="B521">
        <v>4</v>
      </c>
      <c r="D521">
        <v>0</v>
      </c>
      <c r="F521">
        <v>0</v>
      </c>
      <c r="G521">
        <v>0</v>
      </c>
      <c r="K521" t="s">
        <v>89</v>
      </c>
      <c r="L521">
        <v>1</v>
      </c>
    </row>
    <row r="522" spans="1:12" x14ac:dyDescent="0.35">
      <c r="A522">
        <v>487949</v>
      </c>
      <c r="B522">
        <v>5</v>
      </c>
      <c r="D522">
        <v>0</v>
      </c>
      <c r="F522">
        <v>0</v>
      </c>
      <c r="G522">
        <v>0</v>
      </c>
      <c r="K522" t="s">
        <v>89</v>
      </c>
      <c r="L522">
        <v>1</v>
      </c>
    </row>
    <row r="523" spans="1:12" x14ac:dyDescent="0.35">
      <c r="A523">
        <v>487949</v>
      </c>
      <c r="B523">
        <v>6</v>
      </c>
      <c r="D523">
        <v>0</v>
      </c>
      <c r="F523">
        <v>0</v>
      </c>
      <c r="G523">
        <v>0</v>
      </c>
      <c r="K523" t="s">
        <v>89</v>
      </c>
      <c r="L523">
        <v>1</v>
      </c>
    </row>
    <row r="524" spans="1:12" x14ac:dyDescent="0.35">
      <c r="A524">
        <v>487949</v>
      </c>
      <c r="B524">
        <v>7</v>
      </c>
      <c r="D524">
        <v>0</v>
      </c>
      <c r="F524">
        <v>0</v>
      </c>
      <c r="G524">
        <v>0</v>
      </c>
      <c r="K524" t="s">
        <v>89</v>
      </c>
      <c r="L524">
        <v>1</v>
      </c>
    </row>
    <row r="525" spans="1:12" x14ac:dyDescent="0.35">
      <c r="A525">
        <v>487949</v>
      </c>
      <c r="B525">
        <v>8</v>
      </c>
      <c r="D525">
        <v>0</v>
      </c>
      <c r="F525">
        <v>0</v>
      </c>
      <c r="G525">
        <v>0</v>
      </c>
      <c r="K525" t="s">
        <v>89</v>
      </c>
      <c r="L525">
        <v>1</v>
      </c>
    </row>
    <row r="526" spans="1:12" x14ac:dyDescent="0.35">
      <c r="A526">
        <v>487949</v>
      </c>
      <c r="B526">
        <v>9</v>
      </c>
      <c r="D526">
        <v>0</v>
      </c>
      <c r="F526">
        <v>0</v>
      </c>
      <c r="G526">
        <v>0</v>
      </c>
      <c r="K526" t="s">
        <v>89</v>
      </c>
      <c r="L526">
        <v>1</v>
      </c>
    </row>
    <row r="527" spans="1:12" x14ac:dyDescent="0.35">
      <c r="A527">
        <v>487949</v>
      </c>
      <c r="B527">
        <v>10</v>
      </c>
      <c r="D527">
        <v>0</v>
      </c>
      <c r="F527">
        <v>0</v>
      </c>
      <c r="G527">
        <v>0</v>
      </c>
      <c r="K527" t="s">
        <v>89</v>
      </c>
      <c r="L527">
        <v>1</v>
      </c>
    </row>
    <row r="528" spans="1:12" x14ac:dyDescent="0.35">
      <c r="A528">
        <v>487949</v>
      </c>
      <c r="B528">
        <v>11</v>
      </c>
      <c r="D528">
        <v>0</v>
      </c>
      <c r="F528">
        <v>0</v>
      </c>
      <c r="G528">
        <v>0</v>
      </c>
      <c r="K528" t="s">
        <v>89</v>
      </c>
      <c r="L528">
        <v>1</v>
      </c>
    </row>
    <row r="529" spans="1:12" x14ac:dyDescent="0.35">
      <c r="A529">
        <v>487949</v>
      </c>
      <c r="B529">
        <v>12</v>
      </c>
      <c r="D529">
        <v>0</v>
      </c>
      <c r="F529">
        <v>0</v>
      </c>
      <c r="G529">
        <v>0</v>
      </c>
      <c r="K529" t="s">
        <v>89</v>
      </c>
      <c r="L529">
        <v>1</v>
      </c>
    </row>
    <row r="530" spans="1:12" x14ac:dyDescent="0.35">
      <c r="A530">
        <v>106655</v>
      </c>
      <c r="B530">
        <v>1</v>
      </c>
      <c r="C530" t="s">
        <v>13</v>
      </c>
      <c r="D530">
        <v>35</v>
      </c>
      <c r="E530">
        <v>35</v>
      </c>
      <c r="F530">
        <v>3</v>
      </c>
      <c r="G530">
        <v>40</v>
      </c>
      <c r="H530">
        <v>1.3259953703703697E-2</v>
      </c>
      <c r="I530">
        <v>1.3259953703703697E-2</v>
      </c>
      <c r="J530">
        <v>1.3259953703703697E-2</v>
      </c>
      <c r="K530">
        <v>35</v>
      </c>
      <c r="L530">
        <v>1</v>
      </c>
    </row>
    <row r="531" spans="1:12" x14ac:dyDescent="0.35">
      <c r="A531">
        <v>106655</v>
      </c>
      <c r="B531">
        <v>2</v>
      </c>
      <c r="C531" t="s">
        <v>119</v>
      </c>
      <c r="D531">
        <v>3</v>
      </c>
      <c r="E531">
        <v>28</v>
      </c>
      <c r="F531">
        <v>2</v>
      </c>
      <c r="G531">
        <v>47</v>
      </c>
      <c r="H531">
        <v>4.8224537037035997E-3</v>
      </c>
      <c r="I531">
        <v>4.8224537037035997E-3</v>
      </c>
      <c r="J531">
        <v>4.8224537037035997E-3</v>
      </c>
      <c r="K531">
        <v>28</v>
      </c>
      <c r="L531">
        <v>1</v>
      </c>
    </row>
    <row r="532" spans="1:12" x14ac:dyDescent="0.35">
      <c r="A532">
        <v>106655</v>
      </c>
      <c r="B532">
        <v>3</v>
      </c>
      <c r="C532" t="s">
        <v>110</v>
      </c>
      <c r="D532">
        <v>9</v>
      </c>
      <c r="E532">
        <v>45</v>
      </c>
      <c r="F532">
        <v>1</v>
      </c>
      <c r="G532">
        <v>12</v>
      </c>
      <c r="H532">
        <v>1.9881944444444466E-2</v>
      </c>
      <c r="I532">
        <v>1.9881944444444466E-2</v>
      </c>
      <c r="J532">
        <v>1.9881944444444466E-2</v>
      </c>
      <c r="K532">
        <v>45</v>
      </c>
      <c r="L532">
        <v>1</v>
      </c>
    </row>
    <row r="533" spans="1:12" x14ac:dyDescent="0.35">
      <c r="A533">
        <v>106655</v>
      </c>
      <c r="B533">
        <v>4</v>
      </c>
      <c r="D533">
        <v>0</v>
      </c>
      <c r="F533">
        <v>0</v>
      </c>
      <c r="G533">
        <v>0</v>
      </c>
      <c r="K533" t="s">
        <v>89</v>
      </c>
      <c r="L533">
        <v>1</v>
      </c>
    </row>
    <row r="534" spans="1:12" x14ac:dyDescent="0.35">
      <c r="A534">
        <v>106655</v>
      </c>
      <c r="B534">
        <v>5</v>
      </c>
      <c r="D534">
        <v>0</v>
      </c>
      <c r="F534">
        <v>0</v>
      </c>
      <c r="G534">
        <v>0</v>
      </c>
      <c r="K534" t="s">
        <v>89</v>
      </c>
      <c r="L534">
        <v>1</v>
      </c>
    </row>
    <row r="535" spans="1:12" x14ac:dyDescent="0.35">
      <c r="A535">
        <v>106655</v>
      </c>
      <c r="B535">
        <v>6</v>
      </c>
      <c r="D535">
        <v>0</v>
      </c>
      <c r="F535">
        <v>0</v>
      </c>
      <c r="G535">
        <v>0</v>
      </c>
      <c r="K535" t="s">
        <v>89</v>
      </c>
      <c r="L535">
        <v>1</v>
      </c>
    </row>
    <row r="536" spans="1:12" x14ac:dyDescent="0.35">
      <c r="A536">
        <v>106655</v>
      </c>
      <c r="B536">
        <v>7</v>
      </c>
      <c r="D536">
        <v>0</v>
      </c>
      <c r="F536">
        <v>0</v>
      </c>
      <c r="G536">
        <v>0</v>
      </c>
      <c r="K536" t="s">
        <v>89</v>
      </c>
      <c r="L536">
        <v>1</v>
      </c>
    </row>
    <row r="537" spans="1:12" x14ac:dyDescent="0.35">
      <c r="A537">
        <v>106655</v>
      </c>
      <c r="B537">
        <v>8</v>
      </c>
      <c r="D537">
        <v>0</v>
      </c>
      <c r="F537">
        <v>0</v>
      </c>
      <c r="G537">
        <v>0</v>
      </c>
      <c r="K537" t="s">
        <v>89</v>
      </c>
      <c r="L537">
        <v>1</v>
      </c>
    </row>
    <row r="538" spans="1:12" x14ac:dyDescent="0.35">
      <c r="A538">
        <v>106655</v>
      </c>
      <c r="B538">
        <v>9</v>
      </c>
      <c r="D538">
        <v>0</v>
      </c>
      <c r="F538">
        <v>0</v>
      </c>
      <c r="G538">
        <v>0</v>
      </c>
      <c r="K538" t="s">
        <v>89</v>
      </c>
      <c r="L538">
        <v>1</v>
      </c>
    </row>
    <row r="539" spans="1:12" x14ac:dyDescent="0.35">
      <c r="A539">
        <v>106655</v>
      </c>
      <c r="B539">
        <v>10</v>
      </c>
      <c r="D539">
        <v>0</v>
      </c>
      <c r="F539">
        <v>0</v>
      </c>
      <c r="G539">
        <v>0</v>
      </c>
      <c r="K539" t="s">
        <v>89</v>
      </c>
      <c r="L539">
        <v>1</v>
      </c>
    </row>
    <row r="540" spans="1:12" x14ac:dyDescent="0.35">
      <c r="A540">
        <v>106655</v>
      </c>
      <c r="B540">
        <v>11</v>
      </c>
      <c r="D540">
        <v>0</v>
      </c>
      <c r="F540">
        <v>0</v>
      </c>
      <c r="G540">
        <v>0</v>
      </c>
      <c r="K540" t="s">
        <v>89</v>
      </c>
      <c r="L540">
        <v>1</v>
      </c>
    </row>
    <row r="541" spans="1:12" x14ac:dyDescent="0.35">
      <c r="A541">
        <v>106655</v>
      </c>
      <c r="B541">
        <v>12</v>
      </c>
      <c r="D541">
        <v>0</v>
      </c>
      <c r="F541">
        <v>0</v>
      </c>
      <c r="G541">
        <v>0</v>
      </c>
      <c r="K541" t="s">
        <v>89</v>
      </c>
      <c r="L541">
        <v>1</v>
      </c>
    </row>
    <row r="542" spans="1:12" x14ac:dyDescent="0.35">
      <c r="A542">
        <v>244353</v>
      </c>
      <c r="B542">
        <v>1</v>
      </c>
      <c r="C542" t="s">
        <v>133</v>
      </c>
      <c r="D542">
        <v>16</v>
      </c>
      <c r="E542">
        <v>37</v>
      </c>
      <c r="F542">
        <v>2</v>
      </c>
      <c r="G542">
        <v>38</v>
      </c>
      <c r="H542">
        <v>1.3300231481481406E-2</v>
      </c>
      <c r="I542">
        <v>1.3300231481481406E-2</v>
      </c>
      <c r="J542">
        <v>1.3300231481481406E-2</v>
      </c>
      <c r="K542">
        <v>37</v>
      </c>
      <c r="L542">
        <v>1</v>
      </c>
    </row>
    <row r="543" spans="1:12" x14ac:dyDescent="0.35">
      <c r="A543">
        <v>244353</v>
      </c>
      <c r="B543">
        <v>2</v>
      </c>
      <c r="C543" t="s">
        <v>98</v>
      </c>
      <c r="D543">
        <v>21</v>
      </c>
      <c r="E543">
        <v>47</v>
      </c>
      <c r="F543">
        <v>1</v>
      </c>
      <c r="G543">
        <v>28</v>
      </c>
      <c r="H543">
        <v>5.3334490740741813E-3</v>
      </c>
      <c r="I543">
        <v>5.3334490740741813E-3</v>
      </c>
      <c r="J543">
        <v>5.3334490740741813E-3</v>
      </c>
      <c r="K543">
        <v>47</v>
      </c>
      <c r="L543">
        <v>1</v>
      </c>
    </row>
    <row r="544" spans="1:12" x14ac:dyDescent="0.35">
      <c r="A544">
        <v>244353</v>
      </c>
      <c r="B544">
        <v>3</v>
      </c>
      <c r="C544" t="s">
        <v>157</v>
      </c>
      <c r="D544">
        <v>48</v>
      </c>
      <c r="E544">
        <v>38</v>
      </c>
      <c r="F544">
        <v>1</v>
      </c>
      <c r="G544">
        <v>26</v>
      </c>
      <c r="H544">
        <v>1.9229166666666631E-2</v>
      </c>
      <c r="I544">
        <v>1.9229166666666631E-2</v>
      </c>
      <c r="J544">
        <v>1.9229166666666631E-2</v>
      </c>
      <c r="K544">
        <v>38</v>
      </c>
      <c r="L544">
        <v>1</v>
      </c>
    </row>
    <row r="545" spans="1:12" x14ac:dyDescent="0.35">
      <c r="A545">
        <v>244353</v>
      </c>
      <c r="B545">
        <v>4</v>
      </c>
      <c r="D545">
        <v>0</v>
      </c>
      <c r="F545">
        <v>0</v>
      </c>
      <c r="G545">
        <v>0</v>
      </c>
      <c r="K545" t="s">
        <v>89</v>
      </c>
      <c r="L545">
        <v>1</v>
      </c>
    </row>
    <row r="546" spans="1:12" x14ac:dyDescent="0.35">
      <c r="A546">
        <v>244353</v>
      </c>
      <c r="B546">
        <v>5</v>
      </c>
      <c r="D546">
        <v>0</v>
      </c>
      <c r="F546">
        <v>0</v>
      </c>
      <c r="G546">
        <v>0</v>
      </c>
      <c r="K546" t="s">
        <v>89</v>
      </c>
      <c r="L546">
        <v>1</v>
      </c>
    </row>
    <row r="547" spans="1:12" x14ac:dyDescent="0.35">
      <c r="A547">
        <v>244353</v>
      </c>
      <c r="B547">
        <v>6</v>
      </c>
      <c r="D547">
        <v>0</v>
      </c>
      <c r="F547">
        <v>0</v>
      </c>
      <c r="G547">
        <v>0</v>
      </c>
      <c r="K547" t="s">
        <v>89</v>
      </c>
      <c r="L547">
        <v>1</v>
      </c>
    </row>
    <row r="548" spans="1:12" x14ac:dyDescent="0.35">
      <c r="A548">
        <v>244353</v>
      </c>
      <c r="B548">
        <v>7</v>
      </c>
      <c r="D548">
        <v>0</v>
      </c>
      <c r="F548">
        <v>0</v>
      </c>
      <c r="G548">
        <v>0</v>
      </c>
      <c r="K548" t="s">
        <v>89</v>
      </c>
      <c r="L548">
        <v>1</v>
      </c>
    </row>
    <row r="549" spans="1:12" x14ac:dyDescent="0.35">
      <c r="A549">
        <v>244353</v>
      </c>
      <c r="B549">
        <v>8</v>
      </c>
      <c r="D549">
        <v>0</v>
      </c>
      <c r="F549">
        <v>0</v>
      </c>
      <c r="G549">
        <v>0</v>
      </c>
      <c r="K549" t="s">
        <v>89</v>
      </c>
      <c r="L549">
        <v>1</v>
      </c>
    </row>
    <row r="550" spans="1:12" x14ac:dyDescent="0.35">
      <c r="A550">
        <v>244353</v>
      </c>
      <c r="B550">
        <v>9</v>
      </c>
      <c r="D550">
        <v>0</v>
      </c>
      <c r="F550">
        <v>0</v>
      </c>
      <c r="G550">
        <v>0</v>
      </c>
      <c r="K550" t="s">
        <v>89</v>
      </c>
      <c r="L550">
        <v>1</v>
      </c>
    </row>
    <row r="551" spans="1:12" x14ac:dyDescent="0.35">
      <c r="A551">
        <v>244353</v>
      </c>
      <c r="B551">
        <v>10</v>
      </c>
      <c r="D551">
        <v>0</v>
      </c>
      <c r="F551">
        <v>0</v>
      </c>
      <c r="G551">
        <v>0</v>
      </c>
      <c r="K551" t="s">
        <v>89</v>
      </c>
      <c r="L551">
        <v>1</v>
      </c>
    </row>
    <row r="552" spans="1:12" x14ac:dyDescent="0.35">
      <c r="A552">
        <v>244353</v>
      </c>
      <c r="B552">
        <v>11</v>
      </c>
      <c r="D552">
        <v>0</v>
      </c>
      <c r="F552">
        <v>0</v>
      </c>
      <c r="G552">
        <v>0</v>
      </c>
      <c r="K552" t="s">
        <v>89</v>
      </c>
      <c r="L552">
        <v>1</v>
      </c>
    </row>
    <row r="553" spans="1:12" x14ac:dyDescent="0.35">
      <c r="A553">
        <v>244353</v>
      </c>
      <c r="B553">
        <v>12</v>
      </c>
      <c r="D553">
        <v>0</v>
      </c>
      <c r="F553">
        <v>0</v>
      </c>
      <c r="G553">
        <v>0</v>
      </c>
      <c r="K553" t="s">
        <v>89</v>
      </c>
      <c r="L553">
        <v>1</v>
      </c>
    </row>
    <row r="554" spans="1:12" x14ac:dyDescent="0.35">
      <c r="A554">
        <v>842919</v>
      </c>
      <c r="B554">
        <v>1</v>
      </c>
      <c r="C554" t="s">
        <v>43</v>
      </c>
      <c r="D554">
        <v>26</v>
      </c>
      <c r="E554">
        <v>53</v>
      </c>
      <c r="F554">
        <v>1</v>
      </c>
      <c r="G554">
        <v>22</v>
      </c>
      <c r="H554" t="s">
        <v>154</v>
      </c>
      <c r="I554" t="s">
        <v>154</v>
      </c>
      <c r="J554">
        <v>7</v>
      </c>
      <c r="K554">
        <v>53</v>
      </c>
      <c r="L554">
        <v>1</v>
      </c>
    </row>
    <row r="555" spans="1:12" x14ac:dyDescent="0.35">
      <c r="A555">
        <v>842919</v>
      </c>
      <c r="B555">
        <v>2</v>
      </c>
      <c r="C555" t="s">
        <v>19</v>
      </c>
      <c r="D555">
        <v>29</v>
      </c>
      <c r="E555">
        <v>21</v>
      </c>
      <c r="F555">
        <v>1</v>
      </c>
      <c r="G555">
        <v>60</v>
      </c>
      <c r="H555">
        <v>4.6736111111111978E-3</v>
      </c>
      <c r="I555">
        <v>4.6736111111111978E-3</v>
      </c>
      <c r="J555">
        <v>4.6736111111111978E-3</v>
      </c>
      <c r="K555">
        <v>21</v>
      </c>
      <c r="L555">
        <v>1</v>
      </c>
    </row>
    <row r="556" spans="1:12" x14ac:dyDescent="0.35">
      <c r="A556">
        <v>842919</v>
      </c>
      <c r="B556">
        <v>3</v>
      </c>
      <c r="C556" t="s">
        <v>156</v>
      </c>
      <c r="D556">
        <v>43</v>
      </c>
      <c r="E556">
        <v>47</v>
      </c>
      <c r="F556">
        <v>1</v>
      </c>
      <c r="G556">
        <v>8</v>
      </c>
      <c r="H556">
        <v>2.082060185185175E-2</v>
      </c>
      <c r="I556">
        <v>2.082060185185175E-2</v>
      </c>
      <c r="J556">
        <v>2.082060185185175E-2</v>
      </c>
      <c r="K556">
        <v>47</v>
      </c>
      <c r="L556">
        <v>1</v>
      </c>
    </row>
    <row r="557" spans="1:12" x14ac:dyDescent="0.35">
      <c r="A557">
        <v>842919</v>
      </c>
      <c r="B557">
        <v>4</v>
      </c>
      <c r="D557">
        <v>0</v>
      </c>
      <c r="F557">
        <v>0</v>
      </c>
      <c r="G557">
        <v>0</v>
      </c>
      <c r="K557" t="s">
        <v>89</v>
      </c>
      <c r="L557">
        <v>1</v>
      </c>
    </row>
    <row r="558" spans="1:12" x14ac:dyDescent="0.35">
      <c r="A558">
        <v>842919</v>
      </c>
      <c r="B558">
        <v>5</v>
      </c>
      <c r="D558">
        <v>0</v>
      </c>
      <c r="F558">
        <v>0</v>
      </c>
      <c r="G558">
        <v>0</v>
      </c>
      <c r="K558" t="s">
        <v>89</v>
      </c>
      <c r="L558">
        <v>1</v>
      </c>
    </row>
    <row r="559" spans="1:12" x14ac:dyDescent="0.35">
      <c r="A559">
        <v>842919</v>
      </c>
      <c r="B559">
        <v>6</v>
      </c>
      <c r="D559">
        <v>0</v>
      </c>
      <c r="F559">
        <v>0</v>
      </c>
      <c r="G559">
        <v>0</v>
      </c>
      <c r="K559" t="s">
        <v>89</v>
      </c>
      <c r="L559">
        <v>1</v>
      </c>
    </row>
    <row r="560" spans="1:12" x14ac:dyDescent="0.35">
      <c r="A560">
        <v>842919</v>
      </c>
      <c r="B560">
        <v>7</v>
      </c>
      <c r="D560">
        <v>0</v>
      </c>
      <c r="F560">
        <v>0</v>
      </c>
      <c r="G560">
        <v>0</v>
      </c>
      <c r="K560" t="s">
        <v>89</v>
      </c>
      <c r="L560">
        <v>1</v>
      </c>
    </row>
    <row r="561" spans="1:12" x14ac:dyDescent="0.35">
      <c r="A561">
        <v>842919</v>
      </c>
      <c r="B561">
        <v>8</v>
      </c>
      <c r="D561">
        <v>0</v>
      </c>
      <c r="F561">
        <v>0</v>
      </c>
      <c r="G561">
        <v>0</v>
      </c>
      <c r="K561" t="s">
        <v>89</v>
      </c>
      <c r="L561">
        <v>1</v>
      </c>
    </row>
    <row r="562" spans="1:12" x14ac:dyDescent="0.35">
      <c r="A562">
        <v>842919</v>
      </c>
      <c r="B562">
        <v>9</v>
      </c>
      <c r="D562">
        <v>0</v>
      </c>
      <c r="F562">
        <v>0</v>
      </c>
      <c r="G562">
        <v>0</v>
      </c>
      <c r="K562" t="s">
        <v>89</v>
      </c>
      <c r="L562">
        <v>1</v>
      </c>
    </row>
    <row r="563" spans="1:12" x14ac:dyDescent="0.35">
      <c r="A563">
        <v>842919</v>
      </c>
      <c r="B563">
        <v>10</v>
      </c>
      <c r="D563">
        <v>0</v>
      </c>
      <c r="F563">
        <v>0</v>
      </c>
      <c r="G563">
        <v>0</v>
      </c>
      <c r="K563" t="s">
        <v>89</v>
      </c>
      <c r="L563">
        <v>1</v>
      </c>
    </row>
    <row r="564" spans="1:12" x14ac:dyDescent="0.35">
      <c r="A564">
        <v>842919</v>
      </c>
      <c r="B564">
        <v>11</v>
      </c>
      <c r="D564">
        <v>0</v>
      </c>
      <c r="F564">
        <v>0</v>
      </c>
      <c r="G564">
        <v>0</v>
      </c>
      <c r="K564" t="s">
        <v>89</v>
      </c>
      <c r="L564">
        <v>1</v>
      </c>
    </row>
    <row r="565" spans="1:12" x14ac:dyDescent="0.35">
      <c r="A565">
        <v>842919</v>
      </c>
      <c r="B565">
        <v>12</v>
      </c>
      <c r="D565">
        <v>0</v>
      </c>
      <c r="F565">
        <v>0</v>
      </c>
      <c r="G565">
        <v>0</v>
      </c>
      <c r="K565" t="s">
        <v>89</v>
      </c>
      <c r="L565">
        <v>1</v>
      </c>
    </row>
    <row r="566" spans="1:12" x14ac:dyDescent="0.35">
      <c r="A566">
        <v>511473</v>
      </c>
      <c r="B566">
        <v>1</v>
      </c>
      <c r="C566" t="s">
        <v>160</v>
      </c>
      <c r="D566">
        <v>27</v>
      </c>
      <c r="E566">
        <v>36</v>
      </c>
      <c r="F566">
        <v>2</v>
      </c>
      <c r="G566">
        <v>39</v>
      </c>
      <c r="H566">
        <v>1.3265856481481375E-2</v>
      </c>
      <c r="I566">
        <v>1.3265856481481375E-2</v>
      </c>
      <c r="J566">
        <v>1.3265856481481375E-2</v>
      </c>
      <c r="K566">
        <v>36</v>
      </c>
      <c r="L566">
        <v>1</v>
      </c>
    </row>
    <row r="567" spans="1:12" x14ac:dyDescent="0.35">
      <c r="A567">
        <v>511473</v>
      </c>
      <c r="B567">
        <v>2</v>
      </c>
      <c r="C567" t="s">
        <v>117</v>
      </c>
      <c r="D567">
        <v>20</v>
      </c>
      <c r="E567">
        <v>50</v>
      </c>
      <c r="F567">
        <v>1</v>
      </c>
      <c r="G567">
        <v>25</v>
      </c>
      <c r="H567">
        <v>5.3851851851851595E-3</v>
      </c>
      <c r="I567">
        <v>5.3851851851851595E-3</v>
      </c>
      <c r="J567">
        <v>5.3851851851851595E-3</v>
      </c>
      <c r="K567">
        <v>50</v>
      </c>
      <c r="L567">
        <v>1</v>
      </c>
    </row>
    <row r="568" spans="1:12" x14ac:dyDescent="0.35">
      <c r="A568">
        <v>511473</v>
      </c>
      <c r="B568">
        <v>3</v>
      </c>
      <c r="C568" t="s">
        <v>43</v>
      </c>
      <c r="D568">
        <v>1</v>
      </c>
      <c r="E568">
        <v>40</v>
      </c>
      <c r="F568">
        <v>1</v>
      </c>
      <c r="G568">
        <v>22</v>
      </c>
      <c r="H568">
        <v>1.9406481481481386E-2</v>
      </c>
      <c r="I568">
        <v>1.9406481481481386E-2</v>
      </c>
      <c r="J568">
        <v>1.9406481481481386E-2</v>
      </c>
      <c r="K568">
        <v>40</v>
      </c>
      <c r="L568">
        <v>1</v>
      </c>
    </row>
    <row r="569" spans="1:12" x14ac:dyDescent="0.35">
      <c r="A569">
        <v>511473</v>
      </c>
      <c r="B569">
        <v>4</v>
      </c>
      <c r="D569">
        <v>0</v>
      </c>
      <c r="F569">
        <v>0</v>
      </c>
      <c r="G569">
        <v>0</v>
      </c>
      <c r="K569" t="s">
        <v>89</v>
      </c>
      <c r="L569">
        <v>1</v>
      </c>
    </row>
    <row r="570" spans="1:12" x14ac:dyDescent="0.35">
      <c r="A570">
        <v>511473</v>
      </c>
      <c r="B570">
        <v>5</v>
      </c>
      <c r="D570">
        <v>0</v>
      </c>
      <c r="F570">
        <v>0</v>
      </c>
      <c r="G570">
        <v>0</v>
      </c>
      <c r="K570" t="s">
        <v>89</v>
      </c>
      <c r="L570">
        <v>1</v>
      </c>
    </row>
    <row r="571" spans="1:12" x14ac:dyDescent="0.35">
      <c r="A571">
        <v>511473</v>
      </c>
      <c r="B571">
        <v>6</v>
      </c>
      <c r="D571">
        <v>0</v>
      </c>
      <c r="F571">
        <v>0</v>
      </c>
      <c r="G571">
        <v>0</v>
      </c>
      <c r="K571" t="s">
        <v>89</v>
      </c>
      <c r="L571">
        <v>1</v>
      </c>
    </row>
    <row r="572" spans="1:12" x14ac:dyDescent="0.35">
      <c r="A572">
        <v>511473</v>
      </c>
      <c r="B572">
        <v>7</v>
      </c>
      <c r="D572">
        <v>0</v>
      </c>
      <c r="F572">
        <v>0</v>
      </c>
      <c r="G572">
        <v>0</v>
      </c>
      <c r="K572" t="s">
        <v>89</v>
      </c>
      <c r="L572">
        <v>1</v>
      </c>
    </row>
    <row r="573" spans="1:12" x14ac:dyDescent="0.35">
      <c r="A573">
        <v>511473</v>
      </c>
      <c r="B573">
        <v>8</v>
      </c>
      <c r="D573">
        <v>0</v>
      </c>
      <c r="F573">
        <v>0</v>
      </c>
      <c r="G573">
        <v>0</v>
      </c>
      <c r="K573" t="s">
        <v>89</v>
      </c>
      <c r="L573">
        <v>1</v>
      </c>
    </row>
    <row r="574" spans="1:12" x14ac:dyDescent="0.35">
      <c r="A574">
        <v>511473</v>
      </c>
      <c r="B574">
        <v>9</v>
      </c>
      <c r="D574">
        <v>0</v>
      </c>
      <c r="F574">
        <v>0</v>
      </c>
      <c r="G574">
        <v>0</v>
      </c>
      <c r="K574" t="s">
        <v>89</v>
      </c>
      <c r="L574">
        <v>1</v>
      </c>
    </row>
    <row r="575" spans="1:12" x14ac:dyDescent="0.35">
      <c r="A575">
        <v>511473</v>
      </c>
      <c r="B575">
        <v>10</v>
      </c>
      <c r="D575">
        <v>0</v>
      </c>
      <c r="F575">
        <v>0</v>
      </c>
      <c r="G575">
        <v>0</v>
      </c>
      <c r="K575" t="s">
        <v>89</v>
      </c>
      <c r="L575">
        <v>1</v>
      </c>
    </row>
    <row r="576" spans="1:12" x14ac:dyDescent="0.35">
      <c r="A576">
        <v>511473</v>
      </c>
      <c r="B576">
        <v>11</v>
      </c>
      <c r="D576">
        <v>0</v>
      </c>
      <c r="F576">
        <v>0</v>
      </c>
      <c r="G576">
        <v>0</v>
      </c>
      <c r="K576" t="s">
        <v>89</v>
      </c>
      <c r="L576">
        <v>1</v>
      </c>
    </row>
    <row r="577" spans="1:12" x14ac:dyDescent="0.35">
      <c r="A577">
        <v>511473</v>
      </c>
      <c r="B577">
        <v>12</v>
      </c>
      <c r="D577">
        <v>0</v>
      </c>
      <c r="F577">
        <v>0</v>
      </c>
      <c r="G577">
        <v>0</v>
      </c>
      <c r="K577" t="s">
        <v>89</v>
      </c>
      <c r="L577">
        <v>1</v>
      </c>
    </row>
    <row r="578" spans="1:12" x14ac:dyDescent="0.35">
      <c r="A578">
        <v>686308</v>
      </c>
      <c r="B578">
        <v>1</v>
      </c>
      <c r="C578" t="s">
        <v>40</v>
      </c>
      <c r="D578">
        <v>23</v>
      </c>
      <c r="E578">
        <v>26</v>
      </c>
      <c r="F578">
        <v>2</v>
      </c>
      <c r="G578">
        <v>50</v>
      </c>
      <c r="H578">
        <v>1.2569907407407488E-2</v>
      </c>
      <c r="I578">
        <v>1.2569907407407488E-2</v>
      </c>
      <c r="J578">
        <v>1.2569907407407488E-2</v>
      </c>
      <c r="K578">
        <v>26</v>
      </c>
      <c r="L578">
        <v>1</v>
      </c>
    </row>
    <row r="579" spans="1:12" x14ac:dyDescent="0.35">
      <c r="A579">
        <v>686308</v>
      </c>
      <c r="B579">
        <v>2</v>
      </c>
      <c r="C579" t="s">
        <v>108</v>
      </c>
      <c r="D579">
        <v>33</v>
      </c>
      <c r="E579">
        <v>57</v>
      </c>
      <c r="F579">
        <v>2</v>
      </c>
      <c r="G579">
        <v>18</v>
      </c>
      <c r="H579">
        <v>5.6839120370371088E-3</v>
      </c>
      <c r="I579">
        <v>5.6839120370371088E-3</v>
      </c>
      <c r="J579">
        <v>5.6839120370371088E-3</v>
      </c>
      <c r="K579">
        <v>57</v>
      </c>
      <c r="L579">
        <v>1</v>
      </c>
    </row>
    <row r="580" spans="1:12" x14ac:dyDescent="0.35">
      <c r="A580">
        <v>686308</v>
      </c>
      <c r="B580">
        <v>3</v>
      </c>
      <c r="C580" t="s">
        <v>92</v>
      </c>
      <c r="D580">
        <v>3</v>
      </c>
      <c r="E580">
        <v>48</v>
      </c>
      <c r="F580">
        <v>1</v>
      </c>
      <c r="G580">
        <v>6</v>
      </c>
      <c r="H580">
        <v>2.1178009259259278E-2</v>
      </c>
      <c r="I580">
        <v>2.1178009259259278E-2</v>
      </c>
      <c r="J580">
        <v>2.1178009259259278E-2</v>
      </c>
      <c r="K580">
        <v>48</v>
      </c>
      <c r="L580">
        <v>1</v>
      </c>
    </row>
    <row r="581" spans="1:12" x14ac:dyDescent="0.35">
      <c r="A581">
        <v>686308</v>
      </c>
      <c r="B581">
        <v>4</v>
      </c>
      <c r="D581">
        <v>0</v>
      </c>
      <c r="F581">
        <v>0</v>
      </c>
      <c r="G581">
        <v>0</v>
      </c>
      <c r="K581" t="s">
        <v>89</v>
      </c>
      <c r="L581">
        <v>1</v>
      </c>
    </row>
    <row r="582" spans="1:12" x14ac:dyDescent="0.35">
      <c r="A582">
        <v>686308</v>
      </c>
      <c r="B582">
        <v>5</v>
      </c>
      <c r="D582">
        <v>0</v>
      </c>
      <c r="F582">
        <v>0</v>
      </c>
      <c r="G582">
        <v>0</v>
      </c>
      <c r="K582" t="s">
        <v>89</v>
      </c>
      <c r="L582">
        <v>1</v>
      </c>
    </row>
    <row r="583" spans="1:12" x14ac:dyDescent="0.35">
      <c r="A583">
        <v>686308</v>
      </c>
      <c r="B583">
        <v>6</v>
      </c>
      <c r="D583">
        <v>0</v>
      </c>
      <c r="F583">
        <v>0</v>
      </c>
      <c r="G583">
        <v>0</v>
      </c>
      <c r="K583" t="s">
        <v>89</v>
      </c>
      <c r="L583">
        <v>1</v>
      </c>
    </row>
    <row r="584" spans="1:12" x14ac:dyDescent="0.35">
      <c r="A584">
        <v>686308</v>
      </c>
      <c r="B584">
        <v>7</v>
      </c>
      <c r="D584">
        <v>0</v>
      </c>
      <c r="F584">
        <v>0</v>
      </c>
      <c r="G584">
        <v>0</v>
      </c>
      <c r="K584" t="s">
        <v>89</v>
      </c>
      <c r="L584">
        <v>1</v>
      </c>
    </row>
    <row r="585" spans="1:12" x14ac:dyDescent="0.35">
      <c r="A585">
        <v>686308</v>
      </c>
      <c r="B585">
        <v>8</v>
      </c>
      <c r="D585">
        <v>0</v>
      </c>
      <c r="F585">
        <v>0</v>
      </c>
      <c r="G585">
        <v>0</v>
      </c>
      <c r="K585" t="s">
        <v>89</v>
      </c>
      <c r="L585">
        <v>1</v>
      </c>
    </row>
    <row r="586" spans="1:12" x14ac:dyDescent="0.35">
      <c r="A586">
        <v>686308</v>
      </c>
      <c r="B586">
        <v>9</v>
      </c>
      <c r="D586">
        <v>0</v>
      </c>
      <c r="F586">
        <v>0</v>
      </c>
      <c r="G586">
        <v>0</v>
      </c>
      <c r="K586" t="s">
        <v>89</v>
      </c>
      <c r="L586">
        <v>1</v>
      </c>
    </row>
    <row r="587" spans="1:12" x14ac:dyDescent="0.35">
      <c r="A587">
        <v>686308</v>
      </c>
      <c r="B587">
        <v>10</v>
      </c>
      <c r="D587">
        <v>0</v>
      </c>
      <c r="F587">
        <v>0</v>
      </c>
      <c r="G587">
        <v>0</v>
      </c>
      <c r="K587" t="s">
        <v>89</v>
      </c>
      <c r="L587">
        <v>1</v>
      </c>
    </row>
    <row r="588" spans="1:12" x14ac:dyDescent="0.35">
      <c r="A588">
        <v>686308</v>
      </c>
      <c r="B588">
        <v>11</v>
      </c>
      <c r="D588">
        <v>0</v>
      </c>
      <c r="F588">
        <v>0</v>
      </c>
      <c r="G588">
        <v>0</v>
      </c>
      <c r="K588" t="s">
        <v>89</v>
      </c>
      <c r="L588">
        <v>1</v>
      </c>
    </row>
    <row r="589" spans="1:12" x14ac:dyDescent="0.35">
      <c r="A589">
        <v>686308</v>
      </c>
      <c r="B589">
        <v>12</v>
      </c>
      <c r="D589">
        <v>0</v>
      </c>
      <c r="F589">
        <v>0</v>
      </c>
      <c r="G589">
        <v>0</v>
      </c>
      <c r="K589" t="s">
        <v>89</v>
      </c>
      <c r="L589">
        <v>1</v>
      </c>
    </row>
    <row r="590" spans="1:12" x14ac:dyDescent="0.35">
      <c r="A590">
        <v>478414</v>
      </c>
      <c r="B590">
        <v>1</v>
      </c>
      <c r="C590" t="s">
        <v>117</v>
      </c>
      <c r="D590">
        <v>44</v>
      </c>
      <c r="E590">
        <v>50</v>
      </c>
      <c r="F590">
        <v>3</v>
      </c>
      <c r="G590">
        <v>25</v>
      </c>
      <c r="H590" t="s">
        <v>158</v>
      </c>
      <c r="I590" t="s">
        <v>158</v>
      </c>
      <c r="J590">
        <v>4</v>
      </c>
      <c r="K590">
        <v>50</v>
      </c>
      <c r="L590">
        <v>1</v>
      </c>
    </row>
    <row r="591" spans="1:12" x14ac:dyDescent="0.35">
      <c r="A591">
        <v>478414</v>
      </c>
      <c r="B591">
        <v>2</v>
      </c>
      <c r="C591" t="s">
        <v>160</v>
      </c>
      <c r="D591">
        <v>13</v>
      </c>
      <c r="E591">
        <v>36</v>
      </c>
      <c r="F591">
        <v>1</v>
      </c>
      <c r="G591">
        <v>39</v>
      </c>
      <c r="H591">
        <v>4.9092592592592244E-3</v>
      </c>
      <c r="I591">
        <v>4.9092592592592244E-3</v>
      </c>
      <c r="J591">
        <v>4.9092592592592244E-3</v>
      </c>
      <c r="K591">
        <v>36</v>
      </c>
      <c r="L591">
        <v>1</v>
      </c>
    </row>
    <row r="592" spans="1:12" x14ac:dyDescent="0.35">
      <c r="A592">
        <v>478414</v>
      </c>
      <c r="B592">
        <v>3</v>
      </c>
      <c r="C592" t="s">
        <v>145</v>
      </c>
      <c r="D592">
        <v>49</v>
      </c>
      <c r="E592">
        <v>50</v>
      </c>
      <c r="F592">
        <v>1</v>
      </c>
      <c r="G592">
        <v>2</v>
      </c>
      <c r="H592">
        <v>2.2389351851851869E-2</v>
      </c>
      <c r="I592">
        <v>2.2389351851851869E-2</v>
      </c>
      <c r="J592">
        <v>2.2389351851851869E-2</v>
      </c>
      <c r="K592">
        <v>50</v>
      </c>
      <c r="L592">
        <v>1</v>
      </c>
    </row>
    <row r="593" spans="1:12" x14ac:dyDescent="0.35">
      <c r="A593">
        <v>478414</v>
      </c>
      <c r="B593">
        <v>4</v>
      </c>
      <c r="D593">
        <v>0</v>
      </c>
      <c r="F593">
        <v>0</v>
      </c>
      <c r="G593">
        <v>0</v>
      </c>
      <c r="K593" t="s">
        <v>89</v>
      </c>
      <c r="L593">
        <v>1</v>
      </c>
    </row>
    <row r="594" spans="1:12" x14ac:dyDescent="0.35">
      <c r="A594">
        <v>478414</v>
      </c>
      <c r="B594">
        <v>5</v>
      </c>
      <c r="D594">
        <v>0</v>
      </c>
      <c r="F594">
        <v>0</v>
      </c>
      <c r="G594">
        <v>0</v>
      </c>
      <c r="K594" t="s">
        <v>89</v>
      </c>
      <c r="L594">
        <v>1</v>
      </c>
    </row>
    <row r="595" spans="1:12" x14ac:dyDescent="0.35">
      <c r="A595">
        <v>478414</v>
      </c>
      <c r="B595">
        <v>6</v>
      </c>
      <c r="D595">
        <v>0</v>
      </c>
      <c r="F595">
        <v>0</v>
      </c>
      <c r="G595">
        <v>0</v>
      </c>
      <c r="K595" t="s">
        <v>89</v>
      </c>
      <c r="L595">
        <v>1</v>
      </c>
    </row>
    <row r="596" spans="1:12" x14ac:dyDescent="0.35">
      <c r="A596">
        <v>478414</v>
      </c>
      <c r="B596">
        <v>7</v>
      </c>
      <c r="D596">
        <v>0</v>
      </c>
      <c r="F596">
        <v>0</v>
      </c>
      <c r="G596">
        <v>0</v>
      </c>
      <c r="K596" t="s">
        <v>89</v>
      </c>
      <c r="L596">
        <v>1</v>
      </c>
    </row>
    <row r="597" spans="1:12" x14ac:dyDescent="0.35">
      <c r="A597">
        <v>478414</v>
      </c>
      <c r="B597">
        <v>8</v>
      </c>
      <c r="D597">
        <v>0</v>
      </c>
      <c r="F597">
        <v>0</v>
      </c>
      <c r="G597">
        <v>0</v>
      </c>
      <c r="K597" t="s">
        <v>89</v>
      </c>
      <c r="L597">
        <v>1</v>
      </c>
    </row>
    <row r="598" spans="1:12" x14ac:dyDescent="0.35">
      <c r="A598">
        <v>478414</v>
      </c>
      <c r="B598">
        <v>9</v>
      </c>
      <c r="D598">
        <v>0</v>
      </c>
      <c r="F598">
        <v>0</v>
      </c>
      <c r="G598">
        <v>0</v>
      </c>
      <c r="K598" t="s">
        <v>89</v>
      </c>
      <c r="L598">
        <v>1</v>
      </c>
    </row>
    <row r="599" spans="1:12" x14ac:dyDescent="0.35">
      <c r="A599">
        <v>478414</v>
      </c>
      <c r="B599">
        <v>10</v>
      </c>
      <c r="D599">
        <v>0</v>
      </c>
      <c r="F599">
        <v>0</v>
      </c>
      <c r="G599">
        <v>0</v>
      </c>
      <c r="K599" t="s">
        <v>89</v>
      </c>
      <c r="L599">
        <v>1</v>
      </c>
    </row>
    <row r="600" spans="1:12" x14ac:dyDescent="0.35">
      <c r="A600">
        <v>478414</v>
      </c>
      <c r="B600">
        <v>11</v>
      </c>
      <c r="D600">
        <v>0</v>
      </c>
      <c r="F600">
        <v>0</v>
      </c>
      <c r="G600">
        <v>0</v>
      </c>
      <c r="K600" t="s">
        <v>89</v>
      </c>
      <c r="L600">
        <v>1</v>
      </c>
    </row>
    <row r="601" spans="1:12" x14ac:dyDescent="0.35">
      <c r="A601">
        <v>478414</v>
      </c>
      <c r="B601">
        <v>12</v>
      </c>
      <c r="D601">
        <v>0</v>
      </c>
      <c r="F601">
        <v>0</v>
      </c>
      <c r="G601">
        <v>0</v>
      </c>
      <c r="K601" t="s">
        <v>89</v>
      </c>
      <c r="L601">
        <v>1</v>
      </c>
    </row>
    <row r="602" spans="1:12" x14ac:dyDescent="0.35">
      <c r="A602">
        <v>468290</v>
      </c>
      <c r="B602">
        <v>1</v>
      </c>
      <c r="C602" t="s">
        <v>161</v>
      </c>
      <c r="D602">
        <v>10</v>
      </c>
      <c r="E602">
        <v>58</v>
      </c>
      <c r="F602">
        <v>2</v>
      </c>
      <c r="G602">
        <v>17</v>
      </c>
      <c r="H602" t="s">
        <v>129</v>
      </c>
      <c r="I602" t="s">
        <v>129</v>
      </c>
      <c r="J602">
        <v>8</v>
      </c>
      <c r="K602">
        <v>58</v>
      </c>
      <c r="L602">
        <v>1</v>
      </c>
    </row>
    <row r="603" spans="1:12" x14ac:dyDescent="0.35">
      <c r="A603">
        <v>468290</v>
      </c>
      <c r="B603">
        <v>2</v>
      </c>
      <c r="C603" t="s">
        <v>113</v>
      </c>
      <c r="D603">
        <v>31</v>
      </c>
      <c r="E603">
        <v>39</v>
      </c>
      <c r="F603">
        <v>1</v>
      </c>
      <c r="G603">
        <v>36</v>
      </c>
      <c r="H603">
        <v>4.9615740740740488E-3</v>
      </c>
      <c r="I603">
        <v>4.9615740740740488E-3</v>
      </c>
      <c r="J603">
        <v>4.9615740740740488E-3</v>
      </c>
      <c r="K603">
        <v>39</v>
      </c>
      <c r="L603">
        <v>1</v>
      </c>
    </row>
    <row r="604" spans="1:12" x14ac:dyDescent="0.35">
      <c r="A604">
        <v>468290</v>
      </c>
      <c r="B604">
        <v>3</v>
      </c>
      <c r="D604">
        <v>0</v>
      </c>
      <c r="F604">
        <v>0</v>
      </c>
      <c r="G604">
        <v>0</v>
      </c>
      <c r="K604" t="s">
        <v>89</v>
      </c>
      <c r="L604">
        <v>1</v>
      </c>
    </row>
    <row r="605" spans="1:12" x14ac:dyDescent="0.35">
      <c r="A605">
        <v>468290</v>
      </c>
      <c r="B605">
        <v>4</v>
      </c>
      <c r="D605">
        <v>0</v>
      </c>
      <c r="F605">
        <v>0</v>
      </c>
      <c r="G605">
        <v>0</v>
      </c>
      <c r="K605" t="s">
        <v>89</v>
      </c>
      <c r="L605">
        <v>1</v>
      </c>
    </row>
    <row r="606" spans="1:12" x14ac:dyDescent="0.35">
      <c r="A606">
        <v>468290</v>
      </c>
      <c r="B606">
        <v>5</v>
      </c>
      <c r="D606">
        <v>0</v>
      </c>
      <c r="F606">
        <v>0</v>
      </c>
      <c r="G606">
        <v>0</v>
      </c>
      <c r="K606" t="s">
        <v>89</v>
      </c>
      <c r="L606">
        <v>1</v>
      </c>
    </row>
    <row r="607" spans="1:12" x14ac:dyDescent="0.35">
      <c r="A607">
        <v>468290</v>
      </c>
      <c r="B607">
        <v>6</v>
      </c>
      <c r="D607">
        <v>0</v>
      </c>
      <c r="F607">
        <v>0</v>
      </c>
      <c r="G607">
        <v>0</v>
      </c>
      <c r="K607" t="s">
        <v>89</v>
      </c>
      <c r="L607">
        <v>1</v>
      </c>
    </row>
    <row r="608" spans="1:12" x14ac:dyDescent="0.35">
      <c r="A608">
        <v>468290</v>
      </c>
      <c r="B608">
        <v>7</v>
      </c>
      <c r="D608">
        <v>0</v>
      </c>
      <c r="F608">
        <v>0</v>
      </c>
      <c r="G608">
        <v>0</v>
      </c>
      <c r="K608" t="s">
        <v>89</v>
      </c>
      <c r="L608">
        <v>1</v>
      </c>
    </row>
    <row r="609" spans="1:12" x14ac:dyDescent="0.35">
      <c r="A609">
        <v>468290</v>
      </c>
      <c r="B609">
        <v>8</v>
      </c>
      <c r="D609">
        <v>0</v>
      </c>
      <c r="F609">
        <v>0</v>
      </c>
      <c r="G609">
        <v>0</v>
      </c>
      <c r="K609" t="s">
        <v>89</v>
      </c>
      <c r="L609">
        <v>1</v>
      </c>
    </row>
    <row r="610" spans="1:12" x14ac:dyDescent="0.35">
      <c r="A610">
        <v>468290</v>
      </c>
      <c r="B610">
        <v>9</v>
      </c>
      <c r="D610">
        <v>0</v>
      </c>
      <c r="F610">
        <v>0</v>
      </c>
      <c r="G610">
        <v>0</v>
      </c>
      <c r="K610" t="s">
        <v>89</v>
      </c>
      <c r="L610">
        <v>1</v>
      </c>
    </row>
    <row r="611" spans="1:12" x14ac:dyDescent="0.35">
      <c r="A611">
        <v>468290</v>
      </c>
      <c r="B611">
        <v>10</v>
      </c>
      <c r="D611">
        <v>0</v>
      </c>
      <c r="F611">
        <v>0</v>
      </c>
      <c r="G611">
        <v>0</v>
      </c>
      <c r="K611" t="s">
        <v>89</v>
      </c>
      <c r="L611">
        <v>1</v>
      </c>
    </row>
    <row r="612" spans="1:12" x14ac:dyDescent="0.35">
      <c r="A612">
        <v>468290</v>
      </c>
      <c r="B612">
        <v>11</v>
      </c>
      <c r="D612">
        <v>0</v>
      </c>
      <c r="F612">
        <v>0</v>
      </c>
      <c r="G612">
        <v>0</v>
      </c>
      <c r="K612" t="s">
        <v>89</v>
      </c>
      <c r="L612">
        <v>1</v>
      </c>
    </row>
    <row r="613" spans="1:12" x14ac:dyDescent="0.35">
      <c r="A613">
        <v>468290</v>
      </c>
      <c r="B613">
        <v>12</v>
      </c>
      <c r="D613">
        <v>0</v>
      </c>
      <c r="F613">
        <v>0</v>
      </c>
      <c r="G613">
        <v>0</v>
      </c>
      <c r="K613" t="s">
        <v>89</v>
      </c>
      <c r="L613">
        <v>1</v>
      </c>
    </row>
    <row r="614" spans="1:12" x14ac:dyDescent="0.35">
      <c r="A614">
        <v>677889</v>
      </c>
      <c r="B614">
        <v>1</v>
      </c>
      <c r="C614" t="s">
        <v>16</v>
      </c>
      <c r="D614">
        <v>8</v>
      </c>
      <c r="E614">
        <v>45</v>
      </c>
      <c r="F614">
        <v>2</v>
      </c>
      <c r="G614">
        <v>30</v>
      </c>
      <c r="H614" t="s">
        <v>162</v>
      </c>
      <c r="I614" t="s">
        <v>162</v>
      </c>
      <c r="J614">
        <v>1</v>
      </c>
      <c r="K614">
        <v>45</v>
      </c>
      <c r="L614">
        <v>1</v>
      </c>
    </row>
    <row r="615" spans="1:12" x14ac:dyDescent="0.35">
      <c r="A615">
        <v>677889</v>
      </c>
      <c r="B615">
        <v>2</v>
      </c>
      <c r="C615" t="s">
        <v>163</v>
      </c>
      <c r="D615">
        <v>25</v>
      </c>
      <c r="E615">
        <v>56</v>
      </c>
      <c r="F615">
        <v>1</v>
      </c>
      <c r="G615">
        <v>19</v>
      </c>
      <c r="H615">
        <v>5.6261574074074616E-3</v>
      </c>
      <c r="I615">
        <v>5.6261574074074616E-3</v>
      </c>
      <c r="J615">
        <v>5.6261574074074616E-3</v>
      </c>
      <c r="K615">
        <v>56</v>
      </c>
      <c r="L615">
        <v>1</v>
      </c>
    </row>
    <row r="616" spans="1:12" x14ac:dyDescent="0.35">
      <c r="A616">
        <v>677889</v>
      </c>
      <c r="B616">
        <v>3</v>
      </c>
      <c r="D616">
        <v>0</v>
      </c>
      <c r="F616">
        <v>0</v>
      </c>
      <c r="G616">
        <v>0</v>
      </c>
      <c r="K616" t="s">
        <v>89</v>
      </c>
      <c r="L616">
        <v>1</v>
      </c>
    </row>
    <row r="617" spans="1:12" x14ac:dyDescent="0.35">
      <c r="A617">
        <v>677889</v>
      </c>
      <c r="B617">
        <v>4</v>
      </c>
      <c r="D617">
        <v>0</v>
      </c>
      <c r="F617">
        <v>0</v>
      </c>
      <c r="G617">
        <v>0</v>
      </c>
      <c r="K617" t="s">
        <v>89</v>
      </c>
      <c r="L617">
        <v>1</v>
      </c>
    </row>
    <row r="618" spans="1:12" x14ac:dyDescent="0.35">
      <c r="A618">
        <v>677889</v>
      </c>
      <c r="B618">
        <v>5</v>
      </c>
      <c r="D618">
        <v>0</v>
      </c>
      <c r="F618">
        <v>0</v>
      </c>
      <c r="G618">
        <v>0</v>
      </c>
      <c r="K618" t="s">
        <v>89</v>
      </c>
      <c r="L618">
        <v>1</v>
      </c>
    </row>
    <row r="619" spans="1:12" x14ac:dyDescent="0.35">
      <c r="A619">
        <v>677889</v>
      </c>
      <c r="B619">
        <v>6</v>
      </c>
      <c r="D619">
        <v>0</v>
      </c>
      <c r="F619">
        <v>0</v>
      </c>
      <c r="G619">
        <v>0</v>
      </c>
      <c r="K619" t="s">
        <v>89</v>
      </c>
      <c r="L619">
        <v>1</v>
      </c>
    </row>
    <row r="620" spans="1:12" x14ac:dyDescent="0.35">
      <c r="A620">
        <v>677889</v>
      </c>
      <c r="B620">
        <v>7</v>
      </c>
      <c r="D620">
        <v>0</v>
      </c>
      <c r="F620">
        <v>0</v>
      </c>
      <c r="G620">
        <v>0</v>
      </c>
      <c r="K620" t="s">
        <v>89</v>
      </c>
      <c r="L620">
        <v>1</v>
      </c>
    </row>
    <row r="621" spans="1:12" x14ac:dyDescent="0.35">
      <c r="A621">
        <v>677889</v>
      </c>
      <c r="B621">
        <v>8</v>
      </c>
      <c r="D621">
        <v>0</v>
      </c>
      <c r="F621">
        <v>0</v>
      </c>
      <c r="G621">
        <v>0</v>
      </c>
      <c r="K621" t="s">
        <v>89</v>
      </c>
      <c r="L621">
        <v>1</v>
      </c>
    </row>
    <row r="622" spans="1:12" x14ac:dyDescent="0.35">
      <c r="A622">
        <v>677889</v>
      </c>
      <c r="B622">
        <v>9</v>
      </c>
      <c r="D622">
        <v>0</v>
      </c>
      <c r="F622">
        <v>0</v>
      </c>
      <c r="G622">
        <v>0</v>
      </c>
      <c r="K622" t="s">
        <v>89</v>
      </c>
      <c r="L622">
        <v>1</v>
      </c>
    </row>
    <row r="623" spans="1:12" x14ac:dyDescent="0.35">
      <c r="A623">
        <v>677889</v>
      </c>
      <c r="B623">
        <v>10</v>
      </c>
      <c r="D623">
        <v>0</v>
      </c>
      <c r="F623">
        <v>0</v>
      </c>
      <c r="G623">
        <v>0</v>
      </c>
      <c r="K623" t="s">
        <v>89</v>
      </c>
      <c r="L623">
        <v>1</v>
      </c>
    </row>
    <row r="624" spans="1:12" x14ac:dyDescent="0.35">
      <c r="A624">
        <v>677889</v>
      </c>
      <c r="B624">
        <v>11</v>
      </c>
      <c r="D624">
        <v>0</v>
      </c>
      <c r="F624">
        <v>0</v>
      </c>
      <c r="G624">
        <v>0</v>
      </c>
      <c r="K624" t="s">
        <v>89</v>
      </c>
      <c r="L624">
        <v>1</v>
      </c>
    </row>
    <row r="625" spans="1:12" x14ac:dyDescent="0.35">
      <c r="A625">
        <v>677889</v>
      </c>
      <c r="B625">
        <v>12</v>
      </c>
      <c r="D625">
        <v>0</v>
      </c>
      <c r="F625">
        <v>0</v>
      </c>
      <c r="G625">
        <v>0</v>
      </c>
      <c r="K625" t="s">
        <v>89</v>
      </c>
      <c r="L625">
        <v>1</v>
      </c>
    </row>
    <row r="626" spans="1:12" x14ac:dyDescent="0.35">
      <c r="A626">
        <v>221436</v>
      </c>
      <c r="B626">
        <v>1</v>
      </c>
      <c r="C626" t="s">
        <v>55</v>
      </c>
      <c r="D626">
        <v>25</v>
      </c>
      <c r="E626">
        <v>44</v>
      </c>
      <c r="F626">
        <v>2</v>
      </c>
      <c r="G626">
        <v>31</v>
      </c>
      <c r="H626">
        <v>1.3870023148148114E-2</v>
      </c>
      <c r="I626">
        <v>1.3870023148148114E-2</v>
      </c>
      <c r="J626">
        <v>1.3870023148148114E-2</v>
      </c>
      <c r="K626">
        <v>44</v>
      </c>
      <c r="L626">
        <v>1</v>
      </c>
    </row>
    <row r="627" spans="1:12" x14ac:dyDescent="0.35">
      <c r="A627">
        <v>221436</v>
      </c>
      <c r="B627">
        <v>2</v>
      </c>
      <c r="C627" t="s">
        <v>161</v>
      </c>
      <c r="D627">
        <v>16</v>
      </c>
      <c r="E627">
        <v>58</v>
      </c>
      <c r="F627">
        <v>1</v>
      </c>
      <c r="G627">
        <v>17</v>
      </c>
      <c r="H627">
        <v>5.7406250000000547E-3</v>
      </c>
      <c r="I627">
        <v>5.7406250000000547E-3</v>
      </c>
      <c r="J627">
        <v>5.7406250000000547E-3</v>
      </c>
      <c r="K627">
        <v>58</v>
      </c>
      <c r="L627">
        <v>1</v>
      </c>
    </row>
    <row r="628" spans="1:12" x14ac:dyDescent="0.35">
      <c r="A628">
        <v>221436</v>
      </c>
      <c r="B628">
        <v>3</v>
      </c>
      <c r="D628">
        <v>0</v>
      </c>
      <c r="F628">
        <v>0</v>
      </c>
      <c r="G628">
        <v>0</v>
      </c>
      <c r="K628" t="s">
        <v>89</v>
      </c>
      <c r="L628">
        <v>1</v>
      </c>
    </row>
    <row r="629" spans="1:12" x14ac:dyDescent="0.35">
      <c r="A629">
        <v>221436</v>
      </c>
      <c r="B629">
        <v>4</v>
      </c>
      <c r="D629">
        <v>0</v>
      </c>
      <c r="F629">
        <v>0</v>
      </c>
      <c r="G629">
        <v>0</v>
      </c>
      <c r="K629" t="s">
        <v>89</v>
      </c>
      <c r="L629">
        <v>1</v>
      </c>
    </row>
    <row r="630" spans="1:12" x14ac:dyDescent="0.35">
      <c r="A630">
        <v>221436</v>
      </c>
      <c r="B630">
        <v>5</v>
      </c>
      <c r="D630">
        <v>0</v>
      </c>
      <c r="F630">
        <v>0</v>
      </c>
      <c r="G630">
        <v>0</v>
      </c>
      <c r="K630" t="s">
        <v>89</v>
      </c>
      <c r="L630">
        <v>1</v>
      </c>
    </row>
    <row r="631" spans="1:12" x14ac:dyDescent="0.35">
      <c r="A631">
        <v>221436</v>
      </c>
      <c r="B631">
        <v>6</v>
      </c>
      <c r="D631">
        <v>0</v>
      </c>
      <c r="F631">
        <v>0</v>
      </c>
      <c r="G631">
        <v>0</v>
      </c>
      <c r="K631" t="s">
        <v>89</v>
      </c>
      <c r="L631">
        <v>1</v>
      </c>
    </row>
    <row r="632" spans="1:12" x14ac:dyDescent="0.35">
      <c r="A632">
        <v>221436</v>
      </c>
      <c r="B632">
        <v>7</v>
      </c>
      <c r="D632">
        <v>0</v>
      </c>
      <c r="F632">
        <v>0</v>
      </c>
      <c r="G632">
        <v>0</v>
      </c>
      <c r="K632" t="s">
        <v>89</v>
      </c>
      <c r="L632">
        <v>1</v>
      </c>
    </row>
    <row r="633" spans="1:12" x14ac:dyDescent="0.35">
      <c r="A633">
        <v>221436</v>
      </c>
      <c r="B633">
        <v>8</v>
      </c>
      <c r="D633">
        <v>0</v>
      </c>
      <c r="F633">
        <v>0</v>
      </c>
      <c r="G633">
        <v>0</v>
      </c>
      <c r="K633" t="s">
        <v>89</v>
      </c>
      <c r="L633">
        <v>1</v>
      </c>
    </row>
    <row r="634" spans="1:12" x14ac:dyDescent="0.35">
      <c r="A634">
        <v>221436</v>
      </c>
      <c r="B634">
        <v>9</v>
      </c>
      <c r="D634">
        <v>0</v>
      </c>
      <c r="F634">
        <v>0</v>
      </c>
      <c r="G634">
        <v>0</v>
      </c>
      <c r="K634" t="s">
        <v>89</v>
      </c>
      <c r="L634">
        <v>1</v>
      </c>
    </row>
    <row r="635" spans="1:12" x14ac:dyDescent="0.35">
      <c r="A635">
        <v>221436</v>
      </c>
      <c r="B635">
        <v>10</v>
      </c>
      <c r="D635">
        <v>0</v>
      </c>
      <c r="F635">
        <v>0</v>
      </c>
      <c r="G635">
        <v>0</v>
      </c>
      <c r="K635" t="s">
        <v>89</v>
      </c>
      <c r="L635">
        <v>1</v>
      </c>
    </row>
    <row r="636" spans="1:12" x14ac:dyDescent="0.35">
      <c r="A636">
        <v>221436</v>
      </c>
      <c r="B636">
        <v>11</v>
      </c>
      <c r="D636">
        <v>0</v>
      </c>
      <c r="F636">
        <v>0</v>
      </c>
      <c r="G636">
        <v>0</v>
      </c>
      <c r="K636" t="s">
        <v>89</v>
      </c>
      <c r="L636">
        <v>1</v>
      </c>
    </row>
    <row r="637" spans="1:12" x14ac:dyDescent="0.35">
      <c r="A637">
        <v>221436</v>
      </c>
      <c r="B637">
        <v>12</v>
      </c>
      <c r="D637">
        <v>0</v>
      </c>
      <c r="F637">
        <v>0</v>
      </c>
      <c r="G637">
        <v>0</v>
      </c>
      <c r="K637" t="s">
        <v>89</v>
      </c>
      <c r="L637">
        <v>1</v>
      </c>
    </row>
    <row r="638" spans="1:12" x14ac:dyDescent="0.35">
      <c r="A638">
        <v>155471</v>
      </c>
      <c r="B638">
        <v>1</v>
      </c>
      <c r="C638" t="s">
        <v>115</v>
      </c>
      <c r="D638">
        <v>22</v>
      </c>
      <c r="E638">
        <v>41</v>
      </c>
      <c r="F638">
        <v>2</v>
      </c>
      <c r="G638">
        <v>34</v>
      </c>
      <c r="H638">
        <v>1.3579745370370322E-2</v>
      </c>
      <c r="I638">
        <v>1.3579745370370322E-2</v>
      </c>
      <c r="J638">
        <v>1.3579745370370322E-2</v>
      </c>
      <c r="K638">
        <v>41</v>
      </c>
      <c r="L638">
        <v>1</v>
      </c>
    </row>
    <row r="639" spans="1:12" x14ac:dyDescent="0.35">
      <c r="A639">
        <v>155471</v>
      </c>
      <c r="B639">
        <v>2</v>
      </c>
      <c r="C639" t="s">
        <v>146</v>
      </c>
      <c r="D639">
        <v>23</v>
      </c>
      <c r="E639">
        <v>62</v>
      </c>
      <c r="F639">
        <v>1</v>
      </c>
      <c r="G639">
        <v>13</v>
      </c>
      <c r="H639">
        <v>6.0303240740740005E-3</v>
      </c>
      <c r="I639">
        <v>6.0303240740740005E-3</v>
      </c>
      <c r="J639">
        <v>6.0303240740740005E-3</v>
      </c>
      <c r="K639">
        <v>62</v>
      </c>
      <c r="L639">
        <v>1</v>
      </c>
    </row>
    <row r="640" spans="1:12" x14ac:dyDescent="0.35">
      <c r="A640">
        <v>155471</v>
      </c>
      <c r="B640">
        <v>3</v>
      </c>
      <c r="D640">
        <v>0</v>
      </c>
      <c r="F640">
        <v>0</v>
      </c>
      <c r="G640">
        <v>0</v>
      </c>
      <c r="K640" t="s">
        <v>89</v>
      </c>
      <c r="L640">
        <v>1</v>
      </c>
    </row>
    <row r="641" spans="1:12" x14ac:dyDescent="0.35">
      <c r="A641">
        <v>155471</v>
      </c>
      <c r="B641">
        <v>4</v>
      </c>
      <c r="D641">
        <v>0</v>
      </c>
      <c r="F641">
        <v>0</v>
      </c>
      <c r="G641">
        <v>0</v>
      </c>
      <c r="K641" t="s">
        <v>89</v>
      </c>
      <c r="L641">
        <v>1</v>
      </c>
    </row>
    <row r="642" spans="1:12" x14ac:dyDescent="0.35">
      <c r="A642">
        <v>155471</v>
      </c>
      <c r="B642">
        <v>5</v>
      </c>
      <c r="D642">
        <v>0</v>
      </c>
      <c r="F642">
        <v>0</v>
      </c>
      <c r="G642">
        <v>0</v>
      </c>
      <c r="K642" t="s">
        <v>89</v>
      </c>
      <c r="L642">
        <v>1</v>
      </c>
    </row>
    <row r="643" spans="1:12" x14ac:dyDescent="0.35">
      <c r="A643">
        <v>155471</v>
      </c>
      <c r="B643">
        <v>6</v>
      </c>
      <c r="D643">
        <v>0</v>
      </c>
      <c r="F643">
        <v>0</v>
      </c>
      <c r="G643">
        <v>0</v>
      </c>
      <c r="K643" t="s">
        <v>89</v>
      </c>
      <c r="L643">
        <v>1</v>
      </c>
    </row>
    <row r="644" spans="1:12" x14ac:dyDescent="0.35">
      <c r="A644">
        <v>155471</v>
      </c>
      <c r="B644">
        <v>7</v>
      </c>
      <c r="D644">
        <v>0</v>
      </c>
      <c r="F644">
        <v>0</v>
      </c>
      <c r="G644">
        <v>0</v>
      </c>
      <c r="K644" t="s">
        <v>89</v>
      </c>
      <c r="L644">
        <v>1</v>
      </c>
    </row>
    <row r="645" spans="1:12" x14ac:dyDescent="0.35">
      <c r="A645">
        <v>155471</v>
      </c>
      <c r="B645">
        <v>8</v>
      </c>
      <c r="D645">
        <v>0</v>
      </c>
      <c r="F645">
        <v>0</v>
      </c>
      <c r="G645">
        <v>0</v>
      </c>
      <c r="K645" t="s">
        <v>89</v>
      </c>
      <c r="L645">
        <v>1</v>
      </c>
    </row>
    <row r="646" spans="1:12" x14ac:dyDescent="0.35">
      <c r="A646">
        <v>155471</v>
      </c>
      <c r="B646">
        <v>9</v>
      </c>
      <c r="D646">
        <v>0</v>
      </c>
      <c r="F646">
        <v>0</v>
      </c>
      <c r="G646">
        <v>0</v>
      </c>
      <c r="K646" t="s">
        <v>89</v>
      </c>
      <c r="L646">
        <v>1</v>
      </c>
    </row>
    <row r="647" spans="1:12" x14ac:dyDescent="0.35">
      <c r="A647">
        <v>155471</v>
      </c>
      <c r="B647">
        <v>10</v>
      </c>
      <c r="D647">
        <v>0</v>
      </c>
      <c r="F647">
        <v>0</v>
      </c>
      <c r="G647">
        <v>0</v>
      </c>
      <c r="K647" t="s">
        <v>89</v>
      </c>
      <c r="L647">
        <v>1</v>
      </c>
    </row>
    <row r="648" spans="1:12" x14ac:dyDescent="0.35">
      <c r="A648">
        <v>155471</v>
      </c>
      <c r="B648">
        <v>11</v>
      </c>
      <c r="D648">
        <v>0</v>
      </c>
      <c r="F648">
        <v>0</v>
      </c>
      <c r="G648">
        <v>0</v>
      </c>
      <c r="K648" t="s">
        <v>89</v>
      </c>
      <c r="L648">
        <v>1</v>
      </c>
    </row>
    <row r="649" spans="1:12" x14ac:dyDescent="0.35">
      <c r="A649">
        <v>155471</v>
      </c>
      <c r="B649">
        <v>12</v>
      </c>
      <c r="D649">
        <v>0</v>
      </c>
      <c r="F649">
        <v>0</v>
      </c>
      <c r="G649">
        <v>0</v>
      </c>
      <c r="K649" t="s">
        <v>89</v>
      </c>
      <c r="L649">
        <v>1</v>
      </c>
    </row>
    <row r="650" spans="1:12" x14ac:dyDescent="0.35">
      <c r="A650">
        <v>286311</v>
      </c>
      <c r="B650">
        <v>1</v>
      </c>
      <c r="C650" t="s">
        <v>156</v>
      </c>
      <c r="D650">
        <v>11</v>
      </c>
      <c r="E650">
        <v>67</v>
      </c>
      <c r="F650">
        <v>2</v>
      </c>
      <c r="G650">
        <v>8</v>
      </c>
      <c r="H650" t="s">
        <v>164</v>
      </c>
      <c r="I650" t="s">
        <v>164</v>
      </c>
      <c r="J650">
        <v>9</v>
      </c>
      <c r="K650">
        <v>67</v>
      </c>
      <c r="L650">
        <v>1</v>
      </c>
    </row>
    <row r="651" spans="1:12" x14ac:dyDescent="0.35">
      <c r="A651">
        <v>286311</v>
      </c>
      <c r="B651">
        <v>2</v>
      </c>
      <c r="C651" t="s">
        <v>133</v>
      </c>
      <c r="D651">
        <v>5</v>
      </c>
      <c r="E651">
        <v>37</v>
      </c>
      <c r="F651">
        <v>1</v>
      </c>
      <c r="G651">
        <v>38</v>
      </c>
      <c r="H651">
        <v>4.9119212962962511E-3</v>
      </c>
      <c r="I651">
        <v>4.9119212962962511E-3</v>
      </c>
      <c r="J651">
        <v>4.9119212962962511E-3</v>
      </c>
      <c r="K651">
        <v>37</v>
      </c>
      <c r="L651">
        <v>1</v>
      </c>
    </row>
    <row r="652" spans="1:12" x14ac:dyDescent="0.35">
      <c r="A652">
        <v>286311</v>
      </c>
      <c r="B652">
        <v>3</v>
      </c>
      <c r="D652">
        <v>0</v>
      </c>
      <c r="F652">
        <v>0</v>
      </c>
      <c r="G652">
        <v>0</v>
      </c>
      <c r="K652" t="s">
        <v>89</v>
      </c>
      <c r="L652">
        <v>1</v>
      </c>
    </row>
    <row r="653" spans="1:12" x14ac:dyDescent="0.35">
      <c r="A653">
        <v>286311</v>
      </c>
      <c r="B653">
        <v>4</v>
      </c>
      <c r="D653">
        <v>0</v>
      </c>
      <c r="F653">
        <v>0</v>
      </c>
      <c r="G653">
        <v>0</v>
      </c>
      <c r="K653" t="s">
        <v>89</v>
      </c>
      <c r="L653">
        <v>1</v>
      </c>
    </row>
    <row r="654" spans="1:12" x14ac:dyDescent="0.35">
      <c r="A654">
        <v>286311</v>
      </c>
      <c r="B654">
        <v>5</v>
      </c>
      <c r="D654">
        <v>0</v>
      </c>
      <c r="F654">
        <v>0</v>
      </c>
      <c r="G654">
        <v>0</v>
      </c>
      <c r="K654" t="s">
        <v>89</v>
      </c>
      <c r="L654">
        <v>1</v>
      </c>
    </row>
    <row r="655" spans="1:12" x14ac:dyDescent="0.35">
      <c r="A655">
        <v>286311</v>
      </c>
      <c r="B655">
        <v>6</v>
      </c>
      <c r="D655">
        <v>0</v>
      </c>
      <c r="F655">
        <v>0</v>
      </c>
      <c r="G655">
        <v>0</v>
      </c>
      <c r="K655" t="s">
        <v>89</v>
      </c>
      <c r="L655">
        <v>1</v>
      </c>
    </row>
    <row r="656" spans="1:12" x14ac:dyDescent="0.35">
      <c r="A656">
        <v>286311</v>
      </c>
      <c r="B656">
        <v>7</v>
      </c>
      <c r="D656">
        <v>0</v>
      </c>
      <c r="F656">
        <v>0</v>
      </c>
      <c r="G656">
        <v>0</v>
      </c>
      <c r="K656" t="s">
        <v>89</v>
      </c>
      <c r="L656">
        <v>1</v>
      </c>
    </row>
    <row r="657" spans="1:12" x14ac:dyDescent="0.35">
      <c r="A657">
        <v>286311</v>
      </c>
      <c r="B657">
        <v>8</v>
      </c>
      <c r="D657">
        <v>0</v>
      </c>
      <c r="F657">
        <v>0</v>
      </c>
      <c r="G657">
        <v>0</v>
      </c>
      <c r="K657" t="s">
        <v>89</v>
      </c>
      <c r="L657">
        <v>1</v>
      </c>
    </row>
    <row r="658" spans="1:12" x14ac:dyDescent="0.35">
      <c r="A658">
        <v>286311</v>
      </c>
      <c r="B658">
        <v>9</v>
      </c>
      <c r="D658">
        <v>0</v>
      </c>
      <c r="F658">
        <v>0</v>
      </c>
      <c r="G658">
        <v>0</v>
      </c>
      <c r="K658" t="s">
        <v>89</v>
      </c>
      <c r="L658">
        <v>1</v>
      </c>
    </row>
    <row r="659" spans="1:12" x14ac:dyDescent="0.35">
      <c r="A659">
        <v>286311</v>
      </c>
      <c r="B659">
        <v>10</v>
      </c>
      <c r="D659">
        <v>0</v>
      </c>
      <c r="F659">
        <v>0</v>
      </c>
      <c r="G659">
        <v>0</v>
      </c>
      <c r="K659" t="s">
        <v>89</v>
      </c>
      <c r="L659">
        <v>1</v>
      </c>
    </row>
    <row r="660" spans="1:12" x14ac:dyDescent="0.35">
      <c r="A660">
        <v>286311</v>
      </c>
      <c r="B660">
        <v>11</v>
      </c>
      <c r="D660">
        <v>0</v>
      </c>
      <c r="F660">
        <v>0</v>
      </c>
      <c r="G660">
        <v>0</v>
      </c>
      <c r="K660" t="s">
        <v>89</v>
      </c>
      <c r="L660">
        <v>1</v>
      </c>
    </row>
    <row r="661" spans="1:12" x14ac:dyDescent="0.35">
      <c r="A661">
        <v>286311</v>
      </c>
      <c r="B661">
        <v>12</v>
      </c>
      <c r="D661">
        <v>0</v>
      </c>
      <c r="F661">
        <v>0</v>
      </c>
      <c r="G661">
        <v>0</v>
      </c>
      <c r="K661" t="s">
        <v>89</v>
      </c>
      <c r="L661">
        <v>1</v>
      </c>
    </row>
    <row r="662" spans="1:12" x14ac:dyDescent="0.35">
      <c r="A662">
        <v>1325298</v>
      </c>
      <c r="B662">
        <v>1</v>
      </c>
      <c r="C662" t="s">
        <v>159</v>
      </c>
      <c r="D662">
        <v>8</v>
      </c>
      <c r="E662">
        <v>54</v>
      </c>
      <c r="F662">
        <v>3</v>
      </c>
      <c r="G662">
        <v>21</v>
      </c>
      <c r="H662" t="s">
        <v>154</v>
      </c>
      <c r="I662" t="s">
        <v>154</v>
      </c>
      <c r="J662">
        <v>7</v>
      </c>
      <c r="K662">
        <v>54</v>
      </c>
      <c r="L662">
        <v>1</v>
      </c>
    </row>
    <row r="663" spans="1:12" x14ac:dyDescent="0.35">
      <c r="A663">
        <v>1325298</v>
      </c>
      <c r="B663">
        <v>2</v>
      </c>
      <c r="C663" t="s">
        <v>50</v>
      </c>
      <c r="D663">
        <v>11</v>
      </c>
      <c r="E663">
        <v>51</v>
      </c>
      <c r="F663">
        <v>1</v>
      </c>
      <c r="G663">
        <v>24</v>
      </c>
      <c r="H663">
        <v>5.465393518518491E-3</v>
      </c>
      <c r="I663">
        <v>5.465393518518491E-3</v>
      </c>
      <c r="J663">
        <v>5.465393518518491E-3</v>
      </c>
      <c r="K663">
        <v>51</v>
      </c>
      <c r="L663">
        <v>1</v>
      </c>
    </row>
    <row r="664" spans="1:12" x14ac:dyDescent="0.35">
      <c r="A664">
        <v>1325298</v>
      </c>
      <c r="B664">
        <v>3</v>
      </c>
      <c r="D664">
        <v>0</v>
      </c>
      <c r="F664">
        <v>0</v>
      </c>
      <c r="G664">
        <v>0</v>
      </c>
      <c r="K664" t="s">
        <v>89</v>
      </c>
      <c r="L664">
        <v>1</v>
      </c>
    </row>
    <row r="665" spans="1:12" x14ac:dyDescent="0.35">
      <c r="A665">
        <v>1325298</v>
      </c>
      <c r="B665">
        <v>4</v>
      </c>
      <c r="D665">
        <v>0</v>
      </c>
      <c r="F665">
        <v>0</v>
      </c>
      <c r="G665">
        <v>0</v>
      </c>
      <c r="K665" t="s">
        <v>89</v>
      </c>
      <c r="L665">
        <v>1</v>
      </c>
    </row>
    <row r="666" spans="1:12" x14ac:dyDescent="0.35">
      <c r="A666">
        <v>1325298</v>
      </c>
      <c r="B666">
        <v>5</v>
      </c>
      <c r="D666">
        <v>0</v>
      </c>
      <c r="F666">
        <v>0</v>
      </c>
      <c r="G666">
        <v>0</v>
      </c>
      <c r="K666" t="s">
        <v>89</v>
      </c>
      <c r="L666">
        <v>1</v>
      </c>
    </row>
    <row r="667" spans="1:12" x14ac:dyDescent="0.35">
      <c r="A667">
        <v>1325298</v>
      </c>
      <c r="B667">
        <v>6</v>
      </c>
      <c r="D667">
        <v>0</v>
      </c>
      <c r="F667">
        <v>0</v>
      </c>
      <c r="G667">
        <v>0</v>
      </c>
      <c r="K667" t="s">
        <v>89</v>
      </c>
      <c r="L667">
        <v>1</v>
      </c>
    </row>
    <row r="668" spans="1:12" x14ac:dyDescent="0.35">
      <c r="A668">
        <v>1325298</v>
      </c>
      <c r="B668">
        <v>7</v>
      </c>
      <c r="D668">
        <v>0</v>
      </c>
      <c r="F668">
        <v>0</v>
      </c>
      <c r="G668">
        <v>0</v>
      </c>
      <c r="K668" t="s">
        <v>89</v>
      </c>
      <c r="L668">
        <v>1</v>
      </c>
    </row>
    <row r="669" spans="1:12" x14ac:dyDescent="0.35">
      <c r="A669">
        <v>1325298</v>
      </c>
      <c r="B669">
        <v>8</v>
      </c>
      <c r="D669">
        <v>0</v>
      </c>
      <c r="F669">
        <v>0</v>
      </c>
      <c r="G669">
        <v>0</v>
      </c>
      <c r="K669" t="s">
        <v>89</v>
      </c>
      <c r="L669">
        <v>1</v>
      </c>
    </row>
    <row r="670" spans="1:12" x14ac:dyDescent="0.35">
      <c r="A670">
        <v>1325298</v>
      </c>
      <c r="B670">
        <v>9</v>
      </c>
      <c r="D670">
        <v>0</v>
      </c>
      <c r="F670">
        <v>0</v>
      </c>
      <c r="G670">
        <v>0</v>
      </c>
      <c r="K670" t="s">
        <v>89</v>
      </c>
      <c r="L670">
        <v>1</v>
      </c>
    </row>
    <row r="671" spans="1:12" x14ac:dyDescent="0.35">
      <c r="A671">
        <v>1325298</v>
      </c>
      <c r="B671">
        <v>10</v>
      </c>
      <c r="D671">
        <v>0</v>
      </c>
      <c r="F671">
        <v>0</v>
      </c>
      <c r="G671">
        <v>0</v>
      </c>
      <c r="K671" t="s">
        <v>89</v>
      </c>
      <c r="L671">
        <v>1</v>
      </c>
    </row>
    <row r="672" spans="1:12" x14ac:dyDescent="0.35">
      <c r="A672">
        <v>1325298</v>
      </c>
      <c r="B672">
        <v>11</v>
      </c>
      <c r="D672">
        <v>0</v>
      </c>
      <c r="F672">
        <v>0</v>
      </c>
      <c r="G672">
        <v>0</v>
      </c>
      <c r="K672" t="s">
        <v>89</v>
      </c>
      <c r="L672">
        <v>1</v>
      </c>
    </row>
    <row r="673" spans="1:12" x14ac:dyDescent="0.35">
      <c r="A673">
        <v>1325298</v>
      </c>
      <c r="B673">
        <v>12</v>
      </c>
      <c r="D673">
        <v>0</v>
      </c>
      <c r="F673">
        <v>0</v>
      </c>
      <c r="G673">
        <v>0</v>
      </c>
      <c r="K673" t="s">
        <v>89</v>
      </c>
      <c r="L673">
        <v>1</v>
      </c>
    </row>
    <row r="674" spans="1:12" x14ac:dyDescent="0.35">
      <c r="A674">
        <v>351417</v>
      </c>
      <c r="B674">
        <v>1</v>
      </c>
      <c r="C674" t="s">
        <v>155</v>
      </c>
      <c r="D674">
        <v>19</v>
      </c>
      <c r="E674">
        <v>43</v>
      </c>
      <c r="F674">
        <v>2</v>
      </c>
      <c r="G674">
        <v>32</v>
      </c>
      <c r="H674">
        <v>1.3845949074074104E-2</v>
      </c>
      <c r="I674">
        <v>1.3845949074074104E-2</v>
      </c>
      <c r="J674">
        <v>1.3845949074074104E-2</v>
      </c>
      <c r="K674">
        <v>43</v>
      </c>
      <c r="L674">
        <v>1</v>
      </c>
    </row>
    <row r="675" spans="1:12" x14ac:dyDescent="0.35">
      <c r="A675">
        <v>351417</v>
      </c>
      <c r="B675">
        <v>2</v>
      </c>
      <c r="C675" t="s">
        <v>165</v>
      </c>
      <c r="D675">
        <v>24</v>
      </c>
      <c r="E675">
        <v>66</v>
      </c>
      <c r="F675">
        <v>1</v>
      </c>
      <c r="G675">
        <v>9</v>
      </c>
      <c r="H675">
        <v>6.3197916666666298E-3</v>
      </c>
      <c r="I675">
        <v>6.3197916666666298E-3</v>
      </c>
      <c r="J675">
        <v>6.3197916666666298E-3</v>
      </c>
      <c r="K675">
        <v>66</v>
      </c>
      <c r="L675">
        <v>1</v>
      </c>
    </row>
    <row r="676" spans="1:12" x14ac:dyDescent="0.35">
      <c r="A676">
        <v>351417</v>
      </c>
      <c r="B676">
        <v>3</v>
      </c>
      <c r="D676">
        <v>0</v>
      </c>
      <c r="F676">
        <v>0</v>
      </c>
      <c r="G676">
        <v>0</v>
      </c>
      <c r="K676" t="s">
        <v>89</v>
      </c>
      <c r="L676">
        <v>1</v>
      </c>
    </row>
    <row r="677" spans="1:12" x14ac:dyDescent="0.35">
      <c r="A677">
        <v>351417</v>
      </c>
      <c r="B677">
        <v>4</v>
      </c>
      <c r="D677">
        <v>0</v>
      </c>
      <c r="F677">
        <v>0</v>
      </c>
      <c r="G677">
        <v>0</v>
      </c>
      <c r="K677" t="s">
        <v>89</v>
      </c>
      <c r="L677">
        <v>1</v>
      </c>
    </row>
    <row r="678" spans="1:12" x14ac:dyDescent="0.35">
      <c r="A678">
        <v>351417</v>
      </c>
      <c r="B678">
        <v>5</v>
      </c>
      <c r="D678">
        <v>0</v>
      </c>
      <c r="F678">
        <v>0</v>
      </c>
      <c r="G678">
        <v>0</v>
      </c>
      <c r="K678" t="s">
        <v>89</v>
      </c>
      <c r="L678">
        <v>1</v>
      </c>
    </row>
    <row r="679" spans="1:12" x14ac:dyDescent="0.35">
      <c r="A679">
        <v>351417</v>
      </c>
      <c r="B679">
        <v>6</v>
      </c>
      <c r="D679">
        <v>0</v>
      </c>
      <c r="F679">
        <v>0</v>
      </c>
      <c r="G679">
        <v>0</v>
      </c>
      <c r="K679" t="s">
        <v>89</v>
      </c>
      <c r="L679">
        <v>1</v>
      </c>
    </row>
    <row r="680" spans="1:12" x14ac:dyDescent="0.35">
      <c r="A680">
        <v>351417</v>
      </c>
      <c r="B680">
        <v>7</v>
      </c>
      <c r="D680">
        <v>0</v>
      </c>
      <c r="F680">
        <v>0</v>
      </c>
      <c r="G680">
        <v>0</v>
      </c>
      <c r="K680" t="s">
        <v>89</v>
      </c>
      <c r="L680">
        <v>1</v>
      </c>
    </row>
    <row r="681" spans="1:12" x14ac:dyDescent="0.35">
      <c r="A681">
        <v>351417</v>
      </c>
      <c r="B681">
        <v>8</v>
      </c>
      <c r="D681">
        <v>0</v>
      </c>
      <c r="F681">
        <v>0</v>
      </c>
      <c r="G681">
        <v>0</v>
      </c>
      <c r="K681" t="s">
        <v>89</v>
      </c>
      <c r="L681">
        <v>1</v>
      </c>
    </row>
    <row r="682" spans="1:12" x14ac:dyDescent="0.35">
      <c r="A682">
        <v>351417</v>
      </c>
      <c r="B682">
        <v>9</v>
      </c>
      <c r="D682">
        <v>0</v>
      </c>
      <c r="F682">
        <v>0</v>
      </c>
      <c r="G682">
        <v>0</v>
      </c>
      <c r="K682" t="s">
        <v>89</v>
      </c>
      <c r="L682">
        <v>1</v>
      </c>
    </row>
    <row r="683" spans="1:12" x14ac:dyDescent="0.35">
      <c r="A683">
        <v>351417</v>
      </c>
      <c r="B683">
        <v>10</v>
      </c>
      <c r="D683">
        <v>0</v>
      </c>
      <c r="F683">
        <v>0</v>
      </c>
      <c r="G683">
        <v>0</v>
      </c>
      <c r="K683" t="s">
        <v>89</v>
      </c>
      <c r="L683">
        <v>1</v>
      </c>
    </row>
    <row r="684" spans="1:12" x14ac:dyDescent="0.35">
      <c r="A684">
        <v>351417</v>
      </c>
      <c r="B684">
        <v>11</v>
      </c>
      <c r="D684">
        <v>0</v>
      </c>
      <c r="F684">
        <v>0</v>
      </c>
      <c r="G684">
        <v>0</v>
      </c>
      <c r="K684" t="s">
        <v>89</v>
      </c>
      <c r="L684">
        <v>1</v>
      </c>
    </row>
    <row r="685" spans="1:12" x14ac:dyDescent="0.35">
      <c r="A685">
        <v>351417</v>
      </c>
      <c r="B685">
        <v>12</v>
      </c>
      <c r="D685">
        <v>0</v>
      </c>
      <c r="F685">
        <v>0</v>
      </c>
      <c r="G685">
        <v>0</v>
      </c>
      <c r="K685" t="s">
        <v>89</v>
      </c>
      <c r="L685">
        <v>1</v>
      </c>
    </row>
    <row r="686" spans="1:12" x14ac:dyDescent="0.35">
      <c r="A686">
        <v>1697328</v>
      </c>
      <c r="B686">
        <v>1</v>
      </c>
      <c r="C686" t="s">
        <v>50</v>
      </c>
      <c r="D686">
        <v>40</v>
      </c>
      <c r="E686">
        <v>51</v>
      </c>
      <c r="F686">
        <v>2</v>
      </c>
      <c r="G686">
        <v>24</v>
      </c>
      <c r="H686" t="s">
        <v>166</v>
      </c>
      <c r="I686" t="s">
        <v>166</v>
      </c>
      <c r="J686">
        <v>5</v>
      </c>
      <c r="K686">
        <v>51</v>
      </c>
      <c r="L686">
        <v>1</v>
      </c>
    </row>
    <row r="687" spans="1:12" x14ac:dyDescent="0.35">
      <c r="A687">
        <v>1697328</v>
      </c>
      <c r="B687">
        <v>2</v>
      </c>
      <c r="C687" t="s">
        <v>151</v>
      </c>
      <c r="D687">
        <v>28</v>
      </c>
      <c r="E687">
        <v>59</v>
      </c>
      <c r="F687">
        <v>1</v>
      </c>
      <c r="G687">
        <v>16</v>
      </c>
      <c r="H687">
        <v>5.8238425925924986E-3</v>
      </c>
      <c r="I687">
        <v>5.8238425925924986E-3</v>
      </c>
      <c r="J687">
        <v>5.8238425925924986E-3</v>
      </c>
      <c r="K687">
        <v>59</v>
      </c>
      <c r="L687">
        <v>1</v>
      </c>
    </row>
    <row r="688" spans="1:12" x14ac:dyDescent="0.35">
      <c r="A688">
        <v>1697328</v>
      </c>
      <c r="B688">
        <v>3</v>
      </c>
      <c r="D688">
        <v>0</v>
      </c>
      <c r="F688">
        <v>0</v>
      </c>
      <c r="G688">
        <v>0</v>
      </c>
      <c r="K688" t="s">
        <v>89</v>
      </c>
      <c r="L688">
        <v>1</v>
      </c>
    </row>
    <row r="689" spans="1:12" x14ac:dyDescent="0.35">
      <c r="A689">
        <v>1697328</v>
      </c>
      <c r="B689">
        <v>4</v>
      </c>
      <c r="D689">
        <v>0</v>
      </c>
      <c r="F689">
        <v>0</v>
      </c>
      <c r="G689">
        <v>0</v>
      </c>
      <c r="K689" t="s">
        <v>89</v>
      </c>
      <c r="L689">
        <v>1</v>
      </c>
    </row>
    <row r="690" spans="1:12" x14ac:dyDescent="0.35">
      <c r="A690">
        <v>1697328</v>
      </c>
      <c r="B690">
        <v>5</v>
      </c>
      <c r="D690">
        <v>0</v>
      </c>
      <c r="F690">
        <v>0</v>
      </c>
      <c r="G690">
        <v>0</v>
      </c>
      <c r="K690" t="s">
        <v>89</v>
      </c>
      <c r="L690">
        <v>1</v>
      </c>
    </row>
    <row r="691" spans="1:12" x14ac:dyDescent="0.35">
      <c r="A691">
        <v>1697328</v>
      </c>
      <c r="B691">
        <v>6</v>
      </c>
      <c r="D691">
        <v>0</v>
      </c>
      <c r="F691">
        <v>0</v>
      </c>
      <c r="G691">
        <v>0</v>
      </c>
      <c r="K691" t="s">
        <v>89</v>
      </c>
      <c r="L691">
        <v>1</v>
      </c>
    </row>
    <row r="692" spans="1:12" x14ac:dyDescent="0.35">
      <c r="A692">
        <v>1697328</v>
      </c>
      <c r="B692">
        <v>7</v>
      </c>
      <c r="D692">
        <v>0</v>
      </c>
      <c r="F692">
        <v>0</v>
      </c>
      <c r="G692">
        <v>0</v>
      </c>
      <c r="K692" t="s">
        <v>89</v>
      </c>
      <c r="L692">
        <v>1</v>
      </c>
    </row>
    <row r="693" spans="1:12" x14ac:dyDescent="0.35">
      <c r="A693">
        <v>1697328</v>
      </c>
      <c r="B693">
        <v>8</v>
      </c>
      <c r="D693">
        <v>0</v>
      </c>
      <c r="F693">
        <v>0</v>
      </c>
      <c r="G693">
        <v>0</v>
      </c>
      <c r="K693" t="s">
        <v>89</v>
      </c>
      <c r="L693">
        <v>1</v>
      </c>
    </row>
    <row r="694" spans="1:12" x14ac:dyDescent="0.35">
      <c r="A694">
        <v>1697328</v>
      </c>
      <c r="B694">
        <v>9</v>
      </c>
      <c r="D694">
        <v>0</v>
      </c>
      <c r="F694">
        <v>0</v>
      </c>
      <c r="G694">
        <v>0</v>
      </c>
      <c r="K694" t="s">
        <v>89</v>
      </c>
      <c r="L694">
        <v>1</v>
      </c>
    </row>
    <row r="695" spans="1:12" x14ac:dyDescent="0.35">
      <c r="A695">
        <v>1697328</v>
      </c>
      <c r="B695">
        <v>10</v>
      </c>
      <c r="D695">
        <v>0</v>
      </c>
      <c r="F695">
        <v>0</v>
      </c>
      <c r="G695">
        <v>0</v>
      </c>
      <c r="K695" t="s">
        <v>89</v>
      </c>
      <c r="L695">
        <v>1</v>
      </c>
    </row>
    <row r="696" spans="1:12" x14ac:dyDescent="0.35">
      <c r="A696">
        <v>1697328</v>
      </c>
      <c r="B696">
        <v>11</v>
      </c>
      <c r="D696">
        <v>0</v>
      </c>
      <c r="F696">
        <v>0</v>
      </c>
      <c r="G696">
        <v>0</v>
      </c>
      <c r="K696" t="s">
        <v>89</v>
      </c>
      <c r="L696">
        <v>1</v>
      </c>
    </row>
    <row r="697" spans="1:12" x14ac:dyDescent="0.35">
      <c r="A697">
        <v>1697328</v>
      </c>
      <c r="B697">
        <v>12</v>
      </c>
      <c r="D697">
        <v>0</v>
      </c>
      <c r="F697">
        <v>0</v>
      </c>
      <c r="G697">
        <v>0</v>
      </c>
      <c r="K697" t="s">
        <v>89</v>
      </c>
      <c r="L697">
        <v>1</v>
      </c>
    </row>
    <row r="698" spans="1:12" x14ac:dyDescent="0.35">
      <c r="A698">
        <v>119313</v>
      </c>
      <c r="B698">
        <v>1</v>
      </c>
      <c r="C698" t="s">
        <v>167</v>
      </c>
      <c r="D698">
        <v>18</v>
      </c>
      <c r="E698">
        <v>72</v>
      </c>
      <c r="F698">
        <v>2</v>
      </c>
      <c r="G698">
        <v>3</v>
      </c>
      <c r="H698" t="s">
        <v>168</v>
      </c>
      <c r="I698" t="s">
        <v>168</v>
      </c>
      <c r="J698">
        <v>10</v>
      </c>
      <c r="K698">
        <v>72</v>
      </c>
      <c r="L698">
        <v>1</v>
      </c>
    </row>
    <row r="699" spans="1:12" x14ac:dyDescent="0.35">
      <c r="A699">
        <v>119313</v>
      </c>
      <c r="B699">
        <v>2</v>
      </c>
      <c r="C699" t="s">
        <v>155</v>
      </c>
      <c r="D699">
        <v>38</v>
      </c>
      <c r="E699">
        <v>43</v>
      </c>
      <c r="F699">
        <v>1</v>
      </c>
      <c r="G699">
        <v>32</v>
      </c>
      <c r="H699">
        <v>5.1403935185185823E-3</v>
      </c>
      <c r="I699">
        <v>5.1403935185185823E-3</v>
      </c>
      <c r="J699">
        <v>5.1403935185185823E-3</v>
      </c>
      <c r="K699">
        <v>43</v>
      </c>
      <c r="L699">
        <v>1</v>
      </c>
    </row>
    <row r="700" spans="1:12" x14ac:dyDescent="0.35">
      <c r="A700">
        <v>119313</v>
      </c>
      <c r="B700">
        <v>3</v>
      </c>
      <c r="D700">
        <v>0</v>
      </c>
      <c r="F700">
        <v>0</v>
      </c>
      <c r="G700">
        <v>0</v>
      </c>
      <c r="K700" t="s">
        <v>89</v>
      </c>
      <c r="L700">
        <v>1</v>
      </c>
    </row>
    <row r="701" spans="1:12" x14ac:dyDescent="0.35">
      <c r="A701">
        <v>119313</v>
      </c>
      <c r="B701">
        <v>4</v>
      </c>
      <c r="D701">
        <v>0</v>
      </c>
      <c r="F701">
        <v>0</v>
      </c>
      <c r="G701">
        <v>0</v>
      </c>
      <c r="K701" t="s">
        <v>89</v>
      </c>
      <c r="L701">
        <v>1</v>
      </c>
    </row>
    <row r="702" spans="1:12" x14ac:dyDescent="0.35">
      <c r="A702">
        <v>119313</v>
      </c>
      <c r="B702">
        <v>5</v>
      </c>
      <c r="D702">
        <v>0</v>
      </c>
      <c r="F702">
        <v>0</v>
      </c>
      <c r="G702">
        <v>0</v>
      </c>
      <c r="K702" t="s">
        <v>89</v>
      </c>
      <c r="L702">
        <v>1</v>
      </c>
    </row>
    <row r="703" spans="1:12" x14ac:dyDescent="0.35">
      <c r="A703">
        <v>119313</v>
      </c>
      <c r="B703">
        <v>6</v>
      </c>
      <c r="D703">
        <v>0</v>
      </c>
      <c r="F703">
        <v>0</v>
      </c>
      <c r="G703">
        <v>0</v>
      </c>
      <c r="K703" t="s">
        <v>89</v>
      </c>
      <c r="L703">
        <v>1</v>
      </c>
    </row>
    <row r="704" spans="1:12" x14ac:dyDescent="0.35">
      <c r="A704">
        <v>119313</v>
      </c>
      <c r="B704">
        <v>7</v>
      </c>
      <c r="D704">
        <v>0</v>
      </c>
      <c r="F704">
        <v>0</v>
      </c>
      <c r="G704">
        <v>0</v>
      </c>
      <c r="K704" t="s">
        <v>89</v>
      </c>
      <c r="L704">
        <v>1</v>
      </c>
    </row>
    <row r="705" spans="1:12" x14ac:dyDescent="0.35">
      <c r="A705">
        <v>119313</v>
      </c>
      <c r="B705">
        <v>8</v>
      </c>
      <c r="D705">
        <v>0</v>
      </c>
      <c r="F705">
        <v>0</v>
      </c>
      <c r="G705">
        <v>0</v>
      </c>
      <c r="K705" t="s">
        <v>89</v>
      </c>
      <c r="L705">
        <v>1</v>
      </c>
    </row>
    <row r="706" spans="1:12" x14ac:dyDescent="0.35">
      <c r="A706">
        <v>119313</v>
      </c>
      <c r="B706">
        <v>9</v>
      </c>
      <c r="D706">
        <v>0</v>
      </c>
      <c r="F706">
        <v>0</v>
      </c>
      <c r="G706">
        <v>0</v>
      </c>
      <c r="K706" t="s">
        <v>89</v>
      </c>
      <c r="L706">
        <v>1</v>
      </c>
    </row>
    <row r="707" spans="1:12" x14ac:dyDescent="0.35">
      <c r="A707">
        <v>119313</v>
      </c>
      <c r="B707">
        <v>10</v>
      </c>
      <c r="D707">
        <v>0</v>
      </c>
      <c r="F707">
        <v>0</v>
      </c>
      <c r="G707">
        <v>0</v>
      </c>
      <c r="K707" t="s">
        <v>89</v>
      </c>
      <c r="L707">
        <v>1</v>
      </c>
    </row>
    <row r="708" spans="1:12" x14ac:dyDescent="0.35">
      <c r="A708">
        <v>119313</v>
      </c>
      <c r="B708">
        <v>11</v>
      </c>
      <c r="D708">
        <v>0</v>
      </c>
      <c r="F708">
        <v>0</v>
      </c>
      <c r="G708">
        <v>0</v>
      </c>
      <c r="K708" t="s">
        <v>89</v>
      </c>
      <c r="L708">
        <v>1</v>
      </c>
    </row>
    <row r="709" spans="1:12" x14ac:dyDescent="0.35">
      <c r="A709">
        <v>119313</v>
      </c>
      <c r="B709">
        <v>12</v>
      </c>
      <c r="D709">
        <v>0</v>
      </c>
      <c r="F709">
        <v>0</v>
      </c>
      <c r="G709">
        <v>0</v>
      </c>
      <c r="K709" t="s">
        <v>89</v>
      </c>
      <c r="L709">
        <v>1</v>
      </c>
    </row>
    <row r="710" spans="1:12" x14ac:dyDescent="0.35">
      <c r="A710">
        <v>514502</v>
      </c>
      <c r="B710">
        <v>1</v>
      </c>
      <c r="C710" t="s">
        <v>102</v>
      </c>
      <c r="D710">
        <v>24</v>
      </c>
      <c r="E710">
        <v>61</v>
      </c>
      <c r="F710">
        <v>3</v>
      </c>
      <c r="G710">
        <v>14</v>
      </c>
      <c r="H710" t="s">
        <v>129</v>
      </c>
      <c r="I710" t="s">
        <v>129</v>
      </c>
      <c r="J710">
        <v>8</v>
      </c>
      <c r="K710" t="s">
        <v>128</v>
      </c>
      <c r="L710">
        <v>1</v>
      </c>
    </row>
    <row r="711" spans="1:12" x14ac:dyDescent="0.35">
      <c r="A711">
        <v>514502</v>
      </c>
      <c r="B711">
        <v>2</v>
      </c>
      <c r="C711" t="s">
        <v>36</v>
      </c>
      <c r="D711">
        <v>33</v>
      </c>
      <c r="E711">
        <v>55</v>
      </c>
      <c r="F711">
        <v>1</v>
      </c>
      <c r="G711">
        <v>20</v>
      </c>
      <c r="H711">
        <v>5.6023148148147683E-3</v>
      </c>
      <c r="I711">
        <v>5.6023148148147683E-3</v>
      </c>
      <c r="J711">
        <v>5.6023148148147683E-3</v>
      </c>
      <c r="K711">
        <v>55</v>
      </c>
      <c r="L711">
        <v>1</v>
      </c>
    </row>
    <row r="712" spans="1:12" x14ac:dyDescent="0.35">
      <c r="A712">
        <v>514502</v>
      </c>
      <c r="B712">
        <v>3</v>
      </c>
      <c r="D712">
        <v>0</v>
      </c>
      <c r="F712">
        <v>0</v>
      </c>
      <c r="G712">
        <v>0</v>
      </c>
      <c r="K712" t="s">
        <v>89</v>
      </c>
      <c r="L712">
        <v>1</v>
      </c>
    </row>
    <row r="713" spans="1:12" x14ac:dyDescent="0.35">
      <c r="A713">
        <v>514502</v>
      </c>
      <c r="B713">
        <v>4</v>
      </c>
      <c r="D713">
        <v>0</v>
      </c>
      <c r="F713">
        <v>0</v>
      </c>
      <c r="G713">
        <v>0</v>
      </c>
      <c r="K713" t="s">
        <v>89</v>
      </c>
      <c r="L713">
        <v>1</v>
      </c>
    </row>
    <row r="714" spans="1:12" x14ac:dyDescent="0.35">
      <c r="A714">
        <v>514502</v>
      </c>
      <c r="B714">
        <v>5</v>
      </c>
      <c r="D714">
        <v>0</v>
      </c>
      <c r="F714">
        <v>0</v>
      </c>
      <c r="G714">
        <v>0</v>
      </c>
      <c r="K714" t="s">
        <v>89</v>
      </c>
      <c r="L714">
        <v>1</v>
      </c>
    </row>
    <row r="715" spans="1:12" x14ac:dyDescent="0.35">
      <c r="A715">
        <v>514502</v>
      </c>
      <c r="B715">
        <v>6</v>
      </c>
      <c r="D715">
        <v>0</v>
      </c>
      <c r="F715">
        <v>0</v>
      </c>
      <c r="G715">
        <v>0</v>
      </c>
      <c r="K715" t="s">
        <v>89</v>
      </c>
      <c r="L715">
        <v>1</v>
      </c>
    </row>
    <row r="716" spans="1:12" x14ac:dyDescent="0.35">
      <c r="A716">
        <v>514502</v>
      </c>
      <c r="B716">
        <v>7</v>
      </c>
      <c r="D716">
        <v>0</v>
      </c>
      <c r="F716">
        <v>0</v>
      </c>
      <c r="G716">
        <v>0</v>
      </c>
      <c r="K716" t="s">
        <v>89</v>
      </c>
      <c r="L716">
        <v>1</v>
      </c>
    </row>
    <row r="717" spans="1:12" x14ac:dyDescent="0.35">
      <c r="A717">
        <v>514502</v>
      </c>
      <c r="B717">
        <v>8</v>
      </c>
      <c r="D717">
        <v>0</v>
      </c>
      <c r="F717">
        <v>0</v>
      </c>
      <c r="G717">
        <v>0</v>
      </c>
      <c r="K717" t="s">
        <v>89</v>
      </c>
      <c r="L717">
        <v>1</v>
      </c>
    </row>
    <row r="718" spans="1:12" x14ac:dyDescent="0.35">
      <c r="A718">
        <v>514502</v>
      </c>
      <c r="B718">
        <v>9</v>
      </c>
      <c r="D718">
        <v>0</v>
      </c>
      <c r="F718">
        <v>0</v>
      </c>
      <c r="G718">
        <v>0</v>
      </c>
      <c r="K718" t="s">
        <v>89</v>
      </c>
      <c r="L718">
        <v>1</v>
      </c>
    </row>
    <row r="719" spans="1:12" x14ac:dyDescent="0.35">
      <c r="A719">
        <v>514502</v>
      </c>
      <c r="B719">
        <v>10</v>
      </c>
      <c r="D719">
        <v>0</v>
      </c>
      <c r="F719">
        <v>0</v>
      </c>
      <c r="G719">
        <v>0</v>
      </c>
      <c r="K719" t="s">
        <v>89</v>
      </c>
      <c r="L719">
        <v>1</v>
      </c>
    </row>
    <row r="720" spans="1:12" x14ac:dyDescent="0.35">
      <c r="A720">
        <v>514502</v>
      </c>
      <c r="B720">
        <v>11</v>
      </c>
      <c r="D720">
        <v>0</v>
      </c>
      <c r="F720">
        <v>0</v>
      </c>
      <c r="G720">
        <v>0</v>
      </c>
      <c r="K720" t="s">
        <v>89</v>
      </c>
      <c r="L720">
        <v>1</v>
      </c>
    </row>
    <row r="721" spans="1:12" x14ac:dyDescent="0.35">
      <c r="A721">
        <v>514502</v>
      </c>
      <c r="B721">
        <v>12</v>
      </c>
      <c r="D721">
        <v>0</v>
      </c>
      <c r="F721">
        <v>0</v>
      </c>
      <c r="G721">
        <v>0</v>
      </c>
      <c r="K721" t="s">
        <v>89</v>
      </c>
      <c r="L721">
        <v>1</v>
      </c>
    </row>
    <row r="722" spans="1:12" x14ac:dyDescent="0.35">
      <c r="A722">
        <v>231921</v>
      </c>
      <c r="B722">
        <v>1</v>
      </c>
      <c r="C722" t="s">
        <v>107</v>
      </c>
      <c r="D722">
        <v>44</v>
      </c>
      <c r="E722">
        <v>48</v>
      </c>
      <c r="F722">
        <v>2</v>
      </c>
      <c r="G722">
        <v>27</v>
      </c>
      <c r="H722" t="s">
        <v>158</v>
      </c>
      <c r="I722" t="s">
        <v>158</v>
      </c>
      <c r="J722">
        <v>4</v>
      </c>
      <c r="K722">
        <v>48</v>
      </c>
      <c r="L722">
        <v>1</v>
      </c>
    </row>
    <row r="723" spans="1:12" x14ac:dyDescent="0.35">
      <c r="A723">
        <v>231921</v>
      </c>
      <c r="B723">
        <v>2</v>
      </c>
      <c r="C723" t="s">
        <v>92</v>
      </c>
      <c r="D723">
        <v>14</v>
      </c>
      <c r="E723">
        <v>69</v>
      </c>
      <c r="F723">
        <v>1</v>
      </c>
      <c r="G723">
        <v>6</v>
      </c>
      <c r="H723">
        <v>6.6228009259259313E-3</v>
      </c>
      <c r="I723">
        <v>6.6228009259259313E-3</v>
      </c>
      <c r="J723">
        <v>6.6228009259259313E-3</v>
      </c>
      <c r="K723">
        <v>69</v>
      </c>
      <c r="L723">
        <v>1</v>
      </c>
    </row>
    <row r="724" spans="1:12" x14ac:dyDescent="0.35">
      <c r="A724">
        <v>231921</v>
      </c>
      <c r="B724">
        <v>3</v>
      </c>
      <c r="D724">
        <v>0</v>
      </c>
      <c r="F724">
        <v>0</v>
      </c>
      <c r="G724">
        <v>0</v>
      </c>
      <c r="K724" t="s">
        <v>89</v>
      </c>
      <c r="L724">
        <v>1</v>
      </c>
    </row>
    <row r="725" spans="1:12" x14ac:dyDescent="0.35">
      <c r="A725">
        <v>231921</v>
      </c>
      <c r="B725">
        <v>4</v>
      </c>
      <c r="D725">
        <v>0</v>
      </c>
      <c r="F725">
        <v>0</v>
      </c>
      <c r="G725">
        <v>0</v>
      </c>
      <c r="K725" t="s">
        <v>89</v>
      </c>
      <c r="L725">
        <v>1</v>
      </c>
    </row>
    <row r="726" spans="1:12" x14ac:dyDescent="0.35">
      <c r="A726">
        <v>231921</v>
      </c>
      <c r="B726">
        <v>5</v>
      </c>
      <c r="D726">
        <v>0</v>
      </c>
      <c r="F726">
        <v>0</v>
      </c>
      <c r="G726">
        <v>0</v>
      </c>
      <c r="K726" t="s">
        <v>89</v>
      </c>
      <c r="L726">
        <v>1</v>
      </c>
    </row>
    <row r="727" spans="1:12" x14ac:dyDescent="0.35">
      <c r="A727">
        <v>231921</v>
      </c>
      <c r="B727">
        <v>6</v>
      </c>
      <c r="D727">
        <v>0</v>
      </c>
      <c r="F727">
        <v>0</v>
      </c>
      <c r="G727">
        <v>0</v>
      </c>
      <c r="K727" t="s">
        <v>89</v>
      </c>
      <c r="L727">
        <v>1</v>
      </c>
    </row>
    <row r="728" spans="1:12" x14ac:dyDescent="0.35">
      <c r="A728">
        <v>231921</v>
      </c>
      <c r="B728">
        <v>7</v>
      </c>
      <c r="D728">
        <v>0</v>
      </c>
      <c r="F728">
        <v>0</v>
      </c>
      <c r="G728">
        <v>0</v>
      </c>
      <c r="K728" t="s">
        <v>89</v>
      </c>
      <c r="L728">
        <v>1</v>
      </c>
    </row>
    <row r="729" spans="1:12" x14ac:dyDescent="0.35">
      <c r="A729">
        <v>231921</v>
      </c>
      <c r="B729">
        <v>8</v>
      </c>
      <c r="D729">
        <v>0</v>
      </c>
      <c r="F729">
        <v>0</v>
      </c>
      <c r="G729">
        <v>0</v>
      </c>
      <c r="K729" t="s">
        <v>89</v>
      </c>
      <c r="L729">
        <v>1</v>
      </c>
    </row>
    <row r="730" spans="1:12" x14ac:dyDescent="0.35">
      <c r="A730">
        <v>231921</v>
      </c>
      <c r="B730">
        <v>9</v>
      </c>
      <c r="D730">
        <v>0</v>
      </c>
      <c r="F730">
        <v>0</v>
      </c>
      <c r="G730">
        <v>0</v>
      </c>
      <c r="K730" t="s">
        <v>89</v>
      </c>
      <c r="L730">
        <v>1</v>
      </c>
    </row>
    <row r="731" spans="1:12" x14ac:dyDescent="0.35">
      <c r="A731">
        <v>231921</v>
      </c>
      <c r="B731">
        <v>10</v>
      </c>
      <c r="D731">
        <v>0</v>
      </c>
      <c r="F731">
        <v>0</v>
      </c>
      <c r="G731">
        <v>0</v>
      </c>
      <c r="K731" t="s">
        <v>89</v>
      </c>
      <c r="L731">
        <v>1</v>
      </c>
    </row>
    <row r="732" spans="1:12" x14ac:dyDescent="0.35">
      <c r="A732">
        <v>231921</v>
      </c>
      <c r="B732">
        <v>11</v>
      </c>
      <c r="D732">
        <v>0</v>
      </c>
      <c r="F732">
        <v>0</v>
      </c>
      <c r="G732">
        <v>0</v>
      </c>
      <c r="K732" t="s">
        <v>89</v>
      </c>
      <c r="L732">
        <v>1</v>
      </c>
    </row>
    <row r="733" spans="1:12" x14ac:dyDescent="0.35">
      <c r="A733">
        <v>231921</v>
      </c>
      <c r="B733">
        <v>12</v>
      </c>
      <c r="D733">
        <v>0</v>
      </c>
      <c r="F733">
        <v>0</v>
      </c>
      <c r="G733">
        <v>0</v>
      </c>
      <c r="K733" t="s">
        <v>89</v>
      </c>
      <c r="L733">
        <v>1</v>
      </c>
    </row>
    <row r="734" spans="1:12" x14ac:dyDescent="0.35">
      <c r="A734">
        <v>196667</v>
      </c>
      <c r="B734">
        <v>1</v>
      </c>
      <c r="C734" t="s">
        <v>77</v>
      </c>
      <c r="D734">
        <v>1</v>
      </c>
      <c r="E734">
        <v>46</v>
      </c>
      <c r="F734">
        <v>2</v>
      </c>
      <c r="G734">
        <v>29</v>
      </c>
      <c r="H734" t="s">
        <v>150</v>
      </c>
      <c r="I734" t="s">
        <v>150</v>
      </c>
      <c r="J734">
        <v>2</v>
      </c>
      <c r="K734">
        <v>46</v>
      </c>
      <c r="L734">
        <v>1</v>
      </c>
    </row>
    <row r="735" spans="1:12" x14ac:dyDescent="0.35">
      <c r="A735">
        <v>196667</v>
      </c>
      <c r="B735">
        <v>2</v>
      </c>
      <c r="C735" t="s">
        <v>145</v>
      </c>
      <c r="D735">
        <v>15</v>
      </c>
      <c r="E735">
        <v>73</v>
      </c>
      <c r="F735">
        <v>1</v>
      </c>
      <c r="G735">
        <v>2</v>
      </c>
      <c r="H735" t="s">
        <v>150</v>
      </c>
      <c r="I735" t="s">
        <v>150</v>
      </c>
      <c r="J735">
        <v>2</v>
      </c>
      <c r="K735" t="s">
        <v>149</v>
      </c>
      <c r="L735">
        <v>1</v>
      </c>
    </row>
    <row r="736" spans="1:12" x14ac:dyDescent="0.35">
      <c r="A736">
        <v>196667</v>
      </c>
      <c r="B736">
        <v>3</v>
      </c>
      <c r="D736">
        <v>0</v>
      </c>
      <c r="F736">
        <v>0</v>
      </c>
      <c r="G736">
        <v>0</v>
      </c>
      <c r="K736" t="s">
        <v>89</v>
      </c>
      <c r="L736">
        <v>1</v>
      </c>
    </row>
    <row r="737" spans="1:12" x14ac:dyDescent="0.35">
      <c r="A737">
        <v>196667</v>
      </c>
      <c r="B737">
        <v>4</v>
      </c>
      <c r="D737">
        <v>0</v>
      </c>
      <c r="F737">
        <v>0</v>
      </c>
      <c r="G737">
        <v>0</v>
      </c>
      <c r="K737" t="s">
        <v>89</v>
      </c>
      <c r="L737">
        <v>1</v>
      </c>
    </row>
    <row r="738" spans="1:12" x14ac:dyDescent="0.35">
      <c r="A738">
        <v>196667</v>
      </c>
      <c r="B738">
        <v>5</v>
      </c>
      <c r="D738">
        <v>0</v>
      </c>
      <c r="F738">
        <v>0</v>
      </c>
      <c r="G738">
        <v>0</v>
      </c>
      <c r="K738" t="s">
        <v>89</v>
      </c>
      <c r="L738">
        <v>1</v>
      </c>
    </row>
    <row r="739" spans="1:12" x14ac:dyDescent="0.35">
      <c r="A739">
        <v>196667</v>
      </c>
      <c r="B739">
        <v>6</v>
      </c>
      <c r="D739">
        <v>0</v>
      </c>
      <c r="F739">
        <v>0</v>
      </c>
      <c r="G739">
        <v>0</v>
      </c>
      <c r="K739" t="s">
        <v>89</v>
      </c>
      <c r="L739">
        <v>1</v>
      </c>
    </row>
    <row r="740" spans="1:12" x14ac:dyDescent="0.35">
      <c r="A740">
        <v>196667</v>
      </c>
      <c r="B740">
        <v>7</v>
      </c>
      <c r="D740">
        <v>0</v>
      </c>
      <c r="F740">
        <v>0</v>
      </c>
      <c r="G740">
        <v>0</v>
      </c>
      <c r="K740" t="s">
        <v>89</v>
      </c>
      <c r="L740">
        <v>1</v>
      </c>
    </row>
    <row r="741" spans="1:12" x14ac:dyDescent="0.35">
      <c r="A741">
        <v>196667</v>
      </c>
      <c r="B741">
        <v>8</v>
      </c>
      <c r="D741">
        <v>0</v>
      </c>
      <c r="F741">
        <v>0</v>
      </c>
      <c r="G741">
        <v>0</v>
      </c>
      <c r="K741" t="s">
        <v>89</v>
      </c>
      <c r="L741">
        <v>1</v>
      </c>
    </row>
    <row r="742" spans="1:12" x14ac:dyDescent="0.35">
      <c r="A742">
        <v>196667</v>
      </c>
      <c r="B742">
        <v>9</v>
      </c>
      <c r="D742">
        <v>0</v>
      </c>
      <c r="F742">
        <v>0</v>
      </c>
      <c r="G742">
        <v>0</v>
      </c>
      <c r="K742" t="s">
        <v>89</v>
      </c>
      <c r="L742">
        <v>1</v>
      </c>
    </row>
    <row r="743" spans="1:12" x14ac:dyDescent="0.35">
      <c r="A743">
        <v>196667</v>
      </c>
      <c r="B743">
        <v>10</v>
      </c>
      <c r="D743">
        <v>0</v>
      </c>
      <c r="F743">
        <v>0</v>
      </c>
      <c r="G743">
        <v>0</v>
      </c>
      <c r="K743" t="s">
        <v>89</v>
      </c>
      <c r="L743">
        <v>1</v>
      </c>
    </row>
    <row r="744" spans="1:12" x14ac:dyDescent="0.35">
      <c r="A744">
        <v>196667</v>
      </c>
      <c r="B744">
        <v>11</v>
      </c>
      <c r="D744">
        <v>0</v>
      </c>
      <c r="F744">
        <v>0</v>
      </c>
      <c r="G744">
        <v>0</v>
      </c>
      <c r="K744" t="s">
        <v>89</v>
      </c>
      <c r="L744">
        <v>1</v>
      </c>
    </row>
    <row r="745" spans="1:12" x14ac:dyDescent="0.35">
      <c r="A745">
        <v>196667</v>
      </c>
      <c r="B745">
        <v>12</v>
      </c>
      <c r="D745">
        <v>0</v>
      </c>
      <c r="F745">
        <v>0</v>
      </c>
      <c r="G745">
        <v>0</v>
      </c>
      <c r="K745" t="s">
        <v>89</v>
      </c>
      <c r="L745">
        <v>1</v>
      </c>
    </row>
    <row r="746" spans="1:12" x14ac:dyDescent="0.35">
      <c r="A746">
        <v>160128</v>
      </c>
      <c r="B746">
        <v>1</v>
      </c>
      <c r="C746" t="s">
        <v>131</v>
      </c>
      <c r="D746">
        <v>39</v>
      </c>
      <c r="E746">
        <v>70</v>
      </c>
      <c r="F746">
        <v>2</v>
      </c>
      <c r="G746">
        <v>5</v>
      </c>
      <c r="H746" t="s">
        <v>164</v>
      </c>
      <c r="I746" t="s">
        <v>164</v>
      </c>
      <c r="J746">
        <v>9</v>
      </c>
      <c r="K746">
        <v>70</v>
      </c>
      <c r="L746">
        <v>1</v>
      </c>
    </row>
    <row r="747" spans="1:12" x14ac:dyDescent="0.35">
      <c r="A747">
        <v>160128</v>
      </c>
      <c r="B747">
        <v>2</v>
      </c>
      <c r="C747" t="s">
        <v>157</v>
      </c>
      <c r="D747">
        <v>37</v>
      </c>
      <c r="E747">
        <v>49</v>
      </c>
      <c r="F747">
        <v>1</v>
      </c>
      <c r="G747">
        <v>26</v>
      </c>
      <c r="H747">
        <v>5.3745370370370527E-3</v>
      </c>
      <c r="I747">
        <v>5.3745370370370527E-3</v>
      </c>
      <c r="J747">
        <v>5.3745370370370527E-3</v>
      </c>
      <c r="K747">
        <v>49</v>
      </c>
      <c r="L747">
        <v>1</v>
      </c>
    </row>
    <row r="748" spans="1:12" x14ac:dyDescent="0.35">
      <c r="A748">
        <v>160128</v>
      </c>
      <c r="B748">
        <v>3</v>
      </c>
      <c r="D748">
        <v>0</v>
      </c>
      <c r="F748">
        <v>0</v>
      </c>
      <c r="G748">
        <v>0</v>
      </c>
      <c r="K748" t="s">
        <v>89</v>
      </c>
      <c r="L748">
        <v>1</v>
      </c>
    </row>
    <row r="749" spans="1:12" x14ac:dyDescent="0.35">
      <c r="A749">
        <v>160128</v>
      </c>
      <c r="B749">
        <v>4</v>
      </c>
      <c r="D749">
        <v>0</v>
      </c>
      <c r="F749">
        <v>0</v>
      </c>
      <c r="G749">
        <v>0</v>
      </c>
      <c r="K749" t="s">
        <v>89</v>
      </c>
      <c r="L749">
        <v>1</v>
      </c>
    </row>
    <row r="750" spans="1:12" x14ac:dyDescent="0.35">
      <c r="A750">
        <v>160128</v>
      </c>
      <c r="B750">
        <v>5</v>
      </c>
      <c r="D750">
        <v>0</v>
      </c>
      <c r="F750">
        <v>0</v>
      </c>
      <c r="G750">
        <v>0</v>
      </c>
      <c r="K750" t="s">
        <v>89</v>
      </c>
      <c r="L750">
        <v>1</v>
      </c>
    </row>
    <row r="751" spans="1:12" x14ac:dyDescent="0.35">
      <c r="A751">
        <v>160128</v>
      </c>
      <c r="B751">
        <v>6</v>
      </c>
      <c r="D751">
        <v>0</v>
      </c>
      <c r="F751">
        <v>0</v>
      </c>
      <c r="G751">
        <v>0</v>
      </c>
      <c r="K751" t="s">
        <v>89</v>
      </c>
      <c r="L751">
        <v>1</v>
      </c>
    </row>
    <row r="752" spans="1:12" x14ac:dyDescent="0.35">
      <c r="A752">
        <v>160128</v>
      </c>
      <c r="B752">
        <v>7</v>
      </c>
      <c r="D752">
        <v>0</v>
      </c>
      <c r="F752">
        <v>0</v>
      </c>
      <c r="G752">
        <v>0</v>
      </c>
      <c r="K752" t="s">
        <v>89</v>
      </c>
      <c r="L752">
        <v>1</v>
      </c>
    </row>
    <row r="753" spans="1:12" x14ac:dyDescent="0.35">
      <c r="A753">
        <v>160128</v>
      </c>
      <c r="B753">
        <v>8</v>
      </c>
      <c r="D753">
        <v>0</v>
      </c>
      <c r="F753">
        <v>0</v>
      </c>
      <c r="G753">
        <v>0</v>
      </c>
      <c r="K753" t="s">
        <v>89</v>
      </c>
      <c r="L753">
        <v>1</v>
      </c>
    </row>
    <row r="754" spans="1:12" x14ac:dyDescent="0.35">
      <c r="A754">
        <v>160128</v>
      </c>
      <c r="B754">
        <v>9</v>
      </c>
      <c r="D754">
        <v>0</v>
      </c>
      <c r="F754">
        <v>0</v>
      </c>
      <c r="G754">
        <v>0</v>
      </c>
      <c r="K754" t="s">
        <v>89</v>
      </c>
      <c r="L754">
        <v>1</v>
      </c>
    </row>
    <row r="755" spans="1:12" x14ac:dyDescent="0.35">
      <c r="A755">
        <v>160128</v>
      </c>
      <c r="B755">
        <v>10</v>
      </c>
      <c r="D755">
        <v>0</v>
      </c>
      <c r="F755">
        <v>0</v>
      </c>
      <c r="G755">
        <v>0</v>
      </c>
      <c r="K755" t="s">
        <v>89</v>
      </c>
      <c r="L755">
        <v>1</v>
      </c>
    </row>
    <row r="756" spans="1:12" x14ac:dyDescent="0.35">
      <c r="A756">
        <v>160128</v>
      </c>
      <c r="B756">
        <v>11</v>
      </c>
      <c r="D756">
        <v>0</v>
      </c>
      <c r="F756">
        <v>0</v>
      </c>
      <c r="G756">
        <v>0</v>
      </c>
      <c r="K756" t="s">
        <v>89</v>
      </c>
      <c r="L756">
        <v>1</v>
      </c>
    </row>
    <row r="757" spans="1:12" x14ac:dyDescent="0.35">
      <c r="A757">
        <v>160128</v>
      </c>
      <c r="B757">
        <v>12</v>
      </c>
      <c r="D757">
        <v>0</v>
      </c>
      <c r="F757">
        <v>0</v>
      </c>
      <c r="G757">
        <v>0</v>
      </c>
      <c r="K757" t="s">
        <v>89</v>
      </c>
      <c r="L757">
        <v>1</v>
      </c>
    </row>
    <row r="758" spans="1:12" x14ac:dyDescent="0.35">
      <c r="A758">
        <v>858387</v>
      </c>
      <c r="B758">
        <v>1</v>
      </c>
      <c r="C758" t="s">
        <v>169</v>
      </c>
      <c r="D758">
        <v>2</v>
      </c>
      <c r="E758">
        <v>52</v>
      </c>
      <c r="F758">
        <v>2</v>
      </c>
      <c r="G758">
        <v>23</v>
      </c>
      <c r="H758" t="s">
        <v>68</v>
      </c>
      <c r="I758" t="s">
        <v>68</v>
      </c>
      <c r="J758">
        <v>6</v>
      </c>
      <c r="K758">
        <v>52</v>
      </c>
      <c r="L758">
        <v>1</v>
      </c>
    </row>
    <row r="759" spans="1:12" x14ac:dyDescent="0.35">
      <c r="A759">
        <v>858387</v>
      </c>
      <c r="B759">
        <v>2</v>
      </c>
      <c r="C759" t="s">
        <v>156</v>
      </c>
      <c r="D759">
        <v>12</v>
      </c>
      <c r="E759">
        <v>67</v>
      </c>
      <c r="F759">
        <v>1</v>
      </c>
      <c r="G759">
        <v>8</v>
      </c>
      <c r="H759">
        <v>6.4285879629628617E-3</v>
      </c>
      <c r="I759">
        <v>6.4285879629628617E-3</v>
      </c>
      <c r="J759">
        <v>6.4285879629628617E-3</v>
      </c>
      <c r="K759">
        <v>67</v>
      </c>
      <c r="L759">
        <v>1</v>
      </c>
    </row>
    <row r="760" spans="1:12" x14ac:dyDescent="0.35">
      <c r="A760">
        <v>858387</v>
      </c>
      <c r="B760">
        <v>3</v>
      </c>
      <c r="D760">
        <v>0</v>
      </c>
      <c r="F760">
        <v>0</v>
      </c>
      <c r="G760">
        <v>0</v>
      </c>
      <c r="K760" t="s">
        <v>89</v>
      </c>
      <c r="L760">
        <v>1</v>
      </c>
    </row>
    <row r="761" spans="1:12" x14ac:dyDescent="0.35">
      <c r="A761">
        <v>858387</v>
      </c>
      <c r="B761">
        <v>4</v>
      </c>
      <c r="D761">
        <v>0</v>
      </c>
      <c r="F761">
        <v>0</v>
      </c>
      <c r="G761">
        <v>0</v>
      </c>
      <c r="K761" t="s">
        <v>89</v>
      </c>
      <c r="L761">
        <v>1</v>
      </c>
    </row>
    <row r="762" spans="1:12" x14ac:dyDescent="0.35">
      <c r="A762">
        <v>858387</v>
      </c>
      <c r="B762">
        <v>5</v>
      </c>
      <c r="D762">
        <v>0</v>
      </c>
      <c r="F762">
        <v>0</v>
      </c>
      <c r="G762">
        <v>0</v>
      </c>
      <c r="K762" t="s">
        <v>89</v>
      </c>
      <c r="L762">
        <v>1</v>
      </c>
    </row>
    <row r="763" spans="1:12" x14ac:dyDescent="0.35">
      <c r="A763">
        <v>858387</v>
      </c>
      <c r="B763">
        <v>6</v>
      </c>
      <c r="D763">
        <v>0</v>
      </c>
      <c r="F763">
        <v>0</v>
      </c>
      <c r="G763">
        <v>0</v>
      </c>
      <c r="K763" t="s">
        <v>89</v>
      </c>
      <c r="L763">
        <v>1</v>
      </c>
    </row>
    <row r="764" spans="1:12" x14ac:dyDescent="0.35">
      <c r="A764">
        <v>858387</v>
      </c>
      <c r="B764">
        <v>7</v>
      </c>
      <c r="D764">
        <v>0</v>
      </c>
      <c r="F764">
        <v>0</v>
      </c>
      <c r="G764">
        <v>0</v>
      </c>
      <c r="K764" t="s">
        <v>89</v>
      </c>
      <c r="L764">
        <v>1</v>
      </c>
    </row>
    <row r="765" spans="1:12" x14ac:dyDescent="0.35">
      <c r="A765">
        <v>858387</v>
      </c>
      <c r="B765">
        <v>8</v>
      </c>
      <c r="D765">
        <v>0</v>
      </c>
      <c r="F765">
        <v>0</v>
      </c>
      <c r="G765">
        <v>0</v>
      </c>
      <c r="K765" t="s">
        <v>89</v>
      </c>
      <c r="L765">
        <v>1</v>
      </c>
    </row>
    <row r="766" spans="1:12" x14ac:dyDescent="0.35">
      <c r="A766">
        <v>858387</v>
      </c>
      <c r="B766">
        <v>9</v>
      </c>
      <c r="D766">
        <v>0</v>
      </c>
      <c r="F766">
        <v>0</v>
      </c>
      <c r="G766">
        <v>0</v>
      </c>
      <c r="K766" t="s">
        <v>89</v>
      </c>
      <c r="L766">
        <v>1</v>
      </c>
    </row>
    <row r="767" spans="1:12" x14ac:dyDescent="0.35">
      <c r="A767">
        <v>858387</v>
      </c>
      <c r="B767">
        <v>10</v>
      </c>
      <c r="D767">
        <v>0</v>
      </c>
      <c r="F767">
        <v>0</v>
      </c>
      <c r="G767">
        <v>0</v>
      </c>
      <c r="K767" t="s">
        <v>89</v>
      </c>
      <c r="L767">
        <v>1</v>
      </c>
    </row>
    <row r="768" spans="1:12" x14ac:dyDescent="0.35">
      <c r="A768">
        <v>858387</v>
      </c>
      <c r="B768">
        <v>11</v>
      </c>
      <c r="D768">
        <v>0</v>
      </c>
      <c r="F768">
        <v>0</v>
      </c>
      <c r="G768">
        <v>0</v>
      </c>
      <c r="K768" t="s">
        <v>89</v>
      </c>
      <c r="L768">
        <v>1</v>
      </c>
    </row>
    <row r="769" spans="1:12" x14ac:dyDescent="0.35">
      <c r="A769">
        <v>858387</v>
      </c>
      <c r="B769">
        <v>12</v>
      </c>
      <c r="D769">
        <v>0</v>
      </c>
      <c r="F769">
        <v>0</v>
      </c>
      <c r="G769">
        <v>0</v>
      </c>
      <c r="K769" t="s">
        <v>89</v>
      </c>
      <c r="L769">
        <v>1</v>
      </c>
    </row>
    <row r="770" spans="1:12" x14ac:dyDescent="0.35">
      <c r="A770">
        <v>849478</v>
      </c>
      <c r="B770">
        <v>1</v>
      </c>
      <c r="C770" t="s">
        <v>151</v>
      </c>
      <c r="D770">
        <v>5</v>
      </c>
      <c r="E770">
        <v>59</v>
      </c>
      <c r="F770">
        <v>2</v>
      </c>
      <c r="G770">
        <v>16</v>
      </c>
      <c r="H770" t="s">
        <v>129</v>
      </c>
      <c r="I770" t="s">
        <v>129</v>
      </c>
      <c r="J770">
        <v>8</v>
      </c>
      <c r="K770">
        <v>59</v>
      </c>
      <c r="L770">
        <v>1</v>
      </c>
    </row>
    <row r="771" spans="1:12" x14ac:dyDescent="0.35">
      <c r="A771">
        <v>849478</v>
      </c>
      <c r="B771">
        <v>2</v>
      </c>
      <c r="C771" t="s">
        <v>126</v>
      </c>
      <c r="D771">
        <v>9</v>
      </c>
      <c r="E771">
        <v>60</v>
      </c>
      <c r="F771">
        <v>1</v>
      </c>
      <c r="G771">
        <v>15</v>
      </c>
      <c r="H771">
        <v>5.8422453703703692E-3</v>
      </c>
      <c r="I771">
        <v>5.8422453703703692E-3</v>
      </c>
      <c r="J771">
        <v>5.8422453703703692E-3</v>
      </c>
      <c r="K771">
        <v>60</v>
      </c>
      <c r="L771">
        <v>1</v>
      </c>
    </row>
    <row r="772" spans="1:12" x14ac:dyDescent="0.35">
      <c r="A772">
        <v>849478</v>
      </c>
      <c r="B772">
        <v>3</v>
      </c>
      <c r="D772">
        <v>0</v>
      </c>
      <c r="F772">
        <v>0</v>
      </c>
      <c r="G772">
        <v>0</v>
      </c>
      <c r="K772" t="s">
        <v>89</v>
      </c>
      <c r="L772">
        <v>1</v>
      </c>
    </row>
    <row r="773" spans="1:12" x14ac:dyDescent="0.35">
      <c r="A773">
        <v>849478</v>
      </c>
      <c r="B773">
        <v>4</v>
      </c>
      <c r="D773">
        <v>0</v>
      </c>
      <c r="F773">
        <v>0</v>
      </c>
      <c r="G773">
        <v>0</v>
      </c>
      <c r="K773" t="s">
        <v>89</v>
      </c>
      <c r="L773">
        <v>1</v>
      </c>
    </row>
    <row r="774" spans="1:12" x14ac:dyDescent="0.35">
      <c r="A774">
        <v>849478</v>
      </c>
      <c r="B774">
        <v>5</v>
      </c>
      <c r="D774">
        <v>0</v>
      </c>
      <c r="F774">
        <v>0</v>
      </c>
      <c r="G774">
        <v>0</v>
      </c>
      <c r="K774" t="s">
        <v>89</v>
      </c>
      <c r="L774">
        <v>1</v>
      </c>
    </row>
    <row r="775" spans="1:12" x14ac:dyDescent="0.35">
      <c r="A775">
        <v>849478</v>
      </c>
      <c r="B775">
        <v>6</v>
      </c>
      <c r="D775">
        <v>0</v>
      </c>
      <c r="F775">
        <v>0</v>
      </c>
      <c r="G775">
        <v>0</v>
      </c>
      <c r="K775" t="s">
        <v>89</v>
      </c>
      <c r="L775">
        <v>1</v>
      </c>
    </row>
    <row r="776" spans="1:12" x14ac:dyDescent="0.35">
      <c r="A776">
        <v>849478</v>
      </c>
      <c r="B776">
        <v>7</v>
      </c>
      <c r="D776">
        <v>0</v>
      </c>
      <c r="F776">
        <v>0</v>
      </c>
      <c r="G776">
        <v>0</v>
      </c>
      <c r="K776" t="s">
        <v>89</v>
      </c>
      <c r="L776">
        <v>1</v>
      </c>
    </row>
    <row r="777" spans="1:12" x14ac:dyDescent="0.35">
      <c r="A777">
        <v>849478</v>
      </c>
      <c r="B777">
        <v>8</v>
      </c>
      <c r="D777">
        <v>0</v>
      </c>
      <c r="F777">
        <v>0</v>
      </c>
      <c r="G777">
        <v>0</v>
      </c>
      <c r="K777" t="s">
        <v>89</v>
      </c>
      <c r="L777">
        <v>1</v>
      </c>
    </row>
    <row r="778" spans="1:12" x14ac:dyDescent="0.35">
      <c r="A778">
        <v>849478</v>
      </c>
      <c r="B778">
        <v>9</v>
      </c>
      <c r="D778">
        <v>0</v>
      </c>
      <c r="F778">
        <v>0</v>
      </c>
      <c r="G778">
        <v>0</v>
      </c>
      <c r="K778" t="s">
        <v>89</v>
      </c>
      <c r="L778">
        <v>1</v>
      </c>
    </row>
    <row r="779" spans="1:12" x14ac:dyDescent="0.35">
      <c r="A779">
        <v>849478</v>
      </c>
      <c r="B779">
        <v>10</v>
      </c>
      <c r="D779">
        <v>0</v>
      </c>
      <c r="F779">
        <v>0</v>
      </c>
      <c r="G779">
        <v>0</v>
      </c>
      <c r="K779" t="s">
        <v>89</v>
      </c>
      <c r="L779">
        <v>1</v>
      </c>
    </row>
    <row r="780" spans="1:12" x14ac:dyDescent="0.35">
      <c r="A780">
        <v>849478</v>
      </c>
      <c r="B780">
        <v>11</v>
      </c>
      <c r="D780">
        <v>0</v>
      </c>
      <c r="F780">
        <v>0</v>
      </c>
      <c r="G780">
        <v>0</v>
      </c>
      <c r="K780" t="s">
        <v>89</v>
      </c>
      <c r="L780">
        <v>1</v>
      </c>
    </row>
    <row r="781" spans="1:12" x14ac:dyDescent="0.35">
      <c r="A781">
        <v>849478</v>
      </c>
      <c r="B781">
        <v>12</v>
      </c>
      <c r="D781">
        <v>0</v>
      </c>
      <c r="F781">
        <v>0</v>
      </c>
      <c r="G781">
        <v>0</v>
      </c>
      <c r="K781" t="s">
        <v>89</v>
      </c>
      <c r="L781">
        <v>1</v>
      </c>
    </row>
    <row r="782" spans="1:12" x14ac:dyDescent="0.35">
      <c r="A782">
        <v>315266</v>
      </c>
      <c r="B782">
        <v>1</v>
      </c>
      <c r="C782" t="s">
        <v>145</v>
      </c>
      <c r="D782">
        <v>47</v>
      </c>
      <c r="E782">
        <v>73</v>
      </c>
      <c r="F782">
        <v>2</v>
      </c>
      <c r="G782">
        <v>2</v>
      </c>
      <c r="H782" t="s">
        <v>170</v>
      </c>
      <c r="I782" t="s">
        <v>170</v>
      </c>
      <c r="J782">
        <v>11</v>
      </c>
      <c r="K782">
        <v>73</v>
      </c>
      <c r="L782">
        <v>1</v>
      </c>
    </row>
    <row r="783" spans="1:12" x14ac:dyDescent="0.35">
      <c r="A783">
        <v>315266</v>
      </c>
      <c r="B783">
        <v>2</v>
      </c>
      <c r="C783" t="s">
        <v>169</v>
      </c>
      <c r="D783">
        <v>2</v>
      </c>
      <c r="E783">
        <v>52</v>
      </c>
      <c r="F783">
        <v>1</v>
      </c>
      <c r="G783">
        <v>23</v>
      </c>
      <c r="H783">
        <v>5.4724537037036391E-3</v>
      </c>
      <c r="I783">
        <v>5.4724537037036391E-3</v>
      </c>
      <c r="J783">
        <v>5.4724537037036391E-3</v>
      </c>
      <c r="K783">
        <v>52</v>
      </c>
      <c r="L783">
        <v>1</v>
      </c>
    </row>
    <row r="784" spans="1:12" x14ac:dyDescent="0.35">
      <c r="A784">
        <v>315266</v>
      </c>
      <c r="B784">
        <v>3</v>
      </c>
      <c r="D784">
        <v>0</v>
      </c>
      <c r="F784">
        <v>0</v>
      </c>
      <c r="G784">
        <v>0</v>
      </c>
      <c r="K784" t="s">
        <v>89</v>
      </c>
      <c r="L784">
        <v>1</v>
      </c>
    </row>
    <row r="785" spans="1:12" x14ac:dyDescent="0.35">
      <c r="A785">
        <v>315266</v>
      </c>
      <c r="B785">
        <v>4</v>
      </c>
      <c r="D785">
        <v>0</v>
      </c>
      <c r="F785">
        <v>0</v>
      </c>
      <c r="G785">
        <v>0</v>
      </c>
      <c r="K785" t="s">
        <v>89</v>
      </c>
      <c r="L785">
        <v>1</v>
      </c>
    </row>
    <row r="786" spans="1:12" x14ac:dyDescent="0.35">
      <c r="A786">
        <v>315266</v>
      </c>
      <c r="B786">
        <v>5</v>
      </c>
      <c r="D786">
        <v>0</v>
      </c>
      <c r="F786">
        <v>0</v>
      </c>
      <c r="G786">
        <v>0</v>
      </c>
      <c r="K786" t="s">
        <v>89</v>
      </c>
      <c r="L786">
        <v>1</v>
      </c>
    </row>
    <row r="787" spans="1:12" x14ac:dyDescent="0.35">
      <c r="A787">
        <v>315266</v>
      </c>
      <c r="B787">
        <v>6</v>
      </c>
      <c r="D787">
        <v>0</v>
      </c>
      <c r="F787">
        <v>0</v>
      </c>
      <c r="G787">
        <v>0</v>
      </c>
      <c r="K787" t="s">
        <v>89</v>
      </c>
      <c r="L787">
        <v>1</v>
      </c>
    </row>
    <row r="788" spans="1:12" x14ac:dyDescent="0.35">
      <c r="A788">
        <v>315266</v>
      </c>
      <c r="B788">
        <v>7</v>
      </c>
      <c r="D788">
        <v>0</v>
      </c>
      <c r="F788">
        <v>0</v>
      </c>
      <c r="G788">
        <v>0</v>
      </c>
      <c r="K788" t="s">
        <v>89</v>
      </c>
      <c r="L788">
        <v>1</v>
      </c>
    </row>
    <row r="789" spans="1:12" x14ac:dyDescent="0.35">
      <c r="A789">
        <v>315266</v>
      </c>
      <c r="B789">
        <v>8</v>
      </c>
      <c r="D789">
        <v>0</v>
      </c>
      <c r="F789">
        <v>0</v>
      </c>
      <c r="G789">
        <v>0</v>
      </c>
      <c r="K789" t="s">
        <v>89</v>
      </c>
      <c r="L789">
        <v>1</v>
      </c>
    </row>
    <row r="790" spans="1:12" x14ac:dyDescent="0.35">
      <c r="A790">
        <v>315266</v>
      </c>
      <c r="B790">
        <v>9</v>
      </c>
      <c r="D790">
        <v>0</v>
      </c>
      <c r="F790">
        <v>0</v>
      </c>
      <c r="G790">
        <v>0</v>
      </c>
      <c r="K790" t="s">
        <v>89</v>
      </c>
      <c r="L790">
        <v>1</v>
      </c>
    </row>
    <row r="791" spans="1:12" x14ac:dyDescent="0.35">
      <c r="A791">
        <v>315266</v>
      </c>
      <c r="B791">
        <v>10</v>
      </c>
      <c r="D791">
        <v>0</v>
      </c>
      <c r="F791">
        <v>0</v>
      </c>
      <c r="G791">
        <v>0</v>
      </c>
      <c r="K791" t="s">
        <v>89</v>
      </c>
      <c r="L791">
        <v>1</v>
      </c>
    </row>
    <row r="792" spans="1:12" x14ac:dyDescent="0.35">
      <c r="A792">
        <v>315266</v>
      </c>
      <c r="B792">
        <v>11</v>
      </c>
      <c r="D792">
        <v>0</v>
      </c>
      <c r="F792">
        <v>0</v>
      </c>
      <c r="G792">
        <v>0</v>
      </c>
      <c r="K792" t="s">
        <v>89</v>
      </c>
      <c r="L792">
        <v>1</v>
      </c>
    </row>
    <row r="793" spans="1:12" x14ac:dyDescent="0.35">
      <c r="A793">
        <v>315266</v>
      </c>
      <c r="B793">
        <v>12</v>
      </c>
      <c r="D793">
        <v>0</v>
      </c>
      <c r="F793">
        <v>0</v>
      </c>
      <c r="G793">
        <v>0</v>
      </c>
      <c r="K793" t="s">
        <v>89</v>
      </c>
      <c r="L793">
        <v>1</v>
      </c>
    </row>
    <row r="794" spans="1:12" x14ac:dyDescent="0.35">
      <c r="A794">
        <v>270266</v>
      </c>
      <c r="B794">
        <v>1</v>
      </c>
      <c r="C794" t="s">
        <v>163</v>
      </c>
      <c r="D794">
        <v>28</v>
      </c>
      <c r="E794">
        <v>56</v>
      </c>
      <c r="F794">
        <v>2</v>
      </c>
      <c r="G794">
        <v>19</v>
      </c>
      <c r="H794" t="s">
        <v>129</v>
      </c>
      <c r="I794" t="s">
        <v>129</v>
      </c>
      <c r="J794">
        <v>8</v>
      </c>
      <c r="K794">
        <v>56</v>
      </c>
      <c r="L794">
        <v>1</v>
      </c>
    </row>
    <row r="795" spans="1:12" x14ac:dyDescent="0.35">
      <c r="A795">
        <v>270266</v>
      </c>
      <c r="B795">
        <v>2</v>
      </c>
      <c r="C795" t="s">
        <v>131</v>
      </c>
      <c r="D795">
        <v>0</v>
      </c>
      <c r="E795">
        <v>70</v>
      </c>
      <c r="F795">
        <v>0</v>
      </c>
      <c r="G795">
        <v>5</v>
      </c>
      <c r="H795">
        <v>6.9094907407407646E-3</v>
      </c>
      <c r="I795">
        <v>6.9094907407407646E-3</v>
      </c>
      <c r="J795">
        <v>6.9094907407407646E-3</v>
      </c>
      <c r="K795">
        <v>70</v>
      </c>
      <c r="L795">
        <v>1</v>
      </c>
    </row>
    <row r="796" spans="1:12" x14ac:dyDescent="0.35">
      <c r="A796">
        <v>270266</v>
      </c>
      <c r="B796">
        <v>3</v>
      </c>
      <c r="D796">
        <v>0</v>
      </c>
      <c r="F796">
        <v>0</v>
      </c>
      <c r="G796">
        <v>0</v>
      </c>
      <c r="K796" t="s">
        <v>89</v>
      </c>
      <c r="L796">
        <v>1</v>
      </c>
    </row>
    <row r="797" spans="1:12" x14ac:dyDescent="0.35">
      <c r="A797">
        <v>270266</v>
      </c>
      <c r="B797">
        <v>4</v>
      </c>
      <c r="D797">
        <v>0</v>
      </c>
      <c r="F797">
        <v>0</v>
      </c>
      <c r="G797">
        <v>0</v>
      </c>
      <c r="K797" t="s">
        <v>89</v>
      </c>
      <c r="L797">
        <v>1</v>
      </c>
    </row>
    <row r="798" spans="1:12" x14ac:dyDescent="0.35">
      <c r="A798">
        <v>270266</v>
      </c>
      <c r="B798">
        <v>5</v>
      </c>
      <c r="D798">
        <v>0</v>
      </c>
      <c r="F798">
        <v>0</v>
      </c>
      <c r="G798">
        <v>0</v>
      </c>
      <c r="K798" t="s">
        <v>89</v>
      </c>
      <c r="L798">
        <v>1</v>
      </c>
    </row>
    <row r="799" spans="1:12" x14ac:dyDescent="0.35">
      <c r="A799">
        <v>270266</v>
      </c>
      <c r="B799">
        <v>6</v>
      </c>
      <c r="D799">
        <v>0</v>
      </c>
      <c r="F799">
        <v>0</v>
      </c>
      <c r="G799">
        <v>0</v>
      </c>
      <c r="K799" t="s">
        <v>89</v>
      </c>
      <c r="L799">
        <v>1</v>
      </c>
    </row>
    <row r="800" spans="1:12" x14ac:dyDescent="0.35">
      <c r="A800">
        <v>270266</v>
      </c>
      <c r="B800">
        <v>7</v>
      </c>
      <c r="D800">
        <v>0</v>
      </c>
      <c r="F800">
        <v>0</v>
      </c>
      <c r="G800">
        <v>0</v>
      </c>
      <c r="K800" t="s">
        <v>89</v>
      </c>
      <c r="L800">
        <v>1</v>
      </c>
    </row>
    <row r="801" spans="1:12" x14ac:dyDescent="0.35">
      <c r="A801">
        <v>270266</v>
      </c>
      <c r="B801">
        <v>8</v>
      </c>
      <c r="D801">
        <v>0</v>
      </c>
      <c r="F801">
        <v>0</v>
      </c>
      <c r="G801">
        <v>0</v>
      </c>
      <c r="K801" t="s">
        <v>89</v>
      </c>
      <c r="L801">
        <v>1</v>
      </c>
    </row>
    <row r="802" spans="1:12" x14ac:dyDescent="0.35">
      <c r="A802">
        <v>270266</v>
      </c>
      <c r="B802">
        <v>9</v>
      </c>
      <c r="D802">
        <v>0</v>
      </c>
      <c r="F802">
        <v>0</v>
      </c>
      <c r="G802">
        <v>0</v>
      </c>
      <c r="K802" t="s">
        <v>89</v>
      </c>
      <c r="L802">
        <v>1</v>
      </c>
    </row>
    <row r="803" spans="1:12" x14ac:dyDescent="0.35">
      <c r="A803">
        <v>270266</v>
      </c>
      <c r="B803">
        <v>10</v>
      </c>
      <c r="D803">
        <v>0</v>
      </c>
      <c r="F803">
        <v>0</v>
      </c>
      <c r="G803">
        <v>0</v>
      </c>
      <c r="K803" t="s">
        <v>89</v>
      </c>
      <c r="L803">
        <v>1</v>
      </c>
    </row>
    <row r="804" spans="1:12" x14ac:dyDescent="0.35">
      <c r="A804">
        <v>270266</v>
      </c>
      <c r="B804">
        <v>11</v>
      </c>
      <c r="D804">
        <v>0</v>
      </c>
      <c r="F804">
        <v>0</v>
      </c>
      <c r="G804">
        <v>0</v>
      </c>
      <c r="K804" t="s">
        <v>89</v>
      </c>
      <c r="L804">
        <v>1</v>
      </c>
    </row>
    <row r="805" spans="1:12" x14ac:dyDescent="0.35">
      <c r="A805">
        <v>270266</v>
      </c>
      <c r="B805">
        <v>12</v>
      </c>
      <c r="D805">
        <v>0</v>
      </c>
      <c r="F805">
        <v>0</v>
      </c>
      <c r="G805">
        <v>0</v>
      </c>
      <c r="K805" t="s">
        <v>89</v>
      </c>
      <c r="L805">
        <v>1</v>
      </c>
    </row>
    <row r="806" spans="1:12" x14ac:dyDescent="0.35">
      <c r="A806">
        <v>423302</v>
      </c>
      <c r="B806">
        <v>1</v>
      </c>
      <c r="C806" t="s">
        <v>171</v>
      </c>
      <c r="D806">
        <v>41</v>
      </c>
      <c r="E806">
        <v>64</v>
      </c>
      <c r="F806">
        <v>2</v>
      </c>
      <c r="G806">
        <v>11</v>
      </c>
      <c r="H806" t="s">
        <v>129</v>
      </c>
      <c r="I806" t="s">
        <v>129</v>
      </c>
      <c r="J806">
        <v>8</v>
      </c>
      <c r="K806">
        <v>64</v>
      </c>
      <c r="L806">
        <v>1</v>
      </c>
    </row>
    <row r="807" spans="1:12" x14ac:dyDescent="0.35">
      <c r="A807">
        <v>423302</v>
      </c>
      <c r="B807">
        <v>2</v>
      </c>
      <c r="C807" t="s">
        <v>110</v>
      </c>
      <c r="D807">
        <v>34</v>
      </c>
      <c r="E807">
        <v>63</v>
      </c>
      <c r="F807">
        <v>1</v>
      </c>
      <c r="G807">
        <v>12</v>
      </c>
      <c r="H807">
        <v>6.1344907407407945E-3</v>
      </c>
      <c r="I807">
        <v>6.1344907407407945E-3</v>
      </c>
      <c r="J807">
        <v>6.1344907407407945E-3</v>
      </c>
      <c r="K807">
        <v>63</v>
      </c>
      <c r="L807">
        <v>1</v>
      </c>
    </row>
    <row r="808" spans="1:12" x14ac:dyDescent="0.35">
      <c r="A808">
        <v>423302</v>
      </c>
      <c r="B808">
        <v>3</v>
      </c>
      <c r="D808">
        <v>0</v>
      </c>
      <c r="F808">
        <v>0</v>
      </c>
      <c r="G808">
        <v>0</v>
      </c>
      <c r="K808" t="s">
        <v>89</v>
      </c>
      <c r="L808">
        <v>1</v>
      </c>
    </row>
    <row r="809" spans="1:12" x14ac:dyDescent="0.35">
      <c r="A809">
        <v>423302</v>
      </c>
      <c r="B809">
        <v>4</v>
      </c>
      <c r="D809">
        <v>0</v>
      </c>
      <c r="F809">
        <v>0</v>
      </c>
      <c r="G809">
        <v>0</v>
      </c>
      <c r="K809" t="s">
        <v>89</v>
      </c>
      <c r="L809">
        <v>1</v>
      </c>
    </row>
    <row r="810" spans="1:12" x14ac:dyDescent="0.35">
      <c r="A810">
        <v>423302</v>
      </c>
      <c r="B810">
        <v>5</v>
      </c>
      <c r="D810">
        <v>0</v>
      </c>
      <c r="F810">
        <v>0</v>
      </c>
      <c r="G810">
        <v>0</v>
      </c>
      <c r="K810" t="s">
        <v>89</v>
      </c>
      <c r="L810">
        <v>1</v>
      </c>
    </row>
    <row r="811" spans="1:12" x14ac:dyDescent="0.35">
      <c r="A811">
        <v>423302</v>
      </c>
      <c r="B811">
        <v>6</v>
      </c>
      <c r="D811">
        <v>0</v>
      </c>
      <c r="F811">
        <v>0</v>
      </c>
      <c r="G811">
        <v>0</v>
      </c>
      <c r="K811" t="s">
        <v>89</v>
      </c>
      <c r="L811">
        <v>1</v>
      </c>
    </row>
    <row r="812" spans="1:12" x14ac:dyDescent="0.35">
      <c r="A812">
        <v>423302</v>
      </c>
      <c r="B812">
        <v>7</v>
      </c>
      <c r="D812">
        <v>0</v>
      </c>
      <c r="F812">
        <v>0</v>
      </c>
      <c r="G812">
        <v>0</v>
      </c>
      <c r="K812" t="s">
        <v>89</v>
      </c>
      <c r="L812">
        <v>1</v>
      </c>
    </row>
    <row r="813" spans="1:12" x14ac:dyDescent="0.35">
      <c r="A813">
        <v>423302</v>
      </c>
      <c r="B813">
        <v>8</v>
      </c>
      <c r="D813">
        <v>0</v>
      </c>
      <c r="F813">
        <v>0</v>
      </c>
      <c r="G813">
        <v>0</v>
      </c>
      <c r="K813" t="s">
        <v>89</v>
      </c>
      <c r="L813">
        <v>1</v>
      </c>
    </row>
    <row r="814" spans="1:12" x14ac:dyDescent="0.35">
      <c r="A814">
        <v>423302</v>
      </c>
      <c r="B814">
        <v>9</v>
      </c>
      <c r="D814">
        <v>0</v>
      </c>
      <c r="F814">
        <v>0</v>
      </c>
      <c r="G814">
        <v>0</v>
      </c>
      <c r="K814" t="s">
        <v>89</v>
      </c>
      <c r="L814">
        <v>1</v>
      </c>
    </row>
    <row r="815" spans="1:12" x14ac:dyDescent="0.35">
      <c r="A815">
        <v>423302</v>
      </c>
      <c r="B815">
        <v>10</v>
      </c>
      <c r="D815">
        <v>0</v>
      </c>
      <c r="F815">
        <v>0</v>
      </c>
      <c r="G815">
        <v>0</v>
      </c>
      <c r="K815" t="s">
        <v>89</v>
      </c>
      <c r="L815">
        <v>1</v>
      </c>
    </row>
    <row r="816" spans="1:12" x14ac:dyDescent="0.35">
      <c r="A816">
        <v>423302</v>
      </c>
      <c r="B816">
        <v>11</v>
      </c>
      <c r="D816">
        <v>0</v>
      </c>
      <c r="F816">
        <v>0</v>
      </c>
      <c r="G816">
        <v>0</v>
      </c>
      <c r="K816" t="s">
        <v>89</v>
      </c>
      <c r="L816">
        <v>1</v>
      </c>
    </row>
    <row r="817" spans="1:12" x14ac:dyDescent="0.35">
      <c r="A817">
        <v>423302</v>
      </c>
      <c r="B817">
        <v>12</v>
      </c>
      <c r="D817">
        <v>0</v>
      </c>
      <c r="F817">
        <v>0</v>
      </c>
      <c r="G817">
        <v>0</v>
      </c>
      <c r="K817" t="s">
        <v>89</v>
      </c>
      <c r="L817">
        <v>1</v>
      </c>
    </row>
    <row r="818" spans="1:12" x14ac:dyDescent="0.35">
      <c r="A818">
        <v>1692338</v>
      </c>
      <c r="B818">
        <v>1</v>
      </c>
      <c r="C818" t="s">
        <v>108</v>
      </c>
      <c r="D818">
        <v>22</v>
      </c>
      <c r="E818">
        <v>57</v>
      </c>
      <c r="F818">
        <v>1</v>
      </c>
      <c r="G818">
        <v>18</v>
      </c>
      <c r="H818" t="s">
        <v>129</v>
      </c>
      <c r="I818" t="s">
        <v>129</v>
      </c>
      <c r="J818">
        <v>8</v>
      </c>
      <c r="K818">
        <v>57</v>
      </c>
      <c r="L818">
        <v>1</v>
      </c>
    </row>
    <row r="819" spans="1:12" x14ac:dyDescent="0.35">
      <c r="A819">
        <v>1692338</v>
      </c>
      <c r="B819">
        <v>2</v>
      </c>
      <c r="C819" t="s">
        <v>145</v>
      </c>
      <c r="D819">
        <v>10</v>
      </c>
      <c r="E819">
        <v>73</v>
      </c>
      <c r="F819">
        <v>1</v>
      </c>
      <c r="G819">
        <v>2</v>
      </c>
      <c r="H819" t="s">
        <v>150</v>
      </c>
      <c r="I819" t="s">
        <v>150</v>
      </c>
      <c r="J819">
        <v>2</v>
      </c>
      <c r="K819" t="s">
        <v>149</v>
      </c>
      <c r="L819">
        <v>1</v>
      </c>
    </row>
    <row r="820" spans="1:12" x14ac:dyDescent="0.35">
      <c r="A820">
        <v>1692338</v>
      </c>
      <c r="B820">
        <v>3</v>
      </c>
      <c r="D820">
        <v>0</v>
      </c>
      <c r="F820">
        <v>0</v>
      </c>
      <c r="G820">
        <v>0</v>
      </c>
      <c r="K820" t="s">
        <v>89</v>
      </c>
      <c r="L820">
        <v>1</v>
      </c>
    </row>
    <row r="821" spans="1:12" x14ac:dyDescent="0.35">
      <c r="A821">
        <v>1692338</v>
      </c>
      <c r="B821">
        <v>4</v>
      </c>
      <c r="D821">
        <v>0</v>
      </c>
      <c r="F821">
        <v>0</v>
      </c>
      <c r="G821">
        <v>0</v>
      </c>
      <c r="K821" t="s">
        <v>89</v>
      </c>
      <c r="L821">
        <v>1</v>
      </c>
    </row>
    <row r="822" spans="1:12" x14ac:dyDescent="0.35">
      <c r="A822">
        <v>1692338</v>
      </c>
      <c r="B822">
        <v>5</v>
      </c>
      <c r="D822">
        <v>0</v>
      </c>
      <c r="F822">
        <v>0</v>
      </c>
      <c r="G822">
        <v>0</v>
      </c>
      <c r="K822" t="s">
        <v>89</v>
      </c>
      <c r="L822">
        <v>1</v>
      </c>
    </row>
    <row r="823" spans="1:12" x14ac:dyDescent="0.35">
      <c r="A823">
        <v>1692338</v>
      </c>
      <c r="B823">
        <v>6</v>
      </c>
      <c r="D823">
        <v>0</v>
      </c>
      <c r="F823">
        <v>0</v>
      </c>
      <c r="G823">
        <v>0</v>
      </c>
      <c r="K823" t="s">
        <v>89</v>
      </c>
      <c r="L823">
        <v>1</v>
      </c>
    </row>
    <row r="824" spans="1:12" x14ac:dyDescent="0.35">
      <c r="A824">
        <v>1692338</v>
      </c>
      <c r="B824">
        <v>7</v>
      </c>
      <c r="D824">
        <v>0</v>
      </c>
      <c r="F824">
        <v>0</v>
      </c>
      <c r="G824">
        <v>0</v>
      </c>
      <c r="K824" t="s">
        <v>89</v>
      </c>
      <c r="L824">
        <v>1</v>
      </c>
    </row>
    <row r="825" spans="1:12" x14ac:dyDescent="0.35">
      <c r="A825">
        <v>1692338</v>
      </c>
      <c r="B825">
        <v>8</v>
      </c>
      <c r="D825">
        <v>0</v>
      </c>
      <c r="F825">
        <v>0</v>
      </c>
      <c r="G825">
        <v>0</v>
      </c>
      <c r="K825" t="s">
        <v>89</v>
      </c>
      <c r="L825">
        <v>1</v>
      </c>
    </row>
    <row r="826" spans="1:12" x14ac:dyDescent="0.35">
      <c r="A826">
        <v>1692338</v>
      </c>
      <c r="B826">
        <v>9</v>
      </c>
      <c r="D826">
        <v>0</v>
      </c>
      <c r="F826">
        <v>0</v>
      </c>
      <c r="G826">
        <v>0</v>
      </c>
      <c r="K826" t="s">
        <v>89</v>
      </c>
      <c r="L826">
        <v>1</v>
      </c>
    </row>
    <row r="827" spans="1:12" x14ac:dyDescent="0.35">
      <c r="A827">
        <v>1692338</v>
      </c>
      <c r="B827">
        <v>10</v>
      </c>
      <c r="D827">
        <v>0</v>
      </c>
      <c r="F827">
        <v>0</v>
      </c>
      <c r="G827">
        <v>0</v>
      </c>
      <c r="K827" t="s">
        <v>89</v>
      </c>
      <c r="L827">
        <v>1</v>
      </c>
    </row>
    <row r="828" spans="1:12" x14ac:dyDescent="0.35">
      <c r="A828">
        <v>1692338</v>
      </c>
      <c r="B828">
        <v>11</v>
      </c>
      <c r="D828">
        <v>0</v>
      </c>
      <c r="F828">
        <v>0</v>
      </c>
      <c r="G828">
        <v>0</v>
      </c>
      <c r="K828" t="s">
        <v>89</v>
      </c>
      <c r="L828">
        <v>1</v>
      </c>
    </row>
    <row r="829" spans="1:12" x14ac:dyDescent="0.35">
      <c r="A829">
        <v>1692338</v>
      </c>
      <c r="B829">
        <v>12</v>
      </c>
      <c r="D829">
        <v>0</v>
      </c>
      <c r="F829">
        <v>0</v>
      </c>
      <c r="G829">
        <v>0</v>
      </c>
      <c r="K829" t="s">
        <v>89</v>
      </c>
      <c r="L829">
        <v>1</v>
      </c>
    </row>
    <row r="830" spans="1:12" x14ac:dyDescent="0.35">
      <c r="A830">
        <v>275390</v>
      </c>
      <c r="B830">
        <v>1</v>
      </c>
      <c r="C830" t="s">
        <v>141</v>
      </c>
      <c r="D830">
        <v>32</v>
      </c>
      <c r="E830">
        <v>71</v>
      </c>
      <c r="F830">
        <v>2</v>
      </c>
      <c r="G830">
        <v>4</v>
      </c>
      <c r="H830" t="s">
        <v>164</v>
      </c>
      <c r="I830" t="s">
        <v>164</v>
      </c>
      <c r="J830">
        <v>9</v>
      </c>
      <c r="K830">
        <v>71</v>
      </c>
      <c r="L830">
        <v>1</v>
      </c>
    </row>
    <row r="831" spans="1:12" x14ac:dyDescent="0.35">
      <c r="A831">
        <v>275390</v>
      </c>
      <c r="B831">
        <v>2</v>
      </c>
      <c r="C831" t="s">
        <v>102</v>
      </c>
      <c r="D831">
        <v>3</v>
      </c>
      <c r="E831">
        <v>61</v>
      </c>
      <c r="F831">
        <v>1</v>
      </c>
      <c r="G831">
        <v>14</v>
      </c>
      <c r="H831">
        <v>5.9041666666665993E-3</v>
      </c>
      <c r="I831">
        <v>5.9041666666665993E-3</v>
      </c>
      <c r="J831">
        <v>5.9041666666665993E-3</v>
      </c>
      <c r="K831">
        <v>61</v>
      </c>
      <c r="L831">
        <v>1</v>
      </c>
    </row>
    <row r="832" spans="1:12" x14ac:dyDescent="0.35">
      <c r="A832">
        <v>275390</v>
      </c>
      <c r="B832">
        <v>3</v>
      </c>
      <c r="D832">
        <v>0</v>
      </c>
      <c r="F832">
        <v>0</v>
      </c>
      <c r="G832">
        <v>0</v>
      </c>
      <c r="K832" t="s">
        <v>89</v>
      </c>
      <c r="L832">
        <v>1</v>
      </c>
    </row>
    <row r="833" spans="1:12" x14ac:dyDescent="0.35">
      <c r="A833">
        <v>275390</v>
      </c>
      <c r="B833">
        <v>4</v>
      </c>
      <c r="D833">
        <v>0</v>
      </c>
      <c r="F833">
        <v>0</v>
      </c>
      <c r="G833">
        <v>0</v>
      </c>
      <c r="K833" t="s">
        <v>89</v>
      </c>
      <c r="L833">
        <v>1</v>
      </c>
    </row>
    <row r="834" spans="1:12" x14ac:dyDescent="0.35">
      <c r="A834">
        <v>275390</v>
      </c>
      <c r="B834">
        <v>5</v>
      </c>
      <c r="D834">
        <v>0</v>
      </c>
      <c r="F834">
        <v>0</v>
      </c>
      <c r="G834">
        <v>0</v>
      </c>
      <c r="K834" t="s">
        <v>89</v>
      </c>
      <c r="L834">
        <v>1</v>
      </c>
    </row>
    <row r="835" spans="1:12" x14ac:dyDescent="0.35">
      <c r="A835">
        <v>275390</v>
      </c>
      <c r="B835">
        <v>6</v>
      </c>
      <c r="D835">
        <v>0</v>
      </c>
      <c r="F835">
        <v>0</v>
      </c>
      <c r="G835">
        <v>0</v>
      </c>
      <c r="K835" t="s">
        <v>89</v>
      </c>
      <c r="L835">
        <v>1</v>
      </c>
    </row>
    <row r="836" spans="1:12" x14ac:dyDescent="0.35">
      <c r="A836">
        <v>275390</v>
      </c>
      <c r="B836">
        <v>7</v>
      </c>
      <c r="D836">
        <v>0</v>
      </c>
      <c r="F836">
        <v>0</v>
      </c>
      <c r="G836">
        <v>0</v>
      </c>
      <c r="K836" t="s">
        <v>89</v>
      </c>
      <c r="L836">
        <v>1</v>
      </c>
    </row>
    <row r="837" spans="1:12" x14ac:dyDescent="0.35">
      <c r="A837">
        <v>275390</v>
      </c>
      <c r="B837">
        <v>8</v>
      </c>
      <c r="D837">
        <v>0</v>
      </c>
      <c r="F837">
        <v>0</v>
      </c>
      <c r="G837">
        <v>0</v>
      </c>
      <c r="K837" t="s">
        <v>89</v>
      </c>
      <c r="L837">
        <v>1</v>
      </c>
    </row>
    <row r="838" spans="1:12" x14ac:dyDescent="0.35">
      <c r="A838">
        <v>275390</v>
      </c>
      <c r="B838">
        <v>9</v>
      </c>
      <c r="D838">
        <v>0</v>
      </c>
      <c r="F838">
        <v>0</v>
      </c>
      <c r="G838">
        <v>0</v>
      </c>
      <c r="K838" t="s">
        <v>89</v>
      </c>
      <c r="L838">
        <v>1</v>
      </c>
    </row>
    <row r="839" spans="1:12" x14ac:dyDescent="0.35">
      <c r="A839">
        <v>275390</v>
      </c>
      <c r="B839">
        <v>10</v>
      </c>
      <c r="D839">
        <v>0</v>
      </c>
      <c r="F839">
        <v>0</v>
      </c>
      <c r="G839">
        <v>0</v>
      </c>
      <c r="K839" t="s">
        <v>89</v>
      </c>
      <c r="L839">
        <v>1</v>
      </c>
    </row>
    <row r="840" spans="1:12" x14ac:dyDescent="0.35">
      <c r="A840">
        <v>275390</v>
      </c>
      <c r="B840">
        <v>11</v>
      </c>
      <c r="D840">
        <v>0</v>
      </c>
      <c r="F840">
        <v>0</v>
      </c>
      <c r="G840">
        <v>0</v>
      </c>
      <c r="K840" t="s">
        <v>89</v>
      </c>
      <c r="L840">
        <v>1</v>
      </c>
    </row>
    <row r="841" spans="1:12" x14ac:dyDescent="0.35">
      <c r="A841">
        <v>275390</v>
      </c>
      <c r="B841">
        <v>12</v>
      </c>
      <c r="D841">
        <v>0</v>
      </c>
      <c r="F841">
        <v>0</v>
      </c>
      <c r="G841">
        <v>0</v>
      </c>
      <c r="K841" t="s">
        <v>89</v>
      </c>
      <c r="L841">
        <v>1</v>
      </c>
    </row>
    <row r="842" spans="1:12" x14ac:dyDescent="0.35">
      <c r="A842">
        <v>470906</v>
      </c>
      <c r="B842">
        <v>1</v>
      </c>
      <c r="C842" t="s">
        <v>135</v>
      </c>
      <c r="D842">
        <v>14</v>
      </c>
      <c r="E842">
        <v>68</v>
      </c>
      <c r="F842">
        <v>2</v>
      </c>
      <c r="G842">
        <v>7</v>
      </c>
      <c r="H842" t="s">
        <v>164</v>
      </c>
      <c r="I842" t="s">
        <v>164</v>
      </c>
      <c r="J842">
        <v>9</v>
      </c>
      <c r="K842">
        <v>68</v>
      </c>
      <c r="L842">
        <v>1</v>
      </c>
    </row>
    <row r="843" spans="1:12" x14ac:dyDescent="0.35">
      <c r="A843">
        <v>470906</v>
      </c>
      <c r="B843">
        <v>2</v>
      </c>
      <c r="C843" t="s">
        <v>171</v>
      </c>
      <c r="D843">
        <v>36</v>
      </c>
      <c r="E843">
        <v>64</v>
      </c>
      <c r="F843">
        <v>1</v>
      </c>
      <c r="G843">
        <v>11</v>
      </c>
      <c r="H843">
        <v>6.2162037037036821E-3</v>
      </c>
      <c r="I843">
        <v>6.2162037037036821E-3</v>
      </c>
      <c r="J843">
        <v>6.2162037037036821E-3</v>
      </c>
      <c r="K843">
        <v>64</v>
      </c>
      <c r="L843">
        <v>1</v>
      </c>
    </row>
    <row r="844" spans="1:12" x14ac:dyDescent="0.35">
      <c r="A844">
        <v>470906</v>
      </c>
      <c r="B844">
        <v>3</v>
      </c>
      <c r="D844">
        <v>0</v>
      </c>
      <c r="F844">
        <v>0</v>
      </c>
      <c r="G844">
        <v>0</v>
      </c>
      <c r="K844" t="s">
        <v>89</v>
      </c>
      <c r="L844">
        <v>1</v>
      </c>
    </row>
    <row r="845" spans="1:12" x14ac:dyDescent="0.35">
      <c r="A845">
        <v>470906</v>
      </c>
      <c r="B845">
        <v>4</v>
      </c>
      <c r="D845">
        <v>0</v>
      </c>
      <c r="F845">
        <v>0</v>
      </c>
      <c r="G845">
        <v>0</v>
      </c>
      <c r="K845" t="s">
        <v>89</v>
      </c>
      <c r="L845">
        <v>1</v>
      </c>
    </row>
    <row r="846" spans="1:12" x14ac:dyDescent="0.35">
      <c r="A846">
        <v>470906</v>
      </c>
      <c r="B846">
        <v>5</v>
      </c>
      <c r="D846">
        <v>0</v>
      </c>
      <c r="F846">
        <v>0</v>
      </c>
      <c r="G846">
        <v>0</v>
      </c>
      <c r="K846" t="s">
        <v>89</v>
      </c>
      <c r="L846">
        <v>1</v>
      </c>
    </row>
    <row r="847" spans="1:12" x14ac:dyDescent="0.35">
      <c r="A847">
        <v>470906</v>
      </c>
      <c r="B847">
        <v>6</v>
      </c>
      <c r="D847">
        <v>0</v>
      </c>
      <c r="F847">
        <v>0</v>
      </c>
      <c r="G847">
        <v>0</v>
      </c>
      <c r="K847" t="s">
        <v>89</v>
      </c>
      <c r="L847">
        <v>1</v>
      </c>
    </row>
    <row r="848" spans="1:12" x14ac:dyDescent="0.35">
      <c r="A848">
        <v>470906</v>
      </c>
      <c r="B848">
        <v>7</v>
      </c>
      <c r="D848">
        <v>0</v>
      </c>
      <c r="F848">
        <v>0</v>
      </c>
      <c r="G848">
        <v>0</v>
      </c>
      <c r="K848" t="s">
        <v>89</v>
      </c>
      <c r="L848">
        <v>1</v>
      </c>
    </row>
    <row r="849" spans="1:12" x14ac:dyDescent="0.35">
      <c r="A849">
        <v>470906</v>
      </c>
      <c r="B849">
        <v>8</v>
      </c>
      <c r="D849">
        <v>0</v>
      </c>
      <c r="F849">
        <v>0</v>
      </c>
      <c r="G849">
        <v>0</v>
      </c>
      <c r="K849" t="s">
        <v>89</v>
      </c>
      <c r="L849">
        <v>1</v>
      </c>
    </row>
    <row r="850" spans="1:12" x14ac:dyDescent="0.35">
      <c r="A850">
        <v>470906</v>
      </c>
      <c r="B850">
        <v>9</v>
      </c>
      <c r="D850">
        <v>0</v>
      </c>
      <c r="F850">
        <v>0</v>
      </c>
      <c r="G850">
        <v>0</v>
      </c>
      <c r="K850" t="s">
        <v>89</v>
      </c>
      <c r="L850">
        <v>1</v>
      </c>
    </row>
    <row r="851" spans="1:12" x14ac:dyDescent="0.35">
      <c r="A851">
        <v>470906</v>
      </c>
      <c r="B851">
        <v>10</v>
      </c>
      <c r="D851">
        <v>0</v>
      </c>
      <c r="F851">
        <v>0</v>
      </c>
      <c r="G851">
        <v>0</v>
      </c>
      <c r="K851" t="s">
        <v>89</v>
      </c>
      <c r="L851">
        <v>1</v>
      </c>
    </row>
    <row r="852" spans="1:12" x14ac:dyDescent="0.35">
      <c r="A852">
        <v>470906</v>
      </c>
      <c r="B852">
        <v>11</v>
      </c>
      <c r="D852">
        <v>0</v>
      </c>
      <c r="F852">
        <v>0</v>
      </c>
      <c r="G852">
        <v>0</v>
      </c>
      <c r="K852" t="s">
        <v>89</v>
      </c>
      <c r="L852">
        <v>1</v>
      </c>
    </row>
    <row r="853" spans="1:12" x14ac:dyDescent="0.35">
      <c r="A853">
        <v>470906</v>
      </c>
      <c r="B853">
        <v>12</v>
      </c>
      <c r="D853">
        <v>0</v>
      </c>
      <c r="F853">
        <v>0</v>
      </c>
      <c r="G853">
        <v>0</v>
      </c>
      <c r="K853" t="s">
        <v>89</v>
      </c>
      <c r="L853">
        <v>1</v>
      </c>
    </row>
    <row r="854" spans="1:12" x14ac:dyDescent="0.35">
      <c r="A854">
        <v>667464</v>
      </c>
      <c r="B854">
        <v>1</v>
      </c>
      <c r="C854" t="s">
        <v>92</v>
      </c>
      <c r="D854">
        <v>46</v>
      </c>
      <c r="E854">
        <v>69</v>
      </c>
      <c r="F854">
        <v>2</v>
      </c>
      <c r="G854">
        <v>6</v>
      </c>
      <c r="H854" t="s">
        <v>164</v>
      </c>
      <c r="I854" t="s">
        <v>164</v>
      </c>
      <c r="J854">
        <v>9</v>
      </c>
      <c r="K854">
        <v>69</v>
      </c>
      <c r="L854">
        <v>1</v>
      </c>
    </row>
    <row r="855" spans="1:12" x14ac:dyDescent="0.35">
      <c r="A855">
        <v>667464</v>
      </c>
      <c r="B855">
        <v>2</v>
      </c>
      <c r="C855" t="s">
        <v>69</v>
      </c>
      <c r="D855">
        <v>4</v>
      </c>
      <c r="E855">
        <v>65</v>
      </c>
      <c r="F855">
        <v>1</v>
      </c>
      <c r="G855">
        <v>10</v>
      </c>
      <c r="H855">
        <v>6.3190972222222364E-3</v>
      </c>
      <c r="I855">
        <v>6.3190972222222364E-3</v>
      </c>
      <c r="J855">
        <v>6.3190972222222364E-3</v>
      </c>
      <c r="K855">
        <v>65</v>
      </c>
      <c r="L855">
        <v>1</v>
      </c>
    </row>
    <row r="856" spans="1:12" x14ac:dyDescent="0.35">
      <c r="A856">
        <v>667464</v>
      </c>
      <c r="B856">
        <v>3</v>
      </c>
      <c r="D856">
        <v>0</v>
      </c>
      <c r="F856">
        <v>0</v>
      </c>
      <c r="G856">
        <v>0</v>
      </c>
      <c r="K856" t="s">
        <v>89</v>
      </c>
      <c r="L856">
        <v>1</v>
      </c>
    </row>
    <row r="857" spans="1:12" x14ac:dyDescent="0.35">
      <c r="A857">
        <v>667464</v>
      </c>
      <c r="B857">
        <v>4</v>
      </c>
      <c r="D857">
        <v>0</v>
      </c>
      <c r="F857">
        <v>0</v>
      </c>
      <c r="G857">
        <v>0</v>
      </c>
      <c r="K857" t="s">
        <v>89</v>
      </c>
      <c r="L857">
        <v>1</v>
      </c>
    </row>
    <row r="858" spans="1:12" x14ac:dyDescent="0.35">
      <c r="A858">
        <v>667464</v>
      </c>
      <c r="B858">
        <v>5</v>
      </c>
      <c r="D858">
        <v>0</v>
      </c>
      <c r="F858">
        <v>0</v>
      </c>
      <c r="G858">
        <v>0</v>
      </c>
      <c r="K858" t="s">
        <v>89</v>
      </c>
      <c r="L858">
        <v>1</v>
      </c>
    </row>
    <row r="859" spans="1:12" x14ac:dyDescent="0.35">
      <c r="A859">
        <v>667464</v>
      </c>
      <c r="B859">
        <v>6</v>
      </c>
      <c r="D859">
        <v>0</v>
      </c>
      <c r="F859">
        <v>0</v>
      </c>
      <c r="G859">
        <v>0</v>
      </c>
      <c r="K859" t="s">
        <v>89</v>
      </c>
      <c r="L859">
        <v>1</v>
      </c>
    </row>
    <row r="860" spans="1:12" x14ac:dyDescent="0.35">
      <c r="A860">
        <v>667464</v>
      </c>
      <c r="B860">
        <v>7</v>
      </c>
      <c r="D860">
        <v>0</v>
      </c>
      <c r="F860">
        <v>0</v>
      </c>
      <c r="G860">
        <v>0</v>
      </c>
      <c r="K860" t="s">
        <v>89</v>
      </c>
      <c r="L860">
        <v>1</v>
      </c>
    </row>
    <row r="861" spans="1:12" x14ac:dyDescent="0.35">
      <c r="A861">
        <v>667464</v>
      </c>
      <c r="B861">
        <v>8</v>
      </c>
      <c r="D861">
        <v>0</v>
      </c>
      <c r="F861">
        <v>0</v>
      </c>
      <c r="G861">
        <v>0</v>
      </c>
      <c r="K861" t="s">
        <v>89</v>
      </c>
      <c r="L861">
        <v>1</v>
      </c>
    </row>
    <row r="862" spans="1:12" x14ac:dyDescent="0.35">
      <c r="A862">
        <v>667464</v>
      </c>
      <c r="B862">
        <v>9</v>
      </c>
      <c r="D862">
        <v>0</v>
      </c>
      <c r="F862">
        <v>0</v>
      </c>
      <c r="G862">
        <v>0</v>
      </c>
      <c r="K862" t="s">
        <v>89</v>
      </c>
      <c r="L862">
        <v>1</v>
      </c>
    </row>
    <row r="863" spans="1:12" x14ac:dyDescent="0.35">
      <c r="A863">
        <v>667464</v>
      </c>
      <c r="B863">
        <v>10</v>
      </c>
      <c r="D863">
        <v>0</v>
      </c>
      <c r="F863">
        <v>0</v>
      </c>
      <c r="G863">
        <v>0</v>
      </c>
      <c r="K863" t="s">
        <v>89</v>
      </c>
      <c r="L863">
        <v>1</v>
      </c>
    </row>
    <row r="864" spans="1:12" x14ac:dyDescent="0.35">
      <c r="A864">
        <v>667464</v>
      </c>
      <c r="B864">
        <v>11</v>
      </c>
      <c r="D864">
        <v>0</v>
      </c>
      <c r="F864">
        <v>0</v>
      </c>
      <c r="G864">
        <v>0</v>
      </c>
      <c r="K864" t="s">
        <v>89</v>
      </c>
      <c r="L864">
        <v>1</v>
      </c>
    </row>
    <row r="865" spans="1:12" x14ac:dyDescent="0.35">
      <c r="A865">
        <v>667464</v>
      </c>
      <c r="B865">
        <v>12</v>
      </c>
      <c r="D865">
        <v>0</v>
      </c>
      <c r="F865">
        <v>0</v>
      </c>
      <c r="G865">
        <v>0</v>
      </c>
      <c r="K865" t="s">
        <v>89</v>
      </c>
      <c r="L865">
        <v>1</v>
      </c>
    </row>
    <row r="866" spans="1:12" x14ac:dyDescent="0.35">
      <c r="A866">
        <v>1076087</v>
      </c>
      <c r="B866">
        <v>1</v>
      </c>
      <c r="C866" t="s">
        <v>165</v>
      </c>
      <c r="D866">
        <v>45</v>
      </c>
      <c r="E866">
        <v>66</v>
      </c>
      <c r="F866">
        <v>2</v>
      </c>
      <c r="G866">
        <v>9</v>
      </c>
      <c r="H866" t="s">
        <v>164</v>
      </c>
      <c r="I866" t="s">
        <v>164</v>
      </c>
      <c r="J866">
        <v>9</v>
      </c>
      <c r="K866">
        <v>66</v>
      </c>
      <c r="L866">
        <v>1</v>
      </c>
    </row>
    <row r="867" spans="1:12" x14ac:dyDescent="0.35">
      <c r="A867">
        <v>1076087</v>
      </c>
      <c r="B867">
        <v>2</v>
      </c>
      <c r="C867" t="s">
        <v>141</v>
      </c>
      <c r="D867">
        <v>35</v>
      </c>
      <c r="E867">
        <v>71</v>
      </c>
      <c r="F867">
        <v>1</v>
      </c>
      <c r="G867">
        <v>4</v>
      </c>
      <c r="H867" t="s">
        <v>162</v>
      </c>
      <c r="I867" t="s">
        <v>162</v>
      </c>
      <c r="J867">
        <v>1</v>
      </c>
      <c r="K867" t="s">
        <v>172</v>
      </c>
      <c r="L867">
        <v>1</v>
      </c>
    </row>
    <row r="868" spans="1:12" x14ac:dyDescent="0.35">
      <c r="A868">
        <v>1076087</v>
      </c>
      <c r="B868">
        <v>3</v>
      </c>
      <c r="D868">
        <v>0</v>
      </c>
      <c r="F868">
        <v>0</v>
      </c>
      <c r="G868">
        <v>0</v>
      </c>
      <c r="K868" t="s">
        <v>89</v>
      </c>
      <c r="L868">
        <v>1</v>
      </c>
    </row>
    <row r="869" spans="1:12" x14ac:dyDescent="0.35">
      <c r="A869">
        <v>1076087</v>
      </c>
      <c r="B869">
        <v>4</v>
      </c>
      <c r="D869">
        <v>0</v>
      </c>
      <c r="F869">
        <v>0</v>
      </c>
      <c r="G869">
        <v>0</v>
      </c>
      <c r="K869" t="s">
        <v>89</v>
      </c>
      <c r="L869">
        <v>1</v>
      </c>
    </row>
    <row r="870" spans="1:12" x14ac:dyDescent="0.35">
      <c r="A870">
        <v>1076087</v>
      </c>
      <c r="B870">
        <v>5</v>
      </c>
      <c r="D870">
        <v>0</v>
      </c>
      <c r="F870">
        <v>0</v>
      </c>
      <c r="G870">
        <v>0</v>
      </c>
      <c r="K870" t="s">
        <v>89</v>
      </c>
      <c r="L870">
        <v>1</v>
      </c>
    </row>
    <row r="871" spans="1:12" x14ac:dyDescent="0.35">
      <c r="A871">
        <v>1076087</v>
      </c>
      <c r="B871">
        <v>6</v>
      </c>
      <c r="D871">
        <v>0</v>
      </c>
      <c r="F871">
        <v>0</v>
      </c>
      <c r="G871">
        <v>0</v>
      </c>
      <c r="K871" t="s">
        <v>89</v>
      </c>
      <c r="L871">
        <v>1</v>
      </c>
    </row>
    <row r="872" spans="1:12" x14ac:dyDescent="0.35">
      <c r="A872">
        <v>1076087</v>
      </c>
      <c r="B872">
        <v>7</v>
      </c>
      <c r="D872">
        <v>0</v>
      </c>
      <c r="F872">
        <v>0</v>
      </c>
      <c r="G872">
        <v>0</v>
      </c>
      <c r="K872" t="s">
        <v>89</v>
      </c>
      <c r="L872">
        <v>1</v>
      </c>
    </row>
    <row r="873" spans="1:12" x14ac:dyDescent="0.35">
      <c r="A873">
        <v>1076087</v>
      </c>
      <c r="B873">
        <v>8</v>
      </c>
      <c r="D873">
        <v>0</v>
      </c>
      <c r="F873">
        <v>0</v>
      </c>
      <c r="G873">
        <v>0</v>
      </c>
      <c r="K873" t="s">
        <v>89</v>
      </c>
      <c r="L873">
        <v>1</v>
      </c>
    </row>
    <row r="874" spans="1:12" x14ac:dyDescent="0.35">
      <c r="A874">
        <v>1076087</v>
      </c>
      <c r="B874">
        <v>9</v>
      </c>
      <c r="D874">
        <v>0</v>
      </c>
      <c r="F874">
        <v>0</v>
      </c>
      <c r="G874">
        <v>0</v>
      </c>
      <c r="K874" t="s">
        <v>89</v>
      </c>
      <c r="L874">
        <v>1</v>
      </c>
    </row>
    <row r="875" spans="1:12" x14ac:dyDescent="0.35">
      <c r="A875">
        <v>1076087</v>
      </c>
      <c r="B875">
        <v>10</v>
      </c>
      <c r="D875">
        <v>0</v>
      </c>
      <c r="F875">
        <v>0</v>
      </c>
      <c r="G875">
        <v>0</v>
      </c>
      <c r="K875" t="s">
        <v>89</v>
      </c>
      <c r="L875">
        <v>1</v>
      </c>
    </row>
    <row r="876" spans="1:12" x14ac:dyDescent="0.35">
      <c r="A876">
        <v>1076087</v>
      </c>
      <c r="B876">
        <v>11</v>
      </c>
      <c r="D876">
        <v>0</v>
      </c>
      <c r="F876">
        <v>0</v>
      </c>
      <c r="G876">
        <v>0</v>
      </c>
      <c r="K876" t="s">
        <v>89</v>
      </c>
      <c r="L876">
        <v>1</v>
      </c>
    </row>
    <row r="877" spans="1:12" x14ac:dyDescent="0.35">
      <c r="A877">
        <v>1076087</v>
      </c>
      <c r="B877">
        <v>12</v>
      </c>
      <c r="D877">
        <v>0</v>
      </c>
      <c r="F877">
        <v>0</v>
      </c>
      <c r="G877">
        <v>0</v>
      </c>
      <c r="K877" t="s">
        <v>89</v>
      </c>
      <c r="L877">
        <v>1</v>
      </c>
    </row>
    <row r="878" spans="1:12" x14ac:dyDescent="0.35">
      <c r="A878">
        <v>1178252</v>
      </c>
      <c r="B878">
        <v>1</v>
      </c>
      <c r="C878" t="s">
        <v>173</v>
      </c>
      <c r="D878">
        <v>37</v>
      </c>
      <c r="E878">
        <v>75</v>
      </c>
      <c r="F878">
        <v>2</v>
      </c>
      <c r="G878">
        <v>0</v>
      </c>
      <c r="H878" t="s">
        <v>170</v>
      </c>
      <c r="I878" t="s">
        <v>170</v>
      </c>
      <c r="J878">
        <v>11</v>
      </c>
      <c r="K878">
        <v>75</v>
      </c>
      <c r="L878">
        <v>1</v>
      </c>
    </row>
    <row r="879" spans="1:12" x14ac:dyDescent="0.35">
      <c r="A879">
        <v>1178252</v>
      </c>
      <c r="B879">
        <v>2</v>
      </c>
      <c r="C879" t="s">
        <v>135</v>
      </c>
      <c r="D879">
        <v>1</v>
      </c>
      <c r="E879">
        <v>68</v>
      </c>
      <c r="F879">
        <v>1</v>
      </c>
      <c r="G879">
        <v>7</v>
      </c>
      <c r="H879">
        <v>6.574768518518459E-3</v>
      </c>
      <c r="I879">
        <v>6.574768518518459E-3</v>
      </c>
      <c r="J879">
        <v>6.574768518518459E-3</v>
      </c>
      <c r="K879">
        <v>68</v>
      </c>
      <c r="L879">
        <v>1</v>
      </c>
    </row>
    <row r="880" spans="1:12" x14ac:dyDescent="0.35">
      <c r="A880">
        <v>1178252</v>
      </c>
      <c r="B880">
        <v>3</v>
      </c>
      <c r="D880">
        <v>0</v>
      </c>
      <c r="F880">
        <v>0</v>
      </c>
      <c r="G880">
        <v>0</v>
      </c>
      <c r="K880" t="s">
        <v>89</v>
      </c>
      <c r="L880">
        <v>1</v>
      </c>
    </row>
    <row r="881" spans="1:12" x14ac:dyDescent="0.35">
      <c r="A881">
        <v>1178252</v>
      </c>
      <c r="B881">
        <v>4</v>
      </c>
      <c r="D881">
        <v>0</v>
      </c>
      <c r="F881">
        <v>0</v>
      </c>
      <c r="G881">
        <v>0</v>
      </c>
      <c r="K881" t="s">
        <v>89</v>
      </c>
      <c r="L881">
        <v>1</v>
      </c>
    </row>
    <row r="882" spans="1:12" x14ac:dyDescent="0.35">
      <c r="A882">
        <v>1178252</v>
      </c>
      <c r="B882">
        <v>5</v>
      </c>
      <c r="D882">
        <v>0</v>
      </c>
      <c r="F882">
        <v>0</v>
      </c>
      <c r="G882">
        <v>0</v>
      </c>
      <c r="K882" t="s">
        <v>89</v>
      </c>
      <c r="L882">
        <v>1</v>
      </c>
    </row>
    <row r="883" spans="1:12" x14ac:dyDescent="0.35">
      <c r="A883">
        <v>1178252</v>
      </c>
      <c r="B883">
        <v>6</v>
      </c>
      <c r="D883">
        <v>0</v>
      </c>
      <c r="F883">
        <v>0</v>
      </c>
      <c r="G883">
        <v>0</v>
      </c>
      <c r="K883" t="s">
        <v>89</v>
      </c>
      <c r="L883">
        <v>1</v>
      </c>
    </row>
    <row r="884" spans="1:12" x14ac:dyDescent="0.35">
      <c r="A884">
        <v>1178252</v>
      </c>
      <c r="B884">
        <v>7</v>
      </c>
      <c r="D884">
        <v>0</v>
      </c>
      <c r="F884">
        <v>0</v>
      </c>
      <c r="G884">
        <v>0</v>
      </c>
      <c r="K884" t="s">
        <v>89</v>
      </c>
      <c r="L884">
        <v>1</v>
      </c>
    </row>
    <row r="885" spans="1:12" x14ac:dyDescent="0.35">
      <c r="A885">
        <v>1178252</v>
      </c>
      <c r="B885">
        <v>8</v>
      </c>
      <c r="D885">
        <v>0</v>
      </c>
      <c r="F885">
        <v>0</v>
      </c>
      <c r="G885">
        <v>0</v>
      </c>
      <c r="K885" t="s">
        <v>89</v>
      </c>
      <c r="L885">
        <v>1</v>
      </c>
    </row>
    <row r="886" spans="1:12" x14ac:dyDescent="0.35">
      <c r="A886">
        <v>1178252</v>
      </c>
      <c r="B886">
        <v>9</v>
      </c>
      <c r="D886">
        <v>0</v>
      </c>
      <c r="F886">
        <v>0</v>
      </c>
      <c r="G886">
        <v>0</v>
      </c>
      <c r="K886" t="s">
        <v>89</v>
      </c>
      <c r="L886">
        <v>1</v>
      </c>
    </row>
    <row r="887" spans="1:12" x14ac:dyDescent="0.35">
      <c r="A887">
        <v>1178252</v>
      </c>
      <c r="B887">
        <v>10</v>
      </c>
      <c r="D887">
        <v>0</v>
      </c>
      <c r="F887">
        <v>0</v>
      </c>
      <c r="G887">
        <v>0</v>
      </c>
      <c r="K887" t="s">
        <v>89</v>
      </c>
      <c r="L887">
        <v>1</v>
      </c>
    </row>
    <row r="888" spans="1:12" x14ac:dyDescent="0.35">
      <c r="A888">
        <v>1178252</v>
      </c>
      <c r="B888">
        <v>11</v>
      </c>
      <c r="D888">
        <v>0</v>
      </c>
      <c r="F888">
        <v>0</v>
      </c>
      <c r="G888">
        <v>0</v>
      </c>
      <c r="K888" t="s">
        <v>89</v>
      </c>
      <c r="L888">
        <v>1</v>
      </c>
    </row>
    <row r="889" spans="1:12" x14ac:dyDescent="0.35">
      <c r="A889">
        <v>1178252</v>
      </c>
      <c r="B889">
        <v>12</v>
      </c>
      <c r="D889">
        <v>0</v>
      </c>
      <c r="F889">
        <v>0</v>
      </c>
      <c r="G889">
        <v>0</v>
      </c>
      <c r="K889" t="s">
        <v>89</v>
      </c>
      <c r="L889">
        <v>1</v>
      </c>
    </row>
    <row r="890" spans="1:12" x14ac:dyDescent="0.35">
      <c r="A890">
        <v>844066</v>
      </c>
      <c r="B890">
        <v>1</v>
      </c>
      <c r="C890" t="s">
        <v>174</v>
      </c>
      <c r="D890">
        <v>18</v>
      </c>
      <c r="E890">
        <v>76</v>
      </c>
      <c r="F890">
        <v>1</v>
      </c>
      <c r="G890">
        <v>-1</v>
      </c>
      <c r="H890" t="s">
        <v>170</v>
      </c>
      <c r="I890" t="s">
        <v>170</v>
      </c>
      <c r="J890">
        <v>11</v>
      </c>
      <c r="K890">
        <v>76</v>
      </c>
      <c r="L890">
        <v>1</v>
      </c>
    </row>
    <row r="891" spans="1:12" x14ac:dyDescent="0.35">
      <c r="A891">
        <v>844066</v>
      </c>
      <c r="B891">
        <v>2</v>
      </c>
      <c r="C891" t="s">
        <v>141</v>
      </c>
      <c r="D891">
        <v>40</v>
      </c>
      <c r="E891">
        <v>71</v>
      </c>
      <c r="F891">
        <v>1</v>
      </c>
      <c r="G891">
        <v>4</v>
      </c>
      <c r="H891" t="s">
        <v>162</v>
      </c>
      <c r="I891" t="s">
        <v>162</v>
      </c>
      <c r="J891">
        <v>1</v>
      </c>
      <c r="K891" t="s">
        <v>172</v>
      </c>
      <c r="L891">
        <v>1</v>
      </c>
    </row>
    <row r="892" spans="1:12" x14ac:dyDescent="0.35">
      <c r="A892">
        <v>844066</v>
      </c>
      <c r="B892">
        <v>3</v>
      </c>
      <c r="D892">
        <v>0</v>
      </c>
      <c r="F892">
        <v>0</v>
      </c>
      <c r="G892">
        <v>0</v>
      </c>
      <c r="K892" t="s">
        <v>89</v>
      </c>
      <c r="L892">
        <v>1</v>
      </c>
    </row>
    <row r="893" spans="1:12" x14ac:dyDescent="0.35">
      <c r="A893">
        <v>844066</v>
      </c>
      <c r="B893">
        <v>4</v>
      </c>
      <c r="D893">
        <v>0</v>
      </c>
      <c r="F893">
        <v>0</v>
      </c>
      <c r="G893">
        <v>0</v>
      </c>
      <c r="K893" t="s">
        <v>89</v>
      </c>
      <c r="L893">
        <v>1</v>
      </c>
    </row>
    <row r="894" spans="1:12" x14ac:dyDescent="0.35">
      <c r="A894">
        <v>844066</v>
      </c>
      <c r="B894">
        <v>5</v>
      </c>
      <c r="D894">
        <v>0</v>
      </c>
      <c r="F894">
        <v>0</v>
      </c>
      <c r="G894">
        <v>0</v>
      </c>
      <c r="K894" t="s">
        <v>89</v>
      </c>
      <c r="L894">
        <v>1</v>
      </c>
    </row>
    <row r="895" spans="1:12" x14ac:dyDescent="0.35">
      <c r="A895">
        <v>844066</v>
      </c>
      <c r="B895">
        <v>6</v>
      </c>
      <c r="D895">
        <v>0</v>
      </c>
      <c r="F895">
        <v>0</v>
      </c>
      <c r="G895">
        <v>0</v>
      </c>
      <c r="K895" t="s">
        <v>89</v>
      </c>
      <c r="L895">
        <v>1</v>
      </c>
    </row>
    <row r="896" spans="1:12" x14ac:dyDescent="0.35">
      <c r="A896">
        <v>844066</v>
      </c>
      <c r="B896">
        <v>7</v>
      </c>
      <c r="D896">
        <v>0</v>
      </c>
      <c r="F896">
        <v>0</v>
      </c>
      <c r="G896">
        <v>0</v>
      </c>
      <c r="K896" t="s">
        <v>89</v>
      </c>
      <c r="L896">
        <v>1</v>
      </c>
    </row>
    <row r="897" spans="1:12" x14ac:dyDescent="0.35">
      <c r="A897">
        <v>844066</v>
      </c>
      <c r="B897">
        <v>8</v>
      </c>
      <c r="D897">
        <v>0</v>
      </c>
      <c r="F897">
        <v>0</v>
      </c>
      <c r="G897">
        <v>0</v>
      </c>
      <c r="K897" t="s">
        <v>89</v>
      </c>
      <c r="L897">
        <v>1</v>
      </c>
    </row>
    <row r="898" spans="1:12" x14ac:dyDescent="0.35">
      <c r="A898">
        <v>844066</v>
      </c>
      <c r="B898">
        <v>9</v>
      </c>
      <c r="D898">
        <v>0</v>
      </c>
      <c r="F898">
        <v>0</v>
      </c>
      <c r="G898">
        <v>0</v>
      </c>
      <c r="K898" t="s">
        <v>89</v>
      </c>
      <c r="L898">
        <v>1</v>
      </c>
    </row>
    <row r="899" spans="1:12" x14ac:dyDescent="0.35">
      <c r="A899">
        <v>844066</v>
      </c>
      <c r="B899">
        <v>10</v>
      </c>
      <c r="D899">
        <v>0</v>
      </c>
      <c r="F899">
        <v>0</v>
      </c>
      <c r="G899">
        <v>0</v>
      </c>
      <c r="K899" t="s">
        <v>89</v>
      </c>
      <c r="L899">
        <v>1</v>
      </c>
    </row>
    <row r="900" spans="1:12" x14ac:dyDescent="0.35">
      <c r="A900">
        <v>844066</v>
      </c>
      <c r="B900">
        <v>11</v>
      </c>
      <c r="D900">
        <v>0</v>
      </c>
      <c r="F900">
        <v>0</v>
      </c>
      <c r="G900">
        <v>0</v>
      </c>
      <c r="K900" t="s">
        <v>89</v>
      </c>
      <c r="L900">
        <v>1</v>
      </c>
    </row>
    <row r="901" spans="1:12" x14ac:dyDescent="0.35">
      <c r="A901">
        <v>844066</v>
      </c>
      <c r="B901">
        <v>12</v>
      </c>
      <c r="D901">
        <v>0</v>
      </c>
      <c r="F901">
        <v>0</v>
      </c>
      <c r="G901">
        <v>0</v>
      </c>
      <c r="K901" t="s">
        <v>89</v>
      </c>
      <c r="L901">
        <v>1</v>
      </c>
    </row>
    <row r="902" spans="1:12" x14ac:dyDescent="0.35">
      <c r="A902">
        <v>105253</v>
      </c>
      <c r="B902">
        <v>1</v>
      </c>
      <c r="C902" t="s">
        <v>143</v>
      </c>
      <c r="D902">
        <v>25</v>
      </c>
      <c r="E902">
        <v>74</v>
      </c>
      <c r="F902">
        <v>1</v>
      </c>
      <c r="G902">
        <v>1</v>
      </c>
      <c r="H902" t="s">
        <v>170</v>
      </c>
      <c r="I902" t="s">
        <v>170</v>
      </c>
      <c r="J902">
        <v>11</v>
      </c>
      <c r="K902">
        <v>74</v>
      </c>
      <c r="L902">
        <v>1</v>
      </c>
    </row>
    <row r="903" spans="1:12" x14ac:dyDescent="0.35">
      <c r="A903">
        <v>105253</v>
      </c>
      <c r="B903">
        <v>2</v>
      </c>
      <c r="C903" t="s">
        <v>145</v>
      </c>
      <c r="D903">
        <v>39</v>
      </c>
      <c r="E903">
        <v>73</v>
      </c>
      <c r="F903">
        <v>1</v>
      </c>
      <c r="G903">
        <v>2</v>
      </c>
      <c r="H903" t="s">
        <v>150</v>
      </c>
      <c r="I903" t="s">
        <v>150</v>
      </c>
      <c r="J903">
        <v>2</v>
      </c>
      <c r="K903" t="s">
        <v>149</v>
      </c>
      <c r="L903">
        <v>1</v>
      </c>
    </row>
    <row r="904" spans="1:12" x14ac:dyDescent="0.35">
      <c r="A904">
        <v>105253</v>
      </c>
      <c r="B904">
        <v>3</v>
      </c>
      <c r="D904">
        <v>0</v>
      </c>
      <c r="F904">
        <v>0</v>
      </c>
      <c r="G904">
        <v>0</v>
      </c>
      <c r="K904" t="s">
        <v>89</v>
      </c>
      <c r="L904">
        <v>1</v>
      </c>
    </row>
    <row r="905" spans="1:12" x14ac:dyDescent="0.35">
      <c r="A905">
        <v>105253</v>
      </c>
      <c r="B905">
        <v>4</v>
      </c>
      <c r="D905">
        <v>0</v>
      </c>
      <c r="F905">
        <v>0</v>
      </c>
      <c r="G905">
        <v>0</v>
      </c>
      <c r="K905" t="s">
        <v>89</v>
      </c>
      <c r="L905">
        <v>1</v>
      </c>
    </row>
    <row r="906" spans="1:12" x14ac:dyDescent="0.35">
      <c r="A906">
        <v>105253</v>
      </c>
      <c r="B906">
        <v>5</v>
      </c>
      <c r="D906">
        <v>0</v>
      </c>
      <c r="F906">
        <v>0</v>
      </c>
      <c r="G906">
        <v>0</v>
      </c>
      <c r="K906" t="s">
        <v>89</v>
      </c>
      <c r="L906">
        <v>1</v>
      </c>
    </row>
    <row r="907" spans="1:12" x14ac:dyDescent="0.35">
      <c r="A907">
        <v>105253</v>
      </c>
      <c r="B907">
        <v>6</v>
      </c>
      <c r="D907">
        <v>0</v>
      </c>
      <c r="F907">
        <v>0</v>
      </c>
      <c r="G907">
        <v>0</v>
      </c>
      <c r="K907" t="s">
        <v>89</v>
      </c>
      <c r="L907">
        <v>1</v>
      </c>
    </row>
    <row r="908" spans="1:12" x14ac:dyDescent="0.35">
      <c r="A908">
        <v>105253</v>
      </c>
      <c r="B908">
        <v>7</v>
      </c>
      <c r="D908">
        <v>0</v>
      </c>
      <c r="F908">
        <v>0</v>
      </c>
      <c r="G908">
        <v>0</v>
      </c>
      <c r="K908" t="s">
        <v>89</v>
      </c>
      <c r="L908">
        <v>1</v>
      </c>
    </row>
    <row r="909" spans="1:12" x14ac:dyDescent="0.35">
      <c r="A909">
        <v>105253</v>
      </c>
      <c r="B909">
        <v>8</v>
      </c>
      <c r="D909">
        <v>0</v>
      </c>
      <c r="F909">
        <v>0</v>
      </c>
      <c r="G909">
        <v>0</v>
      </c>
      <c r="K909" t="s">
        <v>89</v>
      </c>
      <c r="L909">
        <v>1</v>
      </c>
    </row>
    <row r="910" spans="1:12" x14ac:dyDescent="0.35">
      <c r="A910">
        <v>105253</v>
      </c>
      <c r="B910">
        <v>9</v>
      </c>
      <c r="D910">
        <v>0</v>
      </c>
      <c r="F910">
        <v>0</v>
      </c>
      <c r="G910">
        <v>0</v>
      </c>
      <c r="K910" t="s">
        <v>89</v>
      </c>
      <c r="L910">
        <v>1</v>
      </c>
    </row>
    <row r="911" spans="1:12" x14ac:dyDescent="0.35">
      <c r="A911">
        <v>105253</v>
      </c>
      <c r="B911">
        <v>10</v>
      </c>
      <c r="D911">
        <v>0</v>
      </c>
      <c r="F911">
        <v>0</v>
      </c>
      <c r="G911">
        <v>0</v>
      </c>
      <c r="K911" t="s">
        <v>89</v>
      </c>
      <c r="L911">
        <v>1</v>
      </c>
    </row>
    <row r="912" spans="1:12" x14ac:dyDescent="0.35">
      <c r="A912">
        <v>105253</v>
      </c>
      <c r="B912">
        <v>11</v>
      </c>
      <c r="D912">
        <v>0</v>
      </c>
      <c r="F912">
        <v>0</v>
      </c>
      <c r="G912">
        <v>0</v>
      </c>
      <c r="K912" t="s">
        <v>89</v>
      </c>
      <c r="L912">
        <v>1</v>
      </c>
    </row>
    <row r="913" spans="1:12" x14ac:dyDescent="0.35">
      <c r="A913">
        <v>105253</v>
      </c>
      <c r="B913">
        <v>12</v>
      </c>
      <c r="D913">
        <v>0</v>
      </c>
      <c r="F913">
        <v>0</v>
      </c>
      <c r="G913">
        <v>0</v>
      </c>
      <c r="K913" t="s">
        <v>89</v>
      </c>
      <c r="L913">
        <v>1</v>
      </c>
    </row>
    <row r="914" spans="1:12" x14ac:dyDescent="0.35">
      <c r="A914">
        <v>703126</v>
      </c>
      <c r="B914">
        <v>1</v>
      </c>
      <c r="C914" t="s">
        <v>175</v>
      </c>
      <c r="D914">
        <v>28</v>
      </c>
      <c r="E914">
        <v>77</v>
      </c>
      <c r="F914">
        <v>1</v>
      </c>
      <c r="G914">
        <v>-2</v>
      </c>
      <c r="H914" t="s">
        <v>170</v>
      </c>
      <c r="I914" t="s">
        <v>170</v>
      </c>
      <c r="J914">
        <v>11</v>
      </c>
      <c r="K914">
        <v>77</v>
      </c>
      <c r="L914">
        <v>1</v>
      </c>
    </row>
    <row r="915" spans="1:12" x14ac:dyDescent="0.35">
      <c r="A915">
        <v>703126</v>
      </c>
      <c r="B915">
        <v>2</v>
      </c>
      <c r="D915">
        <v>0</v>
      </c>
      <c r="F915">
        <v>0</v>
      </c>
      <c r="G915">
        <v>0</v>
      </c>
      <c r="K915" t="s">
        <v>89</v>
      </c>
      <c r="L915">
        <v>1</v>
      </c>
    </row>
    <row r="916" spans="1:12" x14ac:dyDescent="0.35">
      <c r="A916">
        <v>703126</v>
      </c>
      <c r="B916">
        <v>3</v>
      </c>
      <c r="D916">
        <v>0</v>
      </c>
      <c r="F916">
        <v>0</v>
      </c>
      <c r="G916">
        <v>0</v>
      </c>
      <c r="K916" t="s">
        <v>89</v>
      </c>
      <c r="L916">
        <v>1</v>
      </c>
    </row>
    <row r="917" spans="1:12" x14ac:dyDescent="0.35">
      <c r="A917">
        <v>703126</v>
      </c>
      <c r="B917">
        <v>4</v>
      </c>
      <c r="D917">
        <v>0</v>
      </c>
      <c r="F917">
        <v>0</v>
      </c>
      <c r="G917">
        <v>0</v>
      </c>
      <c r="K917" t="s">
        <v>89</v>
      </c>
      <c r="L917">
        <v>1</v>
      </c>
    </row>
    <row r="918" spans="1:12" x14ac:dyDescent="0.35">
      <c r="A918">
        <v>703126</v>
      </c>
      <c r="B918">
        <v>5</v>
      </c>
      <c r="D918">
        <v>0</v>
      </c>
      <c r="F918">
        <v>0</v>
      </c>
      <c r="G918">
        <v>0</v>
      </c>
      <c r="K918" t="s">
        <v>89</v>
      </c>
      <c r="L918">
        <v>1</v>
      </c>
    </row>
    <row r="919" spans="1:12" x14ac:dyDescent="0.35">
      <c r="A919">
        <v>703126</v>
      </c>
      <c r="B919">
        <v>6</v>
      </c>
      <c r="D919">
        <v>0</v>
      </c>
      <c r="F919">
        <v>0</v>
      </c>
      <c r="G919">
        <v>0</v>
      </c>
      <c r="K919" t="s">
        <v>89</v>
      </c>
      <c r="L919">
        <v>1</v>
      </c>
    </row>
    <row r="920" spans="1:12" x14ac:dyDescent="0.35">
      <c r="A920">
        <v>703126</v>
      </c>
      <c r="B920">
        <v>7</v>
      </c>
      <c r="D920">
        <v>0</v>
      </c>
      <c r="F920">
        <v>0</v>
      </c>
      <c r="G920">
        <v>0</v>
      </c>
      <c r="K920" t="s">
        <v>89</v>
      </c>
      <c r="L920">
        <v>1</v>
      </c>
    </row>
    <row r="921" spans="1:12" x14ac:dyDescent="0.35">
      <c r="A921">
        <v>703126</v>
      </c>
      <c r="B921">
        <v>8</v>
      </c>
      <c r="D921">
        <v>0</v>
      </c>
      <c r="F921">
        <v>0</v>
      </c>
      <c r="G921">
        <v>0</v>
      </c>
      <c r="K921" t="s">
        <v>89</v>
      </c>
      <c r="L921">
        <v>1</v>
      </c>
    </row>
    <row r="922" spans="1:12" x14ac:dyDescent="0.35">
      <c r="A922">
        <v>703126</v>
      </c>
      <c r="B922">
        <v>9</v>
      </c>
      <c r="D922">
        <v>0</v>
      </c>
      <c r="F922">
        <v>0</v>
      </c>
      <c r="G922">
        <v>0</v>
      </c>
      <c r="K922" t="s">
        <v>89</v>
      </c>
      <c r="L922">
        <v>1</v>
      </c>
    </row>
    <row r="923" spans="1:12" x14ac:dyDescent="0.35">
      <c r="A923">
        <v>703126</v>
      </c>
      <c r="B923">
        <v>10</v>
      </c>
      <c r="D923">
        <v>0</v>
      </c>
      <c r="F923">
        <v>0</v>
      </c>
      <c r="G923">
        <v>0</v>
      </c>
      <c r="K923" t="s">
        <v>89</v>
      </c>
      <c r="L923">
        <v>1</v>
      </c>
    </row>
    <row r="924" spans="1:12" x14ac:dyDescent="0.35">
      <c r="A924">
        <v>703126</v>
      </c>
      <c r="B924">
        <v>11</v>
      </c>
      <c r="D924">
        <v>0</v>
      </c>
      <c r="F924">
        <v>0</v>
      </c>
      <c r="G924">
        <v>0</v>
      </c>
      <c r="K924" t="s">
        <v>89</v>
      </c>
      <c r="L924">
        <v>1</v>
      </c>
    </row>
    <row r="925" spans="1:12" x14ac:dyDescent="0.35">
      <c r="A925">
        <v>703126</v>
      </c>
      <c r="B925">
        <v>12</v>
      </c>
      <c r="D925">
        <v>0</v>
      </c>
      <c r="F925">
        <v>0</v>
      </c>
      <c r="G925">
        <v>0</v>
      </c>
      <c r="K925" t="s">
        <v>89</v>
      </c>
      <c r="L925">
        <v>1</v>
      </c>
    </row>
    <row r="926" spans="1:12" x14ac:dyDescent="0.35">
      <c r="A926">
        <v>683220</v>
      </c>
      <c r="B926">
        <v>1</v>
      </c>
      <c r="C926" t="s">
        <v>176</v>
      </c>
      <c r="D926">
        <v>49</v>
      </c>
      <c r="E926">
        <v>78</v>
      </c>
      <c r="F926">
        <v>2</v>
      </c>
      <c r="G926">
        <v>-3</v>
      </c>
      <c r="H926" t="s">
        <v>170</v>
      </c>
      <c r="I926" t="s">
        <v>170</v>
      </c>
      <c r="J926">
        <v>11</v>
      </c>
      <c r="K926">
        <v>78</v>
      </c>
      <c r="L926">
        <v>1</v>
      </c>
    </row>
    <row r="927" spans="1:12" x14ac:dyDescent="0.35">
      <c r="A927">
        <v>683220</v>
      </c>
      <c r="B927">
        <v>2</v>
      </c>
      <c r="D927">
        <v>0</v>
      </c>
      <c r="F927">
        <v>0</v>
      </c>
      <c r="G927">
        <v>0</v>
      </c>
      <c r="K927" t="s">
        <v>89</v>
      </c>
      <c r="L927">
        <v>1</v>
      </c>
    </row>
    <row r="928" spans="1:12" x14ac:dyDescent="0.35">
      <c r="A928">
        <v>683220</v>
      </c>
      <c r="B928">
        <v>3</v>
      </c>
      <c r="D928">
        <v>0</v>
      </c>
      <c r="F928">
        <v>0</v>
      </c>
      <c r="G928">
        <v>0</v>
      </c>
      <c r="K928" t="s">
        <v>89</v>
      </c>
      <c r="L928">
        <v>1</v>
      </c>
    </row>
    <row r="929" spans="1:12" x14ac:dyDescent="0.35">
      <c r="A929">
        <v>683220</v>
      </c>
      <c r="B929">
        <v>4</v>
      </c>
      <c r="D929">
        <v>0</v>
      </c>
      <c r="F929">
        <v>0</v>
      </c>
      <c r="G929">
        <v>0</v>
      </c>
      <c r="K929" t="s">
        <v>89</v>
      </c>
      <c r="L929">
        <v>1</v>
      </c>
    </row>
    <row r="930" spans="1:12" x14ac:dyDescent="0.35">
      <c r="A930">
        <v>683220</v>
      </c>
      <c r="B930">
        <v>5</v>
      </c>
      <c r="D930">
        <v>0</v>
      </c>
      <c r="F930">
        <v>0</v>
      </c>
      <c r="G930">
        <v>0</v>
      </c>
      <c r="K930" t="s">
        <v>89</v>
      </c>
      <c r="L930">
        <v>1</v>
      </c>
    </row>
    <row r="931" spans="1:12" x14ac:dyDescent="0.35">
      <c r="A931">
        <v>683220</v>
      </c>
      <c r="B931">
        <v>6</v>
      </c>
      <c r="D931">
        <v>0</v>
      </c>
      <c r="F931">
        <v>0</v>
      </c>
      <c r="G931">
        <v>0</v>
      </c>
      <c r="K931" t="s">
        <v>89</v>
      </c>
      <c r="L931">
        <v>1</v>
      </c>
    </row>
    <row r="932" spans="1:12" x14ac:dyDescent="0.35">
      <c r="A932">
        <v>683220</v>
      </c>
      <c r="B932">
        <v>7</v>
      </c>
      <c r="D932">
        <v>0</v>
      </c>
      <c r="F932">
        <v>0</v>
      </c>
      <c r="G932">
        <v>0</v>
      </c>
      <c r="K932" t="s">
        <v>89</v>
      </c>
      <c r="L932">
        <v>1</v>
      </c>
    </row>
    <row r="933" spans="1:12" x14ac:dyDescent="0.35">
      <c r="A933">
        <v>683220</v>
      </c>
      <c r="B933">
        <v>8</v>
      </c>
      <c r="D933">
        <v>0</v>
      </c>
      <c r="F933">
        <v>0</v>
      </c>
      <c r="G933">
        <v>0</v>
      </c>
      <c r="K933" t="s">
        <v>89</v>
      </c>
      <c r="L933">
        <v>1</v>
      </c>
    </row>
    <row r="934" spans="1:12" x14ac:dyDescent="0.35">
      <c r="A934">
        <v>683220</v>
      </c>
      <c r="B934">
        <v>9</v>
      </c>
      <c r="D934">
        <v>0</v>
      </c>
      <c r="F934">
        <v>0</v>
      </c>
      <c r="G934">
        <v>0</v>
      </c>
      <c r="K934" t="s">
        <v>89</v>
      </c>
      <c r="L934">
        <v>1</v>
      </c>
    </row>
    <row r="935" spans="1:12" x14ac:dyDescent="0.35">
      <c r="A935">
        <v>683220</v>
      </c>
      <c r="B935">
        <v>10</v>
      </c>
      <c r="D935">
        <v>0</v>
      </c>
      <c r="F935">
        <v>0</v>
      </c>
      <c r="G935">
        <v>0</v>
      </c>
      <c r="K935" t="s">
        <v>89</v>
      </c>
      <c r="L935">
        <v>1</v>
      </c>
    </row>
    <row r="936" spans="1:12" x14ac:dyDescent="0.35">
      <c r="A936">
        <v>683220</v>
      </c>
      <c r="B936">
        <v>11</v>
      </c>
      <c r="D936">
        <v>0</v>
      </c>
      <c r="F936">
        <v>0</v>
      </c>
      <c r="G936">
        <v>0</v>
      </c>
      <c r="K936" t="s">
        <v>89</v>
      </c>
      <c r="L936">
        <v>1</v>
      </c>
    </row>
    <row r="937" spans="1:12" x14ac:dyDescent="0.35">
      <c r="A937">
        <v>683220</v>
      </c>
      <c r="B937">
        <v>12</v>
      </c>
      <c r="D937">
        <v>0</v>
      </c>
      <c r="F937">
        <v>0</v>
      </c>
      <c r="G937">
        <v>0</v>
      </c>
      <c r="K937" t="s">
        <v>89</v>
      </c>
      <c r="L937">
        <v>1</v>
      </c>
    </row>
    <row r="938" spans="1:12" x14ac:dyDescent="0.35">
      <c r="A938">
        <v>213806</v>
      </c>
      <c r="B938">
        <v>1</v>
      </c>
      <c r="C938" t="s">
        <v>177</v>
      </c>
      <c r="D938">
        <v>42</v>
      </c>
      <c r="E938">
        <v>79</v>
      </c>
      <c r="F938">
        <v>2</v>
      </c>
      <c r="G938">
        <v>-4</v>
      </c>
      <c r="H938" t="s">
        <v>170</v>
      </c>
      <c r="I938" t="s">
        <v>170</v>
      </c>
      <c r="J938">
        <v>11</v>
      </c>
      <c r="K938">
        <v>79</v>
      </c>
      <c r="L938">
        <v>1</v>
      </c>
    </row>
    <row r="939" spans="1:12" x14ac:dyDescent="0.35">
      <c r="A939">
        <v>213806</v>
      </c>
      <c r="B939">
        <v>2</v>
      </c>
      <c r="D939">
        <v>0</v>
      </c>
      <c r="F939">
        <v>0</v>
      </c>
      <c r="G939">
        <v>0</v>
      </c>
      <c r="K939" t="s">
        <v>89</v>
      </c>
      <c r="L939">
        <v>1</v>
      </c>
    </row>
    <row r="940" spans="1:12" x14ac:dyDescent="0.35">
      <c r="A940">
        <v>213806</v>
      </c>
      <c r="B940">
        <v>3</v>
      </c>
      <c r="D940">
        <v>0</v>
      </c>
      <c r="F940">
        <v>0</v>
      </c>
      <c r="G940">
        <v>0</v>
      </c>
      <c r="K940" t="s">
        <v>89</v>
      </c>
      <c r="L940">
        <v>1</v>
      </c>
    </row>
    <row r="941" spans="1:12" x14ac:dyDescent="0.35">
      <c r="A941">
        <v>213806</v>
      </c>
      <c r="B941">
        <v>4</v>
      </c>
      <c r="D941">
        <v>0</v>
      </c>
      <c r="F941">
        <v>0</v>
      </c>
      <c r="G941">
        <v>0</v>
      </c>
      <c r="K941" t="s">
        <v>89</v>
      </c>
      <c r="L941">
        <v>1</v>
      </c>
    </row>
    <row r="942" spans="1:12" x14ac:dyDescent="0.35">
      <c r="A942">
        <v>213806</v>
      </c>
      <c r="B942">
        <v>5</v>
      </c>
      <c r="D942">
        <v>0</v>
      </c>
      <c r="F942">
        <v>0</v>
      </c>
      <c r="G942">
        <v>0</v>
      </c>
      <c r="K942" t="s">
        <v>89</v>
      </c>
      <c r="L942">
        <v>1</v>
      </c>
    </row>
    <row r="943" spans="1:12" x14ac:dyDescent="0.35">
      <c r="A943">
        <v>213806</v>
      </c>
      <c r="B943">
        <v>6</v>
      </c>
      <c r="D943">
        <v>0</v>
      </c>
      <c r="F943">
        <v>0</v>
      </c>
      <c r="G943">
        <v>0</v>
      </c>
      <c r="K943" t="s">
        <v>89</v>
      </c>
      <c r="L943">
        <v>1</v>
      </c>
    </row>
    <row r="944" spans="1:12" x14ac:dyDescent="0.35">
      <c r="A944">
        <v>213806</v>
      </c>
      <c r="B944">
        <v>7</v>
      </c>
      <c r="D944">
        <v>0</v>
      </c>
      <c r="F944">
        <v>0</v>
      </c>
      <c r="G944">
        <v>0</v>
      </c>
      <c r="K944" t="s">
        <v>89</v>
      </c>
      <c r="L944">
        <v>1</v>
      </c>
    </row>
    <row r="945" spans="1:12" x14ac:dyDescent="0.35">
      <c r="A945">
        <v>213806</v>
      </c>
      <c r="B945">
        <v>8</v>
      </c>
      <c r="D945">
        <v>0</v>
      </c>
      <c r="F945">
        <v>0</v>
      </c>
      <c r="G945">
        <v>0</v>
      </c>
      <c r="K945" t="s">
        <v>89</v>
      </c>
      <c r="L945">
        <v>1</v>
      </c>
    </row>
    <row r="946" spans="1:12" x14ac:dyDescent="0.35">
      <c r="A946">
        <v>213806</v>
      </c>
      <c r="B946">
        <v>9</v>
      </c>
      <c r="D946">
        <v>0</v>
      </c>
      <c r="F946">
        <v>0</v>
      </c>
      <c r="G946">
        <v>0</v>
      </c>
      <c r="K946" t="s">
        <v>89</v>
      </c>
      <c r="L946">
        <v>1</v>
      </c>
    </row>
    <row r="947" spans="1:12" x14ac:dyDescent="0.35">
      <c r="A947">
        <v>213806</v>
      </c>
      <c r="B947">
        <v>10</v>
      </c>
      <c r="D947">
        <v>0</v>
      </c>
      <c r="F947">
        <v>0</v>
      </c>
      <c r="G947">
        <v>0</v>
      </c>
      <c r="K947" t="s">
        <v>89</v>
      </c>
      <c r="L947">
        <v>1</v>
      </c>
    </row>
    <row r="948" spans="1:12" x14ac:dyDescent="0.35">
      <c r="A948">
        <v>213806</v>
      </c>
      <c r="B948">
        <v>11</v>
      </c>
      <c r="D948">
        <v>0</v>
      </c>
      <c r="F948">
        <v>0</v>
      </c>
      <c r="G948">
        <v>0</v>
      </c>
      <c r="K948" t="s">
        <v>89</v>
      </c>
      <c r="L948">
        <v>1</v>
      </c>
    </row>
    <row r="949" spans="1:12" x14ac:dyDescent="0.35">
      <c r="A949">
        <v>213806</v>
      </c>
      <c r="B949">
        <v>12</v>
      </c>
      <c r="D949">
        <v>0</v>
      </c>
      <c r="F949">
        <v>0</v>
      </c>
      <c r="G949">
        <v>0</v>
      </c>
      <c r="K949" t="s">
        <v>89</v>
      </c>
      <c r="L949">
        <v>1</v>
      </c>
    </row>
    <row r="950" spans="1:12" x14ac:dyDescent="0.35">
      <c r="A950">
        <v>1523179</v>
      </c>
      <c r="B950">
        <v>1</v>
      </c>
      <c r="C950" t="s">
        <v>178</v>
      </c>
      <c r="D950">
        <v>36</v>
      </c>
      <c r="E950">
        <v>80</v>
      </c>
      <c r="F950">
        <v>1</v>
      </c>
      <c r="G950">
        <v>-5</v>
      </c>
      <c r="H950" t="s">
        <v>170</v>
      </c>
      <c r="I950" t="s">
        <v>170</v>
      </c>
      <c r="J950">
        <v>11</v>
      </c>
      <c r="K950">
        <v>80</v>
      </c>
      <c r="L950">
        <v>1</v>
      </c>
    </row>
    <row r="951" spans="1:12" x14ac:dyDescent="0.35">
      <c r="A951">
        <v>1523179</v>
      </c>
      <c r="B951">
        <v>2</v>
      </c>
      <c r="D951">
        <v>0</v>
      </c>
      <c r="F951">
        <v>0</v>
      </c>
      <c r="G951">
        <v>0</v>
      </c>
      <c r="K951" t="s">
        <v>89</v>
      </c>
      <c r="L951">
        <v>1</v>
      </c>
    </row>
    <row r="952" spans="1:12" x14ac:dyDescent="0.35">
      <c r="A952">
        <v>1523179</v>
      </c>
      <c r="B952">
        <v>3</v>
      </c>
      <c r="D952">
        <v>0</v>
      </c>
      <c r="F952">
        <v>0</v>
      </c>
      <c r="G952">
        <v>0</v>
      </c>
      <c r="K952" t="s">
        <v>89</v>
      </c>
      <c r="L952">
        <v>1</v>
      </c>
    </row>
    <row r="953" spans="1:12" x14ac:dyDescent="0.35">
      <c r="A953">
        <v>1523179</v>
      </c>
      <c r="B953">
        <v>4</v>
      </c>
      <c r="D953">
        <v>0</v>
      </c>
      <c r="F953">
        <v>0</v>
      </c>
      <c r="G953">
        <v>0</v>
      </c>
      <c r="K953" t="s">
        <v>89</v>
      </c>
      <c r="L953">
        <v>1</v>
      </c>
    </row>
    <row r="954" spans="1:12" x14ac:dyDescent="0.35">
      <c r="A954">
        <v>1523179</v>
      </c>
      <c r="B954">
        <v>5</v>
      </c>
      <c r="D954">
        <v>0</v>
      </c>
      <c r="F954">
        <v>0</v>
      </c>
      <c r="G954">
        <v>0</v>
      </c>
      <c r="K954" t="s">
        <v>89</v>
      </c>
      <c r="L954">
        <v>1</v>
      </c>
    </row>
    <row r="955" spans="1:12" x14ac:dyDescent="0.35">
      <c r="A955">
        <v>1523179</v>
      </c>
      <c r="B955">
        <v>6</v>
      </c>
      <c r="D955">
        <v>0</v>
      </c>
      <c r="F955">
        <v>0</v>
      </c>
      <c r="G955">
        <v>0</v>
      </c>
      <c r="K955" t="s">
        <v>89</v>
      </c>
      <c r="L955">
        <v>1</v>
      </c>
    </row>
    <row r="956" spans="1:12" x14ac:dyDescent="0.35">
      <c r="A956">
        <v>1523179</v>
      </c>
      <c r="B956">
        <v>7</v>
      </c>
      <c r="D956">
        <v>0</v>
      </c>
      <c r="F956">
        <v>0</v>
      </c>
      <c r="G956">
        <v>0</v>
      </c>
      <c r="K956" t="s">
        <v>89</v>
      </c>
      <c r="L956">
        <v>1</v>
      </c>
    </row>
    <row r="957" spans="1:12" x14ac:dyDescent="0.35">
      <c r="A957">
        <v>1523179</v>
      </c>
      <c r="B957">
        <v>8</v>
      </c>
      <c r="D957">
        <v>0</v>
      </c>
      <c r="F957">
        <v>0</v>
      </c>
      <c r="G957">
        <v>0</v>
      </c>
      <c r="K957" t="s">
        <v>89</v>
      </c>
      <c r="L957">
        <v>1</v>
      </c>
    </row>
    <row r="958" spans="1:12" x14ac:dyDescent="0.35">
      <c r="A958">
        <v>1523179</v>
      </c>
      <c r="B958">
        <v>9</v>
      </c>
      <c r="D958">
        <v>0</v>
      </c>
      <c r="F958">
        <v>0</v>
      </c>
      <c r="G958">
        <v>0</v>
      </c>
      <c r="K958" t="s">
        <v>89</v>
      </c>
      <c r="L958">
        <v>1</v>
      </c>
    </row>
    <row r="959" spans="1:12" x14ac:dyDescent="0.35">
      <c r="A959">
        <v>1523179</v>
      </c>
      <c r="B959">
        <v>10</v>
      </c>
      <c r="D959">
        <v>0</v>
      </c>
      <c r="F959">
        <v>0</v>
      </c>
      <c r="G959">
        <v>0</v>
      </c>
      <c r="K959" t="s">
        <v>89</v>
      </c>
      <c r="L959">
        <v>1</v>
      </c>
    </row>
    <row r="960" spans="1:12" x14ac:dyDescent="0.35">
      <c r="A960">
        <v>1523179</v>
      </c>
      <c r="B960">
        <v>11</v>
      </c>
      <c r="D960">
        <v>0</v>
      </c>
      <c r="F960">
        <v>0</v>
      </c>
      <c r="G960">
        <v>0</v>
      </c>
      <c r="K960" t="s">
        <v>89</v>
      </c>
      <c r="L960">
        <v>1</v>
      </c>
    </row>
    <row r="961" spans="1:12" x14ac:dyDescent="0.35">
      <c r="A961">
        <v>1523179</v>
      </c>
      <c r="B961">
        <v>12</v>
      </c>
      <c r="D961">
        <v>0</v>
      </c>
      <c r="F961">
        <v>0</v>
      </c>
      <c r="G961">
        <v>0</v>
      </c>
      <c r="K961" t="s">
        <v>89</v>
      </c>
      <c r="L961">
        <v>1</v>
      </c>
    </row>
    <row r="962" spans="1:12" x14ac:dyDescent="0.35">
      <c r="A962">
        <v>233855</v>
      </c>
      <c r="B962">
        <v>1</v>
      </c>
      <c r="C962" t="s">
        <v>179</v>
      </c>
      <c r="D962">
        <v>13</v>
      </c>
      <c r="E962">
        <v>81</v>
      </c>
      <c r="F962">
        <v>2</v>
      </c>
      <c r="G962">
        <v>-6</v>
      </c>
      <c r="H962" t="s">
        <v>170</v>
      </c>
      <c r="I962" t="s">
        <v>170</v>
      </c>
      <c r="J962">
        <v>11</v>
      </c>
      <c r="K962">
        <v>81</v>
      </c>
      <c r="L962">
        <v>1</v>
      </c>
    </row>
    <row r="963" spans="1:12" x14ac:dyDescent="0.35">
      <c r="A963">
        <v>233855</v>
      </c>
      <c r="B963">
        <v>2</v>
      </c>
      <c r="D963">
        <v>0</v>
      </c>
      <c r="F963">
        <v>0</v>
      </c>
      <c r="G963">
        <v>0</v>
      </c>
      <c r="K963" t="s">
        <v>89</v>
      </c>
      <c r="L963">
        <v>1</v>
      </c>
    </row>
    <row r="964" spans="1:12" x14ac:dyDescent="0.35">
      <c r="A964">
        <v>233855</v>
      </c>
      <c r="B964">
        <v>3</v>
      </c>
      <c r="D964">
        <v>0</v>
      </c>
      <c r="F964">
        <v>0</v>
      </c>
      <c r="G964">
        <v>0</v>
      </c>
      <c r="K964" t="s">
        <v>89</v>
      </c>
      <c r="L964">
        <v>1</v>
      </c>
    </row>
    <row r="965" spans="1:12" x14ac:dyDescent="0.35">
      <c r="A965">
        <v>233855</v>
      </c>
      <c r="B965">
        <v>4</v>
      </c>
      <c r="D965">
        <v>0</v>
      </c>
      <c r="F965">
        <v>0</v>
      </c>
      <c r="G965">
        <v>0</v>
      </c>
      <c r="K965" t="s">
        <v>89</v>
      </c>
      <c r="L965">
        <v>1</v>
      </c>
    </row>
    <row r="966" spans="1:12" x14ac:dyDescent="0.35">
      <c r="A966">
        <v>233855</v>
      </c>
      <c r="B966">
        <v>5</v>
      </c>
      <c r="D966">
        <v>0</v>
      </c>
      <c r="F966">
        <v>0</v>
      </c>
      <c r="G966">
        <v>0</v>
      </c>
      <c r="K966" t="s">
        <v>89</v>
      </c>
      <c r="L966">
        <v>1</v>
      </c>
    </row>
    <row r="967" spans="1:12" x14ac:dyDescent="0.35">
      <c r="A967">
        <v>233855</v>
      </c>
      <c r="B967">
        <v>6</v>
      </c>
      <c r="D967">
        <v>0</v>
      </c>
      <c r="F967">
        <v>0</v>
      </c>
      <c r="G967">
        <v>0</v>
      </c>
      <c r="K967" t="s">
        <v>89</v>
      </c>
      <c r="L967">
        <v>1</v>
      </c>
    </row>
    <row r="968" spans="1:12" x14ac:dyDescent="0.35">
      <c r="A968">
        <v>233855</v>
      </c>
      <c r="B968">
        <v>7</v>
      </c>
      <c r="D968">
        <v>0</v>
      </c>
      <c r="F968">
        <v>0</v>
      </c>
      <c r="G968">
        <v>0</v>
      </c>
      <c r="K968" t="s">
        <v>89</v>
      </c>
      <c r="L968">
        <v>1</v>
      </c>
    </row>
    <row r="969" spans="1:12" x14ac:dyDescent="0.35">
      <c r="A969">
        <v>233855</v>
      </c>
      <c r="B969">
        <v>8</v>
      </c>
      <c r="D969">
        <v>0</v>
      </c>
      <c r="F969">
        <v>0</v>
      </c>
      <c r="G969">
        <v>0</v>
      </c>
      <c r="K969" t="s">
        <v>89</v>
      </c>
      <c r="L969">
        <v>1</v>
      </c>
    </row>
    <row r="970" spans="1:12" x14ac:dyDescent="0.35">
      <c r="A970">
        <v>233855</v>
      </c>
      <c r="B970">
        <v>9</v>
      </c>
      <c r="D970">
        <v>0</v>
      </c>
      <c r="F970">
        <v>0</v>
      </c>
      <c r="G970">
        <v>0</v>
      </c>
      <c r="K970" t="s">
        <v>89</v>
      </c>
      <c r="L970">
        <v>1</v>
      </c>
    </row>
    <row r="971" spans="1:12" x14ac:dyDescent="0.35">
      <c r="A971">
        <v>233855</v>
      </c>
      <c r="B971">
        <v>10</v>
      </c>
      <c r="D971">
        <v>0</v>
      </c>
      <c r="F971">
        <v>0</v>
      </c>
      <c r="G971">
        <v>0</v>
      </c>
      <c r="K971" t="s">
        <v>89</v>
      </c>
      <c r="L971">
        <v>1</v>
      </c>
    </row>
    <row r="972" spans="1:12" x14ac:dyDescent="0.35">
      <c r="A972">
        <v>233855</v>
      </c>
      <c r="B972">
        <v>11</v>
      </c>
      <c r="D972">
        <v>0</v>
      </c>
      <c r="F972">
        <v>0</v>
      </c>
      <c r="G972">
        <v>0</v>
      </c>
      <c r="K972" t="s">
        <v>89</v>
      </c>
      <c r="L972">
        <v>1</v>
      </c>
    </row>
    <row r="973" spans="1:12" x14ac:dyDescent="0.35">
      <c r="A973">
        <v>233855</v>
      </c>
      <c r="B973">
        <v>12</v>
      </c>
      <c r="D973">
        <v>0</v>
      </c>
      <c r="F973">
        <v>0</v>
      </c>
      <c r="G973">
        <v>0</v>
      </c>
      <c r="K973" t="s">
        <v>89</v>
      </c>
      <c r="L973">
        <v>1</v>
      </c>
    </row>
    <row r="974" spans="1:12" x14ac:dyDescent="0.35">
      <c r="A974">
        <v>256607</v>
      </c>
      <c r="B974">
        <v>1</v>
      </c>
      <c r="C974" t="s">
        <v>180</v>
      </c>
      <c r="D974">
        <v>29</v>
      </c>
      <c r="E974">
        <v>82</v>
      </c>
      <c r="F974">
        <v>1</v>
      </c>
      <c r="G974">
        <v>-7</v>
      </c>
      <c r="H974" t="s">
        <v>170</v>
      </c>
      <c r="I974" t="s">
        <v>170</v>
      </c>
      <c r="J974">
        <v>11</v>
      </c>
      <c r="K974">
        <v>82</v>
      </c>
      <c r="L974">
        <v>1</v>
      </c>
    </row>
    <row r="975" spans="1:12" x14ac:dyDescent="0.35">
      <c r="A975">
        <v>256607</v>
      </c>
      <c r="B975">
        <v>2</v>
      </c>
      <c r="D975">
        <v>0</v>
      </c>
      <c r="F975">
        <v>0</v>
      </c>
      <c r="G975">
        <v>0</v>
      </c>
      <c r="K975" t="s">
        <v>89</v>
      </c>
      <c r="L975">
        <v>1</v>
      </c>
    </row>
    <row r="976" spans="1:12" x14ac:dyDescent="0.35">
      <c r="A976">
        <v>256607</v>
      </c>
      <c r="B976">
        <v>3</v>
      </c>
      <c r="D976">
        <v>0</v>
      </c>
      <c r="F976">
        <v>0</v>
      </c>
      <c r="G976">
        <v>0</v>
      </c>
      <c r="K976" t="s">
        <v>89</v>
      </c>
      <c r="L976">
        <v>1</v>
      </c>
    </row>
    <row r="977" spans="1:12" x14ac:dyDescent="0.35">
      <c r="A977">
        <v>256607</v>
      </c>
      <c r="B977">
        <v>4</v>
      </c>
      <c r="D977">
        <v>0</v>
      </c>
      <c r="F977">
        <v>0</v>
      </c>
      <c r="G977">
        <v>0</v>
      </c>
      <c r="K977" t="s">
        <v>89</v>
      </c>
      <c r="L977">
        <v>1</v>
      </c>
    </row>
    <row r="978" spans="1:12" x14ac:dyDescent="0.35">
      <c r="A978">
        <v>256607</v>
      </c>
      <c r="B978">
        <v>5</v>
      </c>
      <c r="D978">
        <v>0</v>
      </c>
      <c r="F978">
        <v>0</v>
      </c>
      <c r="G978">
        <v>0</v>
      </c>
      <c r="K978" t="s">
        <v>89</v>
      </c>
      <c r="L978">
        <v>1</v>
      </c>
    </row>
    <row r="979" spans="1:12" x14ac:dyDescent="0.35">
      <c r="A979">
        <v>256607</v>
      </c>
      <c r="B979">
        <v>6</v>
      </c>
      <c r="D979">
        <v>0</v>
      </c>
      <c r="F979">
        <v>0</v>
      </c>
      <c r="G979">
        <v>0</v>
      </c>
      <c r="K979" t="s">
        <v>89</v>
      </c>
      <c r="L979">
        <v>1</v>
      </c>
    </row>
    <row r="980" spans="1:12" x14ac:dyDescent="0.35">
      <c r="A980">
        <v>256607</v>
      </c>
      <c r="B980">
        <v>7</v>
      </c>
      <c r="D980">
        <v>0</v>
      </c>
      <c r="F980">
        <v>0</v>
      </c>
      <c r="G980">
        <v>0</v>
      </c>
      <c r="K980" t="s">
        <v>89</v>
      </c>
      <c r="L980">
        <v>1</v>
      </c>
    </row>
    <row r="981" spans="1:12" x14ac:dyDescent="0.35">
      <c r="A981">
        <v>256607</v>
      </c>
      <c r="B981">
        <v>8</v>
      </c>
      <c r="D981">
        <v>0</v>
      </c>
      <c r="F981">
        <v>0</v>
      </c>
      <c r="G981">
        <v>0</v>
      </c>
      <c r="K981" t="s">
        <v>89</v>
      </c>
      <c r="L981">
        <v>1</v>
      </c>
    </row>
    <row r="982" spans="1:12" x14ac:dyDescent="0.35">
      <c r="A982">
        <v>256607</v>
      </c>
      <c r="B982">
        <v>9</v>
      </c>
      <c r="D982">
        <v>0</v>
      </c>
      <c r="F982">
        <v>0</v>
      </c>
      <c r="G982">
        <v>0</v>
      </c>
      <c r="K982" t="s">
        <v>89</v>
      </c>
      <c r="L982">
        <v>1</v>
      </c>
    </row>
    <row r="983" spans="1:12" x14ac:dyDescent="0.35">
      <c r="A983">
        <v>256607</v>
      </c>
      <c r="B983">
        <v>10</v>
      </c>
      <c r="D983">
        <v>0</v>
      </c>
      <c r="F983">
        <v>0</v>
      </c>
      <c r="G983">
        <v>0</v>
      </c>
      <c r="K983" t="s">
        <v>89</v>
      </c>
      <c r="L983">
        <v>1</v>
      </c>
    </row>
    <row r="984" spans="1:12" x14ac:dyDescent="0.35">
      <c r="A984">
        <v>256607</v>
      </c>
      <c r="B984">
        <v>11</v>
      </c>
      <c r="D984">
        <v>0</v>
      </c>
      <c r="F984">
        <v>0</v>
      </c>
      <c r="G984">
        <v>0</v>
      </c>
      <c r="K984" t="s">
        <v>89</v>
      </c>
      <c r="L984">
        <v>1</v>
      </c>
    </row>
    <row r="985" spans="1:12" x14ac:dyDescent="0.35">
      <c r="A985">
        <v>256607</v>
      </c>
      <c r="B985">
        <v>12</v>
      </c>
      <c r="D985">
        <v>0</v>
      </c>
      <c r="F985">
        <v>0</v>
      </c>
      <c r="G985">
        <v>0</v>
      </c>
      <c r="K985" t="s">
        <v>89</v>
      </c>
      <c r="L985">
        <v>1</v>
      </c>
    </row>
    <row r="986" spans="1:12" x14ac:dyDescent="0.35">
      <c r="A986">
        <v>93473</v>
      </c>
      <c r="B986">
        <v>1</v>
      </c>
      <c r="C986" t="s">
        <v>181</v>
      </c>
      <c r="D986">
        <v>21</v>
      </c>
      <c r="E986">
        <v>83</v>
      </c>
      <c r="F986">
        <v>2</v>
      </c>
      <c r="G986">
        <v>-8</v>
      </c>
      <c r="H986" t="s">
        <v>170</v>
      </c>
      <c r="I986" t="s">
        <v>170</v>
      </c>
      <c r="J986">
        <v>11</v>
      </c>
      <c r="K986">
        <v>83</v>
      </c>
      <c r="L986">
        <v>1</v>
      </c>
    </row>
    <row r="987" spans="1:12" x14ac:dyDescent="0.35">
      <c r="A987">
        <v>93473</v>
      </c>
      <c r="B987">
        <v>2</v>
      </c>
      <c r="D987">
        <v>0</v>
      </c>
      <c r="F987">
        <v>0</v>
      </c>
      <c r="G987">
        <v>0</v>
      </c>
      <c r="K987" t="s">
        <v>89</v>
      </c>
      <c r="L987">
        <v>1</v>
      </c>
    </row>
    <row r="988" spans="1:12" x14ac:dyDescent="0.35">
      <c r="A988">
        <v>93473</v>
      </c>
      <c r="B988">
        <v>3</v>
      </c>
      <c r="D988">
        <v>0</v>
      </c>
      <c r="F988">
        <v>0</v>
      </c>
      <c r="G988">
        <v>0</v>
      </c>
      <c r="K988" t="s">
        <v>89</v>
      </c>
      <c r="L988">
        <v>1</v>
      </c>
    </row>
    <row r="989" spans="1:12" x14ac:dyDescent="0.35">
      <c r="A989">
        <v>93473</v>
      </c>
      <c r="B989">
        <v>4</v>
      </c>
      <c r="D989">
        <v>0</v>
      </c>
      <c r="F989">
        <v>0</v>
      </c>
      <c r="G989">
        <v>0</v>
      </c>
      <c r="K989" t="s">
        <v>89</v>
      </c>
      <c r="L989">
        <v>1</v>
      </c>
    </row>
    <row r="990" spans="1:12" x14ac:dyDescent="0.35">
      <c r="A990">
        <v>93473</v>
      </c>
      <c r="B990">
        <v>5</v>
      </c>
      <c r="D990">
        <v>0</v>
      </c>
      <c r="F990">
        <v>0</v>
      </c>
      <c r="G990">
        <v>0</v>
      </c>
      <c r="K990" t="s">
        <v>89</v>
      </c>
      <c r="L990">
        <v>1</v>
      </c>
    </row>
    <row r="991" spans="1:12" x14ac:dyDescent="0.35">
      <c r="A991">
        <v>93473</v>
      </c>
      <c r="B991">
        <v>6</v>
      </c>
      <c r="D991">
        <v>0</v>
      </c>
      <c r="F991">
        <v>0</v>
      </c>
      <c r="G991">
        <v>0</v>
      </c>
      <c r="K991" t="s">
        <v>89</v>
      </c>
      <c r="L991">
        <v>1</v>
      </c>
    </row>
    <row r="992" spans="1:12" x14ac:dyDescent="0.35">
      <c r="A992">
        <v>93473</v>
      </c>
      <c r="B992">
        <v>7</v>
      </c>
      <c r="D992">
        <v>0</v>
      </c>
      <c r="F992">
        <v>0</v>
      </c>
      <c r="G992">
        <v>0</v>
      </c>
      <c r="K992" t="s">
        <v>89</v>
      </c>
      <c r="L992">
        <v>1</v>
      </c>
    </row>
    <row r="993" spans="1:12" x14ac:dyDescent="0.35">
      <c r="A993">
        <v>93473</v>
      </c>
      <c r="B993">
        <v>8</v>
      </c>
      <c r="D993">
        <v>0</v>
      </c>
      <c r="F993">
        <v>0</v>
      </c>
      <c r="G993">
        <v>0</v>
      </c>
      <c r="K993" t="s">
        <v>89</v>
      </c>
      <c r="L993">
        <v>1</v>
      </c>
    </row>
    <row r="994" spans="1:12" x14ac:dyDescent="0.35">
      <c r="A994">
        <v>93473</v>
      </c>
      <c r="B994">
        <v>9</v>
      </c>
      <c r="D994">
        <v>0</v>
      </c>
      <c r="F994">
        <v>0</v>
      </c>
      <c r="G994">
        <v>0</v>
      </c>
      <c r="K994" t="s">
        <v>89</v>
      </c>
      <c r="L994">
        <v>1</v>
      </c>
    </row>
    <row r="995" spans="1:12" x14ac:dyDescent="0.35">
      <c r="A995">
        <v>93473</v>
      </c>
      <c r="B995">
        <v>10</v>
      </c>
      <c r="D995">
        <v>0</v>
      </c>
      <c r="F995">
        <v>0</v>
      </c>
      <c r="G995">
        <v>0</v>
      </c>
      <c r="K995" t="s">
        <v>89</v>
      </c>
      <c r="L995">
        <v>1</v>
      </c>
    </row>
    <row r="996" spans="1:12" x14ac:dyDescent="0.35">
      <c r="A996">
        <v>93473</v>
      </c>
      <c r="B996">
        <v>11</v>
      </c>
      <c r="D996">
        <v>0</v>
      </c>
      <c r="F996">
        <v>0</v>
      </c>
      <c r="G996">
        <v>0</v>
      </c>
      <c r="K996" t="s">
        <v>89</v>
      </c>
      <c r="L996">
        <v>1</v>
      </c>
    </row>
    <row r="997" spans="1:12" x14ac:dyDescent="0.35">
      <c r="A997">
        <v>93473</v>
      </c>
      <c r="B997">
        <v>12</v>
      </c>
      <c r="D997">
        <v>0</v>
      </c>
      <c r="F997">
        <v>0</v>
      </c>
      <c r="G997">
        <v>0</v>
      </c>
      <c r="K997" t="s">
        <v>89</v>
      </c>
      <c r="L997">
        <v>1</v>
      </c>
    </row>
    <row r="998" spans="1:12" x14ac:dyDescent="0.35">
      <c r="A998">
        <v>191624</v>
      </c>
      <c r="B998">
        <v>1</v>
      </c>
      <c r="C998" t="s">
        <v>182</v>
      </c>
      <c r="D998">
        <v>23</v>
      </c>
      <c r="E998">
        <v>84</v>
      </c>
      <c r="F998">
        <v>1</v>
      </c>
      <c r="G998">
        <v>-9</v>
      </c>
      <c r="H998" t="s">
        <v>170</v>
      </c>
      <c r="I998" t="s">
        <v>170</v>
      </c>
      <c r="J998">
        <v>11</v>
      </c>
      <c r="K998">
        <v>84</v>
      </c>
      <c r="L998">
        <v>1</v>
      </c>
    </row>
    <row r="999" spans="1:12" x14ac:dyDescent="0.35">
      <c r="A999">
        <v>191624</v>
      </c>
      <c r="B999">
        <v>2</v>
      </c>
      <c r="D999">
        <v>0</v>
      </c>
      <c r="F999">
        <v>0</v>
      </c>
      <c r="G999">
        <v>0</v>
      </c>
      <c r="K999" t="s">
        <v>89</v>
      </c>
      <c r="L999">
        <v>1</v>
      </c>
    </row>
    <row r="1000" spans="1:12" x14ac:dyDescent="0.35">
      <c r="A1000">
        <v>191624</v>
      </c>
      <c r="B1000">
        <v>3</v>
      </c>
      <c r="D1000">
        <v>0</v>
      </c>
      <c r="F1000">
        <v>0</v>
      </c>
      <c r="G1000">
        <v>0</v>
      </c>
      <c r="K1000" t="s">
        <v>89</v>
      </c>
      <c r="L1000">
        <v>1</v>
      </c>
    </row>
    <row r="1001" spans="1:12" x14ac:dyDescent="0.35">
      <c r="A1001">
        <v>191624</v>
      </c>
      <c r="B1001">
        <v>4</v>
      </c>
      <c r="D1001">
        <v>0</v>
      </c>
      <c r="F1001">
        <v>0</v>
      </c>
      <c r="G1001">
        <v>0</v>
      </c>
      <c r="K1001" t="s">
        <v>89</v>
      </c>
      <c r="L1001">
        <v>1</v>
      </c>
    </row>
    <row r="1002" spans="1:12" x14ac:dyDescent="0.35">
      <c r="A1002">
        <v>191624</v>
      </c>
      <c r="B1002">
        <v>5</v>
      </c>
      <c r="D1002">
        <v>0</v>
      </c>
      <c r="F1002">
        <v>0</v>
      </c>
      <c r="G1002">
        <v>0</v>
      </c>
      <c r="K1002" t="s">
        <v>89</v>
      </c>
      <c r="L1002">
        <v>1</v>
      </c>
    </row>
    <row r="1003" spans="1:12" x14ac:dyDescent="0.35">
      <c r="A1003">
        <v>191624</v>
      </c>
      <c r="B1003">
        <v>6</v>
      </c>
      <c r="D1003">
        <v>0</v>
      </c>
      <c r="F1003">
        <v>0</v>
      </c>
      <c r="G1003">
        <v>0</v>
      </c>
      <c r="K1003" t="s">
        <v>89</v>
      </c>
      <c r="L1003">
        <v>1</v>
      </c>
    </row>
    <row r="1004" spans="1:12" x14ac:dyDescent="0.35">
      <c r="A1004">
        <v>191624</v>
      </c>
      <c r="B1004">
        <v>7</v>
      </c>
      <c r="D1004">
        <v>0</v>
      </c>
      <c r="F1004">
        <v>0</v>
      </c>
      <c r="G1004">
        <v>0</v>
      </c>
      <c r="K1004" t="s">
        <v>89</v>
      </c>
      <c r="L1004">
        <v>1</v>
      </c>
    </row>
    <row r="1005" spans="1:12" x14ac:dyDescent="0.35">
      <c r="A1005">
        <v>191624</v>
      </c>
      <c r="B1005">
        <v>8</v>
      </c>
      <c r="D1005">
        <v>0</v>
      </c>
      <c r="F1005">
        <v>0</v>
      </c>
      <c r="G1005">
        <v>0</v>
      </c>
      <c r="K1005" t="s">
        <v>89</v>
      </c>
      <c r="L1005">
        <v>1</v>
      </c>
    </row>
    <row r="1006" spans="1:12" x14ac:dyDescent="0.35">
      <c r="A1006">
        <v>191624</v>
      </c>
      <c r="B1006">
        <v>9</v>
      </c>
      <c r="D1006">
        <v>0</v>
      </c>
      <c r="F1006">
        <v>0</v>
      </c>
      <c r="G1006">
        <v>0</v>
      </c>
      <c r="K1006" t="s">
        <v>89</v>
      </c>
      <c r="L1006">
        <v>1</v>
      </c>
    </row>
    <row r="1007" spans="1:12" x14ac:dyDescent="0.35">
      <c r="A1007">
        <v>191624</v>
      </c>
      <c r="B1007">
        <v>10</v>
      </c>
      <c r="D1007">
        <v>0</v>
      </c>
      <c r="F1007">
        <v>0</v>
      </c>
      <c r="G1007">
        <v>0</v>
      </c>
      <c r="K1007" t="s">
        <v>89</v>
      </c>
      <c r="L1007">
        <v>1</v>
      </c>
    </row>
    <row r="1008" spans="1:12" x14ac:dyDescent="0.35">
      <c r="A1008">
        <v>191624</v>
      </c>
      <c r="B1008">
        <v>11</v>
      </c>
      <c r="D1008">
        <v>0</v>
      </c>
      <c r="F1008">
        <v>0</v>
      </c>
      <c r="G1008">
        <v>0</v>
      </c>
      <c r="K1008" t="s">
        <v>89</v>
      </c>
      <c r="L1008">
        <v>1</v>
      </c>
    </row>
    <row r="1009" spans="1:12" x14ac:dyDescent="0.35">
      <c r="A1009">
        <v>191624</v>
      </c>
      <c r="B1009">
        <v>12</v>
      </c>
      <c r="D1009">
        <v>0</v>
      </c>
      <c r="F1009">
        <v>0</v>
      </c>
      <c r="G1009">
        <v>0</v>
      </c>
      <c r="K1009" t="s">
        <v>89</v>
      </c>
      <c r="L1009">
        <v>1</v>
      </c>
    </row>
    <row r="1010" spans="1:12" x14ac:dyDescent="0.35">
      <c r="A1010">
        <v>308712</v>
      </c>
      <c r="B1010">
        <v>1</v>
      </c>
      <c r="C1010" t="s">
        <v>183</v>
      </c>
      <c r="D1010">
        <v>28</v>
      </c>
      <c r="E1010">
        <v>85</v>
      </c>
      <c r="F1010">
        <v>3</v>
      </c>
      <c r="G1010">
        <v>-10</v>
      </c>
      <c r="H1010" t="s">
        <v>170</v>
      </c>
      <c r="I1010" t="s">
        <v>170</v>
      </c>
      <c r="J1010">
        <v>11</v>
      </c>
      <c r="K1010">
        <v>85</v>
      </c>
      <c r="L1010">
        <v>1</v>
      </c>
    </row>
    <row r="1011" spans="1:12" x14ac:dyDescent="0.35">
      <c r="A1011">
        <v>308712</v>
      </c>
      <c r="B1011">
        <v>2</v>
      </c>
      <c r="D1011">
        <v>0</v>
      </c>
      <c r="F1011">
        <v>0</v>
      </c>
      <c r="G1011">
        <v>0</v>
      </c>
      <c r="K1011" t="s">
        <v>89</v>
      </c>
      <c r="L1011">
        <v>1</v>
      </c>
    </row>
    <row r="1012" spans="1:12" x14ac:dyDescent="0.35">
      <c r="A1012">
        <v>308712</v>
      </c>
      <c r="B1012">
        <v>3</v>
      </c>
      <c r="D1012">
        <v>0</v>
      </c>
      <c r="F1012">
        <v>0</v>
      </c>
      <c r="G1012">
        <v>0</v>
      </c>
      <c r="K1012" t="s">
        <v>89</v>
      </c>
      <c r="L1012">
        <v>1</v>
      </c>
    </row>
    <row r="1013" spans="1:12" x14ac:dyDescent="0.35">
      <c r="A1013">
        <v>308712</v>
      </c>
      <c r="B1013">
        <v>4</v>
      </c>
      <c r="D1013">
        <v>0</v>
      </c>
      <c r="F1013">
        <v>0</v>
      </c>
      <c r="G1013">
        <v>0</v>
      </c>
      <c r="K1013" t="s">
        <v>89</v>
      </c>
      <c r="L1013">
        <v>1</v>
      </c>
    </row>
    <row r="1014" spans="1:12" x14ac:dyDescent="0.35">
      <c r="A1014">
        <v>308712</v>
      </c>
      <c r="B1014">
        <v>5</v>
      </c>
      <c r="D1014">
        <v>0</v>
      </c>
      <c r="F1014">
        <v>0</v>
      </c>
      <c r="G1014">
        <v>0</v>
      </c>
      <c r="K1014" t="s">
        <v>89</v>
      </c>
      <c r="L1014">
        <v>1</v>
      </c>
    </row>
    <row r="1015" spans="1:12" x14ac:dyDescent="0.35">
      <c r="A1015">
        <v>308712</v>
      </c>
      <c r="B1015">
        <v>6</v>
      </c>
      <c r="D1015">
        <v>0</v>
      </c>
      <c r="F1015">
        <v>0</v>
      </c>
      <c r="G1015">
        <v>0</v>
      </c>
      <c r="K1015" t="s">
        <v>89</v>
      </c>
      <c r="L1015">
        <v>1</v>
      </c>
    </row>
    <row r="1016" spans="1:12" x14ac:dyDescent="0.35">
      <c r="A1016">
        <v>308712</v>
      </c>
      <c r="B1016">
        <v>7</v>
      </c>
      <c r="D1016">
        <v>0</v>
      </c>
      <c r="F1016">
        <v>0</v>
      </c>
      <c r="G1016">
        <v>0</v>
      </c>
      <c r="K1016" t="s">
        <v>89</v>
      </c>
      <c r="L1016">
        <v>1</v>
      </c>
    </row>
    <row r="1017" spans="1:12" x14ac:dyDescent="0.35">
      <c r="A1017">
        <v>308712</v>
      </c>
      <c r="B1017">
        <v>8</v>
      </c>
      <c r="D1017">
        <v>0</v>
      </c>
      <c r="F1017">
        <v>0</v>
      </c>
      <c r="G1017">
        <v>0</v>
      </c>
      <c r="K1017" t="s">
        <v>89</v>
      </c>
      <c r="L1017">
        <v>1</v>
      </c>
    </row>
    <row r="1018" spans="1:12" x14ac:dyDescent="0.35">
      <c r="A1018">
        <v>308712</v>
      </c>
      <c r="B1018">
        <v>9</v>
      </c>
      <c r="D1018">
        <v>0</v>
      </c>
      <c r="F1018">
        <v>0</v>
      </c>
      <c r="G1018">
        <v>0</v>
      </c>
      <c r="K1018" t="s">
        <v>89</v>
      </c>
      <c r="L1018">
        <v>1</v>
      </c>
    </row>
    <row r="1019" spans="1:12" x14ac:dyDescent="0.35">
      <c r="A1019">
        <v>308712</v>
      </c>
      <c r="B1019">
        <v>10</v>
      </c>
      <c r="D1019">
        <v>0</v>
      </c>
      <c r="F1019">
        <v>0</v>
      </c>
      <c r="G1019">
        <v>0</v>
      </c>
      <c r="K1019" t="s">
        <v>89</v>
      </c>
      <c r="L1019">
        <v>1</v>
      </c>
    </row>
    <row r="1020" spans="1:12" x14ac:dyDescent="0.35">
      <c r="A1020">
        <v>308712</v>
      </c>
      <c r="B1020">
        <v>11</v>
      </c>
      <c r="D1020">
        <v>0</v>
      </c>
      <c r="F1020">
        <v>0</v>
      </c>
      <c r="G1020">
        <v>0</v>
      </c>
      <c r="K1020" t="s">
        <v>89</v>
      </c>
      <c r="L1020">
        <v>1</v>
      </c>
    </row>
    <row r="1021" spans="1:12" x14ac:dyDescent="0.35">
      <c r="A1021">
        <v>308712</v>
      </c>
      <c r="B1021">
        <v>12</v>
      </c>
      <c r="D1021">
        <v>0</v>
      </c>
      <c r="F1021">
        <v>0</v>
      </c>
      <c r="G1021">
        <v>0</v>
      </c>
      <c r="K1021" t="s">
        <v>89</v>
      </c>
      <c r="L1021">
        <v>1</v>
      </c>
    </row>
    <row r="1022" spans="1:12" x14ac:dyDescent="0.35">
      <c r="A1022">
        <v>434258</v>
      </c>
      <c r="B1022">
        <v>1</v>
      </c>
      <c r="C1022" t="s">
        <v>184</v>
      </c>
      <c r="D1022">
        <v>27</v>
      </c>
      <c r="E1022">
        <v>86</v>
      </c>
      <c r="F1022">
        <v>1</v>
      </c>
      <c r="G1022">
        <v>-11</v>
      </c>
      <c r="H1022" t="s">
        <v>170</v>
      </c>
      <c r="I1022" t="s">
        <v>170</v>
      </c>
      <c r="J1022">
        <v>11</v>
      </c>
      <c r="K1022">
        <v>86</v>
      </c>
      <c r="L1022">
        <v>1</v>
      </c>
    </row>
    <row r="1023" spans="1:12" x14ac:dyDescent="0.35">
      <c r="A1023">
        <v>434258</v>
      </c>
      <c r="B1023">
        <v>2</v>
      </c>
      <c r="D1023">
        <v>0</v>
      </c>
      <c r="F1023">
        <v>0</v>
      </c>
      <c r="G1023">
        <v>0</v>
      </c>
      <c r="K1023" t="s">
        <v>89</v>
      </c>
      <c r="L1023">
        <v>1</v>
      </c>
    </row>
    <row r="1024" spans="1:12" x14ac:dyDescent="0.35">
      <c r="A1024">
        <v>434258</v>
      </c>
      <c r="B1024">
        <v>3</v>
      </c>
      <c r="D1024">
        <v>0</v>
      </c>
      <c r="F1024">
        <v>0</v>
      </c>
      <c r="G1024">
        <v>0</v>
      </c>
      <c r="K1024" t="s">
        <v>89</v>
      </c>
      <c r="L1024">
        <v>1</v>
      </c>
    </row>
    <row r="1025" spans="1:12" x14ac:dyDescent="0.35">
      <c r="A1025">
        <v>434258</v>
      </c>
      <c r="B1025">
        <v>4</v>
      </c>
      <c r="D1025">
        <v>0</v>
      </c>
      <c r="F1025">
        <v>0</v>
      </c>
      <c r="G1025">
        <v>0</v>
      </c>
      <c r="K1025" t="s">
        <v>89</v>
      </c>
      <c r="L1025">
        <v>1</v>
      </c>
    </row>
    <row r="1026" spans="1:12" x14ac:dyDescent="0.35">
      <c r="A1026">
        <v>434258</v>
      </c>
      <c r="B1026">
        <v>5</v>
      </c>
      <c r="D1026">
        <v>0</v>
      </c>
      <c r="F1026">
        <v>0</v>
      </c>
      <c r="G1026">
        <v>0</v>
      </c>
      <c r="K1026" t="s">
        <v>89</v>
      </c>
      <c r="L1026">
        <v>1</v>
      </c>
    </row>
    <row r="1027" spans="1:12" x14ac:dyDescent="0.35">
      <c r="A1027">
        <v>434258</v>
      </c>
      <c r="B1027">
        <v>6</v>
      </c>
      <c r="D1027">
        <v>0</v>
      </c>
      <c r="F1027">
        <v>0</v>
      </c>
      <c r="G1027">
        <v>0</v>
      </c>
      <c r="K1027" t="s">
        <v>89</v>
      </c>
      <c r="L1027">
        <v>1</v>
      </c>
    </row>
    <row r="1028" spans="1:12" x14ac:dyDescent="0.35">
      <c r="A1028">
        <v>434258</v>
      </c>
      <c r="B1028">
        <v>7</v>
      </c>
      <c r="D1028">
        <v>0</v>
      </c>
      <c r="F1028">
        <v>0</v>
      </c>
      <c r="G1028">
        <v>0</v>
      </c>
      <c r="K1028" t="s">
        <v>89</v>
      </c>
      <c r="L1028">
        <v>1</v>
      </c>
    </row>
    <row r="1029" spans="1:12" x14ac:dyDescent="0.35">
      <c r="A1029">
        <v>434258</v>
      </c>
      <c r="B1029">
        <v>8</v>
      </c>
      <c r="D1029">
        <v>0</v>
      </c>
      <c r="F1029">
        <v>0</v>
      </c>
      <c r="G1029">
        <v>0</v>
      </c>
      <c r="K1029" t="s">
        <v>89</v>
      </c>
      <c r="L1029">
        <v>1</v>
      </c>
    </row>
    <row r="1030" spans="1:12" x14ac:dyDescent="0.35">
      <c r="A1030">
        <v>434258</v>
      </c>
      <c r="B1030">
        <v>9</v>
      </c>
      <c r="D1030">
        <v>0</v>
      </c>
      <c r="F1030">
        <v>0</v>
      </c>
      <c r="G1030">
        <v>0</v>
      </c>
      <c r="K1030" t="s">
        <v>89</v>
      </c>
      <c r="L1030">
        <v>1</v>
      </c>
    </row>
    <row r="1031" spans="1:12" x14ac:dyDescent="0.35">
      <c r="A1031">
        <v>434258</v>
      </c>
      <c r="B1031">
        <v>10</v>
      </c>
      <c r="D1031">
        <v>0</v>
      </c>
      <c r="F1031">
        <v>0</v>
      </c>
      <c r="G1031">
        <v>0</v>
      </c>
      <c r="K1031" t="s">
        <v>89</v>
      </c>
      <c r="L1031">
        <v>1</v>
      </c>
    </row>
    <row r="1032" spans="1:12" x14ac:dyDescent="0.35">
      <c r="A1032">
        <v>434258</v>
      </c>
      <c r="B1032">
        <v>11</v>
      </c>
      <c r="D1032">
        <v>0</v>
      </c>
      <c r="F1032">
        <v>0</v>
      </c>
      <c r="G1032">
        <v>0</v>
      </c>
      <c r="K1032" t="s">
        <v>89</v>
      </c>
      <c r="L1032">
        <v>1</v>
      </c>
    </row>
    <row r="1033" spans="1:12" x14ac:dyDescent="0.35">
      <c r="A1033">
        <v>434258</v>
      </c>
      <c r="B1033">
        <v>12</v>
      </c>
      <c r="D1033">
        <v>0</v>
      </c>
      <c r="F1033">
        <v>0</v>
      </c>
      <c r="G1033">
        <v>0</v>
      </c>
      <c r="K1033" t="s">
        <v>89</v>
      </c>
      <c r="L1033">
        <v>1</v>
      </c>
    </row>
    <row r="1034" spans="1:12" x14ac:dyDescent="0.35">
      <c r="A1034">
        <v>345700</v>
      </c>
      <c r="B1034">
        <v>1</v>
      </c>
      <c r="C1034" t="s">
        <v>185</v>
      </c>
      <c r="D1034">
        <v>30</v>
      </c>
      <c r="E1034">
        <v>87</v>
      </c>
      <c r="F1034">
        <v>1</v>
      </c>
      <c r="G1034">
        <v>-12</v>
      </c>
      <c r="H1034" t="s">
        <v>170</v>
      </c>
      <c r="I1034" t="s">
        <v>170</v>
      </c>
      <c r="J1034">
        <v>11</v>
      </c>
      <c r="K1034">
        <v>87</v>
      </c>
      <c r="L1034">
        <v>1</v>
      </c>
    </row>
    <row r="1035" spans="1:12" x14ac:dyDescent="0.35">
      <c r="A1035">
        <v>345700</v>
      </c>
      <c r="B1035">
        <v>2</v>
      </c>
      <c r="D1035">
        <v>0</v>
      </c>
      <c r="F1035">
        <v>0</v>
      </c>
      <c r="G1035">
        <v>0</v>
      </c>
      <c r="K1035" t="s">
        <v>89</v>
      </c>
      <c r="L1035">
        <v>1</v>
      </c>
    </row>
    <row r="1036" spans="1:12" x14ac:dyDescent="0.35">
      <c r="A1036">
        <v>345700</v>
      </c>
      <c r="B1036">
        <v>3</v>
      </c>
      <c r="D1036">
        <v>0</v>
      </c>
      <c r="F1036">
        <v>0</v>
      </c>
      <c r="G1036">
        <v>0</v>
      </c>
      <c r="K1036" t="s">
        <v>89</v>
      </c>
      <c r="L1036">
        <v>1</v>
      </c>
    </row>
    <row r="1037" spans="1:12" x14ac:dyDescent="0.35">
      <c r="A1037">
        <v>345700</v>
      </c>
      <c r="B1037">
        <v>4</v>
      </c>
      <c r="D1037">
        <v>0</v>
      </c>
      <c r="F1037">
        <v>0</v>
      </c>
      <c r="G1037">
        <v>0</v>
      </c>
      <c r="K1037" t="s">
        <v>89</v>
      </c>
      <c r="L1037">
        <v>1</v>
      </c>
    </row>
    <row r="1038" spans="1:12" x14ac:dyDescent="0.35">
      <c r="A1038">
        <v>345700</v>
      </c>
      <c r="B1038">
        <v>5</v>
      </c>
      <c r="D1038">
        <v>0</v>
      </c>
      <c r="F1038">
        <v>0</v>
      </c>
      <c r="G1038">
        <v>0</v>
      </c>
      <c r="K1038" t="s">
        <v>89</v>
      </c>
      <c r="L1038">
        <v>1</v>
      </c>
    </row>
    <row r="1039" spans="1:12" x14ac:dyDescent="0.35">
      <c r="A1039">
        <v>345700</v>
      </c>
      <c r="B1039">
        <v>6</v>
      </c>
      <c r="D1039">
        <v>0</v>
      </c>
      <c r="F1039">
        <v>0</v>
      </c>
      <c r="G1039">
        <v>0</v>
      </c>
      <c r="K1039" t="s">
        <v>89</v>
      </c>
      <c r="L1039">
        <v>1</v>
      </c>
    </row>
    <row r="1040" spans="1:12" x14ac:dyDescent="0.35">
      <c r="A1040">
        <v>345700</v>
      </c>
      <c r="B1040">
        <v>7</v>
      </c>
      <c r="D1040">
        <v>0</v>
      </c>
      <c r="F1040">
        <v>0</v>
      </c>
      <c r="G1040">
        <v>0</v>
      </c>
      <c r="K1040" t="s">
        <v>89</v>
      </c>
      <c r="L1040">
        <v>1</v>
      </c>
    </row>
    <row r="1041" spans="1:12" x14ac:dyDescent="0.35">
      <c r="A1041">
        <v>345700</v>
      </c>
      <c r="B1041">
        <v>8</v>
      </c>
      <c r="D1041">
        <v>0</v>
      </c>
      <c r="F1041">
        <v>0</v>
      </c>
      <c r="G1041">
        <v>0</v>
      </c>
      <c r="K1041" t="s">
        <v>89</v>
      </c>
      <c r="L1041">
        <v>1</v>
      </c>
    </row>
    <row r="1042" spans="1:12" x14ac:dyDescent="0.35">
      <c r="A1042">
        <v>345700</v>
      </c>
      <c r="B1042">
        <v>9</v>
      </c>
      <c r="D1042">
        <v>0</v>
      </c>
      <c r="F1042">
        <v>0</v>
      </c>
      <c r="G1042">
        <v>0</v>
      </c>
      <c r="K1042" t="s">
        <v>89</v>
      </c>
      <c r="L1042">
        <v>1</v>
      </c>
    </row>
    <row r="1043" spans="1:12" x14ac:dyDescent="0.35">
      <c r="A1043">
        <v>345700</v>
      </c>
      <c r="B1043">
        <v>10</v>
      </c>
      <c r="D1043">
        <v>0</v>
      </c>
      <c r="F1043">
        <v>0</v>
      </c>
      <c r="G1043">
        <v>0</v>
      </c>
      <c r="K1043" t="s">
        <v>89</v>
      </c>
      <c r="L1043">
        <v>1</v>
      </c>
    </row>
    <row r="1044" spans="1:12" x14ac:dyDescent="0.35">
      <c r="A1044">
        <v>345700</v>
      </c>
      <c r="B1044">
        <v>11</v>
      </c>
      <c r="D1044">
        <v>0</v>
      </c>
      <c r="F1044">
        <v>0</v>
      </c>
      <c r="G1044">
        <v>0</v>
      </c>
      <c r="K1044" t="s">
        <v>89</v>
      </c>
      <c r="L1044">
        <v>1</v>
      </c>
    </row>
    <row r="1045" spans="1:12" x14ac:dyDescent="0.35">
      <c r="A1045">
        <v>345700</v>
      </c>
      <c r="B1045">
        <v>12</v>
      </c>
      <c r="D1045">
        <v>0</v>
      </c>
      <c r="F1045">
        <v>0</v>
      </c>
      <c r="G1045">
        <v>0</v>
      </c>
      <c r="K1045" t="s">
        <v>89</v>
      </c>
      <c r="L1045">
        <v>1</v>
      </c>
    </row>
    <row r="1046" spans="1:12" x14ac:dyDescent="0.35">
      <c r="A1046">
        <v>247005</v>
      </c>
      <c r="B1046">
        <v>1</v>
      </c>
      <c r="C1046" t="s">
        <v>186</v>
      </c>
      <c r="D1046">
        <v>19</v>
      </c>
      <c r="E1046">
        <v>88</v>
      </c>
      <c r="F1046">
        <v>3</v>
      </c>
      <c r="G1046">
        <v>-13</v>
      </c>
      <c r="H1046" t="s">
        <v>170</v>
      </c>
      <c r="I1046" t="s">
        <v>170</v>
      </c>
      <c r="J1046">
        <v>11</v>
      </c>
      <c r="K1046">
        <v>88</v>
      </c>
      <c r="L1046">
        <v>1</v>
      </c>
    </row>
    <row r="1047" spans="1:12" x14ac:dyDescent="0.35">
      <c r="A1047">
        <v>247005</v>
      </c>
      <c r="B1047">
        <v>2</v>
      </c>
      <c r="D1047">
        <v>0</v>
      </c>
      <c r="F1047">
        <v>0</v>
      </c>
      <c r="G1047">
        <v>0</v>
      </c>
      <c r="K1047" t="s">
        <v>89</v>
      </c>
      <c r="L1047">
        <v>1</v>
      </c>
    </row>
    <row r="1048" spans="1:12" x14ac:dyDescent="0.35">
      <c r="A1048">
        <v>247005</v>
      </c>
      <c r="B1048">
        <v>3</v>
      </c>
      <c r="D1048">
        <v>0</v>
      </c>
      <c r="F1048">
        <v>0</v>
      </c>
      <c r="G1048">
        <v>0</v>
      </c>
      <c r="K1048" t="s">
        <v>89</v>
      </c>
      <c r="L1048">
        <v>1</v>
      </c>
    </row>
    <row r="1049" spans="1:12" x14ac:dyDescent="0.35">
      <c r="A1049">
        <v>247005</v>
      </c>
      <c r="B1049">
        <v>4</v>
      </c>
      <c r="D1049">
        <v>0</v>
      </c>
      <c r="F1049">
        <v>0</v>
      </c>
      <c r="G1049">
        <v>0</v>
      </c>
      <c r="K1049" t="s">
        <v>89</v>
      </c>
      <c r="L1049">
        <v>1</v>
      </c>
    </row>
    <row r="1050" spans="1:12" x14ac:dyDescent="0.35">
      <c r="A1050">
        <v>247005</v>
      </c>
      <c r="B1050">
        <v>5</v>
      </c>
      <c r="D1050">
        <v>0</v>
      </c>
      <c r="F1050">
        <v>0</v>
      </c>
      <c r="G1050">
        <v>0</v>
      </c>
      <c r="K1050" t="s">
        <v>89</v>
      </c>
      <c r="L1050">
        <v>1</v>
      </c>
    </row>
    <row r="1051" spans="1:12" x14ac:dyDescent="0.35">
      <c r="A1051">
        <v>247005</v>
      </c>
      <c r="B1051">
        <v>6</v>
      </c>
      <c r="D1051">
        <v>0</v>
      </c>
      <c r="F1051">
        <v>0</v>
      </c>
      <c r="G1051">
        <v>0</v>
      </c>
      <c r="K1051" t="s">
        <v>89</v>
      </c>
      <c r="L1051">
        <v>1</v>
      </c>
    </row>
    <row r="1052" spans="1:12" x14ac:dyDescent="0.35">
      <c r="A1052">
        <v>247005</v>
      </c>
      <c r="B1052">
        <v>7</v>
      </c>
      <c r="D1052">
        <v>0</v>
      </c>
      <c r="F1052">
        <v>0</v>
      </c>
      <c r="G1052">
        <v>0</v>
      </c>
      <c r="K1052" t="s">
        <v>89</v>
      </c>
      <c r="L1052">
        <v>1</v>
      </c>
    </row>
    <row r="1053" spans="1:12" x14ac:dyDescent="0.35">
      <c r="A1053">
        <v>247005</v>
      </c>
      <c r="B1053">
        <v>8</v>
      </c>
      <c r="D1053">
        <v>0</v>
      </c>
      <c r="F1053">
        <v>0</v>
      </c>
      <c r="G1053">
        <v>0</v>
      </c>
      <c r="K1053" t="s">
        <v>89</v>
      </c>
      <c r="L1053">
        <v>1</v>
      </c>
    </row>
    <row r="1054" spans="1:12" x14ac:dyDescent="0.35">
      <c r="A1054">
        <v>247005</v>
      </c>
      <c r="B1054">
        <v>9</v>
      </c>
      <c r="D1054">
        <v>0</v>
      </c>
      <c r="F1054">
        <v>0</v>
      </c>
      <c r="G1054">
        <v>0</v>
      </c>
      <c r="K1054" t="s">
        <v>89</v>
      </c>
      <c r="L1054">
        <v>1</v>
      </c>
    </row>
    <row r="1055" spans="1:12" x14ac:dyDescent="0.35">
      <c r="A1055">
        <v>247005</v>
      </c>
      <c r="B1055">
        <v>10</v>
      </c>
      <c r="D1055">
        <v>0</v>
      </c>
      <c r="F1055">
        <v>0</v>
      </c>
      <c r="G1055">
        <v>0</v>
      </c>
      <c r="K1055" t="s">
        <v>89</v>
      </c>
      <c r="L1055">
        <v>1</v>
      </c>
    </row>
    <row r="1056" spans="1:12" x14ac:dyDescent="0.35">
      <c r="A1056">
        <v>247005</v>
      </c>
      <c r="B1056">
        <v>11</v>
      </c>
      <c r="D1056">
        <v>0</v>
      </c>
      <c r="F1056">
        <v>0</v>
      </c>
      <c r="G1056">
        <v>0</v>
      </c>
      <c r="K1056" t="s">
        <v>89</v>
      </c>
      <c r="L1056">
        <v>1</v>
      </c>
    </row>
    <row r="1057" spans="1:12" x14ac:dyDescent="0.35">
      <c r="A1057">
        <v>247005</v>
      </c>
      <c r="B1057">
        <v>12</v>
      </c>
      <c r="D1057">
        <v>0</v>
      </c>
      <c r="F1057">
        <v>0</v>
      </c>
      <c r="G1057">
        <v>0</v>
      </c>
      <c r="K1057" t="s">
        <v>89</v>
      </c>
      <c r="L1057">
        <v>1</v>
      </c>
    </row>
    <row r="1058" spans="1:12" x14ac:dyDescent="0.35">
      <c r="A1058">
        <v>1721</v>
      </c>
      <c r="B1058">
        <v>1</v>
      </c>
      <c r="C1058" t="s">
        <v>187</v>
      </c>
      <c r="D1058">
        <v>9</v>
      </c>
      <c r="E1058">
        <v>89</v>
      </c>
      <c r="F1058">
        <v>1</v>
      </c>
      <c r="G1058">
        <v>-14</v>
      </c>
      <c r="H1058" t="s">
        <v>170</v>
      </c>
      <c r="I1058" t="s">
        <v>170</v>
      </c>
      <c r="J1058">
        <v>11</v>
      </c>
      <c r="K1058">
        <v>89</v>
      </c>
      <c r="L1058">
        <v>1</v>
      </c>
    </row>
    <row r="1059" spans="1:12" x14ac:dyDescent="0.35">
      <c r="A1059">
        <v>1721</v>
      </c>
      <c r="B1059">
        <v>2</v>
      </c>
      <c r="D1059">
        <v>0</v>
      </c>
      <c r="F1059">
        <v>0</v>
      </c>
      <c r="G1059">
        <v>0</v>
      </c>
      <c r="K1059" t="s">
        <v>89</v>
      </c>
      <c r="L1059">
        <v>1</v>
      </c>
    </row>
    <row r="1060" spans="1:12" x14ac:dyDescent="0.35">
      <c r="A1060">
        <v>1721</v>
      </c>
      <c r="B1060">
        <v>3</v>
      </c>
      <c r="D1060">
        <v>0</v>
      </c>
      <c r="F1060">
        <v>0</v>
      </c>
      <c r="G1060">
        <v>0</v>
      </c>
      <c r="K1060" t="s">
        <v>89</v>
      </c>
      <c r="L1060">
        <v>1</v>
      </c>
    </row>
    <row r="1061" spans="1:12" x14ac:dyDescent="0.35">
      <c r="A1061">
        <v>1721</v>
      </c>
      <c r="B1061">
        <v>4</v>
      </c>
      <c r="D1061">
        <v>0</v>
      </c>
      <c r="F1061">
        <v>0</v>
      </c>
      <c r="G1061">
        <v>0</v>
      </c>
      <c r="K1061" t="s">
        <v>89</v>
      </c>
      <c r="L1061">
        <v>1</v>
      </c>
    </row>
    <row r="1062" spans="1:12" x14ac:dyDescent="0.35">
      <c r="A1062">
        <v>1721</v>
      </c>
      <c r="B1062">
        <v>5</v>
      </c>
      <c r="D1062">
        <v>0</v>
      </c>
      <c r="F1062">
        <v>0</v>
      </c>
      <c r="G1062">
        <v>0</v>
      </c>
      <c r="K1062" t="s">
        <v>89</v>
      </c>
      <c r="L1062">
        <v>1</v>
      </c>
    </row>
    <row r="1063" spans="1:12" x14ac:dyDescent="0.35">
      <c r="A1063">
        <v>1721</v>
      </c>
      <c r="B1063">
        <v>6</v>
      </c>
      <c r="D1063">
        <v>0</v>
      </c>
      <c r="F1063">
        <v>0</v>
      </c>
      <c r="G1063">
        <v>0</v>
      </c>
      <c r="K1063" t="s">
        <v>89</v>
      </c>
      <c r="L1063">
        <v>1</v>
      </c>
    </row>
    <row r="1064" spans="1:12" x14ac:dyDescent="0.35">
      <c r="A1064">
        <v>1721</v>
      </c>
      <c r="B1064">
        <v>7</v>
      </c>
      <c r="D1064">
        <v>0</v>
      </c>
      <c r="F1064">
        <v>0</v>
      </c>
      <c r="G1064">
        <v>0</v>
      </c>
      <c r="K1064" t="s">
        <v>89</v>
      </c>
      <c r="L1064">
        <v>1</v>
      </c>
    </row>
    <row r="1065" spans="1:12" x14ac:dyDescent="0.35">
      <c r="A1065">
        <v>1721</v>
      </c>
      <c r="B1065">
        <v>8</v>
      </c>
      <c r="D1065">
        <v>0</v>
      </c>
      <c r="F1065">
        <v>0</v>
      </c>
      <c r="G1065">
        <v>0</v>
      </c>
      <c r="K1065" t="s">
        <v>89</v>
      </c>
      <c r="L1065">
        <v>1</v>
      </c>
    </row>
    <row r="1066" spans="1:12" x14ac:dyDescent="0.35">
      <c r="A1066">
        <v>1721</v>
      </c>
      <c r="B1066">
        <v>9</v>
      </c>
      <c r="D1066">
        <v>0</v>
      </c>
      <c r="F1066">
        <v>0</v>
      </c>
      <c r="G1066">
        <v>0</v>
      </c>
      <c r="K1066" t="s">
        <v>89</v>
      </c>
      <c r="L1066">
        <v>1</v>
      </c>
    </row>
    <row r="1067" spans="1:12" x14ac:dyDescent="0.35">
      <c r="A1067">
        <v>1721</v>
      </c>
      <c r="B1067">
        <v>10</v>
      </c>
      <c r="D1067">
        <v>0</v>
      </c>
      <c r="F1067">
        <v>0</v>
      </c>
      <c r="G1067">
        <v>0</v>
      </c>
      <c r="K1067" t="s">
        <v>89</v>
      </c>
      <c r="L1067">
        <v>1</v>
      </c>
    </row>
    <row r="1068" spans="1:12" x14ac:dyDescent="0.35">
      <c r="A1068">
        <v>1721</v>
      </c>
      <c r="B1068">
        <v>11</v>
      </c>
      <c r="D1068">
        <v>0</v>
      </c>
      <c r="F1068">
        <v>0</v>
      </c>
      <c r="G1068">
        <v>0</v>
      </c>
      <c r="K1068" t="s">
        <v>89</v>
      </c>
      <c r="L1068">
        <v>1</v>
      </c>
    </row>
    <row r="1069" spans="1:12" x14ac:dyDescent="0.35">
      <c r="A1069">
        <v>1721</v>
      </c>
      <c r="B1069">
        <v>12</v>
      </c>
      <c r="D1069">
        <v>0</v>
      </c>
      <c r="F1069">
        <v>0</v>
      </c>
      <c r="G1069">
        <v>0</v>
      </c>
      <c r="K1069" t="s">
        <v>89</v>
      </c>
      <c r="L1069">
        <v>1</v>
      </c>
    </row>
    <row r="1070" spans="1:12" x14ac:dyDescent="0.35">
      <c r="A1070">
        <v>755342</v>
      </c>
      <c r="B1070">
        <v>1</v>
      </c>
      <c r="C1070" t="s">
        <v>188</v>
      </c>
      <c r="D1070">
        <v>20</v>
      </c>
      <c r="E1070">
        <v>90</v>
      </c>
      <c r="F1070">
        <v>3</v>
      </c>
      <c r="G1070">
        <v>-15</v>
      </c>
      <c r="H1070" t="s">
        <v>170</v>
      </c>
      <c r="I1070" t="s">
        <v>170</v>
      </c>
      <c r="J1070">
        <v>11</v>
      </c>
      <c r="K1070">
        <v>90</v>
      </c>
      <c r="L1070">
        <v>1</v>
      </c>
    </row>
    <row r="1071" spans="1:12" x14ac:dyDescent="0.35">
      <c r="A1071">
        <v>755342</v>
      </c>
      <c r="B1071">
        <v>2</v>
      </c>
      <c r="D1071">
        <v>0</v>
      </c>
      <c r="F1071">
        <v>0</v>
      </c>
      <c r="G1071">
        <v>0</v>
      </c>
      <c r="K1071" t="s">
        <v>89</v>
      </c>
      <c r="L1071">
        <v>1</v>
      </c>
    </row>
    <row r="1072" spans="1:12" x14ac:dyDescent="0.35">
      <c r="A1072">
        <v>755342</v>
      </c>
      <c r="B1072">
        <v>3</v>
      </c>
      <c r="D1072">
        <v>0</v>
      </c>
      <c r="F1072">
        <v>0</v>
      </c>
      <c r="G1072">
        <v>0</v>
      </c>
      <c r="K1072" t="s">
        <v>89</v>
      </c>
      <c r="L1072">
        <v>1</v>
      </c>
    </row>
    <row r="1073" spans="1:12" x14ac:dyDescent="0.35">
      <c r="A1073">
        <v>755342</v>
      </c>
      <c r="B1073">
        <v>4</v>
      </c>
      <c r="D1073">
        <v>0</v>
      </c>
      <c r="F1073">
        <v>0</v>
      </c>
      <c r="G1073">
        <v>0</v>
      </c>
      <c r="K1073" t="s">
        <v>89</v>
      </c>
      <c r="L1073">
        <v>1</v>
      </c>
    </row>
    <row r="1074" spans="1:12" x14ac:dyDescent="0.35">
      <c r="A1074">
        <v>755342</v>
      </c>
      <c r="B1074">
        <v>5</v>
      </c>
      <c r="D1074">
        <v>0</v>
      </c>
      <c r="F1074">
        <v>0</v>
      </c>
      <c r="G1074">
        <v>0</v>
      </c>
      <c r="K1074" t="s">
        <v>89</v>
      </c>
      <c r="L1074">
        <v>1</v>
      </c>
    </row>
    <row r="1075" spans="1:12" x14ac:dyDescent="0.35">
      <c r="A1075">
        <v>755342</v>
      </c>
      <c r="B1075">
        <v>6</v>
      </c>
      <c r="D1075">
        <v>0</v>
      </c>
      <c r="F1075">
        <v>0</v>
      </c>
      <c r="G1075">
        <v>0</v>
      </c>
      <c r="K1075" t="s">
        <v>89</v>
      </c>
      <c r="L1075">
        <v>1</v>
      </c>
    </row>
    <row r="1076" spans="1:12" x14ac:dyDescent="0.35">
      <c r="A1076">
        <v>755342</v>
      </c>
      <c r="B1076">
        <v>7</v>
      </c>
      <c r="D1076">
        <v>0</v>
      </c>
      <c r="F1076">
        <v>0</v>
      </c>
      <c r="G1076">
        <v>0</v>
      </c>
      <c r="K1076" t="s">
        <v>89</v>
      </c>
      <c r="L1076">
        <v>1</v>
      </c>
    </row>
    <row r="1077" spans="1:12" x14ac:dyDescent="0.35">
      <c r="A1077">
        <v>755342</v>
      </c>
      <c r="B1077">
        <v>8</v>
      </c>
      <c r="D1077">
        <v>0</v>
      </c>
      <c r="F1077">
        <v>0</v>
      </c>
      <c r="G1077">
        <v>0</v>
      </c>
      <c r="K1077" t="s">
        <v>89</v>
      </c>
      <c r="L1077">
        <v>1</v>
      </c>
    </row>
    <row r="1078" spans="1:12" x14ac:dyDescent="0.35">
      <c r="A1078">
        <v>755342</v>
      </c>
      <c r="B1078">
        <v>9</v>
      </c>
      <c r="D1078">
        <v>0</v>
      </c>
      <c r="F1078">
        <v>0</v>
      </c>
      <c r="G1078">
        <v>0</v>
      </c>
      <c r="K1078" t="s">
        <v>89</v>
      </c>
      <c r="L1078">
        <v>1</v>
      </c>
    </row>
    <row r="1079" spans="1:12" x14ac:dyDescent="0.35">
      <c r="A1079">
        <v>755342</v>
      </c>
      <c r="B1079">
        <v>10</v>
      </c>
      <c r="D1079">
        <v>0</v>
      </c>
      <c r="F1079">
        <v>0</v>
      </c>
      <c r="G1079">
        <v>0</v>
      </c>
      <c r="K1079" t="s">
        <v>89</v>
      </c>
      <c r="L1079">
        <v>1</v>
      </c>
    </row>
    <row r="1080" spans="1:12" x14ac:dyDescent="0.35">
      <c r="A1080">
        <v>755342</v>
      </c>
      <c r="B1080">
        <v>11</v>
      </c>
      <c r="D1080">
        <v>0</v>
      </c>
      <c r="F1080">
        <v>0</v>
      </c>
      <c r="G1080">
        <v>0</v>
      </c>
      <c r="K1080" t="s">
        <v>89</v>
      </c>
      <c r="L1080">
        <v>1</v>
      </c>
    </row>
    <row r="1081" spans="1:12" x14ac:dyDescent="0.35">
      <c r="A1081">
        <v>755342</v>
      </c>
      <c r="B1081">
        <v>12</v>
      </c>
      <c r="D1081">
        <v>0</v>
      </c>
      <c r="F1081">
        <v>0</v>
      </c>
      <c r="G1081">
        <v>0</v>
      </c>
      <c r="K1081" t="s">
        <v>89</v>
      </c>
      <c r="L1081">
        <v>1</v>
      </c>
    </row>
    <row r="1082" spans="1:12" x14ac:dyDescent="0.35">
      <c r="A1082">
        <v>733576</v>
      </c>
      <c r="B1082">
        <v>1</v>
      </c>
      <c r="C1082" t="s">
        <v>189</v>
      </c>
      <c r="D1082">
        <v>16</v>
      </c>
      <c r="E1082">
        <v>91</v>
      </c>
      <c r="F1082">
        <v>1</v>
      </c>
      <c r="G1082">
        <v>-16</v>
      </c>
      <c r="H1082" t="s">
        <v>190</v>
      </c>
      <c r="I1082" t="s">
        <v>190</v>
      </c>
      <c r="J1082">
        <v>12</v>
      </c>
      <c r="K1082">
        <v>91</v>
      </c>
      <c r="L1082">
        <v>1</v>
      </c>
    </row>
    <row r="1083" spans="1:12" x14ac:dyDescent="0.35">
      <c r="A1083">
        <v>733576</v>
      </c>
      <c r="B1083">
        <v>2</v>
      </c>
      <c r="D1083">
        <v>0</v>
      </c>
      <c r="F1083">
        <v>0</v>
      </c>
      <c r="G1083">
        <v>0</v>
      </c>
      <c r="K1083" t="s">
        <v>89</v>
      </c>
      <c r="L1083">
        <v>1</v>
      </c>
    </row>
    <row r="1084" spans="1:12" x14ac:dyDescent="0.35">
      <c r="A1084">
        <v>733576</v>
      </c>
      <c r="B1084">
        <v>3</v>
      </c>
      <c r="D1084">
        <v>0</v>
      </c>
      <c r="F1084">
        <v>0</v>
      </c>
      <c r="G1084">
        <v>0</v>
      </c>
      <c r="K1084" t="s">
        <v>89</v>
      </c>
      <c r="L1084">
        <v>1</v>
      </c>
    </row>
    <row r="1085" spans="1:12" x14ac:dyDescent="0.35">
      <c r="A1085">
        <v>733576</v>
      </c>
      <c r="B1085">
        <v>4</v>
      </c>
      <c r="D1085">
        <v>0</v>
      </c>
      <c r="F1085">
        <v>0</v>
      </c>
      <c r="G1085">
        <v>0</v>
      </c>
      <c r="K1085" t="s">
        <v>89</v>
      </c>
      <c r="L1085">
        <v>1</v>
      </c>
    </row>
    <row r="1086" spans="1:12" x14ac:dyDescent="0.35">
      <c r="A1086">
        <v>733576</v>
      </c>
      <c r="B1086">
        <v>5</v>
      </c>
      <c r="D1086">
        <v>0</v>
      </c>
      <c r="F1086">
        <v>0</v>
      </c>
      <c r="G1086">
        <v>0</v>
      </c>
      <c r="K1086" t="s">
        <v>89</v>
      </c>
      <c r="L1086">
        <v>1</v>
      </c>
    </row>
    <row r="1087" spans="1:12" x14ac:dyDescent="0.35">
      <c r="A1087">
        <v>733576</v>
      </c>
      <c r="B1087">
        <v>6</v>
      </c>
      <c r="D1087">
        <v>0</v>
      </c>
      <c r="F1087">
        <v>0</v>
      </c>
      <c r="G1087">
        <v>0</v>
      </c>
      <c r="K1087" t="s">
        <v>89</v>
      </c>
      <c r="L1087">
        <v>1</v>
      </c>
    </row>
    <row r="1088" spans="1:12" x14ac:dyDescent="0.35">
      <c r="A1088">
        <v>733576</v>
      </c>
      <c r="B1088">
        <v>7</v>
      </c>
      <c r="D1088">
        <v>0</v>
      </c>
      <c r="F1088">
        <v>0</v>
      </c>
      <c r="G1088">
        <v>0</v>
      </c>
      <c r="K1088" t="s">
        <v>89</v>
      </c>
      <c r="L1088">
        <v>1</v>
      </c>
    </row>
    <row r="1089" spans="1:12" x14ac:dyDescent="0.35">
      <c r="A1089">
        <v>733576</v>
      </c>
      <c r="B1089">
        <v>8</v>
      </c>
      <c r="D1089">
        <v>0</v>
      </c>
      <c r="F1089">
        <v>0</v>
      </c>
      <c r="G1089">
        <v>0</v>
      </c>
      <c r="K1089" t="s">
        <v>89</v>
      </c>
      <c r="L1089">
        <v>1</v>
      </c>
    </row>
    <row r="1090" spans="1:12" x14ac:dyDescent="0.35">
      <c r="A1090">
        <v>733576</v>
      </c>
      <c r="B1090">
        <v>9</v>
      </c>
      <c r="D1090">
        <v>0</v>
      </c>
      <c r="F1090">
        <v>0</v>
      </c>
      <c r="G1090">
        <v>0</v>
      </c>
      <c r="K1090" t="s">
        <v>89</v>
      </c>
      <c r="L1090">
        <v>1</v>
      </c>
    </row>
    <row r="1091" spans="1:12" x14ac:dyDescent="0.35">
      <c r="A1091">
        <v>733576</v>
      </c>
      <c r="B1091">
        <v>10</v>
      </c>
      <c r="D1091">
        <v>0</v>
      </c>
      <c r="F1091">
        <v>0</v>
      </c>
      <c r="G1091">
        <v>0</v>
      </c>
      <c r="K1091" t="s">
        <v>89</v>
      </c>
      <c r="L1091">
        <v>1</v>
      </c>
    </row>
    <row r="1092" spans="1:12" x14ac:dyDescent="0.35">
      <c r="A1092">
        <v>733576</v>
      </c>
      <c r="B1092">
        <v>11</v>
      </c>
      <c r="D1092">
        <v>0</v>
      </c>
      <c r="F1092">
        <v>0</v>
      </c>
      <c r="G1092">
        <v>0</v>
      </c>
      <c r="K1092" t="s">
        <v>89</v>
      </c>
      <c r="L1092">
        <v>1</v>
      </c>
    </row>
    <row r="1093" spans="1:12" x14ac:dyDescent="0.35">
      <c r="A1093">
        <v>733576</v>
      </c>
      <c r="B1093">
        <v>12</v>
      </c>
      <c r="D1093">
        <v>0</v>
      </c>
      <c r="F1093">
        <v>0</v>
      </c>
      <c r="G1093">
        <v>0</v>
      </c>
      <c r="K1093" t="s">
        <v>89</v>
      </c>
      <c r="L1093">
        <v>1</v>
      </c>
    </row>
    <row r="1094" spans="1:12" x14ac:dyDescent="0.35">
      <c r="A1094">
        <v>658408</v>
      </c>
      <c r="B1094">
        <v>1</v>
      </c>
      <c r="C1094" t="s">
        <v>191</v>
      </c>
      <c r="D1094">
        <v>3</v>
      </c>
      <c r="E1094">
        <v>92</v>
      </c>
      <c r="F1094">
        <v>2</v>
      </c>
      <c r="G1094">
        <v>-17</v>
      </c>
      <c r="H1094" t="s">
        <v>192</v>
      </c>
      <c r="I1094" t="s">
        <v>192</v>
      </c>
      <c r="J1094">
        <v>14</v>
      </c>
      <c r="K1094">
        <v>92</v>
      </c>
      <c r="L1094">
        <v>1</v>
      </c>
    </row>
    <row r="1095" spans="1:12" x14ac:dyDescent="0.35">
      <c r="A1095">
        <v>658408</v>
      </c>
      <c r="B1095">
        <v>2</v>
      </c>
      <c r="D1095">
        <v>0</v>
      </c>
      <c r="F1095">
        <v>0</v>
      </c>
      <c r="G1095">
        <v>0</v>
      </c>
      <c r="K1095" t="s">
        <v>89</v>
      </c>
      <c r="L1095">
        <v>1</v>
      </c>
    </row>
    <row r="1096" spans="1:12" x14ac:dyDescent="0.35">
      <c r="A1096">
        <v>658408</v>
      </c>
      <c r="B1096">
        <v>3</v>
      </c>
      <c r="D1096">
        <v>0</v>
      </c>
      <c r="F1096">
        <v>0</v>
      </c>
      <c r="G1096">
        <v>0</v>
      </c>
      <c r="K1096" t="s">
        <v>89</v>
      </c>
      <c r="L1096">
        <v>1</v>
      </c>
    </row>
    <row r="1097" spans="1:12" x14ac:dyDescent="0.35">
      <c r="A1097">
        <v>658408</v>
      </c>
      <c r="B1097">
        <v>4</v>
      </c>
      <c r="D1097">
        <v>0</v>
      </c>
      <c r="F1097">
        <v>0</v>
      </c>
      <c r="G1097">
        <v>0</v>
      </c>
      <c r="K1097" t="s">
        <v>89</v>
      </c>
      <c r="L1097">
        <v>1</v>
      </c>
    </row>
    <row r="1098" spans="1:12" x14ac:dyDescent="0.35">
      <c r="A1098">
        <v>658408</v>
      </c>
      <c r="B1098">
        <v>5</v>
      </c>
      <c r="D1098">
        <v>0</v>
      </c>
      <c r="F1098">
        <v>0</v>
      </c>
      <c r="G1098">
        <v>0</v>
      </c>
      <c r="K1098" t="s">
        <v>89</v>
      </c>
      <c r="L1098">
        <v>1</v>
      </c>
    </row>
    <row r="1099" spans="1:12" x14ac:dyDescent="0.35">
      <c r="A1099">
        <v>658408</v>
      </c>
      <c r="B1099">
        <v>6</v>
      </c>
      <c r="D1099">
        <v>0</v>
      </c>
      <c r="F1099">
        <v>0</v>
      </c>
      <c r="G1099">
        <v>0</v>
      </c>
      <c r="K1099" t="s">
        <v>89</v>
      </c>
      <c r="L1099">
        <v>1</v>
      </c>
    </row>
    <row r="1100" spans="1:12" x14ac:dyDescent="0.35">
      <c r="A1100">
        <v>658408</v>
      </c>
      <c r="B1100">
        <v>7</v>
      </c>
      <c r="D1100">
        <v>0</v>
      </c>
      <c r="F1100">
        <v>0</v>
      </c>
      <c r="G1100">
        <v>0</v>
      </c>
      <c r="K1100" t="s">
        <v>89</v>
      </c>
      <c r="L1100">
        <v>1</v>
      </c>
    </row>
    <row r="1101" spans="1:12" x14ac:dyDescent="0.35">
      <c r="A1101">
        <v>658408</v>
      </c>
      <c r="B1101">
        <v>8</v>
      </c>
      <c r="D1101">
        <v>0</v>
      </c>
      <c r="F1101">
        <v>0</v>
      </c>
      <c r="G1101">
        <v>0</v>
      </c>
      <c r="K1101" t="s">
        <v>89</v>
      </c>
      <c r="L1101">
        <v>1</v>
      </c>
    </row>
    <row r="1102" spans="1:12" x14ac:dyDescent="0.35">
      <c r="A1102">
        <v>658408</v>
      </c>
      <c r="B1102">
        <v>9</v>
      </c>
      <c r="D1102">
        <v>0</v>
      </c>
      <c r="F1102">
        <v>0</v>
      </c>
      <c r="G1102">
        <v>0</v>
      </c>
      <c r="K1102" t="s">
        <v>89</v>
      </c>
      <c r="L1102">
        <v>1</v>
      </c>
    </row>
    <row r="1103" spans="1:12" x14ac:dyDescent="0.35">
      <c r="A1103">
        <v>658408</v>
      </c>
      <c r="B1103">
        <v>10</v>
      </c>
      <c r="D1103">
        <v>0</v>
      </c>
      <c r="F1103">
        <v>0</v>
      </c>
      <c r="G1103">
        <v>0</v>
      </c>
      <c r="K1103" t="s">
        <v>89</v>
      </c>
      <c r="L1103">
        <v>1</v>
      </c>
    </row>
    <row r="1104" spans="1:12" x14ac:dyDescent="0.35">
      <c r="A1104">
        <v>658408</v>
      </c>
      <c r="B1104">
        <v>11</v>
      </c>
      <c r="D1104">
        <v>0</v>
      </c>
      <c r="F1104">
        <v>0</v>
      </c>
      <c r="G1104">
        <v>0</v>
      </c>
      <c r="K1104" t="s">
        <v>89</v>
      </c>
      <c r="L1104">
        <v>1</v>
      </c>
    </row>
    <row r="1105" spans="1:12" x14ac:dyDescent="0.35">
      <c r="A1105">
        <v>658408</v>
      </c>
      <c r="B1105">
        <v>12</v>
      </c>
      <c r="D1105">
        <v>0</v>
      </c>
      <c r="F1105">
        <v>0</v>
      </c>
      <c r="G1105">
        <v>0</v>
      </c>
      <c r="K1105" t="s">
        <v>89</v>
      </c>
      <c r="L1105">
        <v>1</v>
      </c>
    </row>
    <row r="1106" spans="1:12" x14ac:dyDescent="0.35">
      <c r="A1106">
        <v>326958</v>
      </c>
      <c r="B1106">
        <v>1</v>
      </c>
      <c r="C1106" t="s">
        <v>193</v>
      </c>
      <c r="D1106">
        <v>7</v>
      </c>
      <c r="E1106">
        <v>93</v>
      </c>
      <c r="F1106">
        <v>2</v>
      </c>
      <c r="G1106">
        <v>-18</v>
      </c>
      <c r="H1106" t="s">
        <v>192</v>
      </c>
      <c r="I1106" t="s">
        <v>192</v>
      </c>
      <c r="J1106">
        <v>14</v>
      </c>
      <c r="K1106">
        <v>93</v>
      </c>
      <c r="L1106">
        <v>1</v>
      </c>
    </row>
    <row r="1107" spans="1:12" x14ac:dyDescent="0.35">
      <c r="A1107">
        <v>326958</v>
      </c>
      <c r="B1107">
        <v>2</v>
      </c>
      <c r="D1107">
        <v>0</v>
      </c>
      <c r="F1107">
        <v>0</v>
      </c>
      <c r="G1107">
        <v>0</v>
      </c>
      <c r="K1107" t="s">
        <v>89</v>
      </c>
      <c r="L1107">
        <v>1</v>
      </c>
    </row>
    <row r="1108" spans="1:12" x14ac:dyDescent="0.35">
      <c r="A1108">
        <v>326958</v>
      </c>
      <c r="B1108">
        <v>3</v>
      </c>
      <c r="D1108">
        <v>0</v>
      </c>
      <c r="F1108">
        <v>0</v>
      </c>
      <c r="G1108">
        <v>0</v>
      </c>
      <c r="K1108" t="s">
        <v>89</v>
      </c>
      <c r="L1108">
        <v>1</v>
      </c>
    </row>
    <row r="1109" spans="1:12" x14ac:dyDescent="0.35">
      <c r="A1109">
        <v>326958</v>
      </c>
      <c r="B1109">
        <v>4</v>
      </c>
      <c r="D1109">
        <v>0</v>
      </c>
      <c r="F1109">
        <v>0</v>
      </c>
      <c r="G1109">
        <v>0</v>
      </c>
      <c r="K1109" t="s">
        <v>89</v>
      </c>
      <c r="L1109">
        <v>1</v>
      </c>
    </row>
    <row r="1110" spans="1:12" x14ac:dyDescent="0.35">
      <c r="A1110">
        <v>326958</v>
      </c>
      <c r="B1110">
        <v>5</v>
      </c>
      <c r="D1110">
        <v>0</v>
      </c>
      <c r="F1110">
        <v>0</v>
      </c>
      <c r="G1110">
        <v>0</v>
      </c>
      <c r="K1110" t="s">
        <v>89</v>
      </c>
      <c r="L1110">
        <v>1</v>
      </c>
    </row>
    <row r="1111" spans="1:12" x14ac:dyDescent="0.35">
      <c r="A1111">
        <v>326958</v>
      </c>
      <c r="B1111">
        <v>6</v>
      </c>
      <c r="D1111">
        <v>0</v>
      </c>
      <c r="F1111">
        <v>0</v>
      </c>
      <c r="G1111">
        <v>0</v>
      </c>
      <c r="K1111" t="s">
        <v>89</v>
      </c>
      <c r="L1111">
        <v>1</v>
      </c>
    </row>
    <row r="1112" spans="1:12" x14ac:dyDescent="0.35">
      <c r="A1112">
        <v>326958</v>
      </c>
      <c r="B1112">
        <v>7</v>
      </c>
      <c r="D1112">
        <v>0</v>
      </c>
      <c r="F1112">
        <v>0</v>
      </c>
      <c r="G1112">
        <v>0</v>
      </c>
      <c r="K1112" t="s">
        <v>89</v>
      </c>
      <c r="L1112">
        <v>1</v>
      </c>
    </row>
    <row r="1113" spans="1:12" x14ac:dyDescent="0.35">
      <c r="A1113">
        <v>326958</v>
      </c>
      <c r="B1113">
        <v>8</v>
      </c>
      <c r="D1113">
        <v>0</v>
      </c>
      <c r="F1113">
        <v>0</v>
      </c>
      <c r="G1113">
        <v>0</v>
      </c>
      <c r="K1113" t="s">
        <v>89</v>
      </c>
      <c r="L1113">
        <v>1</v>
      </c>
    </row>
    <row r="1114" spans="1:12" x14ac:dyDescent="0.35">
      <c r="A1114">
        <v>326958</v>
      </c>
      <c r="B1114">
        <v>9</v>
      </c>
      <c r="D1114">
        <v>0</v>
      </c>
      <c r="F1114">
        <v>0</v>
      </c>
      <c r="G1114">
        <v>0</v>
      </c>
      <c r="K1114" t="s">
        <v>89</v>
      </c>
      <c r="L1114">
        <v>1</v>
      </c>
    </row>
    <row r="1115" spans="1:12" x14ac:dyDescent="0.35">
      <c r="A1115">
        <v>326958</v>
      </c>
      <c r="B1115">
        <v>10</v>
      </c>
      <c r="D1115">
        <v>0</v>
      </c>
      <c r="F1115">
        <v>0</v>
      </c>
      <c r="G1115">
        <v>0</v>
      </c>
      <c r="K1115" t="s">
        <v>89</v>
      </c>
      <c r="L1115">
        <v>1</v>
      </c>
    </row>
    <row r="1116" spans="1:12" x14ac:dyDescent="0.35">
      <c r="A1116">
        <v>326958</v>
      </c>
      <c r="B1116">
        <v>11</v>
      </c>
      <c r="D1116">
        <v>0</v>
      </c>
      <c r="F1116">
        <v>0</v>
      </c>
      <c r="G1116">
        <v>0</v>
      </c>
      <c r="K1116" t="s">
        <v>89</v>
      </c>
      <c r="L1116">
        <v>1</v>
      </c>
    </row>
    <row r="1117" spans="1:12" x14ac:dyDescent="0.35">
      <c r="A1117">
        <v>326958</v>
      </c>
      <c r="B1117">
        <v>12</v>
      </c>
      <c r="D1117">
        <v>0</v>
      </c>
      <c r="F1117">
        <v>0</v>
      </c>
      <c r="G1117">
        <v>0</v>
      </c>
      <c r="K1117" t="s">
        <v>89</v>
      </c>
      <c r="L1117">
        <v>1</v>
      </c>
    </row>
    <row r="1118" spans="1:12" x14ac:dyDescent="0.35">
      <c r="A1118">
        <v>179080</v>
      </c>
      <c r="B1118">
        <v>1</v>
      </c>
      <c r="C1118" t="s">
        <v>194</v>
      </c>
      <c r="D1118">
        <v>39</v>
      </c>
      <c r="E1118">
        <v>94</v>
      </c>
      <c r="F1118">
        <v>3</v>
      </c>
      <c r="G1118">
        <v>-19</v>
      </c>
      <c r="H1118" t="s">
        <v>192</v>
      </c>
      <c r="I1118" t="s">
        <v>192</v>
      </c>
      <c r="J1118">
        <v>14</v>
      </c>
      <c r="K1118">
        <v>94</v>
      </c>
      <c r="L1118">
        <v>1</v>
      </c>
    </row>
    <row r="1119" spans="1:12" x14ac:dyDescent="0.35">
      <c r="A1119">
        <v>179080</v>
      </c>
      <c r="B1119">
        <v>2</v>
      </c>
      <c r="D1119">
        <v>0</v>
      </c>
      <c r="F1119">
        <v>0</v>
      </c>
      <c r="G1119">
        <v>0</v>
      </c>
      <c r="K1119" t="s">
        <v>89</v>
      </c>
      <c r="L1119">
        <v>1</v>
      </c>
    </row>
    <row r="1120" spans="1:12" x14ac:dyDescent="0.35">
      <c r="A1120">
        <v>179080</v>
      </c>
      <c r="B1120">
        <v>3</v>
      </c>
      <c r="D1120">
        <v>0</v>
      </c>
      <c r="F1120">
        <v>0</v>
      </c>
      <c r="G1120">
        <v>0</v>
      </c>
      <c r="K1120" t="s">
        <v>89</v>
      </c>
      <c r="L1120">
        <v>1</v>
      </c>
    </row>
    <row r="1121" spans="1:12" x14ac:dyDescent="0.35">
      <c r="A1121">
        <v>179080</v>
      </c>
      <c r="B1121">
        <v>4</v>
      </c>
      <c r="D1121">
        <v>0</v>
      </c>
      <c r="F1121">
        <v>0</v>
      </c>
      <c r="G1121">
        <v>0</v>
      </c>
      <c r="K1121" t="s">
        <v>89</v>
      </c>
      <c r="L1121">
        <v>1</v>
      </c>
    </row>
    <row r="1122" spans="1:12" x14ac:dyDescent="0.35">
      <c r="A1122">
        <v>179080</v>
      </c>
      <c r="B1122">
        <v>5</v>
      </c>
      <c r="D1122">
        <v>0</v>
      </c>
      <c r="F1122">
        <v>0</v>
      </c>
      <c r="G1122">
        <v>0</v>
      </c>
      <c r="K1122" t="s">
        <v>89</v>
      </c>
      <c r="L1122">
        <v>1</v>
      </c>
    </row>
    <row r="1123" spans="1:12" x14ac:dyDescent="0.35">
      <c r="A1123">
        <v>179080</v>
      </c>
      <c r="B1123">
        <v>6</v>
      </c>
      <c r="D1123">
        <v>0</v>
      </c>
      <c r="F1123">
        <v>0</v>
      </c>
      <c r="G1123">
        <v>0</v>
      </c>
      <c r="K1123" t="s">
        <v>89</v>
      </c>
      <c r="L1123">
        <v>1</v>
      </c>
    </row>
    <row r="1124" spans="1:12" x14ac:dyDescent="0.35">
      <c r="A1124">
        <v>179080</v>
      </c>
      <c r="B1124">
        <v>7</v>
      </c>
      <c r="D1124">
        <v>0</v>
      </c>
      <c r="F1124">
        <v>0</v>
      </c>
      <c r="G1124">
        <v>0</v>
      </c>
      <c r="K1124" t="s">
        <v>89</v>
      </c>
      <c r="L1124">
        <v>1</v>
      </c>
    </row>
    <row r="1125" spans="1:12" x14ac:dyDescent="0.35">
      <c r="A1125">
        <v>179080</v>
      </c>
      <c r="B1125">
        <v>8</v>
      </c>
      <c r="D1125">
        <v>0</v>
      </c>
      <c r="F1125">
        <v>0</v>
      </c>
      <c r="G1125">
        <v>0</v>
      </c>
      <c r="K1125" t="s">
        <v>89</v>
      </c>
      <c r="L1125">
        <v>1</v>
      </c>
    </row>
    <row r="1126" spans="1:12" x14ac:dyDescent="0.35">
      <c r="A1126">
        <v>179080</v>
      </c>
      <c r="B1126">
        <v>9</v>
      </c>
      <c r="D1126">
        <v>0</v>
      </c>
      <c r="F1126">
        <v>0</v>
      </c>
      <c r="G1126">
        <v>0</v>
      </c>
      <c r="K1126" t="s">
        <v>89</v>
      </c>
      <c r="L1126">
        <v>1</v>
      </c>
    </row>
    <row r="1127" spans="1:12" x14ac:dyDescent="0.35">
      <c r="A1127">
        <v>179080</v>
      </c>
      <c r="B1127">
        <v>10</v>
      </c>
      <c r="D1127">
        <v>0</v>
      </c>
      <c r="F1127">
        <v>0</v>
      </c>
      <c r="G1127">
        <v>0</v>
      </c>
      <c r="K1127" t="s">
        <v>89</v>
      </c>
      <c r="L1127">
        <v>1</v>
      </c>
    </row>
    <row r="1128" spans="1:12" x14ac:dyDescent="0.35">
      <c r="A1128">
        <v>179080</v>
      </c>
      <c r="B1128">
        <v>11</v>
      </c>
      <c r="D1128">
        <v>0</v>
      </c>
      <c r="F1128">
        <v>0</v>
      </c>
      <c r="G1128">
        <v>0</v>
      </c>
      <c r="K1128" t="s">
        <v>89</v>
      </c>
      <c r="L1128">
        <v>1</v>
      </c>
    </row>
    <row r="1129" spans="1:12" x14ac:dyDescent="0.35">
      <c r="A1129">
        <v>179080</v>
      </c>
      <c r="B1129">
        <v>12</v>
      </c>
      <c r="D1129">
        <v>0</v>
      </c>
      <c r="F1129">
        <v>0</v>
      </c>
      <c r="G1129">
        <v>0</v>
      </c>
      <c r="K1129" t="s">
        <v>89</v>
      </c>
      <c r="L1129">
        <v>1</v>
      </c>
    </row>
    <row r="1130" spans="1:12" x14ac:dyDescent="0.35">
      <c r="A1130">
        <v>9839</v>
      </c>
      <c r="B1130">
        <v>1</v>
      </c>
      <c r="C1130" t="s">
        <v>195</v>
      </c>
      <c r="D1130">
        <v>2</v>
      </c>
      <c r="E1130">
        <v>95</v>
      </c>
      <c r="F1130">
        <v>1</v>
      </c>
      <c r="G1130">
        <v>-20</v>
      </c>
      <c r="H1130" t="s">
        <v>196</v>
      </c>
      <c r="I1130" t="s">
        <v>196</v>
      </c>
      <c r="J1130">
        <v>15</v>
      </c>
      <c r="K1130">
        <v>95</v>
      </c>
      <c r="L1130">
        <v>1</v>
      </c>
    </row>
    <row r="1131" spans="1:12" x14ac:dyDescent="0.35">
      <c r="A1131">
        <v>9839</v>
      </c>
      <c r="B1131">
        <v>2</v>
      </c>
      <c r="D1131">
        <v>0</v>
      </c>
      <c r="F1131">
        <v>0</v>
      </c>
      <c r="G1131">
        <v>0</v>
      </c>
      <c r="K1131" t="s">
        <v>89</v>
      </c>
      <c r="L1131">
        <v>1</v>
      </c>
    </row>
    <row r="1132" spans="1:12" x14ac:dyDescent="0.35">
      <c r="A1132">
        <v>9839</v>
      </c>
      <c r="B1132">
        <v>3</v>
      </c>
      <c r="D1132">
        <v>0</v>
      </c>
      <c r="F1132">
        <v>0</v>
      </c>
      <c r="G1132">
        <v>0</v>
      </c>
      <c r="K1132" t="s">
        <v>89</v>
      </c>
      <c r="L1132">
        <v>1</v>
      </c>
    </row>
    <row r="1133" spans="1:12" x14ac:dyDescent="0.35">
      <c r="A1133">
        <v>9839</v>
      </c>
      <c r="B1133">
        <v>4</v>
      </c>
      <c r="D1133">
        <v>0</v>
      </c>
      <c r="F1133">
        <v>0</v>
      </c>
      <c r="G1133">
        <v>0</v>
      </c>
      <c r="K1133" t="s">
        <v>89</v>
      </c>
      <c r="L1133">
        <v>1</v>
      </c>
    </row>
    <row r="1134" spans="1:12" x14ac:dyDescent="0.35">
      <c r="A1134">
        <v>9839</v>
      </c>
      <c r="B1134">
        <v>5</v>
      </c>
      <c r="D1134">
        <v>0</v>
      </c>
      <c r="F1134">
        <v>0</v>
      </c>
      <c r="G1134">
        <v>0</v>
      </c>
      <c r="K1134" t="s">
        <v>89</v>
      </c>
      <c r="L1134">
        <v>1</v>
      </c>
    </row>
    <row r="1135" spans="1:12" x14ac:dyDescent="0.35">
      <c r="A1135">
        <v>9839</v>
      </c>
      <c r="B1135">
        <v>6</v>
      </c>
      <c r="D1135">
        <v>0</v>
      </c>
      <c r="F1135">
        <v>0</v>
      </c>
      <c r="G1135">
        <v>0</v>
      </c>
      <c r="K1135" t="s">
        <v>89</v>
      </c>
      <c r="L1135">
        <v>1</v>
      </c>
    </row>
    <row r="1136" spans="1:12" x14ac:dyDescent="0.35">
      <c r="A1136">
        <v>9839</v>
      </c>
      <c r="B1136">
        <v>7</v>
      </c>
      <c r="D1136">
        <v>0</v>
      </c>
      <c r="F1136">
        <v>0</v>
      </c>
      <c r="G1136">
        <v>0</v>
      </c>
      <c r="K1136" t="s">
        <v>89</v>
      </c>
      <c r="L1136">
        <v>1</v>
      </c>
    </row>
    <row r="1137" spans="1:12" x14ac:dyDescent="0.35">
      <c r="A1137">
        <v>9839</v>
      </c>
      <c r="B1137">
        <v>8</v>
      </c>
      <c r="D1137">
        <v>0</v>
      </c>
      <c r="F1137">
        <v>0</v>
      </c>
      <c r="G1137">
        <v>0</v>
      </c>
      <c r="K1137" t="s">
        <v>89</v>
      </c>
      <c r="L1137">
        <v>1</v>
      </c>
    </row>
    <row r="1138" spans="1:12" x14ac:dyDescent="0.35">
      <c r="A1138">
        <v>9839</v>
      </c>
      <c r="B1138">
        <v>9</v>
      </c>
      <c r="D1138">
        <v>0</v>
      </c>
      <c r="F1138">
        <v>0</v>
      </c>
      <c r="G1138">
        <v>0</v>
      </c>
      <c r="K1138" t="s">
        <v>89</v>
      </c>
      <c r="L1138">
        <v>1</v>
      </c>
    </row>
    <row r="1139" spans="1:12" x14ac:dyDescent="0.35">
      <c r="A1139">
        <v>9839</v>
      </c>
      <c r="B1139">
        <v>10</v>
      </c>
      <c r="D1139">
        <v>0</v>
      </c>
      <c r="F1139">
        <v>0</v>
      </c>
      <c r="G1139">
        <v>0</v>
      </c>
      <c r="K1139" t="s">
        <v>89</v>
      </c>
      <c r="L1139">
        <v>1</v>
      </c>
    </row>
    <row r="1140" spans="1:12" x14ac:dyDescent="0.35">
      <c r="A1140">
        <v>9839</v>
      </c>
      <c r="B1140">
        <v>11</v>
      </c>
      <c r="D1140">
        <v>0</v>
      </c>
      <c r="F1140">
        <v>0</v>
      </c>
      <c r="G1140">
        <v>0</v>
      </c>
      <c r="K1140" t="s">
        <v>89</v>
      </c>
      <c r="L1140">
        <v>1</v>
      </c>
    </row>
    <row r="1141" spans="1:12" x14ac:dyDescent="0.35">
      <c r="A1141">
        <v>9839</v>
      </c>
      <c r="B1141">
        <v>12</v>
      </c>
      <c r="D1141">
        <v>0</v>
      </c>
      <c r="F1141">
        <v>0</v>
      </c>
      <c r="G1141">
        <v>0</v>
      </c>
      <c r="K1141" t="s">
        <v>89</v>
      </c>
      <c r="L1141">
        <v>1</v>
      </c>
    </row>
    <row r="1142" spans="1:12" x14ac:dyDescent="0.35">
      <c r="A1142">
        <v>595818</v>
      </c>
      <c r="B1142">
        <v>1</v>
      </c>
      <c r="C1142" t="s">
        <v>197</v>
      </c>
      <c r="D1142">
        <v>10</v>
      </c>
      <c r="E1142">
        <v>96</v>
      </c>
      <c r="F1142">
        <v>1</v>
      </c>
      <c r="G1142">
        <v>-21</v>
      </c>
      <c r="H1142" t="s">
        <v>198</v>
      </c>
      <c r="I1142" t="s">
        <v>198</v>
      </c>
      <c r="J1142">
        <v>16</v>
      </c>
      <c r="K1142">
        <v>96</v>
      </c>
      <c r="L1142">
        <v>1</v>
      </c>
    </row>
    <row r="1143" spans="1:12" x14ac:dyDescent="0.35">
      <c r="A1143">
        <v>595818</v>
      </c>
      <c r="B1143">
        <v>2</v>
      </c>
      <c r="D1143">
        <v>0</v>
      </c>
      <c r="F1143">
        <v>0</v>
      </c>
      <c r="G1143">
        <v>0</v>
      </c>
      <c r="K1143" t="s">
        <v>89</v>
      </c>
      <c r="L1143">
        <v>1</v>
      </c>
    </row>
    <row r="1144" spans="1:12" x14ac:dyDescent="0.35">
      <c r="A1144">
        <v>595818</v>
      </c>
      <c r="B1144">
        <v>3</v>
      </c>
      <c r="D1144">
        <v>0</v>
      </c>
      <c r="F1144">
        <v>0</v>
      </c>
      <c r="G1144">
        <v>0</v>
      </c>
      <c r="K1144" t="s">
        <v>89</v>
      </c>
      <c r="L1144">
        <v>1</v>
      </c>
    </row>
    <row r="1145" spans="1:12" x14ac:dyDescent="0.35">
      <c r="A1145">
        <v>595818</v>
      </c>
      <c r="B1145">
        <v>4</v>
      </c>
      <c r="D1145">
        <v>0</v>
      </c>
      <c r="F1145">
        <v>0</v>
      </c>
      <c r="G1145">
        <v>0</v>
      </c>
      <c r="K1145" t="s">
        <v>89</v>
      </c>
      <c r="L1145">
        <v>1</v>
      </c>
    </row>
    <row r="1146" spans="1:12" x14ac:dyDescent="0.35">
      <c r="A1146">
        <v>595818</v>
      </c>
      <c r="B1146">
        <v>5</v>
      </c>
      <c r="D1146">
        <v>0</v>
      </c>
      <c r="F1146">
        <v>0</v>
      </c>
      <c r="G1146">
        <v>0</v>
      </c>
      <c r="K1146" t="s">
        <v>89</v>
      </c>
      <c r="L1146">
        <v>1</v>
      </c>
    </row>
    <row r="1147" spans="1:12" x14ac:dyDescent="0.35">
      <c r="A1147">
        <v>595818</v>
      </c>
      <c r="B1147">
        <v>6</v>
      </c>
      <c r="D1147">
        <v>0</v>
      </c>
      <c r="F1147">
        <v>0</v>
      </c>
      <c r="G1147">
        <v>0</v>
      </c>
      <c r="K1147" t="s">
        <v>89</v>
      </c>
      <c r="L1147">
        <v>1</v>
      </c>
    </row>
    <row r="1148" spans="1:12" x14ac:dyDescent="0.35">
      <c r="A1148">
        <v>595818</v>
      </c>
      <c r="B1148">
        <v>7</v>
      </c>
      <c r="D1148">
        <v>0</v>
      </c>
      <c r="F1148">
        <v>0</v>
      </c>
      <c r="G1148">
        <v>0</v>
      </c>
      <c r="K1148" t="s">
        <v>89</v>
      </c>
      <c r="L1148">
        <v>1</v>
      </c>
    </row>
    <row r="1149" spans="1:12" x14ac:dyDescent="0.35">
      <c r="A1149">
        <v>595818</v>
      </c>
      <c r="B1149">
        <v>8</v>
      </c>
      <c r="D1149">
        <v>0</v>
      </c>
      <c r="F1149">
        <v>0</v>
      </c>
      <c r="G1149">
        <v>0</v>
      </c>
      <c r="K1149" t="s">
        <v>89</v>
      </c>
      <c r="L1149">
        <v>1</v>
      </c>
    </row>
    <row r="1150" spans="1:12" x14ac:dyDescent="0.35">
      <c r="A1150">
        <v>595818</v>
      </c>
      <c r="B1150">
        <v>9</v>
      </c>
      <c r="D1150">
        <v>0</v>
      </c>
      <c r="F1150">
        <v>0</v>
      </c>
      <c r="G1150">
        <v>0</v>
      </c>
      <c r="K1150" t="s">
        <v>89</v>
      </c>
      <c r="L1150">
        <v>1</v>
      </c>
    </row>
    <row r="1151" spans="1:12" x14ac:dyDescent="0.35">
      <c r="A1151">
        <v>595818</v>
      </c>
      <c r="B1151">
        <v>10</v>
      </c>
      <c r="D1151">
        <v>0</v>
      </c>
      <c r="F1151">
        <v>0</v>
      </c>
      <c r="G1151">
        <v>0</v>
      </c>
      <c r="K1151" t="s">
        <v>89</v>
      </c>
      <c r="L1151">
        <v>1</v>
      </c>
    </row>
    <row r="1152" spans="1:12" x14ac:dyDescent="0.35">
      <c r="A1152">
        <v>595818</v>
      </c>
      <c r="B1152">
        <v>11</v>
      </c>
      <c r="D1152">
        <v>0</v>
      </c>
      <c r="F1152">
        <v>0</v>
      </c>
      <c r="G1152">
        <v>0</v>
      </c>
      <c r="K1152" t="s">
        <v>89</v>
      </c>
      <c r="L1152">
        <v>1</v>
      </c>
    </row>
    <row r="1153" spans="1:12" x14ac:dyDescent="0.35">
      <c r="A1153">
        <v>595818</v>
      </c>
      <c r="B1153">
        <v>12</v>
      </c>
      <c r="D1153">
        <v>0</v>
      </c>
      <c r="F1153">
        <v>0</v>
      </c>
      <c r="G1153">
        <v>0</v>
      </c>
      <c r="K1153" t="s">
        <v>89</v>
      </c>
      <c r="L1153">
        <v>1</v>
      </c>
    </row>
    <row r="1154" spans="1:12" x14ac:dyDescent="0.35">
      <c r="A1154">
        <v>1402559</v>
      </c>
      <c r="B1154">
        <v>1</v>
      </c>
      <c r="C1154" t="s">
        <v>199</v>
      </c>
      <c r="D1154">
        <v>33</v>
      </c>
      <c r="E1154">
        <v>97</v>
      </c>
      <c r="F1154">
        <v>1</v>
      </c>
      <c r="G1154">
        <v>-22</v>
      </c>
      <c r="H1154" t="s">
        <v>200</v>
      </c>
      <c r="I1154" t="s">
        <v>200</v>
      </c>
      <c r="J1154">
        <v>17</v>
      </c>
      <c r="K1154">
        <v>97</v>
      </c>
      <c r="L1154">
        <v>1</v>
      </c>
    </row>
    <row r="1155" spans="1:12" x14ac:dyDescent="0.35">
      <c r="A1155">
        <v>1402559</v>
      </c>
      <c r="B1155">
        <v>2</v>
      </c>
      <c r="D1155">
        <v>0</v>
      </c>
      <c r="F1155">
        <v>0</v>
      </c>
      <c r="G1155">
        <v>0</v>
      </c>
      <c r="K1155" t="s">
        <v>89</v>
      </c>
      <c r="L1155">
        <v>1</v>
      </c>
    </row>
    <row r="1156" spans="1:12" x14ac:dyDescent="0.35">
      <c r="A1156">
        <v>1402559</v>
      </c>
      <c r="B1156">
        <v>3</v>
      </c>
      <c r="D1156">
        <v>0</v>
      </c>
      <c r="F1156">
        <v>0</v>
      </c>
      <c r="G1156">
        <v>0</v>
      </c>
      <c r="K1156" t="s">
        <v>89</v>
      </c>
      <c r="L1156">
        <v>1</v>
      </c>
    </row>
    <row r="1157" spans="1:12" x14ac:dyDescent="0.35">
      <c r="A1157">
        <v>1402559</v>
      </c>
      <c r="B1157">
        <v>4</v>
      </c>
      <c r="D1157">
        <v>0</v>
      </c>
      <c r="F1157">
        <v>0</v>
      </c>
      <c r="G1157">
        <v>0</v>
      </c>
      <c r="K1157" t="s">
        <v>89</v>
      </c>
      <c r="L1157">
        <v>1</v>
      </c>
    </row>
    <row r="1158" spans="1:12" x14ac:dyDescent="0.35">
      <c r="A1158">
        <v>1402559</v>
      </c>
      <c r="B1158">
        <v>5</v>
      </c>
      <c r="D1158">
        <v>0</v>
      </c>
      <c r="F1158">
        <v>0</v>
      </c>
      <c r="G1158">
        <v>0</v>
      </c>
      <c r="K1158" t="s">
        <v>89</v>
      </c>
      <c r="L1158">
        <v>1</v>
      </c>
    </row>
    <row r="1159" spans="1:12" x14ac:dyDescent="0.35">
      <c r="A1159">
        <v>1402559</v>
      </c>
      <c r="B1159">
        <v>6</v>
      </c>
      <c r="D1159">
        <v>0</v>
      </c>
      <c r="F1159">
        <v>0</v>
      </c>
      <c r="G1159">
        <v>0</v>
      </c>
      <c r="K1159" t="s">
        <v>89</v>
      </c>
      <c r="L1159">
        <v>1</v>
      </c>
    </row>
    <row r="1160" spans="1:12" x14ac:dyDescent="0.35">
      <c r="A1160">
        <v>1402559</v>
      </c>
      <c r="B1160">
        <v>7</v>
      </c>
      <c r="D1160">
        <v>0</v>
      </c>
      <c r="F1160">
        <v>0</v>
      </c>
      <c r="G1160">
        <v>0</v>
      </c>
      <c r="K1160" t="s">
        <v>89</v>
      </c>
      <c r="L1160">
        <v>1</v>
      </c>
    </row>
    <row r="1161" spans="1:12" x14ac:dyDescent="0.35">
      <c r="A1161">
        <v>1402559</v>
      </c>
      <c r="B1161">
        <v>8</v>
      </c>
      <c r="D1161">
        <v>0</v>
      </c>
      <c r="F1161">
        <v>0</v>
      </c>
      <c r="G1161">
        <v>0</v>
      </c>
      <c r="K1161" t="s">
        <v>89</v>
      </c>
      <c r="L1161">
        <v>1</v>
      </c>
    </row>
    <row r="1162" spans="1:12" x14ac:dyDescent="0.35">
      <c r="A1162">
        <v>1402559</v>
      </c>
      <c r="B1162">
        <v>9</v>
      </c>
      <c r="D1162">
        <v>0</v>
      </c>
      <c r="F1162">
        <v>0</v>
      </c>
      <c r="G1162">
        <v>0</v>
      </c>
      <c r="K1162" t="s">
        <v>89</v>
      </c>
      <c r="L1162">
        <v>1</v>
      </c>
    </row>
    <row r="1163" spans="1:12" x14ac:dyDescent="0.35">
      <c r="A1163">
        <v>1402559</v>
      </c>
      <c r="B1163">
        <v>10</v>
      </c>
      <c r="D1163">
        <v>0</v>
      </c>
      <c r="F1163">
        <v>0</v>
      </c>
      <c r="G1163">
        <v>0</v>
      </c>
      <c r="K1163" t="s">
        <v>89</v>
      </c>
      <c r="L1163">
        <v>1</v>
      </c>
    </row>
    <row r="1164" spans="1:12" x14ac:dyDescent="0.35">
      <c r="A1164">
        <v>1402559</v>
      </c>
      <c r="B1164">
        <v>11</v>
      </c>
      <c r="D1164">
        <v>0</v>
      </c>
      <c r="F1164">
        <v>0</v>
      </c>
      <c r="G1164">
        <v>0</v>
      </c>
      <c r="K1164" t="s">
        <v>89</v>
      </c>
      <c r="L1164">
        <v>1</v>
      </c>
    </row>
    <row r="1165" spans="1:12" x14ac:dyDescent="0.35">
      <c r="A1165">
        <v>1402559</v>
      </c>
      <c r="B1165">
        <v>12</v>
      </c>
      <c r="D1165">
        <v>0</v>
      </c>
      <c r="F1165">
        <v>0</v>
      </c>
      <c r="G1165">
        <v>0</v>
      </c>
      <c r="K1165" t="s">
        <v>89</v>
      </c>
      <c r="L1165">
        <v>1</v>
      </c>
    </row>
    <row r="1166" spans="1:12" x14ac:dyDescent="0.35">
      <c r="A1166">
        <v>34025</v>
      </c>
      <c r="B1166">
        <v>1</v>
      </c>
      <c r="C1166" t="s">
        <v>201</v>
      </c>
      <c r="D1166">
        <v>37</v>
      </c>
      <c r="E1166">
        <v>98</v>
      </c>
      <c r="F1166">
        <v>1</v>
      </c>
      <c r="G1166">
        <v>-23</v>
      </c>
      <c r="H1166" t="s">
        <v>202</v>
      </c>
      <c r="I1166" t="s">
        <v>202</v>
      </c>
      <c r="J1166">
        <v>18</v>
      </c>
      <c r="K1166">
        <v>98</v>
      </c>
      <c r="L1166">
        <v>1</v>
      </c>
    </row>
    <row r="1167" spans="1:12" x14ac:dyDescent="0.35">
      <c r="A1167">
        <v>34025</v>
      </c>
      <c r="B1167">
        <v>2</v>
      </c>
      <c r="D1167">
        <v>0</v>
      </c>
      <c r="F1167">
        <v>0</v>
      </c>
      <c r="G1167">
        <v>0</v>
      </c>
      <c r="K1167" t="s">
        <v>89</v>
      </c>
      <c r="L1167">
        <v>1</v>
      </c>
    </row>
    <row r="1168" spans="1:12" x14ac:dyDescent="0.35">
      <c r="A1168">
        <v>34025</v>
      </c>
      <c r="B1168">
        <v>3</v>
      </c>
      <c r="D1168">
        <v>0</v>
      </c>
      <c r="F1168">
        <v>0</v>
      </c>
      <c r="G1168">
        <v>0</v>
      </c>
      <c r="K1168" t="s">
        <v>89</v>
      </c>
      <c r="L1168">
        <v>1</v>
      </c>
    </row>
    <row r="1169" spans="1:12" x14ac:dyDescent="0.35">
      <c r="A1169">
        <v>34025</v>
      </c>
      <c r="B1169">
        <v>4</v>
      </c>
      <c r="D1169">
        <v>0</v>
      </c>
      <c r="F1169">
        <v>0</v>
      </c>
      <c r="G1169">
        <v>0</v>
      </c>
      <c r="K1169" t="s">
        <v>89</v>
      </c>
      <c r="L1169">
        <v>1</v>
      </c>
    </row>
    <row r="1170" spans="1:12" x14ac:dyDescent="0.35">
      <c r="A1170">
        <v>34025</v>
      </c>
      <c r="B1170">
        <v>5</v>
      </c>
      <c r="D1170">
        <v>0</v>
      </c>
      <c r="F1170">
        <v>0</v>
      </c>
      <c r="G1170">
        <v>0</v>
      </c>
      <c r="K1170" t="s">
        <v>89</v>
      </c>
      <c r="L1170">
        <v>1</v>
      </c>
    </row>
    <row r="1171" spans="1:12" x14ac:dyDescent="0.35">
      <c r="A1171">
        <v>34025</v>
      </c>
      <c r="B1171">
        <v>6</v>
      </c>
      <c r="D1171">
        <v>0</v>
      </c>
      <c r="F1171">
        <v>0</v>
      </c>
      <c r="G1171">
        <v>0</v>
      </c>
      <c r="K1171" t="s">
        <v>89</v>
      </c>
      <c r="L1171">
        <v>1</v>
      </c>
    </row>
    <row r="1172" spans="1:12" x14ac:dyDescent="0.35">
      <c r="A1172">
        <v>34025</v>
      </c>
      <c r="B1172">
        <v>7</v>
      </c>
      <c r="D1172">
        <v>0</v>
      </c>
      <c r="F1172">
        <v>0</v>
      </c>
      <c r="G1172">
        <v>0</v>
      </c>
      <c r="K1172" t="s">
        <v>89</v>
      </c>
      <c r="L1172">
        <v>1</v>
      </c>
    </row>
    <row r="1173" spans="1:12" x14ac:dyDescent="0.35">
      <c r="A1173">
        <v>34025</v>
      </c>
      <c r="B1173">
        <v>8</v>
      </c>
      <c r="D1173">
        <v>0</v>
      </c>
      <c r="F1173">
        <v>0</v>
      </c>
      <c r="G1173">
        <v>0</v>
      </c>
      <c r="K1173" t="s">
        <v>89</v>
      </c>
      <c r="L1173">
        <v>1</v>
      </c>
    </row>
    <row r="1174" spans="1:12" x14ac:dyDescent="0.35">
      <c r="A1174">
        <v>34025</v>
      </c>
      <c r="B1174">
        <v>9</v>
      </c>
      <c r="D1174">
        <v>0</v>
      </c>
      <c r="F1174">
        <v>0</v>
      </c>
      <c r="G1174">
        <v>0</v>
      </c>
      <c r="K1174" t="s">
        <v>89</v>
      </c>
      <c r="L1174">
        <v>1</v>
      </c>
    </row>
    <row r="1175" spans="1:12" x14ac:dyDescent="0.35">
      <c r="A1175">
        <v>34025</v>
      </c>
      <c r="B1175">
        <v>10</v>
      </c>
      <c r="D1175">
        <v>0</v>
      </c>
      <c r="F1175">
        <v>0</v>
      </c>
      <c r="G1175">
        <v>0</v>
      </c>
      <c r="K1175" t="s">
        <v>89</v>
      </c>
      <c r="L1175">
        <v>1</v>
      </c>
    </row>
    <row r="1176" spans="1:12" x14ac:dyDescent="0.35">
      <c r="A1176">
        <v>34025</v>
      </c>
      <c r="B1176">
        <v>11</v>
      </c>
      <c r="D1176">
        <v>0</v>
      </c>
      <c r="F1176">
        <v>0</v>
      </c>
      <c r="G1176">
        <v>0</v>
      </c>
      <c r="K1176" t="s">
        <v>89</v>
      </c>
      <c r="L1176">
        <v>1</v>
      </c>
    </row>
    <row r="1177" spans="1:12" x14ac:dyDescent="0.35">
      <c r="A1177">
        <v>34025</v>
      </c>
      <c r="B1177">
        <v>12</v>
      </c>
      <c r="D1177">
        <v>0</v>
      </c>
      <c r="F1177">
        <v>0</v>
      </c>
      <c r="G1177">
        <v>0</v>
      </c>
      <c r="K1177" t="s">
        <v>89</v>
      </c>
      <c r="L1177">
        <v>1</v>
      </c>
    </row>
    <row r="1178" spans="1:12" x14ac:dyDescent="0.35">
      <c r="A1178">
        <v>297397</v>
      </c>
      <c r="B1178">
        <v>1</v>
      </c>
      <c r="C1178" t="s">
        <v>203</v>
      </c>
      <c r="D1178">
        <v>31</v>
      </c>
      <c r="E1178">
        <v>99</v>
      </c>
      <c r="F1178">
        <v>1</v>
      </c>
      <c r="G1178">
        <v>-24</v>
      </c>
      <c r="H1178" t="s">
        <v>202</v>
      </c>
      <c r="I1178" t="s">
        <v>202</v>
      </c>
      <c r="J1178">
        <v>18</v>
      </c>
      <c r="K1178">
        <v>99</v>
      </c>
      <c r="L1178">
        <v>1</v>
      </c>
    </row>
    <row r="1179" spans="1:12" x14ac:dyDescent="0.35">
      <c r="A1179">
        <v>297397</v>
      </c>
      <c r="B1179">
        <v>2</v>
      </c>
      <c r="D1179">
        <v>0</v>
      </c>
      <c r="F1179">
        <v>0</v>
      </c>
      <c r="G1179">
        <v>0</v>
      </c>
      <c r="K1179" t="s">
        <v>89</v>
      </c>
      <c r="L1179">
        <v>1</v>
      </c>
    </row>
    <row r="1180" spans="1:12" x14ac:dyDescent="0.35">
      <c r="A1180">
        <v>297397</v>
      </c>
      <c r="B1180">
        <v>3</v>
      </c>
      <c r="D1180">
        <v>0</v>
      </c>
      <c r="F1180">
        <v>0</v>
      </c>
      <c r="G1180">
        <v>0</v>
      </c>
      <c r="K1180" t="s">
        <v>89</v>
      </c>
      <c r="L1180">
        <v>1</v>
      </c>
    </row>
    <row r="1181" spans="1:12" x14ac:dyDescent="0.35">
      <c r="A1181">
        <v>297397</v>
      </c>
      <c r="B1181">
        <v>4</v>
      </c>
      <c r="D1181">
        <v>0</v>
      </c>
      <c r="F1181">
        <v>0</v>
      </c>
      <c r="G1181">
        <v>0</v>
      </c>
      <c r="K1181" t="s">
        <v>89</v>
      </c>
      <c r="L1181">
        <v>1</v>
      </c>
    </row>
    <row r="1182" spans="1:12" x14ac:dyDescent="0.35">
      <c r="A1182">
        <v>297397</v>
      </c>
      <c r="B1182">
        <v>5</v>
      </c>
      <c r="D1182">
        <v>4</v>
      </c>
      <c r="F1182">
        <v>1</v>
      </c>
      <c r="G1182">
        <v>0</v>
      </c>
      <c r="K1182" t="s">
        <v>89</v>
      </c>
      <c r="L1182">
        <v>1</v>
      </c>
    </row>
    <row r="1183" spans="1:12" x14ac:dyDescent="0.35">
      <c r="A1183">
        <v>297397</v>
      </c>
      <c r="B1183">
        <v>6</v>
      </c>
      <c r="D1183">
        <v>0</v>
      </c>
      <c r="F1183">
        <v>0</v>
      </c>
      <c r="G1183">
        <v>0</v>
      </c>
      <c r="K1183" t="s">
        <v>89</v>
      </c>
      <c r="L1183">
        <v>1</v>
      </c>
    </row>
    <row r="1184" spans="1:12" x14ac:dyDescent="0.35">
      <c r="A1184">
        <v>297397</v>
      </c>
      <c r="B1184">
        <v>7</v>
      </c>
      <c r="D1184">
        <v>0</v>
      </c>
      <c r="F1184">
        <v>0</v>
      </c>
      <c r="G1184">
        <v>0</v>
      </c>
      <c r="K1184" t="s">
        <v>89</v>
      </c>
      <c r="L1184">
        <v>1</v>
      </c>
    </row>
    <row r="1185" spans="1:12" x14ac:dyDescent="0.35">
      <c r="A1185">
        <v>297397</v>
      </c>
      <c r="B1185">
        <v>8</v>
      </c>
      <c r="D1185">
        <v>0</v>
      </c>
      <c r="F1185">
        <v>0</v>
      </c>
      <c r="G1185">
        <v>0</v>
      </c>
      <c r="K1185" t="s">
        <v>89</v>
      </c>
      <c r="L1185">
        <v>1</v>
      </c>
    </row>
    <row r="1186" spans="1:12" x14ac:dyDescent="0.35">
      <c r="A1186">
        <v>297397</v>
      </c>
      <c r="B1186">
        <v>9</v>
      </c>
      <c r="D1186">
        <v>0</v>
      </c>
      <c r="F1186">
        <v>0</v>
      </c>
      <c r="G1186">
        <v>0</v>
      </c>
      <c r="K1186" t="s">
        <v>89</v>
      </c>
      <c r="L1186">
        <v>1</v>
      </c>
    </row>
    <row r="1187" spans="1:12" x14ac:dyDescent="0.35">
      <c r="A1187">
        <v>297397</v>
      </c>
      <c r="B1187">
        <v>10</v>
      </c>
      <c r="D1187">
        <v>0</v>
      </c>
      <c r="F1187">
        <v>0</v>
      </c>
      <c r="G1187">
        <v>0</v>
      </c>
      <c r="K1187" t="s">
        <v>89</v>
      </c>
      <c r="L1187">
        <v>1</v>
      </c>
    </row>
    <row r="1188" spans="1:12" x14ac:dyDescent="0.35">
      <c r="A1188">
        <v>297397</v>
      </c>
      <c r="B1188">
        <v>11</v>
      </c>
      <c r="D1188">
        <v>0</v>
      </c>
      <c r="F1188">
        <v>0</v>
      </c>
      <c r="G1188">
        <v>0</v>
      </c>
      <c r="K1188" t="s">
        <v>89</v>
      </c>
      <c r="L1188">
        <v>1</v>
      </c>
    </row>
    <row r="1189" spans="1:12" x14ac:dyDescent="0.35">
      <c r="A1189">
        <v>297397</v>
      </c>
      <c r="B1189">
        <v>12</v>
      </c>
      <c r="D1189">
        <v>0</v>
      </c>
      <c r="F1189">
        <v>0</v>
      </c>
      <c r="G1189">
        <v>0</v>
      </c>
      <c r="K1189" t="s">
        <v>89</v>
      </c>
      <c r="L1189">
        <v>1</v>
      </c>
    </row>
    <row r="1190" spans="1:12" x14ac:dyDescent="0.35">
      <c r="A1190">
        <v>571999</v>
      </c>
      <c r="B1190">
        <v>1</v>
      </c>
      <c r="C1190" t="s">
        <v>204</v>
      </c>
      <c r="D1190">
        <v>33</v>
      </c>
      <c r="E1190">
        <v>100</v>
      </c>
      <c r="F1190">
        <v>3</v>
      </c>
      <c r="G1190">
        <v>-25</v>
      </c>
      <c r="H1190" t="s">
        <v>205</v>
      </c>
      <c r="I1190" t="s">
        <v>205</v>
      </c>
      <c r="J1190">
        <v>19</v>
      </c>
      <c r="K1190">
        <v>100</v>
      </c>
      <c r="L1190">
        <v>1</v>
      </c>
    </row>
    <row r="1191" spans="1:12" x14ac:dyDescent="0.35">
      <c r="A1191">
        <v>571999</v>
      </c>
      <c r="B1191">
        <v>2</v>
      </c>
      <c r="D1191">
        <v>0</v>
      </c>
      <c r="F1191">
        <v>0</v>
      </c>
      <c r="G1191">
        <v>0</v>
      </c>
      <c r="K1191" t="s">
        <v>89</v>
      </c>
      <c r="L1191">
        <v>1</v>
      </c>
    </row>
    <row r="1192" spans="1:12" x14ac:dyDescent="0.35">
      <c r="A1192">
        <v>571999</v>
      </c>
      <c r="B1192">
        <v>3</v>
      </c>
      <c r="D1192">
        <v>0</v>
      </c>
      <c r="F1192">
        <v>0</v>
      </c>
      <c r="G1192">
        <v>0</v>
      </c>
      <c r="K1192" t="s">
        <v>89</v>
      </c>
      <c r="L1192">
        <v>1</v>
      </c>
    </row>
    <row r="1193" spans="1:12" x14ac:dyDescent="0.35">
      <c r="A1193">
        <v>571999</v>
      </c>
      <c r="B1193">
        <v>4</v>
      </c>
      <c r="D1193">
        <v>0</v>
      </c>
      <c r="F1193">
        <v>0</v>
      </c>
      <c r="G1193">
        <v>0</v>
      </c>
      <c r="K1193" t="s">
        <v>89</v>
      </c>
      <c r="L1193">
        <v>1</v>
      </c>
    </row>
    <row r="1194" spans="1:12" x14ac:dyDescent="0.35">
      <c r="A1194">
        <v>571999</v>
      </c>
      <c r="B1194">
        <v>5</v>
      </c>
      <c r="D1194">
        <v>0</v>
      </c>
      <c r="F1194">
        <v>0</v>
      </c>
      <c r="G1194">
        <v>0</v>
      </c>
      <c r="K1194" t="s">
        <v>89</v>
      </c>
      <c r="L1194">
        <v>1</v>
      </c>
    </row>
    <row r="1195" spans="1:12" x14ac:dyDescent="0.35">
      <c r="A1195">
        <v>571999</v>
      </c>
      <c r="B1195">
        <v>6</v>
      </c>
      <c r="D1195">
        <v>0</v>
      </c>
      <c r="F1195">
        <v>0</v>
      </c>
      <c r="G1195">
        <v>0</v>
      </c>
      <c r="K1195" t="s">
        <v>89</v>
      </c>
      <c r="L1195">
        <v>1</v>
      </c>
    </row>
    <row r="1196" spans="1:12" x14ac:dyDescent="0.35">
      <c r="A1196">
        <v>571999</v>
      </c>
      <c r="B1196">
        <v>7</v>
      </c>
      <c r="D1196">
        <v>0</v>
      </c>
      <c r="F1196">
        <v>0</v>
      </c>
      <c r="G1196">
        <v>0</v>
      </c>
      <c r="K1196" t="s">
        <v>89</v>
      </c>
      <c r="L1196">
        <v>1</v>
      </c>
    </row>
    <row r="1197" spans="1:12" x14ac:dyDescent="0.35">
      <c r="A1197">
        <v>571999</v>
      </c>
      <c r="B1197">
        <v>8</v>
      </c>
      <c r="D1197">
        <v>0</v>
      </c>
      <c r="F1197">
        <v>0</v>
      </c>
      <c r="G1197">
        <v>0</v>
      </c>
      <c r="K1197" t="s">
        <v>89</v>
      </c>
      <c r="L1197">
        <v>1</v>
      </c>
    </row>
    <row r="1198" spans="1:12" x14ac:dyDescent="0.35">
      <c r="A1198">
        <v>571999</v>
      </c>
      <c r="B1198">
        <v>9</v>
      </c>
      <c r="D1198">
        <v>0</v>
      </c>
      <c r="F1198">
        <v>0</v>
      </c>
      <c r="G1198">
        <v>0</v>
      </c>
      <c r="K1198" t="s">
        <v>89</v>
      </c>
      <c r="L1198">
        <v>1</v>
      </c>
    </row>
    <row r="1199" spans="1:12" x14ac:dyDescent="0.35">
      <c r="A1199">
        <v>571999</v>
      </c>
      <c r="B1199">
        <v>10</v>
      </c>
      <c r="D1199">
        <v>0</v>
      </c>
      <c r="F1199">
        <v>0</v>
      </c>
      <c r="G1199">
        <v>0</v>
      </c>
      <c r="K1199" t="s">
        <v>89</v>
      </c>
      <c r="L1199">
        <v>1</v>
      </c>
    </row>
    <row r="1200" spans="1:12" x14ac:dyDescent="0.35">
      <c r="A1200">
        <v>571999</v>
      </c>
      <c r="B1200">
        <v>11</v>
      </c>
      <c r="D1200">
        <v>0</v>
      </c>
      <c r="F1200">
        <v>0</v>
      </c>
      <c r="G1200">
        <v>0</v>
      </c>
      <c r="K1200" t="s">
        <v>89</v>
      </c>
      <c r="L1200">
        <v>1</v>
      </c>
    </row>
    <row r="1201" spans="1:12" x14ac:dyDescent="0.35">
      <c r="A1201">
        <v>571999</v>
      </c>
      <c r="B1201">
        <v>12</v>
      </c>
      <c r="D1201">
        <v>0</v>
      </c>
      <c r="F1201">
        <v>0</v>
      </c>
      <c r="G1201">
        <v>0</v>
      </c>
      <c r="K1201" t="s">
        <v>89</v>
      </c>
      <c r="L1201">
        <v>1</v>
      </c>
    </row>
    <row r="1202" spans="1:12" x14ac:dyDescent="0.35">
      <c r="A1202">
        <v>458360</v>
      </c>
      <c r="B1202">
        <v>1</v>
      </c>
      <c r="C1202" t="s">
        <v>206</v>
      </c>
      <c r="D1202">
        <v>9</v>
      </c>
      <c r="E1202">
        <v>101</v>
      </c>
      <c r="F1202">
        <v>2</v>
      </c>
      <c r="G1202">
        <v>-26</v>
      </c>
      <c r="H1202" t="s">
        <v>205</v>
      </c>
      <c r="I1202" t="s">
        <v>205</v>
      </c>
      <c r="J1202">
        <v>19</v>
      </c>
      <c r="K1202">
        <v>101</v>
      </c>
      <c r="L1202">
        <v>1</v>
      </c>
    </row>
    <row r="1203" spans="1:12" x14ac:dyDescent="0.35">
      <c r="A1203">
        <v>458360</v>
      </c>
      <c r="B1203">
        <v>2</v>
      </c>
      <c r="D1203">
        <v>0</v>
      </c>
      <c r="F1203">
        <v>0</v>
      </c>
      <c r="G1203">
        <v>0</v>
      </c>
      <c r="K1203" t="s">
        <v>89</v>
      </c>
      <c r="L1203">
        <v>1</v>
      </c>
    </row>
    <row r="1204" spans="1:12" x14ac:dyDescent="0.35">
      <c r="A1204">
        <v>458360</v>
      </c>
      <c r="B1204">
        <v>3</v>
      </c>
      <c r="D1204">
        <v>0</v>
      </c>
      <c r="F1204">
        <v>0</v>
      </c>
      <c r="G1204">
        <v>0</v>
      </c>
      <c r="K1204" t="s">
        <v>89</v>
      </c>
      <c r="L1204">
        <v>1</v>
      </c>
    </row>
    <row r="1205" spans="1:12" x14ac:dyDescent="0.35">
      <c r="A1205">
        <v>458360</v>
      </c>
      <c r="B1205">
        <v>4</v>
      </c>
      <c r="D1205">
        <v>0</v>
      </c>
      <c r="F1205">
        <v>0</v>
      </c>
      <c r="G1205">
        <v>0</v>
      </c>
      <c r="K1205" t="s">
        <v>89</v>
      </c>
      <c r="L1205">
        <v>1</v>
      </c>
    </row>
    <row r="1206" spans="1:12" x14ac:dyDescent="0.35">
      <c r="A1206">
        <v>458360</v>
      </c>
      <c r="B1206">
        <v>5</v>
      </c>
      <c r="D1206">
        <v>0</v>
      </c>
      <c r="F1206">
        <v>0</v>
      </c>
      <c r="G1206">
        <v>0</v>
      </c>
      <c r="K1206" t="s">
        <v>89</v>
      </c>
      <c r="L1206">
        <v>1</v>
      </c>
    </row>
    <row r="1207" spans="1:12" x14ac:dyDescent="0.35">
      <c r="A1207">
        <v>458360</v>
      </c>
      <c r="B1207">
        <v>6</v>
      </c>
      <c r="D1207">
        <v>0</v>
      </c>
      <c r="F1207">
        <v>0</v>
      </c>
      <c r="G1207">
        <v>0</v>
      </c>
      <c r="K1207" t="s">
        <v>89</v>
      </c>
      <c r="L1207">
        <v>1</v>
      </c>
    </row>
    <row r="1208" spans="1:12" x14ac:dyDescent="0.35">
      <c r="A1208">
        <v>458360</v>
      </c>
      <c r="B1208">
        <v>7</v>
      </c>
      <c r="D1208">
        <v>0</v>
      </c>
      <c r="F1208">
        <v>0</v>
      </c>
      <c r="G1208">
        <v>0</v>
      </c>
      <c r="K1208" t="s">
        <v>89</v>
      </c>
      <c r="L1208">
        <v>1</v>
      </c>
    </row>
    <row r="1209" spans="1:12" x14ac:dyDescent="0.35">
      <c r="A1209">
        <v>458360</v>
      </c>
      <c r="B1209">
        <v>8</v>
      </c>
      <c r="D1209">
        <v>0</v>
      </c>
      <c r="F1209">
        <v>0</v>
      </c>
      <c r="G1209">
        <v>0</v>
      </c>
      <c r="K1209" t="s">
        <v>89</v>
      </c>
      <c r="L1209">
        <v>1</v>
      </c>
    </row>
    <row r="1210" spans="1:12" x14ac:dyDescent="0.35">
      <c r="A1210">
        <v>458360</v>
      </c>
      <c r="B1210">
        <v>9</v>
      </c>
      <c r="D1210">
        <v>0</v>
      </c>
      <c r="F1210">
        <v>0</v>
      </c>
      <c r="G1210">
        <v>0</v>
      </c>
      <c r="K1210" t="s">
        <v>89</v>
      </c>
      <c r="L1210">
        <v>1</v>
      </c>
    </row>
    <row r="1211" spans="1:12" x14ac:dyDescent="0.35">
      <c r="A1211">
        <v>458360</v>
      </c>
      <c r="B1211">
        <v>10</v>
      </c>
      <c r="D1211">
        <v>0</v>
      </c>
      <c r="F1211">
        <v>0</v>
      </c>
      <c r="G1211">
        <v>0</v>
      </c>
      <c r="K1211" t="s">
        <v>89</v>
      </c>
      <c r="L1211">
        <v>1</v>
      </c>
    </row>
    <row r="1212" spans="1:12" x14ac:dyDescent="0.35">
      <c r="A1212">
        <v>458360</v>
      </c>
      <c r="B1212">
        <v>11</v>
      </c>
      <c r="D1212">
        <v>0</v>
      </c>
      <c r="F1212">
        <v>0</v>
      </c>
      <c r="G1212">
        <v>0</v>
      </c>
      <c r="K1212" t="s">
        <v>89</v>
      </c>
      <c r="L1212">
        <v>1</v>
      </c>
    </row>
    <row r="1213" spans="1:12" x14ac:dyDescent="0.35">
      <c r="A1213">
        <v>458360</v>
      </c>
      <c r="B1213">
        <v>12</v>
      </c>
      <c r="D1213">
        <v>0</v>
      </c>
      <c r="F1213">
        <v>0</v>
      </c>
      <c r="G1213">
        <v>0</v>
      </c>
      <c r="K1213" t="s">
        <v>89</v>
      </c>
      <c r="L1213">
        <v>1</v>
      </c>
    </row>
    <row r="1214" spans="1:12" x14ac:dyDescent="0.35">
      <c r="A1214">
        <v>907105</v>
      </c>
      <c r="B1214">
        <v>1</v>
      </c>
      <c r="C1214" t="s">
        <v>207</v>
      </c>
      <c r="D1214">
        <v>50</v>
      </c>
      <c r="E1214">
        <v>102</v>
      </c>
      <c r="F1214">
        <v>2</v>
      </c>
      <c r="G1214">
        <v>-27</v>
      </c>
      <c r="H1214" t="s">
        <v>205</v>
      </c>
      <c r="I1214" t="s">
        <v>205</v>
      </c>
      <c r="J1214">
        <v>19</v>
      </c>
      <c r="K1214">
        <v>102</v>
      </c>
      <c r="L1214">
        <v>1</v>
      </c>
    </row>
    <row r="1215" spans="1:12" x14ac:dyDescent="0.35">
      <c r="A1215">
        <v>907105</v>
      </c>
      <c r="B1215">
        <v>2</v>
      </c>
      <c r="D1215">
        <v>0</v>
      </c>
      <c r="F1215">
        <v>0</v>
      </c>
      <c r="G1215">
        <v>0</v>
      </c>
      <c r="K1215" t="s">
        <v>89</v>
      </c>
      <c r="L1215">
        <v>1</v>
      </c>
    </row>
    <row r="1216" spans="1:12" x14ac:dyDescent="0.35">
      <c r="A1216">
        <v>907105</v>
      </c>
      <c r="B1216">
        <v>3</v>
      </c>
      <c r="D1216">
        <v>0</v>
      </c>
      <c r="F1216">
        <v>0</v>
      </c>
      <c r="G1216">
        <v>0</v>
      </c>
      <c r="K1216" t="s">
        <v>89</v>
      </c>
      <c r="L1216">
        <v>1</v>
      </c>
    </row>
    <row r="1217" spans="1:12" x14ac:dyDescent="0.35">
      <c r="A1217">
        <v>907105</v>
      </c>
      <c r="B1217">
        <v>4</v>
      </c>
      <c r="D1217">
        <v>0</v>
      </c>
      <c r="F1217">
        <v>0</v>
      </c>
      <c r="G1217">
        <v>0</v>
      </c>
      <c r="K1217" t="s">
        <v>89</v>
      </c>
      <c r="L1217">
        <v>1</v>
      </c>
    </row>
    <row r="1218" spans="1:12" x14ac:dyDescent="0.35">
      <c r="A1218">
        <v>907105</v>
      </c>
      <c r="B1218">
        <v>5</v>
      </c>
      <c r="D1218">
        <v>0</v>
      </c>
      <c r="F1218">
        <v>0</v>
      </c>
      <c r="G1218">
        <v>0</v>
      </c>
      <c r="K1218" t="s">
        <v>89</v>
      </c>
      <c r="L1218">
        <v>1</v>
      </c>
    </row>
    <row r="1219" spans="1:12" x14ac:dyDescent="0.35">
      <c r="A1219">
        <v>907105</v>
      </c>
      <c r="B1219">
        <v>6</v>
      </c>
      <c r="D1219">
        <v>0</v>
      </c>
      <c r="F1219">
        <v>0</v>
      </c>
      <c r="G1219">
        <v>0</v>
      </c>
      <c r="K1219" t="s">
        <v>89</v>
      </c>
      <c r="L1219">
        <v>1</v>
      </c>
    </row>
    <row r="1220" spans="1:12" x14ac:dyDescent="0.35">
      <c r="A1220">
        <v>907105</v>
      </c>
      <c r="B1220">
        <v>7</v>
      </c>
      <c r="D1220">
        <v>0</v>
      </c>
      <c r="F1220">
        <v>0</v>
      </c>
      <c r="G1220">
        <v>0</v>
      </c>
      <c r="K1220" t="s">
        <v>89</v>
      </c>
      <c r="L1220">
        <v>1</v>
      </c>
    </row>
    <row r="1221" spans="1:12" x14ac:dyDescent="0.35">
      <c r="A1221">
        <v>907105</v>
      </c>
      <c r="B1221">
        <v>8</v>
      </c>
      <c r="D1221">
        <v>0</v>
      </c>
      <c r="F1221">
        <v>0</v>
      </c>
      <c r="G1221">
        <v>0</v>
      </c>
      <c r="K1221" t="s">
        <v>89</v>
      </c>
      <c r="L1221">
        <v>1</v>
      </c>
    </row>
    <row r="1222" spans="1:12" x14ac:dyDescent="0.35">
      <c r="A1222">
        <v>907105</v>
      </c>
      <c r="B1222">
        <v>9</v>
      </c>
      <c r="D1222">
        <v>0</v>
      </c>
      <c r="F1222">
        <v>0</v>
      </c>
      <c r="G1222">
        <v>0</v>
      </c>
      <c r="K1222" t="s">
        <v>89</v>
      </c>
      <c r="L1222">
        <v>1</v>
      </c>
    </row>
    <row r="1223" spans="1:12" x14ac:dyDescent="0.35">
      <c r="A1223">
        <v>907105</v>
      </c>
      <c r="B1223">
        <v>10</v>
      </c>
      <c r="D1223">
        <v>0</v>
      </c>
      <c r="F1223">
        <v>0</v>
      </c>
      <c r="G1223">
        <v>0</v>
      </c>
      <c r="K1223" t="s">
        <v>89</v>
      </c>
      <c r="L1223">
        <v>1</v>
      </c>
    </row>
    <row r="1224" spans="1:12" x14ac:dyDescent="0.35">
      <c r="A1224">
        <v>907105</v>
      </c>
      <c r="B1224">
        <v>11</v>
      </c>
      <c r="D1224">
        <v>0</v>
      </c>
      <c r="F1224">
        <v>0</v>
      </c>
      <c r="G1224">
        <v>0</v>
      </c>
      <c r="K1224" t="s">
        <v>89</v>
      </c>
      <c r="L1224">
        <v>1</v>
      </c>
    </row>
    <row r="1225" spans="1:12" x14ac:dyDescent="0.35">
      <c r="A1225">
        <v>907105</v>
      </c>
      <c r="B1225">
        <v>12</v>
      </c>
      <c r="D1225">
        <v>0</v>
      </c>
      <c r="F1225">
        <v>0</v>
      </c>
      <c r="G1225">
        <v>0</v>
      </c>
      <c r="K1225" t="s">
        <v>89</v>
      </c>
      <c r="L1225">
        <v>1</v>
      </c>
    </row>
    <row r="1226" spans="1:12" x14ac:dyDescent="0.35">
      <c r="A1226">
        <v>675164</v>
      </c>
      <c r="B1226">
        <v>1</v>
      </c>
      <c r="C1226" t="s">
        <v>208</v>
      </c>
      <c r="D1226">
        <v>12</v>
      </c>
      <c r="E1226">
        <v>103</v>
      </c>
      <c r="F1226">
        <v>2</v>
      </c>
      <c r="G1226">
        <v>-28</v>
      </c>
      <c r="H1226" t="s">
        <v>205</v>
      </c>
      <c r="I1226" t="s">
        <v>205</v>
      </c>
      <c r="J1226">
        <v>19</v>
      </c>
      <c r="K1226">
        <v>103</v>
      </c>
      <c r="L1226">
        <v>1</v>
      </c>
    </row>
    <row r="1227" spans="1:12" x14ac:dyDescent="0.35">
      <c r="A1227">
        <v>675164</v>
      </c>
      <c r="B1227">
        <v>2</v>
      </c>
      <c r="D1227">
        <v>0</v>
      </c>
      <c r="F1227">
        <v>0</v>
      </c>
      <c r="G1227">
        <v>0</v>
      </c>
      <c r="K1227" t="s">
        <v>89</v>
      </c>
      <c r="L1227">
        <v>1</v>
      </c>
    </row>
    <row r="1228" spans="1:12" x14ac:dyDescent="0.35">
      <c r="A1228">
        <v>675164</v>
      </c>
      <c r="B1228">
        <v>3</v>
      </c>
      <c r="D1228">
        <v>0</v>
      </c>
      <c r="F1228">
        <v>0</v>
      </c>
      <c r="G1228">
        <v>0</v>
      </c>
      <c r="K1228" t="s">
        <v>89</v>
      </c>
      <c r="L1228">
        <v>1</v>
      </c>
    </row>
    <row r="1229" spans="1:12" x14ac:dyDescent="0.35">
      <c r="A1229">
        <v>675164</v>
      </c>
      <c r="B1229">
        <v>4</v>
      </c>
      <c r="D1229">
        <v>0</v>
      </c>
      <c r="F1229">
        <v>0</v>
      </c>
      <c r="G1229">
        <v>0</v>
      </c>
      <c r="K1229" t="s">
        <v>89</v>
      </c>
      <c r="L1229">
        <v>1</v>
      </c>
    </row>
    <row r="1230" spans="1:12" x14ac:dyDescent="0.35">
      <c r="A1230">
        <v>675164</v>
      </c>
      <c r="B1230">
        <v>5</v>
      </c>
      <c r="D1230">
        <v>0</v>
      </c>
      <c r="F1230">
        <v>0</v>
      </c>
      <c r="G1230">
        <v>0</v>
      </c>
      <c r="K1230" t="s">
        <v>89</v>
      </c>
      <c r="L1230">
        <v>1</v>
      </c>
    </row>
    <row r="1231" spans="1:12" x14ac:dyDescent="0.35">
      <c r="A1231">
        <v>675164</v>
      </c>
      <c r="B1231">
        <v>6</v>
      </c>
      <c r="D1231">
        <v>0</v>
      </c>
      <c r="F1231">
        <v>0</v>
      </c>
      <c r="G1231">
        <v>0</v>
      </c>
      <c r="K1231" t="s">
        <v>89</v>
      </c>
      <c r="L1231">
        <v>1</v>
      </c>
    </row>
    <row r="1232" spans="1:12" x14ac:dyDescent="0.35">
      <c r="A1232">
        <v>675164</v>
      </c>
      <c r="B1232">
        <v>7</v>
      </c>
      <c r="D1232">
        <v>0</v>
      </c>
      <c r="F1232">
        <v>0</v>
      </c>
      <c r="G1232">
        <v>0</v>
      </c>
      <c r="K1232" t="s">
        <v>89</v>
      </c>
      <c r="L1232">
        <v>1</v>
      </c>
    </row>
    <row r="1233" spans="1:12" x14ac:dyDescent="0.35">
      <c r="A1233">
        <v>675164</v>
      </c>
      <c r="B1233">
        <v>8</v>
      </c>
      <c r="D1233">
        <v>0</v>
      </c>
      <c r="F1233">
        <v>0</v>
      </c>
      <c r="G1233">
        <v>0</v>
      </c>
      <c r="K1233" t="s">
        <v>89</v>
      </c>
      <c r="L1233">
        <v>1</v>
      </c>
    </row>
    <row r="1234" spans="1:12" x14ac:dyDescent="0.35">
      <c r="A1234">
        <v>675164</v>
      </c>
      <c r="B1234">
        <v>9</v>
      </c>
      <c r="D1234">
        <v>0</v>
      </c>
      <c r="F1234">
        <v>0</v>
      </c>
      <c r="G1234">
        <v>0</v>
      </c>
      <c r="K1234" t="s">
        <v>89</v>
      </c>
      <c r="L1234">
        <v>1</v>
      </c>
    </row>
    <row r="1235" spans="1:12" x14ac:dyDescent="0.35">
      <c r="A1235">
        <v>675164</v>
      </c>
      <c r="B1235">
        <v>10</v>
      </c>
      <c r="D1235">
        <v>0</v>
      </c>
      <c r="F1235">
        <v>0</v>
      </c>
      <c r="G1235">
        <v>0</v>
      </c>
      <c r="K1235" t="s">
        <v>89</v>
      </c>
      <c r="L1235">
        <v>1</v>
      </c>
    </row>
    <row r="1236" spans="1:12" x14ac:dyDescent="0.35">
      <c r="A1236">
        <v>675164</v>
      </c>
      <c r="B1236">
        <v>11</v>
      </c>
      <c r="D1236">
        <v>0</v>
      </c>
      <c r="F1236">
        <v>0</v>
      </c>
      <c r="G1236">
        <v>0</v>
      </c>
      <c r="K1236" t="s">
        <v>89</v>
      </c>
      <c r="L1236">
        <v>1</v>
      </c>
    </row>
    <row r="1237" spans="1:12" x14ac:dyDescent="0.35">
      <c r="A1237">
        <v>675164</v>
      </c>
      <c r="B1237">
        <v>12</v>
      </c>
      <c r="D1237">
        <v>0</v>
      </c>
      <c r="F1237">
        <v>0</v>
      </c>
      <c r="G1237">
        <v>0</v>
      </c>
      <c r="K1237" t="s">
        <v>89</v>
      </c>
      <c r="L1237">
        <v>1</v>
      </c>
    </row>
    <row r="1238" spans="1:12" x14ac:dyDescent="0.35">
      <c r="A1238">
        <v>25613</v>
      </c>
      <c r="B1238">
        <v>1</v>
      </c>
      <c r="C1238" t="s">
        <v>209</v>
      </c>
      <c r="D1238">
        <v>13</v>
      </c>
      <c r="E1238">
        <v>104</v>
      </c>
      <c r="F1238">
        <v>1</v>
      </c>
      <c r="G1238">
        <v>-29</v>
      </c>
      <c r="H1238" t="s">
        <v>205</v>
      </c>
      <c r="I1238" t="s">
        <v>205</v>
      </c>
      <c r="J1238">
        <v>19</v>
      </c>
      <c r="K1238">
        <v>104</v>
      </c>
      <c r="L1238">
        <v>1</v>
      </c>
    </row>
    <row r="1239" spans="1:12" x14ac:dyDescent="0.35">
      <c r="A1239">
        <v>25613</v>
      </c>
      <c r="B1239">
        <v>2</v>
      </c>
      <c r="D1239">
        <v>0</v>
      </c>
      <c r="F1239">
        <v>0</v>
      </c>
      <c r="G1239">
        <v>0</v>
      </c>
      <c r="K1239" t="s">
        <v>89</v>
      </c>
      <c r="L1239">
        <v>1</v>
      </c>
    </row>
    <row r="1240" spans="1:12" x14ac:dyDescent="0.35">
      <c r="A1240">
        <v>25613</v>
      </c>
      <c r="B1240">
        <v>3</v>
      </c>
      <c r="D1240">
        <v>0</v>
      </c>
      <c r="F1240">
        <v>0</v>
      </c>
      <c r="G1240">
        <v>0</v>
      </c>
      <c r="K1240" t="s">
        <v>89</v>
      </c>
      <c r="L1240">
        <v>1</v>
      </c>
    </row>
    <row r="1241" spans="1:12" x14ac:dyDescent="0.35">
      <c r="A1241">
        <v>25613</v>
      </c>
      <c r="B1241">
        <v>4</v>
      </c>
      <c r="D1241">
        <v>0</v>
      </c>
      <c r="F1241">
        <v>0</v>
      </c>
      <c r="G1241">
        <v>0</v>
      </c>
      <c r="K1241" t="s">
        <v>89</v>
      </c>
      <c r="L1241">
        <v>1</v>
      </c>
    </row>
    <row r="1242" spans="1:12" x14ac:dyDescent="0.35">
      <c r="A1242">
        <v>25613</v>
      </c>
      <c r="B1242">
        <v>5</v>
      </c>
      <c r="D1242">
        <v>0</v>
      </c>
      <c r="F1242">
        <v>0</v>
      </c>
      <c r="G1242">
        <v>0</v>
      </c>
      <c r="K1242" t="s">
        <v>89</v>
      </c>
      <c r="L1242">
        <v>1</v>
      </c>
    </row>
    <row r="1243" spans="1:12" x14ac:dyDescent="0.35">
      <c r="A1243">
        <v>25613</v>
      </c>
      <c r="B1243">
        <v>6</v>
      </c>
      <c r="D1243">
        <v>0</v>
      </c>
      <c r="F1243">
        <v>0</v>
      </c>
      <c r="G1243">
        <v>0</v>
      </c>
      <c r="K1243" t="s">
        <v>89</v>
      </c>
      <c r="L1243">
        <v>1</v>
      </c>
    </row>
    <row r="1244" spans="1:12" x14ac:dyDescent="0.35">
      <c r="A1244">
        <v>25613</v>
      </c>
      <c r="B1244">
        <v>7</v>
      </c>
      <c r="D1244">
        <v>0</v>
      </c>
      <c r="F1244">
        <v>0</v>
      </c>
      <c r="G1244">
        <v>0</v>
      </c>
      <c r="K1244" t="s">
        <v>89</v>
      </c>
      <c r="L1244">
        <v>1</v>
      </c>
    </row>
    <row r="1245" spans="1:12" x14ac:dyDescent="0.35">
      <c r="A1245">
        <v>25613</v>
      </c>
      <c r="B1245">
        <v>8</v>
      </c>
      <c r="D1245">
        <v>0</v>
      </c>
      <c r="F1245">
        <v>0</v>
      </c>
      <c r="G1245">
        <v>0</v>
      </c>
      <c r="K1245" t="s">
        <v>89</v>
      </c>
      <c r="L1245">
        <v>1</v>
      </c>
    </row>
    <row r="1246" spans="1:12" x14ac:dyDescent="0.35">
      <c r="A1246">
        <v>25613</v>
      </c>
      <c r="B1246">
        <v>9</v>
      </c>
      <c r="D1246">
        <v>0</v>
      </c>
      <c r="F1246">
        <v>0</v>
      </c>
      <c r="G1246">
        <v>0</v>
      </c>
      <c r="K1246" t="s">
        <v>89</v>
      </c>
      <c r="L1246">
        <v>1</v>
      </c>
    </row>
    <row r="1247" spans="1:12" x14ac:dyDescent="0.35">
      <c r="A1247">
        <v>25613</v>
      </c>
      <c r="B1247">
        <v>10</v>
      </c>
      <c r="D1247">
        <v>0</v>
      </c>
      <c r="F1247">
        <v>0</v>
      </c>
      <c r="G1247">
        <v>0</v>
      </c>
      <c r="K1247" t="s">
        <v>89</v>
      </c>
      <c r="L1247">
        <v>1</v>
      </c>
    </row>
    <row r="1248" spans="1:12" x14ac:dyDescent="0.35">
      <c r="A1248">
        <v>25613</v>
      </c>
      <c r="B1248">
        <v>11</v>
      </c>
      <c r="D1248">
        <v>0</v>
      </c>
      <c r="F1248">
        <v>0</v>
      </c>
      <c r="G1248">
        <v>0</v>
      </c>
      <c r="K1248" t="s">
        <v>89</v>
      </c>
      <c r="L1248">
        <v>1</v>
      </c>
    </row>
    <row r="1249" spans="1:12" x14ac:dyDescent="0.35">
      <c r="A1249">
        <v>25613</v>
      </c>
      <c r="B1249">
        <v>12</v>
      </c>
      <c r="D1249">
        <v>0</v>
      </c>
      <c r="F1249">
        <v>0</v>
      </c>
      <c r="G1249">
        <v>0</v>
      </c>
      <c r="K1249" t="s">
        <v>89</v>
      </c>
      <c r="L1249">
        <v>1</v>
      </c>
    </row>
    <row r="1250" spans="1:12" x14ac:dyDescent="0.35">
      <c r="A1250">
        <v>495051</v>
      </c>
      <c r="B1250">
        <v>1</v>
      </c>
      <c r="C1250" t="s">
        <v>210</v>
      </c>
      <c r="D1250">
        <v>12</v>
      </c>
      <c r="E1250">
        <v>105</v>
      </c>
      <c r="F1250">
        <v>1</v>
      </c>
      <c r="G1250">
        <v>-30</v>
      </c>
      <c r="H1250" t="s">
        <v>205</v>
      </c>
      <c r="I1250" t="s">
        <v>205</v>
      </c>
      <c r="J1250">
        <v>19</v>
      </c>
      <c r="K1250">
        <v>105</v>
      </c>
      <c r="L1250">
        <v>1</v>
      </c>
    </row>
    <row r="1251" spans="1:12" x14ac:dyDescent="0.35">
      <c r="A1251">
        <v>495051</v>
      </c>
      <c r="B1251">
        <v>2</v>
      </c>
      <c r="D1251">
        <v>0</v>
      </c>
      <c r="F1251">
        <v>0</v>
      </c>
      <c r="G1251">
        <v>0</v>
      </c>
      <c r="K1251" t="s">
        <v>89</v>
      </c>
      <c r="L1251">
        <v>1</v>
      </c>
    </row>
    <row r="1252" spans="1:12" x14ac:dyDescent="0.35">
      <c r="A1252">
        <v>495051</v>
      </c>
      <c r="B1252">
        <v>3</v>
      </c>
      <c r="D1252">
        <v>0</v>
      </c>
      <c r="F1252">
        <v>0</v>
      </c>
      <c r="G1252">
        <v>0</v>
      </c>
      <c r="K1252" t="s">
        <v>89</v>
      </c>
      <c r="L1252">
        <v>1</v>
      </c>
    </row>
    <row r="1253" spans="1:12" x14ac:dyDescent="0.35">
      <c r="A1253">
        <v>495051</v>
      </c>
      <c r="B1253">
        <v>4</v>
      </c>
      <c r="D1253">
        <v>0</v>
      </c>
      <c r="F1253">
        <v>0</v>
      </c>
      <c r="G1253">
        <v>0</v>
      </c>
      <c r="K1253" t="s">
        <v>89</v>
      </c>
      <c r="L1253">
        <v>1</v>
      </c>
    </row>
    <row r="1254" spans="1:12" x14ac:dyDescent="0.35">
      <c r="A1254">
        <v>495051</v>
      </c>
      <c r="B1254">
        <v>5</v>
      </c>
      <c r="D1254">
        <v>0</v>
      </c>
      <c r="F1254">
        <v>0</v>
      </c>
      <c r="G1254">
        <v>0</v>
      </c>
      <c r="K1254" t="s">
        <v>89</v>
      </c>
      <c r="L1254">
        <v>1</v>
      </c>
    </row>
    <row r="1255" spans="1:12" x14ac:dyDescent="0.35">
      <c r="A1255">
        <v>495051</v>
      </c>
      <c r="B1255">
        <v>6</v>
      </c>
      <c r="D1255">
        <v>0</v>
      </c>
      <c r="F1255">
        <v>0</v>
      </c>
      <c r="G1255">
        <v>0</v>
      </c>
      <c r="K1255" t="s">
        <v>89</v>
      </c>
      <c r="L1255">
        <v>1</v>
      </c>
    </row>
    <row r="1256" spans="1:12" x14ac:dyDescent="0.35">
      <c r="A1256">
        <v>495051</v>
      </c>
      <c r="B1256">
        <v>7</v>
      </c>
      <c r="D1256">
        <v>0</v>
      </c>
      <c r="F1256">
        <v>0</v>
      </c>
      <c r="G1256">
        <v>0</v>
      </c>
      <c r="K1256" t="s">
        <v>89</v>
      </c>
      <c r="L1256">
        <v>1</v>
      </c>
    </row>
    <row r="1257" spans="1:12" x14ac:dyDescent="0.35">
      <c r="A1257">
        <v>495051</v>
      </c>
      <c r="B1257">
        <v>8</v>
      </c>
      <c r="D1257">
        <v>0</v>
      </c>
      <c r="F1257">
        <v>0</v>
      </c>
      <c r="G1257">
        <v>0</v>
      </c>
      <c r="K1257" t="s">
        <v>89</v>
      </c>
      <c r="L1257">
        <v>1</v>
      </c>
    </row>
    <row r="1258" spans="1:12" x14ac:dyDescent="0.35">
      <c r="A1258">
        <v>495051</v>
      </c>
      <c r="B1258">
        <v>9</v>
      </c>
      <c r="D1258">
        <v>0</v>
      </c>
      <c r="F1258">
        <v>0</v>
      </c>
      <c r="G1258">
        <v>0</v>
      </c>
      <c r="K1258" t="s">
        <v>89</v>
      </c>
      <c r="L1258">
        <v>1</v>
      </c>
    </row>
    <row r="1259" spans="1:12" x14ac:dyDescent="0.35">
      <c r="A1259">
        <v>495051</v>
      </c>
      <c r="B1259">
        <v>10</v>
      </c>
      <c r="D1259">
        <v>0</v>
      </c>
      <c r="F1259">
        <v>0</v>
      </c>
      <c r="G1259">
        <v>0</v>
      </c>
      <c r="K1259" t="s">
        <v>89</v>
      </c>
      <c r="L1259">
        <v>1</v>
      </c>
    </row>
    <row r="1260" spans="1:12" x14ac:dyDescent="0.35">
      <c r="A1260">
        <v>495051</v>
      </c>
      <c r="B1260">
        <v>11</v>
      </c>
      <c r="D1260">
        <v>0</v>
      </c>
      <c r="F1260">
        <v>0</v>
      </c>
      <c r="G1260">
        <v>0</v>
      </c>
      <c r="K1260" t="s">
        <v>89</v>
      </c>
      <c r="L1260">
        <v>1</v>
      </c>
    </row>
    <row r="1261" spans="1:12" x14ac:dyDescent="0.35">
      <c r="A1261">
        <v>495051</v>
      </c>
      <c r="B1261">
        <v>12</v>
      </c>
      <c r="D1261">
        <v>0</v>
      </c>
      <c r="F1261">
        <v>0</v>
      </c>
      <c r="G1261">
        <v>0</v>
      </c>
      <c r="K1261" t="s">
        <v>89</v>
      </c>
      <c r="L1261">
        <v>1</v>
      </c>
    </row>
    <row r="1262" spans="1:12" x14ac:dyDescent="0.35">
      <c r="A1262">
        <v>337194</v>
      </c>
      <c r="B1262">
        <v>1</v>
      </c>
      <c r="C1262" t="s">
        <v>211</v>
      </c>
      <c r="D1262">
        <v>18</v>
      </c>
      <c r="E1262">
        <v>106</v>
      </c>
      <c r="F1262">
        <v>3</v>
      </c>
      <c r="G1262">
        <v>-31</v>
      </c>
      <c r="H1262" t="s">
        <v>205</v>
      </c>
      <c r="I1262" t="s">
        <v>205</v>
      </c>
      <c r="J1262">
        <v>19</v>
      </c>
      <c r="K1262">
        <v>106</v>
      </c>
      <c r="L1262">
        <v>1</v>
      </c>
    </row>
    <row r="1263" spans="1:12" x14ac:dyDescent="0.35">
      <c r="A1263">
        <v>337194</v>
      </c>
      <c r="B1263">
        <v>2</v>
      </c>
      <c r="D1263">
        <v>0</v>
      </c>
      <c r="F1263">
        <v>0</v>
      </c>
      <c r="G1263">
        <v>0</v>
      </c>
      <c r="K1263" t="s">
        <v>89</v>
      </c>
      <c r="L1263">
        <v>1</v>
      </c>
    </row>
    <row r="1264" spans="1:12" x14ac:dyDescent="0.35">
      <c r="A1264">
        <v>337194</v>
      </c>
      <c r="B1264">
        <v>3</v>
      </c>
      <c r="D1264">
        <v>0</v>
      </c>
      <c r="F1264">
        <v>0</v>
      </c>
      <c r="G1264">
        <v>0</v>
      </c>
      <c r="K1264" t="s">
        <v>89</v>
      </c>
      <c r="L1264">
        <v>1</v>
      </c>
    </row>
    <row r="1265" spans="1:12" x14ac:dyDescent="0.35">
      <c r="A1265">
        <v>337194</v>
      </c>
      <c r="B1265">
        <v>4</v>
      </c>
      <c r="D1265">
        <v>0</v>
      </c>
      <c r="F1265">
        <v>0</v>
      </c>
      <c r="G1265">
        <v>0</v>
      </c>
      <c r="K1265" t="s">
        <v>89</v>
      </c>
      <c r="L1265">
        <v>1</v>
      </c>
    </row>
    <row r="1266" spans="1:12" x14ac:dyDescent="0.35">
      <c r="A1266">
        <v>337194</v>
      </c>
      <c r="B1266">
        <v>5</v>
      </c>
      <c r="D1266">
        <v>0</v>
      </c>
      <c r="F1266">
        <v>0</v>
      </c>
      <c r="G1266">
        <v>0</v>
      </c>
      <c r="K1266" t="s">
        <v>89</v>
      </c>
      <c r="L1266">
        <v>1</v>
      </c>
    </row>
    <row r="1267" spans="1:12" x14ac:dyDescent="0.35">
      <c r="A1267">
        <v>337194</v>
      </c>
      <c r="B1267">
        <v>6</v>
      </c>
      <c r="D1267">
        <v>0</v>
      </c>
      <c r="F1267">
        <v>0</v>
      </c>
      <c r="G1267">
        <v>0</v>
      </c>
      <c r="K1267" t="s">
        <v>89</v>
      </c>
      <c r="L1267">
        <v>1</v>
      </c>
    </row>
    <row r="1268" spans="1:12" x14ac:dyDescent="0.35">
      <c r="A1268">
        <v>337194</v>
      </c>
      <c r="B1268">
        <v>7</v>
      </c>
      <c r="D1268">
        <v>0</v>
      </c>
      <c r="F1268">
        <v>0</v>
      </c>
      <c r="G1268">
        <v>0</v>
      </c>
      <c r="K1268" t="s">
        <v>89</v>
      </c>
      <c r="L1268">
        <v>1</v>
      </c>
    </row>
    <row r="1269" spans="1:12" x14ac:dyDescent="0.35">
      <c r="A1269">
        <v>337194</v>
      </c>
      <c r="B1269">
        <v>8</v>
      </c>
      <c r="D1269">
        <v>0</v>
      </c>
      <c r="F1269">
        <v>0</v>
      </c>
      <c r="G1269">
        <v>0</v>
      </c>
      <c r="K1269" t="s">
        <v>89</v>
      </c>
      <c r="L1269">
        <v>1</v>
      </c>
    </row>
    <row r="1270" spans="1:12" x14ac:dyDescent="0.35">
      <c r="A1270">
        <v>337194</v>
      </c>
      <c r="B1270">
        <v>9</v>
      </c>
      <c r="D1270">
        <v>0</v>
      </c>
      <c r="F1270">
        <v>0</v>
      </c>
      <c r="G1270">
        <v>0</v>
      </c>
      <c r="K1270" t="s">
        <v>89</v>
      </c>
      <c r="L1270">
        <v>1</v>
      </c>
    </row>
    <row r="1271" spans="1:12" x14ac:dyDescent="0.35">
      <c r="A1271">
        <v>337194</v>
      </c>
      <c r="B1271">
        <v>10</v>
      </c>
      <c r="D1271">
        <v>0</v>
      </c>
      <c r="F1271">
        <v>0</v>
      </c>
      <c r="G1271">
        <v>0</v>
      </c>
      <c r="K1271" t="s">
        <v>89</v>
      </c>
      <c r="L1271">
        <v>1</v>
      </c>
    </row>
    <row r="1272" spans="1:12" x14ac:dyDescent="0.35">
      <c r="A1272">
        <v>337194</v>
      </c>
      <c r="B1272">
        <v>11</v>
      </c>
      <c r="D1272">
        <v>0</v>
      </c>
      <c r="F1272">
        <v>0</v>
      </c>
      <c r="G1272">
        <v>0</v>
      </c>
      <c r="K1272" t="s">
        <v>89</v>
      </c>
      <c r="L1272">
        <v>1</v>
      </c>
    </row>
    <row r="1273" spans="1:12" x14ac:dyDescent="0.35">
      <c r="A1273">
        <v>337194</v>
      </c>
      <c r="B1273">
        <v>12</v>
      </c>
      <c r="D1273">
        <v>0</v>
      </c>
      <c r="F1273">
        <v>0</v>
      </c>
      <c r="G1273">
        <v>0</v>
      </c>
      <c r="K1273" t="s">
        <v>89</v>
      </c>
      <c r="L1273">
        <v>1</v>
      </c>
    </row>
    <row r="1274" spans="1:12" x14ac:dyDescent="0.35">
      <c r="A1274">
        <v>20698</v>
      </c>
      <c r="B1274">
        <v>1</v>
      </c>
      <c r="C1274" t="s">
        <v>212</v>
      </c>
      <c r="D1274">
        <v>40</v>
      </c>
      <c r="E1274">
        <v>107</v>
      </c>
      <c r="F1274">
        <v>3</v>
      </c>
      <c r="G1274">
        <v>-32</v>
      </c>
      <c r="H1274" t="s">
        <v>213</v>
      </c>
      <c r="I1274" t="s">
        <v>213</v>
      </c>
      <c r="J1274">
        <v>20</v>
      </c>
      <c r="K1274">
        <v>107</v>
      </c>
      <c r="L1274">
        <v>1</v>
      </c>
    </row>
    <row r="1275" spans="1:12" x14ac:dyDescent="0.35">
      <c r="A1275">
        <v>20698</v>
      </c>
      <c r="B1275">
        <v>2</v>
      </c>
      <c r="D1275">
        <v>0</v>
      </c>
      <c r="F1275">
        <v>0</v>
      </c>
      <c r="G1275">
        <v>0</v>
      </c>
      <c r="K1275" t="s">
        <v>89</v>
      </c>
      <c r="L1275">
        <v>1</v>
      </c>
    </row>
    <row r="1276" spans="1:12" x14ac:dyDescent="0.35">
      <c r="A1276">
        <v>20698</v>
      </c>
      <c r="B1276">
        <v>3</v>
      </c>
      <c r="D1276">
        <v>0</v>
      </c>
      <c r="F1276">
        <v>0</v>
      </c>
      <c r="G1276">
        <v>0</v>
      </c>
      <c r="K1276" t="s">
        <v>89</v>
      </c>
      <c r="L1276">
        <v>1</v>
      </c>
    </row>
    <row r="1277" spans="1:12" x14ac:dyDescent="0.35">
      <c r="A1277">
        <v>20698</v>
      </c>
      <c r="B1277">
        <v>4</v>
      </c>
      <c r="D1277">
        <v>0</v>
      </c>
      <c r="F1277">
        <v>0</v>
      </c>
      <c r="G1277">
        <v>0</v>
      </c>
      <c r="K1277" t="s">
        <v>89</v>
      </c>
      <c r="L1277">
        <v>1</v>
      </c>
    </row>
    <row r="1278" spans="1:12" x14ac:dyDescent="0.35">
      <c r="A1278">
        <v>20698</v>
      </c>
      <c r="B1278">
        <v>5</v>
      </c>
      <c r="D1278">
        <v>0</v>
      </c>
      <c r="F1278">
        <v>0</v>
      </c>
      <c r="G1278">
        <v>0</v>
      </c>
      <c r="K1278" t="s">
        <v>89</v>
      </c>
      <c r="L1278">
        <v>1</v>
      </c>
    </row>
    <row r="1279" spans="1:12" x14ac:dyDescent="0.35">
      <c r="A1279">
        <v>20698</v>
      </c>
      <c r="B1279">
        <v>6</v>
      </c>
      <c r="D1279">
        <v>0</v>
      </c>
      <c r="F1279">
        <v>0</v>
      </c>
      <c r="G1279">
        <v>0</v>
      </c>
      <c r="K1279" t="s">
        <v>89</v>
      </c>
      <c r="L1279">
        <v>1</v>
      </c>
    </row>
    <row r="1280" spans="1:12" x14ac:dyDescent="0.35">
      <c r="A1280">
        <v>20698</v>
      </c>
      <c r="B1280">
        <v>7</v>
      </c>
      <c r="D1280">
        <v>0</v>
      </c>
      <c r="F1280">
        <v>0</v>
      </c>
      <c r="G1280">
        <v>0</v>
      </c>
      <c r="K1280" t="s">
        <v>89</v>
      </c>
      <c r="L1280">
        <v>1</v>
      </c>
    </row>
    <row r="1281" spans="1:12" x14ac:dyDescent="0.35">
      <c r="A1281">
        <v>20698</v>
      </c>
      <c r="B1281">
        <v>8</v>
      </c>
      <c r="D1281">
        <v>0</v>
      </c>
      <c r="F1281">
        <v>0</v>
      </c>
      <c r="G1281">
        <v>0</v>
      </c>
      <c r="K1281" t="s">
        <v>89</v>
      </c>
      <c r="L1281">
        <v>1</v>
      </c>
    </row>
    <row r="1282" spans="1:12" x14ac:dyDescent="0.35">
      <c r="A1282">
        <v>20698</v>
      </c>
      <c r="B1282">
        <v>9</v>
      </c>
      <c r="D1282">
        <v>0</v>
      </c>
      <c r="F1282">
        <v>0</v>
      </c>
      <c r="G1282">
        <v>0</v>
      </c>
      <c r="K1282" t="s">
        <v>89</v>
      </c>
      <c r="L1282">
        <v>1</v>
      </c>
    </row>
    <row r="1283" spans="1:12" x14ac:dyDescent="0.35">
      <c r="A1283">
        <v>20698</v>
      </c>
      <c r="B1283">
        <v>10</v>
      </c>
      <c r="D1283">
        <v>0</v>
      </c>
      <c r="F1283">
        <v>0</v>
      </c>
      <c r="G1283">
        <v>0</v>
      </c>
      <c r="K1283" t="s">
        <v>89</v>
      </c>
      <c r="L1283">
        <v>1</v>
      </c>
    </row>
    <row r="1284" spans="1:12" x14ac:dyDescent="0.35">
      <c r="A1284">
        <v>20698</v>
      </c>
      <c r="B1284">
        <v>11</v>
      </c>
      <c r="D1284">
        <v>0</v>
      </c>
      <c r="F1284">
        <v>0</v>
      </c>
      <c r="G1284">
        <v>0</v>
      </c>
      <c r="K1284" t="s">
        <v>89</v>
      </c>
      <c r="L1284">
        <v>1</v>
      </c>
    </row>
    <row r="1285" spans="1:12" x14ac:dyDescent="0.35">
      <c r="A1285">
        <v>20698</v>
      </c>
      <c r="B1285">
        <v>12</v>
      </c>
      <c r="D1285">
        <v>0</v>
      </c>
      <c r="F1285">
        <v>0</v>
      </c>
      <c r="G1285">
        <v>0</v>
      </c>
      <c r="K1285" t="s">
        <v>89</v>
      </c>
      <c r="L1285">
        <v>1</v>
      </c>
    </row>
    <row r="1286" spans="1:12" x14ac:dyDescent="0.35">
      <c r="A1286">
        <v>278578</v>
      </c>
      <c r="B1286">
        <v>1</v>
      </c>
      <c r="C1286" t="s">
        <v>214</v>
      </c>
      <c r="D1286">
        <v>34</v>
      </c>
      <c r="E1286">
        <v>108</v>
      </c>
      <c r="F1286">
        <v>2</v>
      </c>
      <c r="G1286">
        <v>-33</v>
      </c>
      <c r="H1286" t="s">
        <v>213</v>
      </c>
      <c r="I1286" t="s">
        <v>213</v>
      </c>
      <c r="J1286">
        <v>20</v>
      </c>
      <c r="K1286">
        <v>108</v>
      </c>
      <c r="L1286">
        <v>1</v>
      </c>
    </row>
    <row r="1287" spans="1:12" x14ac:dyDescent="0.35">
      <c r="A1287">
        <v>278578</v>
      </c>
      <c r="B1287">
        <v>2</v>
      </c>
      <c r="D1287">
        <v>0</v>
      </c>
      <c r="F1287">
        <v>0</v>
      </c>
      <c r="G1287">
        <v>0</v>
      </c>
      <c r="K1287" t="s">
        <v>89</v>
      </c>
      <c r="L1287">
        <v>1</v>
      </c>
    </row>
    <row r="1288" spans="1:12" x14ac:dyDescent="0.35">
      <c r="A1288">
        <v>278578</v>
      </c>
      <c r="B1288">
        <v>3</v>
      </c>
      <c r="D1288">
        <v>0</v>
      </c>
      <c r="F1288">
        <v>0</v>
      </c>
      <c r="G1288">
        <v>0</v>
      </c>
      <c r="K1288" t="s">
        <v>89</v>
      </c>
      <c r="L1288">
        <v>1</v>
      </c>
    </row>
    <row r="1289" spans="1:12" x14ac:dyDescent="0.35">
      <c r="A1289">
        <v>278578</v>
      </c>
      <c r="B1289">
        <v>4</v>
      </c>
      <c r="D1289">
        <v>0</v>
      </c>
      <c r="F1289">
        <v>0</v>
      </c>
      <c r="G1289">
        <v>0</v>
      </c>
      <c r="K1289" t="s">
        <v>89</v>
      </c>
      <c r="L1289">
        <v>1</v>
      </c>
    </row>
    <row r="1290" spans="1:12" x14ac:dyDescent="0.35">
      <c r="A1290">
        <v>278578</v>
      </c>
      <c r="B1290">
        <v>5</v>
      </c>
      <c r="D1290">
        <v>0</v>
      </c>
      <c r="F1290">
        <v>0</v>
      </c>
      <c r="G1290">
        <v>0</v>
      </c>
      <c r="K1290" t="s">
        <v>89</v>
      </c>
      <c r="L1290">
        <v>1</v>
      </c>
    </row>
    <row r="1291" spans="1:12" x14ac:dyDescent="0.35">
      <c r="A1291">
        <v>278578</v>
      </c>
      <c r="B1291">
        <v>6</v>
      </c>
      <c r="D1291">
        <v>0</v>
      </c>
      <c r="F1291">
        <v>0</v>
      </c>
      <c r="G1291">
        <v>0</v>
      </c>
      <c r="K1291" t="s">
        <v>89</v>
      </c>
      <c r="L1291">
        <v>1</v>
      </c>
    </row>
    <row r="1292" spans="1:12" x14ac:dyDescent="0.35">
      <c r="A1292">
        <v>278578</v>
      </c>
      <c r="B1292">
        <v>7</v>
      </c>
      <c r="D1292">
        <v>0</v>
      </c>
      <c r="F1292">
        <v>0</v>
      </c>
      <c r="G1292">
        <v>0</v>
      </c>
      <c r="K1292" t="s">
        <v>89</v>
      </c>
      <c r="L1292">
        <v>1</v>
      </c>
    </row>
    <row r="1293" spans="1:12" x14ac:dyDescent="0.35">
      <c r="A1293">
        <v>278578</v>
      </c>
      <c r="B1293">
        <v>8</v>
      </c>
      <c r="D1293">
        <v>0</v>
      </c>
      <c r="F1293">
        <v>0</v>
      </c>
      <c r="G1293">
        <v>0</v>
      </c>
      <c r="K1293" t="s">
        <v>89</v>
      </c>
      <c r="L1293">
        <v>1</v>
      </c>
    </row>
    <row r="1294" spans="1:12" x14ac:dyDescent="0.35">
      <c r="A1294">
        <v>278578</v>
      </c>
      <c r="B1294">
        <v>9</v>
      </c>
      <c r="D1294">
        <v>0</v>
      </c>
      <c r="F1294">
        <v>0</v>
      </c>
      <c r="G1294">
        <v>0</v>
      </c>
      <c r="K1294" t="s">
        <v>89</v>
      </c>
      <c r="L1294">
        <v>1</v>
      </c>
    </row>
    <row r="1295" spans="1:12" x14ac:dyDescent="0.35">
      <c r="A1295">
        <v>278578</v>
      </c>
      <c r="B1295">
        <v>10</v>
      </c>
      <c r="D1295">
        <v>0</v>
      </c>
      <c r="F1295">
        <v>0</v>
      </c>
      <c r="G1295">
        <v>0</v>
      </c>
      <c r="K1295" t="s">
        <v>89</v>
      </c>
      <c r="L1295">
        <v>1</v>
      </c>
    </row>
    <row r="1296" spans="1:12" x14ac:dyDescent="0.35">
      <c r="A1296">
        <v>278578</v>
      </c>
      <c r="B1296">
        <v>11</v>
      </c>
      <c r="D1296">
        <v>0</v>
      </c>
      <c r="F1296">
        <v>0</v>
      </c>
      <c r="G1296">
        <v>0</v>
      </c>
      <c r="K1296" t="s">
        <v>89</v>
      </c>
      <c r="L1296">
        <v>1</v>
      </c>
    </row>
    <row r="1297" spans="1:12" x14ac:dyDescent="0.35">
      <c r="A1297">
        <v>278578</v>
      </c>
      <c r="B1297">
        <v>12</v>
      </c>
      <c r="D1297">
        <v>0</v>
      </c>
      <c r="F1297">
        <v>0</v>
      </c>
      <c r="G1297">
        <v>0</v>
      </c>
      <c r="K1297" t="s">
        <v>89</v>
      </c>
      <c r="L1297">
        <v>1</v>
      </c>
    </row>
    <row r="1298" spans="1:12" x14ac:dyDescent="0.35">
      <c r="A1298">
        <v>227027</v>
      </c>
      <c r="B1298">
        <v>1</v>
      </c>
      <c r="C1298" t="s">
        <v>215</v>
      </c>
      <c r="D1298">
        <v>34</v>
      </c>
      <c r="E1298">
        <v>109</v>
      </c>
      <c r="F1298">
        <v>1</v>
      </c>
      <c r="G1298">
        <v>-34</v>
      </c>
      <c r="H1298" t="s">
        <v>213</v>
      </c>
      <c r="I1298" t="s">
        <v>213</v>
      </c>
      <c r="J1298">
        <v>20</v>
      </c>
      <c r="K1298">
        <v>109</v>
      </c>
      <c r="L1298">
        <v>1</v>
      </c>
    </row>
    <row r="1299" spans="1:12" x14ac:dyDescent="0.35">
      <c r="A1299">
        <v>227027</v>
      </c>
      <c r="B1299">
        <v>2</v>
      </c>
      <c r="D1299">
        <v>0</v>
      </c>
      <c r="F1299">
        <v>0</v>
      </c>
      <c r="G1299">
        <v>0</v>
      </c>
      <c r="K1299" t="s">
        <v>89</v>
      </c>
      <c r="L1299">
        <v>1</v>
      </c>
    </row>
    <row r="1300" spans="1:12" x14ac:dyDescent="0.35">
      <c r="A1300">
        <v>227027</v>
      </c>
      <c r="B1300">
        <v>3</v>
      </c>
      <c r="D1300">
        <v>0</v>
      </c>
      <c r="F1300">
        <v>0</v>
      </c>
      <c r="G1300">
        <v>0</v>
      </c>
      <c r="K1300" t="s">
        <v>89</v>
      </c>
      <c r="L1300">
        <v>1</v>
      </c>
    </row>
    <row r="1301" spans="1:12" x14ac:dyDescent="0.35">
      <c r="A1301">
        <v>227027</v>
      </c>
      <c r="B1301">
        <v>4</v>
      </c>
      <c r="D1301">
        <v>0</v>
      </c>
      <c r="F1301">
        <v>0</v>
      </c>
      <c r="G1301">
        <v>0</v>
      </c>
      <c r="K1301" t="s">
        <v>89</v>
      </c>
      <c r="L1301">
        <v>1</v>
      </c>
    </row>
    <row r="1302" spans="1:12" x14ac:dyDescent="0.35">
      <c r="A1302">
        <v>227027</v>
      </c>
      <c r="B1302">
        <v>5</v>
      </c>
      <c r="D1302">
        <v>0</v>
      </c>
      <c r="F1302">
        <v>0</v>
      </c>
      <c r="G1302">
        <v>0</v>
      </c>
      <c r="K1302" t="s">
        <v>89</v>
      </c>
      <c r="L1302">
        <v>1</v>
      </c>
    </row>
    <row r="1303" spans="1:12" x14ac:dyDescent="0.35">
      <c r="A1303">
        <v>227027</v>
      </c>
      <c r="B1303">
        <v>6</v>
      </c>
      <c r="D1303">
        <v>0</v>
      </c>
      <c r="F1303">
        <v>0</v>
      </c>
      <c r="G1303">
        <v>0</v>
      </c>
      <c r="K1303" t="s">
        <v>89</v>
      </c>
      <c r="L1303">
        <v>1</v>
      </c>
    </row>
    <row r="1304" spans="1:12" x14ac:dyDescent="0.35">
      <c r="A1304">
        <v>227027</v>
      </c>
      <c r="B1304">
        <v>7</v>
      </c>
      <c r="D1304">
        <v>0</v>
      </c>
      <c r="F1304">
        <v>0</v>
      </c>
      <c r="G1304">
        <v>0</v>
      </c>
      <c r="K1304" t="s">
        <v>89</v>
      </c>
      <c r="L1304">
        <v>1</v>
      </c>
    </row>
    <row r="1305" spans="1:12" x14ac:dyDescent="0.35">
      <c r="A1305">
        <v>227027</v>
      </c>
      <c r="B1305">
        <v>8</v>
      </c>
      <c r="D1305">
        <v>0</v>
      </c>
      <c r="F1305">
        <v>0</v>
      </c>
      <c r="G1305">
        <v>0</v>
      </c>
      <c r="K1305" t="s">
        <v>89</v>
      </c>
      <c r="L1305">
        <v>1</v>
      </c>
    </row>
    <row r="1306" spans="1:12" x14ac:dyDescent="0.35">
      <c r="A1306">
        <v>227027</v>
      </c>
      <c r="B1306">
        <v>9</v>
      </c>
      <c r="D1306">
        <v>0</v>
      </c>
      <c r="F1306">
        <v>0</v>
      </c>
      <c r="G1306">
        <v>0</v>
      </c>
      <c r="K1306" t="s">
        <v>89</v>
      </c>
      <c r="L1306">
        <v>1</v>
      </c>
    </row>
    <row r="1307" spans="1:12" x14ac:dyDescent="0.35">
      <c r="A1307">
        <v>227027</v>
      </c>
      <c r="B1307">
        <v>10</v>
      </c>
      <c r="D1307">
        <v>0</v>
      </c>
      <c r="F1307">
        <v>0</v>
      </c>
      <c r="G1307">
        <v>0</v>
      </c>
      <c r="K1307" t="s">
        <v>89</v>
      </c>
      <c r="L1307">
        <v>1</v>
      </c>
    </row>
    <row r="1308" spans="1:12" x14ac:dyDescent="0.35">
      <c r="A1308">
        <v>227027</v>
      </c>
      <c r="B1308">
        <v>11</v>
      </c>
      <c r="D1308">
        <v>0</v>
      </c>
      <c r="F1308">
        <v>0</v>
      </c>
      <c r="G1308">
        <v>0</v>
      </c>
      <c r="K1308" t="s">
        <v>89</v>
      </c>
      <c r="L1308">
        <v>1</v>
      </c>
    </row>
    <row r="1309" spans="1:12" x14ac:dyDescent="0.35">
      <c r="A1309">
        <v>227027</v>
      </c>
      <c r="B1309">
        <v>12</v>
      </c>
      <c r="D1309">
        <v>0</v>
      </c>
      <c r="F1309">
        <v>0</v>
      </c>
      <c r="G1309">
        <v>0</v>
      </c>
      <c r="K1309" t="s">
        <v>89</v>
      </c>
      <c r="L1309">
        <v>1</v>
      </c>
    </row>
    <row r="1310" spans="1:12" x14ac:dyDescent="0.35">
      <c r="A1310">
        <v>32083</v>
      </c>
      <c r="B1310">
        <v>1</v>
      </c>
      <c r="C1310" t="s">
        <v>216</v>
      </c>
      <c r="D1310">
        <v>17</v>
      </c>
      <c r="E1310">
        <v>110</v>
      </c>
      <c r="F1310">
        <v>1</v>
      </c>
      <c r="G1310">
        <v>-35</v>
      </c>
      <c r="H1310" t="s">
        <v>217</v>
      </c>
      <c r="I1310" t="s">
        <v>217</v>
      </c>
      <c r="J1310">
        <v>21</v>
      </c>
      <c r="K1310">
        <v>110</v>
      </c>
      <c r="L1310">
        <v>1</v>
      </c>
    </row>
    <row r="1311" spans="1:12" x14ac:dyDescent="0.35">
      <c r="A1311">
        <v>32083</v>
      </c>
      <c r="B1311">
        <v>2</v>
      </c>
      <c r="D1311">
        <v>0</v>
      </c>
      <c r="F1311">
        <v>0</v>
      </c>
      <c r="G1311">
        <v>0</v>
      </c>
      <c r="K1311" t="s">
        <v>89</v>
      </c>
      <c r="L1311">
        <v>1</v>
      </c>
    </row>
    <row r="1312" spans="1:12" x14ac:dyDescent="0.35">
      <c r="A1312">
        <v>32083</v>
      </c>
      <c r="B1312">
        <v>3</v>
      </c>
      <c r="D1312">
        <v>0</v>
      </c>
      <c r="F1312">
        <v>0</v>
      </c>
      <c r="G1312">
        <v>0</v>
      </c>
      <c r="K1312" t="s">
        <v>89</v>
      </c>
      <c r="L1312">
        <v>1</v>
      </c>
    </row>
    <row r="1313" spans="1:12" x14ac:dyDescent="0.35">
      <c r="A1313">
        <v>32083</v>
      </c>
      <c r="B1313">
        <v>4</v>
      </c>
      <c r="D1313">
        <v>0</v>
      </c>
      <c r="F1313">
        <v>0</v>
      </c>
      <c r="G1313">
        <v>0</v>
      </c>
      <c r="K1313" t="s">
        <v>89</v>
      </c>
      <c r="L1313">
        <v>1</v>
      </c>
    </row>
    <row r="1314" spans="1:12" x14ac:dyDescent="0.35">
      <c r="A1314">
        <v>32083</v>
      </c>
      <c r="B1314">
        <v>5</v>
      </c>
      <c r="D1314">
        <v>0</v>
      </c>
      <c r="F1314">
        <v>0</v>
      </c>
      <c r="G1314">
        <v>0</v>
      </c>
      <c r="K1314" t="s">
        <v>89</v>
      </c>
      <c r="L1314">
        <v>1</v>
      </c>
    </row>
    <row r="1315" spans="1:12" x14ac:dyDescent="0.35">
      <c r="A1315">
        <v>32083</v>
      </c>
      <c r="B1315">
        <v>6</v>
      </c>
      <c r="D1315">
        <v>0</v>
      </c>
      <c r="F1315">
        <v>0</v>
      </c>
      <c r="G1315">
        <v>0</v>
      </c>
      <c r="K1315" t="s">
        <v>89</v>
      </c>
      <c r="L1315">
        <v>1</v>
      </c>
    </row>
    <row r="1316" spans="1:12" x14ac:dyDescent="0.35">
      <c r="A1316">
        <v>32083</v>
      </c>
      <c r="B1316">
        <v>7</v>
      </c>
      <c r="D1316">
        <v>0</v>
      </c>
      <c r="F1316">
        <v>0</v>
      </c>
      <c r="G1316">
        <v>0</v>
      </c>
      <c r="K1316" t="s">
        <v>89</v>
      </c>
      <c r="L1316">
        <v>1</v>
      </c>
    </row>
    <row r="1317" spans="1:12" x14ac:dyDescent="0.35">
      <c r="A1317">
        <v>32083</v>
      </c>
      <c r="B1317">
        <v>8</v>
      </c>
      <c r="D1317">
        <v>0</v>
      </c>
      <c r="F1317">
        <v>0</v>
      </c>
      <c r="G1317">
        <v>0</v>
      </c>
      <c r="K1317" t="s">
        <v>89</v>
      </c>
      <c r="L1317">
        <v>1</v>
      </c>
    </row>
    <row r="1318" spans="1:12" x14ac:dyDescent="0.35">
      <c r="A1318">
        <v>32083</v>
      </c>
      <c r="B1318">
        <v>9</v>
      </c>
      <c r="D1318">
        <v>0</v>
      </c>
      <c r="F1318">
        <v>0</v>
      </c>
      <c r="G1318">
        <v>0</v>
      </c>
      <c r="K1318" t="s">
        <v>89</v>
      </c>
      <c r="L1318">
        <v>1</v>
      </c>
    </row>
    <row r="1319" spans="1:12" x14ac:dyDescent="0.35">
      <c r="A1319">
        <v>32083</v>
      </c>
      <c r="B1319">
        <v>10</v>
      </c>
      <c r="D1319">
        <v>0</v>
      </c>
      <c r="F1319">
        <v>0</v>
      </c>
      <c r="G1319">
        <v>0</v>
      </c>
      <c r="K1319" t="s">
        <v>89</v>
      </c>
      <c r="L1319">
        <v>1</v>
      </c>
    </row>
    <row r="1320" spans="1:12" x14ac:dyDescent="0.35">
      <c r="A1320">
        <v>32083</v>
      </c>
      <c r="B1320">
        <v>11</v>
      </c>
      <c r="D1320">
        <v>0</v>
      </c>
      <c r="F1320">
        <v>0</v>
      </c>
      <c r="G1320">
        <v>0</v>
      </c>
      <c r="K1320" t="s">
        <v>89</v>
      </c>
      <c r="L1320">
        <v>1</v>
      </c>
    </row>
    <row r="1321" spans="1:12" x14ac:dyDescent="0.35">
      <c r="A1321">
        <v>32083</v>
      </c>
      <c r="B1321">
        <v>12</v>
      </c>
      <c r="D1321">
        <v>0</v>
      </c>
      <c r="F1321">
        <v>0</v>
      </c>
      <c r="G1321">
        <v>0</v>
      </c>
      <c r="K1321" t="s">
        <v>89</v>
      </c>
      <c r="L1321">
        <v>1</v>
      </c>
    </row>
    <row r="1322" spans="1:12" x14ac:dyDescent="0.35">
      <c r="A1322">
        <v>916290</v>
      </c>
      <c r="B1322">
        <v>1</v>
      </c>
      <c r="C1322" t="s">
        <v>218</v>
      </c>
      <c r="D1322">
        <v>44</v>
      </c>
      <c r="E1322">
        <v>111</v>
      </c>
      <c r="F1322">
        <v>1</v>
      </c>
      <c r="G1322">
        <v>-36</v>
      </c>
      <c r="H1322" t="s">
        <v>219</v>
      </c>
      <c r="I1322" t="s">
        <v>219</v>
      </c>
      <c r="J1322">
        <v>22</v>
      </c>
      <c r="K1322">
        <v>111</v>
      </c>
      <c r="L1322">
        <v>1</v>
      </c>
    </row>
    <row r="1323" spans="1:12" x14ac:dyDescent="0.35">
      <c r="A1323">
        <v>916290</v>
      </c>
      <c r="B1323">
        <v>2</v>
      </c>
      <c r="D1323">
        <v>0</v>
      </c>
      <c r="F1323">
        <v>0</v>
      </c>
      <c r="G1323">
        <v>0</v>
      </c>
      <c r="K1323" t="s">
        <v>89</v>
      </c>
      <c r="L1323">
        <v>1</v>
      </c>
    </row>
    <row r="1324" spans="1:12" x14ac:dyDescent="0.35">
      <c r="A1324">
        <v>916290</v>
      </c>
      <c r="B1324">
        <v>3</v>
      </c>
      <c r="D1324">
        <v>0</v>
      </c>
      <c r="F1324">
        <v>0</v>
      </c>
      <c r="G1324">
        <v>0</v>
      </c>
      <c r="K1324" t="s">
        <v>89</v>
      </c>
      <c r="L1324">
        <v>1</v>
      </c>
    </row>
    <row r="1325" spans="1:12" x14ac:dyDescent="0.35">
      <c r="A1325">
        <v>916290</v>
      </c>
      <c r="B1325">
        <v>4</v>
      </c>
      <c r="D1325">
        <v>0</v>
      </c>
      <c r="F1325">
        <v>0</v>
      </c>
      <c r="G1325">
        <v>0</v>
      </c>
      <c r="K1325" t="s">
        <v>89</v>
      </c>
      <c r="L1325">
        <v>1</v>
      </c>
    </row>
    <row r="1326" spans="1:12" x14ac:dyDescent="0.35">
      <c r="A1326">
        <v>916290</v>
      </c>
      <c r="B1326">
        <v>5</v>
      </c>
      <c r="D1326">
        <v>0</v>
      </c>
      <c r="F1326">
        <v>0</v>
      </c>
      <c r="G1326">
        <v>0</v>
      </c>
      <c r="K1326" t="s">
        <v>89</v>
      </c>
      <c r="L1326">
        <v>1</v>
      </c>
    </row>
    <row r="1327" spans="1:12" x14ac:dyDescent="0.35">
      <c r="A1327">
        <v>916290</v>
      </c>
      <c r="B1327">
        <v>6</v>
      </c>
      <c r="D1327">
        <v>0</v>
      </c>
      <c r="F1327">
        <v>0</v>
      </c>
      <c r="G1327">
        <v>0</v>
      </c>
      <c r="K1327" t="s">
        <v>89</v>
      </c>
      <c r="L1327">
        <v>1</v>
      </c>
    </row>
    <row r="1328" spans="1:12" x14ac:dyDescent="0.35">
      <c r="A1328">
        <v>916290</v>
      </c>
      <c r="B1328">
        <v>7</v>
      </c>
      <c r="D1328">
        <v>0</v>
      </c>
      <c r="F1328">
        <v>0</v>
      </c>
      <c r="G1328">
        <v>0</v>
      </c>
      <c r="K1328" t="s">
        <v>89</v>
      </c>
      <c r="L1328">
        <v>1</v>
      </c>
    </row>
    <row r="1329" spans="1:12" x14ac:dyDescent="0.35">
      <c r="A1329">
        <v>916290</v>
      </c>
      <c r="B1329">
        <v>8</v>
      </c>
      <c r="D1329">
        <v>0</v>
      </c>
      <c r="F1329">
        <v>0</v>
      </c>
      <c r="G1329">
        <v>0</v>
      </c>
      <c r="K1329" t="s">
        <v>89</v>
      </c>
      <c r="L1329">
        <v>1</v>
      </c>
    </row>
    <row r="1330" spans="1:12" x14ac:dyDescent="0.35">
      <c r="A1330">
        <v>916290</v>
      </c>
      <c r="B1330">
        <v>9</v>
      </c>
      <c r="D1330">
        <v>0</v>
      </c>
      <c r="F1330">
        <v>0</v>
      </c>
      <c r="G1330">
        <v>0</v>
      </c>
      <c r="K1330" t="s">
        <v>89</v>
      </c>
      <c r="L1330">
        <v>1</v>
      </c>
    </row>
    <row r="1331" spans="1:12" x14ac:dyDescent="0.35">
      <c r="A1331">
        <v>916290</v>
      </c>
      <c r="B1331">
        <v>10</v>
      </c>
      <c r="D1331">
        <v>0</v>
      </c>
      <c r="F1331">
        <v>0</v>
      </c>
      <c r="G1331">
        <v>0</v>
      </c>
      <c r="K1331" t="s">
        <v>89</v>
      </c>
      <c r="L1331">
        <v>1</v>
      </c>
    </row>
    <row r="1332" spans="1:12" x14ac:dyDescent="0.35">
      <c r="A1332">
        <v>916290</v>
      </c>
      <c r="B1332">
        <v>11</v>
      </c>
      <c r="D1332">
        <v>0</v>
      </c>
      <c r="F1332">
        <v>0</v>
      </c>
      <c r="G1332">
        <v>0</v>
      </c>
      <c r="K1332" t="s">
        <v>89</v>
      </c>
      <c r="L1332">
        <v>1</v>
      </c>
    </row>
    <row r="1333" spans="1:12" x14ac:dyDescent="0.35">
      <c r="A1333">
        <v>916290</v>
      </c>
      <c r="B1333">
        <v>12</v>
      </c>
      <c r="D1333">
        <v>0</v>
      </c>
      <c r="F1333">
        <v>0</v>
      </c>
      <c r="G1333">
        <v>0</v>
      </c>
      <c r="K1333" t="s">
        <v>89</v>
      </c>
      <c r="L1333">
        <v>1</v>
      </c>
    </row>
    <row r="1334" spans="1:12" x14ac:dyDescent="0.35">
      <c r="A1334">
        <v>683301</v>
      </c>
      <c r="B1334">
        <v>1</v>
      </c>
      <c r="C1334" t="s">
        <v>220</v>
      </c>
      <c r="D1334">
        <v>11</v>
      </c>
      <c r="E1334">
        <v>112</v>
      </c>
      <c r="F1334">
        <v>1</v>
      </c>
      <c r="G1334">
        <v>-37</v>
      </c>
      <c r="H1334" t="s">
        <v>219</v>
      </c>
      <c r="I1334" t="s">
        <v>219</v>
      </c>
      <c r="J1334">
        <v>22</v>
      </c>
      <c r="K1334">
        <v>112</v>
      </c>
      <c r="L1334">
        <v>1</v>
      </c>
    </row>
    <row r="1335" spans="1:12" x14ac:dyDescent="0.35">
      <c r="A1335">
        <v>683301</v>
      </c>
      <c r="B1335">
        <v>2</v>
      </c>
      <c r="D1335">
        <v>0</v>
      </c>
      <c r="F1335">
        <v>0</v>
      </c>
      <c r="G1335">
        <v>0</v>
      </c>
      <c r="K1335" t="s">
        <v>89</v>
      </c>
      <c r="L1335">
        <v>1</v>
      </c>
    </row>
    <row r="1336" spans="1:12" x14ac:dyDescent="0.35">
      <c r="A1336">
        <v>683301</v>
      </c>
      <c r="B1336">
        <v>3</v>
      </c>
      <c r="D1336">
        <v>0</v>
      </c>
      <c r="F1336">
        <v>0</v>
      </c>
      <c r="G1336">
        <v>0</v>
      </c>
      <c r="K1336" t="s">
        <v>89</v>
      </c>
      <c r="L1336">
        <v>1</v>
      </c>
    </row>
    <row r="1337" spans="1:12" x14ac:dyDescent="0.35">
      <c r="A1337">
        <v>683301</v>
      </c>
      <c r="B1337">
        <v>4</v>
      </c>
      <c r="D1337">
        <v>0</v>
      </c>
      <c r="F1337">
        <v>0</v>
      </c>
      <c r="G1337">
        <v>0</v>
      </c>
      <c r="K1337" t="s">
        <v>89</v>
      </c>
      <c r="L1337">
        <v>1</v>
      </c>
    </row>
    <row r="1338" spans="1:12" x14ac:dyDescent="0.35">
      <c r="A1338">
        <v>683301</v>
      </c>
      <c r="B1338">
        <v>5</v>
      </c>
      <c r="D1338">
        <v>0</v>
      </c>
      <c r="F1338">
        <v>0</v>
      </c>
      <c r="G1338">
        <v>0</v>
      </c>
      <c r="K1338" t="s">
        <v>89</v>
      </c>
      <c r="L1338">
        <v>1</v>
      </c>
    </row>
    <row r="1339" spans="1:12" x14ac:dyDescent="0.35">
      <c r="A1339">
        <v>683301</v>
      </c>
      <c r="B1339">
        <v>6</v>
      </c>
      <c r="D1339">
        <v>0</v>
      </c>
      <c r="F1339">
        <v>0</v>
      </c>
      <c r="G1339">
        <v>0</v>
      </c>
      <c r="K1339" t="s">
        <v>89</v>
      </c>
      <c r="L1339">
        <v>1</v>
      </c>
    </row>
    <row r="1340" spans="1:12" x14ac:dyDescent="0.35">
      <c r="A1340">
        <v>683301</v>
      </c>
      <c r="B1340">
        <v>7</v>
      </c>
      <c r="D1340">
        <v>0</v>
      </c>
      <c r="F1340">
        <v>0</v>
      </c>
      <c r="G1340">
        <v>0</v>
      </c>
      <c r="K1340" t="s">
        <v>89</v>
      </c>
      <c r="L1340">
        <v>1</v>
      </c>
    </row>
    <row r="1341" spans="1:12" x14ac:dyDescent="0.35">
      <c r="A1341">
        <v>683301</v>
      </c>
      <c r="B1341">
        <v>8</v>
      </c>
      <c r="D1341">
        <v>0</v>
      </c>
      <c r="F1341">
        <v>0</v>
      </c>
      <c r="G1341">
        <v>0</v>
      </c>
      <c r="K1341" t="s">
        <v>89</v>
      </c>
      <c r="L1341">
        <v>1</v>
      </c>
    </row>
    <row r="1342" spans="1:12" x14ac:dyDescent="0.35">
      <c r="A1342">
        <v>683301</v>
      </c>
      <c r="B1342">
        <v>9</v>
      </c>
      <c r="D1342">
        <v>0</v>
      </c>
      <c r="F1342">
        <v>0</v>
      </c>
      <c r="G1342">
        <v>0</v>
      </c>
      <c r="K1342" t="s">
        <v>89</v>
      </c>
      <c r="L1342">
        <v>1</v>
      </c>
    </row>
    <row r="1343" spans="1:12" x14ac:dyDescent="0.35">
      <c r="A1343">
        <v>683301</v>
      </c>
      <c r="B1343">
        <v>10</v>
      </c>
      <c r="D1343">
        <v>0</v>
      </c>
      <c r="F1343">
        <v>0</v>
      </c>
      <c r="G1343">
        <v>0</v>
      </c>
      <c r="K1343" t="s">
        <v>89</v>
      </c>
      <c r="L1343">
        <v>1</v>
      </c>
    </row>
    <row r="1344" spans="1:12" x14ac:dyDescent="0.35">
      <c r="A1344">
        <v>683301</v>
      </c>
      <c r="B1344">
        <v>11</v>
      </c>
      <c r="D1344">
        <v>0</v>
      </c>
      <c r="F1344">
        <v>0</v>
      </c>
      <c r="G1344">
        <v>0</v>
      </c>
      <c r="K1344" t="s">
        <v>89</v>
      </c>
      <c r="L1344">
        <v>1</v>
      </c>
    </row>
    <row r="1345" spans="1:12" x14ac:dyDescent="0.35">
      <c r="A1345">
        <v>683301</v>
      </c>
      <c r="B1345">
        <v>12</v>
      </c>
      <c r="D1345">
        <v>0</v>
      </c>
      <c r="F1345">
        <v>0</v>
      </c>
      <c r="G1345">
        <v>0</v>
      </c>
      <c r="K1345" t="s">
        <v>89</v>
      </c>
      <c r="L1345">
        <v>1</v>
      </c>
    </row>
    <row r="1346" spans="1:12" x14ac:dyDescent="0.35">
      <c r="A1346">
        <v>523439</v>
      </c>
      <c r="B1346">
        <v>1</v>
      </c>
      <c r="C1346" t="s">
        <v>221</v>
      </c>
      <c r="D1346">
        <v>19</v>
      </c>
      <c r="E1346">
        <v>113</v>
      </c>
      <c r="F1346">
        <v>1</v>
      </c>
      <c r="G1346">
        <v>-38</v>
      </c>
      <c r="H1346" t="s">
        <v>222</v>
      </c>
      <c r="I1346" t="s">
        <v>222</v>
      </c>
      <c r="J1346">
        <v>24</v>
      </c>
      <c r="K1346">
        <v>113</v>
      </c>
      <c r="L1346">
        <v>1</v>
      </c>
    </row>
    <row r="1347" spans="1:12" x14ac:dyDescent="0.35">
      <c r="A1347">
        <v>523439</v>
      </c>
      <c r="B1347">
        <v>2</v>
      </c>
      <c r="D1347">
        <v>0</v>
      </c>
      <c r="F1347">
        <v>0</v>
      </c>
      <c r="G1347">
        <v>0</v>
      </c>
      <c r="K1347" t="s">
        <v>89</v>
      </c>
      <c r="L1347">
        <v>1</v>
      </c>
    </row>
    <row r="1348" spans="1:12" x14ac:dyDescent="0.35">
      <c r="A1348">
        <v>523439</v>
      </c>
      <c r="B1348">
        <v>3</v>
      </c>
      <c r="D1348">
        <v>0</v>
      </c>
      <c r="F1348">
        <v>0</v>
      </c>
      <c r="G1348">
        <v>0</v>
      </c>
      <c r="K1348" t="s">
        <v>89</v>
      </c>
      <c r="L1348">
        <v>1</v>
      </c>
    </row>
    <row r="1349" spans="1:12" x14ac:dyDescent="0.35">
      <c r="A1349">
        <v>523439</v>
      </c>
      <c r="B1349">
        <v>4</v>
      </c>
      <c r="D1349">
        <v>0</v>
      </c>
      <c r="F1349">
        <v>0</v>
      </c>
      <c r="G1349">
        <v>0</v>
      </c>
      <c r="K1349" t="s">
        <v>89</v>
      </c>
      <c r="L1349">
        <v>1</v>
      </c>
    </row>
    <row r="1350" spans="1:12" x14ac:dyDescent="0.35">
      <c r="A1350">
        <v>523439</v>
      </c>
      <c r="B1350">
        <v>5</v>
      </c>
      <c r="D1350">
        <v>0</v>
      </c>
      <c r="F1350">
        <v>0</v>
      </c>
      <c r="G1350">
        <v>0</v>
      </c>
      <c r="K1350" t="s">
        <v>89</v>
      </c>
      <c r="L1350">
        <v>1</v>
      </c>
    </row>
    <row r="1351" spans="1:12" x14ac:dyDescent="0.35">
      <c r="A1351">
        <v>523439</v>
      </c>
      <c r="B1351">
        <v>6</v>
      </c>
      <c r="D1351">
        <v>0</v>
      </c>
      <c r="F1351">
        <v>0</v>
      </c>
      <c r="G1351">
        <v>0</v>
      </c>
      <c r="K1351" t="s">
        <v>89</v>
      </c>
      <c r="L1351">
        <v>1</v>
      </c>
    </row>
    <row r="1352" spans="1:12" x14ac:dyDescent="0.35">
      <c r="A1352">
        <v>523439</v>
      </c>
      <c r="B1352">
        <v>7</v>
      </c>
      <c r="D1352">
        <v>0</v>
      </c>
      <c r="F1352">
        <v>0</v>
      </c>
      <c r="G1352">
        <v>0</v>
      </c>
      <c r="K1352" t="s">
        <v>89</v>
      </c>
      <c r="L1352">
        <v>1</v>
      </c>
    </row>
    <row r="1353" spans="1:12" x14ac:dyDescent="0.35">
      <c r="A1353">
        <v>523439</v>
      </c>
      <c r="B1353">
        <v>8</v>
      </c>
      <c r="D1353">
        <v>0</v>
      </c>
      <c r="F1353">
        <v>0</v>
      </c>
      <c r="G1353">
        <v>0</v>
      </c>
      <c r="K1353" t="s">
        <v>89</v>
      </c>
      <c r="L1353">
        <v>1</v>
      </c>
    </row>
    <row r="1354" spans="1:12" x14ac:dyDescent="0.35">
      <c r="A1354">
        <v>523439</v>
      </c>
      <c r="B1354">
        <v>9</v>
      </c>
      <c r="D1354">
        <v>0</v>
      </c>
      <c r="F1354">
        <v>0</v>
      </c>
      <c r="G1354">
        <v>0</v>
      </c>
      <c r="K1354" t="s">
        <v>89</v>
      </c>
      <c r="L1354">
        <v>1</v>
      </c>
    </row>
    <row r="1355" spans="1:12" x14ac:dyDescent="0.35">
      <c r="A1355">
        <v>523439</v>
      </c>
      <c r="B1355">
        <v>10</v>
      </c>
      <c r="D1355">
        <v>0</v>
      </c>
      <c r="F1355">
        <v>0</v>
      </c>
      <c r="G1355">
        <v>0</v>
      </c>
      <c r="K1355" t="s">
        <v>89</v>
      </c>
      <c r="L1355">
        <v>1</v>
      </c>
    </row>
    <row r="1356" spans="1:12" x14ac:dyDescent="0.35">
      <c r="A1356">
        <v>523439</v>
      </c>
      <c r="B1356">
        <v>11</v>
      </c>
      <c r="D1356">
        <v>0</v>
      </c>
      <c r="F1356">
        <v>0</v>
      </c>
      <c r="G1356">
        <v>0</v>
      </c>
      <c r="K1356" t="s">
        <v>89</v>
      </c>
      <c r="L1356">
        <v>1</v>
      </c>
    </row>
    <row r="1357" spans="1:12" x14ac:dyDescent="0.35">
      <c r="A1357">
        <v>523439</v>
      </c>
      <c r="B1357">
        <v>12</v>
      </c>
      <c r="D1357">
        <v>0</v>
      </c>
      <c r="F1357">
        <v>0</v>
      </c>
      <c r="G1357">
        <v>0</v>
      </c>
      <c r="K1357" t="s">
        <v>89</v>
      </c>
      <c r="L1357">
        <v>1</v>
      </c>
    </row>
    <row r="1358" spans="1:12" x14ac:dyDescent="0.35">
      <c r="A1358">
        <v>639107</v>
      </c>
      <c r="B1358">
        <v>1</v>
      </c>
      <c r="C1358" t="s">
        <v>223</v>
      </c>
      <c r="D1358">
        <v>39</v>
      </c>
      <c r="E1358">
        <v>114</v>
      </c>
      <c r="F1358">
        <v>1</v>
      </c>
      <c r="G1358">
        <v>-39</v>
      </c>
      <c r="H1358" t="s">
        <v>224</v>
      </c>
      <c r="I1358" t="s">
        <v>224</v>
      </c>
      <c r="J1358">
        <v>25</v>
      </c>
      <c r="K1358">
        <v>114</v>
      </c>
      <c r="L1358">
        <v>1</v>
      </c>
    </row>
    <row r="1359" spans="1:12" x14ac:dyDescent="0.35">
      <c r="A1359">
        <v>639107</v>
      </c>
      <c r="B1359">
        <v>2</v>
      </c>
      <c r="D1359">
        <v>0</v>
      </c>
      <c r="F1359">
        <v>0</v>
      </c>
      <c r="G1359">
        <v>0</v>
      </c>
      <c r="K1359" t="s">
        <v>89</v>
      </c>
      <c r="L1359">
        <v>1</v>
      </c>
    </row>
    <row r="1360" spans="1:12" x14ac:dyDescent="0.35">
      <c r="A1360">
        <v>639107</v>
      </c>
      <c r="B1360">
        <v>3</v>
      </c>
      <c r="D1360">
        <v>0</v>
      </c>
      <c r="F1360">
        <v>0</v>
      </c>
      <c r="G1360">
        <v>0</v>
      </c>
      <c r="K1360" t="s">
        <v>89</v>
      </c>
      <c r="L1360">
        <v>1</v>
      </c>
    </row>
    <row r="1361" spans="1:12" x14ac:dyDescent="0.35">
      <c r="A1361">
        <v>639107</v>
      </c>
      <c r="B1361">
        <v>4</v>
      </c>
      <c r="D1361">
        <v>0</v>
      </c>
      <c r="F1361">
        <v>0</v>
      </c>
      <c r="G1361">
        <v>0</v>
      </c>
      <c r="K1361" t="s">
        <v>89</v>
      </c>
      <c r="L1361">
        <v>1</v>
      </c>
    </row>
    <row r="1362" spans="1:12" x14ac:dyDescent="0.35">
      <c r="A1362">
        <v>639107</v>
      </c>
      <c r="B1362">
        <v>5</v>
      </c>
      <c r="D1362">
        <v>0</v>
      </c>
      <c r="F1362">
        <v>0</v>
      </c>
      <c r="G1362">
        <v>0</v>
      </c>
      <c r="K1362" t="s">
        <v>89</v>
      </c>
      <c r="L1362">
        <v>1</v>
      </c>
    </row>
    <row r="1363" spans="1:12" x14ac:dyDescent="0.35">
      <c r="A1363">
        <v>639107</v>
      </c>
      <c r="B1363">
        <v>6</v>
      </c>
      <c r="D1363">
        <v>0</v>
      </c>
      <c r="F1363">
        <v>0</v>
      </c>
      <c r="G1363">
        <v>0</v>
      </c>
      <c r="K1363" t="s">
        <v>89</v>
      </c>
      <c r="L1363">
        <v>1</v>
      </c>
    </row>
    <row r="1364" spans="1:12" x14ac:dyDescent="0.35">
      <c r="A1364">
        <v>639107</v>
      </c>
      <c r="B1364">
        <v>7</v>
      </c>
      <c r="D1364">
        <v>0</v>
      </c>
      <c r="F1364">
        <v>0</v>
      </c>
      <c r="G1364">
        <v>0</v>
      </c>
      <c r="K1364" t="s">
        <v>89</v>
      </c>
      <c r="L1364">
        <v>1</v>
      </c>
    </row>
    <row r="1365" spans="1:12" x14ac:dyDescent="0.35">
      <c r="A1365">
        <v>639107</v>
      </c>
      <c r="B1365">
        <v>8</v>
      </c>
      <c r="D1365">
        <v>0</v>
      </c>
      <c r="F1365">
        <v>0</v>
      </c>
      <c r="G1365">
        <v>0</v>
      </c>
      <c r="K1365" t="s">
        <v>89</v>
      </c>
      <c r="L1365">
        <v>1</v>
      </c>
    </row>
    <row r="1366" spans="1:12" x14ac:dyDescent="0.35">
      <c r="A1366">
        <v>639107</v>
      </c>
      <c r="B1366">
        <v>9</v>
      </c>
      <c r="D1366">
        <v>0</v>
      </c>
      <c r="F1366">
        <v>0</v>
      </c>
      <c r="G1366">
        <v>0</v>
      </c>
      <c r="K1366" t="s">
        <v>89</v>
      </c>
      <c r="L1366">
        <v>1</v>
      </c>
    </row>
    <row r="1367" spans="1:12" x14ac:dyDescent="0.35">
      <c r="A1367">
        <v>639107</v>
      </c>
      <c r="B1367">
        <v>10</v>
      </c>
      <c r="D1367">
        <v>0</v>
      </c>
      <c r="F1367">
        <v>0</v>
      </c>
      <c r="G1367">
        <v>0</v>
      </c>
      <c r="K1367" t="s">
        <v>89</v>
      </c>
      <c r="L1367">
        <v>1</v>
      </c>
    </row>
    <row r="1368" spans="1:12" x14ac:dyDescent="0.35">
      <c r="A1368">
        <v>639107</v>
      </c>
      <c r="B1368">
        <v>11</v>
      </c>
      <c r="D1368">
        <v>0</v>
      </c>
      <c r="F1368">
        <v>0</v>
      </c>
      <c r="G1368">
        <v>0</v>
      </c>
      <c r="K1368" t="s">
        <v>89</v>
      </c>
      <c r="L1368">
        <v>1</v>
      </c>
    </row>
    <row r="1369" spans="1:12" x14ac:dyDescent="0.35">
      <c r="A1369">
        <v>639107</v>
      </c>
      <c r="B1369">
        <v>12</v>
      </c>
      <c r="D1369">
        <v>0</v>
      </c>
      <c r="F1369">
        <v>0</v>
      </c>
      <c r="G1369">
        <v>0</v>
      </c>
      <c r="K1369" t="s">
        <v>89</v>
      </c>
      <c r="L1369">
        <v>1</v>
      </c>
    </row>
    <row r="1370" spans="1:12" x14ac:dyDescent="0.35">
      <c r="A1370">
        <v>915210</v>
      </c>
      <c r="B1370">
        <v>1</v>
      </c>
      <c r="C1370" t="s">
        <v>225</v>
      </c>
      <c r="D1370">
        <v>48</v>
      </c>
      <c r="E1370">
        <v>115</v>
      </c>
      <c r="F1370">
        <v>2</v>
      </c>
      <c r="G1370">
        <v>-40</v>
      </c>
      <c r="H1370" t="s">
        <v>224</v>
      </c>
      <c r="I1370" t="s">
        <v>224</v>
      </c>
      <c r="J1370">
        <v>25</v>
      </c>
      <c r="K1370">
        <v>115</v>
      </c>
      <c r="L1370">
        <v>1</v>
      </c>
    </row>
    <row r="1371" spans="1:12" x14ac:dyDescent="0.35">
      <c r="A1371">
        <v>915210</v>
      </c>
      <c r="B1371">
        <v>2</v>
      </c>
      <c r="D1371">
        <v>0</v>
      </c>
      <c r="F1371">
        <v>0</v>
      </c>
      <c r="G1371">
        <v>0</v>
      </c>
      <c r="K1371" t="s">
        <v>89</v>
      </c>
      <c r="L1371">
        <v>1</v>
      </c>
    </row>
    <row r="1372" spans="1:12" x14ac:dyDescent="0.35">
      <c r="A1372">
        <v>915210</v>
      </c>
      <c r="B1372">
        <v>3</v>
      </c>
      <c r="D1372">
        <v>0</v>
      </c>
      <c r="F1372">
        <v>0</v>
      </c>
      <c r="G1372">
        <v>0</v>
      </c>
      <c r="K1372" t="s">
        <v>89</v>
      </c>
      <c r="L1372">
        <v>1</v>
      </c>
    </row>
    <row r="1373" spans="1:12" x14ac:dyDescent="0.35">
      <c r="A1373">
        <v>915210</v>
      </c>
      <c r="B1373">
        <v>4</v>
      </c>
      <c r="D1373">
        <v>0</v>
      </c>
      <c r="F1373">
        <v>0</v>
      </c>
      <c r="G1373">
        <v>0</v>
      </c>
      <c r="K1373" t="s">
        <v>89</v>
      </c>
      <c r="L1373">
        <v>1</v>
      </c>
    </row>
    <row r="1374" spans="1:12" x14ac:dyDescent="0.35">
      <c r="A1374">
        <v>915210</v>
      </c>
      <c r="B1374">
        <v>5</v>
      </c>
      <c r="D1374">
        <v>0</v>
      </c>
      <c r="F1374">
        <v>0</v>
      </c>
      <c r="G1374">
        <v>0</v>
      </c>
      <c r="K1374" t="s">
        <v>89</v>
      </c>
      <c r="L1374">
        <v>1</v>
      </c>
    </row>
    <row r="1375" spans="1:12" x14ac:dyDescent="0.35">
      <c r="A1375">
        <v>915210</v>
      </c>
      <c r="B1375">
        <v>6</v>
      </c>
      <c r="D1375">
        <v>0</v>
      </c>
      <c r="F1375">
        <v>0</v>
      </c>
      <c r="G1375">
        <v>0</v>
      </c>
      <c r="K1375" t="s">
        <v>89</v>
      </c>
      <c r="L1375">
        <v>1</v>
      </c>
    </row>
    <row r="1376" spans="1:12" x14ac:dyDescent="0.35">
      <c r="A1376">
        <v>915210</v>
      </c>
      <c r="B1376">
        <v>7</v>
      </c>
      <c r="D1376">
        <v>0</v>
      </c>
      <c r="F1376">
        <v>0</v>
      </c>
      <c r="G1376">
        <v>0</v>
      </c>
      <c r="K1376" t="s">
        <v>89</v>
      </c>
      <c r="L1376">
        <v>1</v>
      </c>
    </row>
    <row r="1377" spans="1:12" x14ac:dyDescent="0.35">
      <c r="A1377">
        <v>915210</v>
      </c>
      <c r="B1377">
        <v>8</v>
      </c>
      <c r="D1377">
        <v>0</v>
      </c>
      <c r="F1377">
        <v>0</v>
      </c>
      <c r="G1377">
        <v>0</v>
      </c>
      <c r="K1377" t="s">
        <v>89</v>
      </c>
      <c r="L1377">
        <v>1</v>
      </c>
    </row>
    <row r="1378" spans="1:12" x14ac:dyDescent="0.35">
      <c r="A1378">
        <v>915210</v>
      </c>
      <c r="B1378">
        <v>9</v>
      </c>
      <c r="D1378">
        <v>0</v>
      </c>
      <c r="F1378">
        <v>0</v>
      </c>
      <c r="G1378">
        <v>0</v>
      </c>
      <c r="K1378" t="s">
        <v>89</v>
      </c>
      <c r="L1378">
        <v>1</v>
      </c>
    </row>
    <row r="1379" spans="1:12" x14ac:dyDescent="0.35">
      <c r="A1379">
        <v>915210</v>
      </c>
      <c r="B1379">
        <v>10</v>
      </c>
      <c r="D1379">
        <v>0</v>
      </c>
      <c r="F1379">
        <v>0</v>
      </c>
      <c r="G1379">
        <v>0</v>
      </c>
      <c r="K1379" t="s">
        <v>89</v>
      </c>
      <c r="L1379">
        <v>1</v>
      </c>
    </row>
    <row r="1380" spans="1:12" x14ac:dyDescent="0.35">
      <c r="A1380">
        <v>915210</v>
      </c>
      <c r="B1380">
        <v>11</v>
      </c>
      <c r="D1380">
        <v>0</v>
      </c>
      <c r="F1380">
        <v>0</v>
      </c>
      <c r="G1380">
        <v>0</v>
      </c>
      <c r="K1380" t="s">
        <v>89</v>
      </c>
      <c r="L1380">
        <v>1</v>
      </c>
    </row>
    <row r="1381" spans="1:12" x14ac:dyDescent="0.35">
      <c r="A1381">
        <v>915210</v>
      </c>
      <c r="B1381">
        <v>12</v>
      </c>
      <c r="D1381">
        <v>0</v>
      </c>
      <c r="F1381">
        <v>0</v>
      </c>
      <c r="G1381">
        <v>0</v>
      </c>
      <c r="K1381" t="s">
        <v>89</v>
      </c>
      <c r="L1381">
        <v>1</v>
      </c>
    </row>
    <row r="1382" spans="1:12" x14ac:dyDescent="0.35">
      <c r="A1382">
        <v>1129621</v>
      </c>
      <c r="B1382">
        <v>1</v>
      </c>
      <c r="C1382" t="s">
        <v>226</v>
      </c>
      <c r="D1382">
        <v>40</v>
      </c>
      <c r="E1382">
        <v>116</v>
      </c>
      <c r="F1382">
        <v>1</v>
      </c>
      <c r="G1382">
        <v>-41</v>
      </c>
      <c r="H1382" t="s">
        <v>227</v>
      </c>
      <c r="I1382" t="s">
        <v>227</v>
      </c>
      <c r="J1382">
        <v>26</v>
      </c>
      <c r="K1382">
        <v>116</v>
      </c>
      <c r="L1382">
        <v>1</v>
      </c>
    </row>
    <row r="1383" spans="1:12" x14ac:dyDescent="0.35">
      <c r="A1383">
        <v>1129621</v>
      </c>
      <c r="B1383">
        <v>2</v>
      </c>
      <c r="D1383">
        <v>0</v>
      </c>
      <c r="F1383">
        <v>0</v>
      </c>
      <c r="G1383">
        <v>0</v>
      </c>
      <c r="K1383" t="s">
        <v>89</v>
      </c>
      <c r="L1383">
        <v>1</v>
      </c>
    </row>
    <row r="1384" spans="1:12" x14ac:dyDescent="0.35">
      <c r="A1384">
        <v>1129621</v>
      </c>
      <c r="B1384">
        <v>3</v>
      </c>
      <c r="D1384">
        <v>0</v>
      </c>
      <c r="F1384">
        <v>0</v>
      </c>
      <c r="G1384">
        <v>0</v>
      </c>
      <c r="K1384" t="s">
        <v>89</v>
      </c>
      <c r="L1384">
        <v>1</v>
      </c>
    </row>
    <row r="1385" spans="1:12" x14ac:dyDescent="0.35">
      <c r="A1385">
        <v>1129621</v>
      </c>
      <c r="B1385">
        <v>4</v>
      </c>
      <c r="D1385">
        <v>0</v>
      </c>
      <c r="F1385">
        <v>0</v>
      </c>
      <c r="G1385">
        <v>0</v>
      </c>
      <c r="K1385" t="s">
        <v>89</v>
      </c>
      <c r="L1385">
        <v>1</v>
      </c>
    </row>
    <row r="1386" spans="1:12" x14ac:dyDescent="0.35">
      <c r="A1386">
        <v>1129621</v>
      </c>
      <c r="B1386">
        <v>5</v>
      </c>
      <c r="D1386">
        <v>0</v>
      </c>
      <c r="F1386">
        <v>0</v>
      </c>
      <c r="G1386">
        <v>0</v>
      </c>
      <c r="K1386" t="s">
        <v>89</v>
      </c>
      <c r="L1386">
        <v>1</v>
      </c>
    </row>
    <row r="1387" spans="1:12" x14ac:dyDescent="0.35">
      <c r="A1387">
        <v>1129621</v>
      </c>
      <c r="B1387">
        <v>6</v>
      </c>
      <c r="D1387">
        <v>0</v>
      </c>
      <c r="F1387">
        <v>0</v>
      </c>
      <c r="G1387">
        <v>0</v>
      </c>
      <c r="K1387" t="s">
        <v>89</v>
      </c>
      <c r="L1387">
        <v>1</v>
      </c>
    </row>
    <row r="1388" spans="1:12" x14ac:dyDescent="0.35">
      <c r="A1388">
        <v>1129621</v>
      </c>
      <c r="B1388">
        <v>7</v>
      </c>
      <c r="D1388">
        <v>0</v>
      </c>
      <c r="F1388">
        <v>0</v>
      </c>
      <c r="G1388">
        <v>0</v>
      </c>
      <c r="K1388" t="s">
        <v>89</v>
      </c>
      <c r="L1388">
        <v>1</v>
      </c>
    </row>
    <row r="1389" spans="1:12" x14ac:dyDescent="0.35">
      <c r="A1389">
        <v>1129621</v>
      </c>
      <c r="B1389">
        <v>8</v>
      </c>
      <c r="D1389">
        <v>0</v>
      </c>
      <c r="F1389">
        <v>0</v>
      </c>
      <c r="G1389">
        <v>0</v>
      </c>
      <c r="K1389" t="s">
        <v>89</v>
      </c>
      <c r="L1389">
        <v>1</v>
      </c>
    </row>
    <row r="1390" spans="1:12" x14ac:dyDescent="0.35">
      <c r="A1390">
        <v>1129621</v>
      </c>
      <c r="B1390">
        <v>9</v>
      </c>
      <c r="D1390">
        <v>0</v>
      </c>
      <c r="F1390">
        <v>0</v>
      </c>
      <c r="G1390">
        <v>0</v>
      </c>
      <c r="K1390" t="s">
        <v>89</v>
      </c>
      <c r="L1390">
        <v>1</v>
      </c>
    </row>
    <row r="1391" spans="1:12" x14ac:dyDescent="0.35">
      <c r="A1391">
        <v>1129621</v>
      </c>
      <c r="B1391">
        <v>10</v>
      </c>
      <c r="D1391">
        <v>0</v>
      </c>
      <c r="F1391">
        <v>0</v>
      </c>
      <c r="G1391">
        <v>0</v>
      </c>
      <c r="K1391" t="s">
        <v>89</v>
      </c>
      <c r="L1391">
        <v>1</v>
      </c>
    </row>
    <row r="1392" spans="1:12" x14ac:dyDescent="0.35">
      <c r="A1392">
        <v>1129621</v>
      </c>
      <c r="B1392">
        <v>11</v>
      </c>
      <c r="D1392">
        <v>0</v>
      </c>
      <c r="F1392">
        <v>0</v>
      </c>
      <c r="G1392">
        <v>0</v>
      </c>
      <c r="K1392" t="s">
        <v>89</v>
      </c>
      <c r="L1392">
        <v>1</v>
      </c>
    </row>
    <row r="1393" spans="1:12" x14ac:dyDescent="0.35">
      <c r="A1393">
        <v>1129621</v>
      </c>
      <c r="B1393">
        <v>12</v>
      </c>
      <c r="D1393">
        <v>0</v>
      </c>
      <c r="F1393">
        <v>0</v>
      </c>
      <c r="G1393">
        <v>0</v>
      </c>
      <c r="K1393" t="s">
        <v>89</v>
      </c>
      <c r="L1393">
        <v>1</v>
      </c>
    </row>
    <row r="1394" spans="1:12" x14ac:dyDescent="0.35">
      <c r="A1394">
        <v>921544</v>
      </c>
      <c r="B1394">
        <v>1</v>
      </c>
      <c r="C1394" t="s">
        <v>228</v>
      </c>
      <c r="D1394">
        <v>3</v>
      </c>
      <c r="E1394">
        <v>117</v>
      </c>
      <c r="F1394">
        <v>1</v>
      </c>
      <c r="G1394">
        <v>-42</v>
      </c>
      <c r="H1394" t="s">
        <v>229</v>
      </c>
      <c r="I1394" t="s">
        <v>229</v>
      </c>
      <c r="J1394">
        <v>27</v>
      </c>
      <c r="K1394">
        <v>117</v>
      </c>
      <c r="L1394">
        <v>1</v>
      </c>
    </row>
    <row r="1395" spans="1:12" x14ac:dyDescent="0.35">
      <c r="A1395">
        <v>921544</v>
      </c>
      <c r="B1395">
        <v>2</v>
      </c>
      <c r="D1395">
        <v>0</v>
      </c>
      <c r="F1395">
        <v>0</v>
      </c>
      <c r="G1395">
        <v>0</v>
      </c>
      <c r="K1395" t="s">
        <v>89</v>
      </c>
      <c r="L1395">
        <v>1</v>
      </c>
    </row>
    <row r="1396" spans="1:12" x14ac:dyDescent="0.35">
      <c r="A1396">
        <v>921544</v>
      </c>
      <c r="B1396">
        <v>3</v>
      </c>
      <c r="D1396">
        <v>0</v>
      </c>
      <c r="F1396">
        <v>0</v>
      </c>
      <c r="G1396">
        <v>0</v>
      </c>
      <c r="K1396" t="s">
        <v>89</v>
      </c>
      <c r="L1396">
        <v>1</v>
      </c>
    </row>
    <row r="1397" spans="1:12" x14ac:dyDescent="0.35">
      <c r="A1397">
        <v>921544</v>
      </c>
      <c r="B1397">
        <v>4</v>
      </c>
      <c r="D1397">
        <v>0</v>
      </c>
      <c r="F1397">
        <v>0</v>
      </c>
      <c r="G1397">
        <v>0</v>
      </c>
      <c r="K1397" t="s">
        <v>89</v>
      </c>
      <c r="L1397">
        <v>1</v>
      </c>
    </row>
    <row r="1398" spans="1:12" x14ac:dyDescent="0.35">
      <c r="A1398">
        <v>921544</v>
      </c>
      <c r="B1398">
        <v>5</v>
      </c>
      <c r="D1398">
        <v>3</v>
      </c>
      <c r="F1398">
        <v>1</v>
      </c>
      <c r="G1398">
        <v>0</v>
      </c>
      <c r="K1398" t="s">
        <v>89</v>
      </c>
      <c r="L1398">
        <v>1</v>
      </c>
    </row>
    <row r="1399" spans="1:12" x14ac:dyDescent="0.35">
      <c r="A1399">
        <v>921544</v>
      </c>
      <c r="B1399">
        <v>6</v>
      </c>
      <c r="D1399">
        <v>0</v>
      </c>
      <c r="F1399">
        <v>0</v>
      </c>
      <c r="G1399">
        <v>0</v>
      </c>
      <c r="K1399" t="s">
        <v>89</v>
      </c>
      <c r="L1399">
        <v>1</v>
      </c>
    </row>
    <row r="1400" spans="1:12" x14ac:dyDescent="0.35">
      <c r="A1400">
        <v>921544</v>
      </c>
      <c r="B1400">
        <v>7</v>
      </c>
      <c r="D1400">
        <v>0</v>
      </c>
      <c r="F1400">
        <v>0</v>
      </c>
      <c r="G1400">
        <v>0</v>
      </c>
      <c r="K1400" t="s">
        <v>89</v>
      </c>
      <c r="L1400">
        <v>1</v>
      </c>
    </row>
    <row r="1401" spans="1:12" x14ac:dyDescent="0.35">
      <c r="A1401">
        <v>921544</v>
      </c>
      <c r="B1401">
        <v>8</v>
      </c>
      <c r="D1401">
        <v>0</v>
      </c>
      <c r="F1401">
        <v>0</v>
      </c>
      <c r="G1401">
        <v>0</v>
      </c>
      <c r="K1401" t="s">
        <v>89</v>
      </c>
      <c r="L1401">
        <v>1</v>
      </c>
    </row>
    <row r="1402" spans="1:12" x14ac:dyDescent="0.35">
      <c r="A1402">
        <v>921544</v>
      </c>
      <c r="B1402">
        <v>9</v>
      </c>
      <c r="D1402">
        <v>0</v>
      </c>
      <c r="F1402">
        <v>0</v>
      </c>
      <c r="G1402">
        <v>0</v>
      </c>
      <c r="K1402" t="s">
        <v>89</v>
      </c>
      <c r="L1402">
        <v>1</v>
      </c>
    </row>
    <row r="1403" spans="1:12" x14ac:dyDescent="0.35">
      <c r="A1403">
        <v>921544</v>
      </c>
      <c r="B1403">
        <v>10</v>
      </c>
      <c r="D1403">
        <v>0</v>
      </c>
      <c r="F1403">
        <v>0</v>
      </c>
      <c r="G1403">
        <v>0</v>
      </c>
      <c r="K1403" t="s">
        <v>89</v>
      </c>
      <c r="L1403">
        <v>1</v>
      </c>
    </row>
    <row r="1404" spans="1:12" x14ac:dyDescent="0.35">
      <c r="A1404">
        <v>921544</v>
      </c>
      <c r="B1404">
        <v>11</v>
      </c>
      <c r="D1404">
        <v>0</v>
      </c>
      <c r="F1404">
        <v>0</v>
      </c>
      <c r="G1404">
        <v>0</v>
      </c>
      <c r="K1404" t="s">
        <v>89</v>
      </c>
      <c r="L1404">
        <v>1</v>
      </c>
    </row>
    <row r="1405" spans="1:12" x14ac:dyDescent="0.35">
      <c r="A1405">
        <v>921544</v>
      </c>
      <c r="B1405">
        <v>12</v>
      </c>
      <c r="D1405">
        <v>0</v>
      </c>
      <c r="F1405">
        <v>0</v>
      </c>
      <c r="G1405">
        <v>0</v>
      </c>
      <c r="K1405" t="s">
        <v>89</v>
      </c>
      <c r="L1405">
        <v>1</v>
      </c>
    </row>
    <row r="1406" spans="1:12" x14ac:dyDescent="0.35">
      <c r="A1406">
        <v>722854</v>
      </c>
      <c r="B1406">
        <v>1</v>
      </c>
      <c r="C1406" t="s">
        <v>230</v>
      </c>
      <c r="D1406">
        <v>38</v>
      </c>
      <c r="E1406">
        <v>118</v>
      </c>
      <c r="F1406">
        <v>1</v>
      </c>
      <c r="G1406">
        <v>-43</v>
      </c>
      <c r="H1406" t="s">
        <v>231</v>
      </c>
      <c r="I1406" t="s">
        <v>231</v>
      </c>
      <c r="J1406">
        <v>30</v>
      </c>
      <c r="K1406">
        <v>118</v>
      </c>
      <c r="L1406">
        <v>1</v>
      </c>
    </row>
    <row r="1407" spans="1:12" x14ac:dyDescent="0.35">
      <c r="A1407">
        <v>722854</v>
      </c>
      <c r="B1407">
        <v>2</v>
      </c>
      <c r="D1407">
        <v>0</v>
      </c>
      <c r="F1407">
        <v>0</v>
      </c>
      <c r="G1407">
        <v>0</v>
      </c>
      <c r="K1407" t="s">
        <v>89</v>
      </c>
      <c r="L1407">
        <v>1</v>
      </c>
    </row>
    <row r="1408" spans="1:12" x14ac:dyDescent="0.35">
      <c r="A1408">
        <v>722854</v>
      </c>
      <c r="B1408">
        <v>3</v>
      </c>
      <c r="D1408">
        <v>0</v>
      </c>
      <c r="F1408">
        <v>0</v>
      </c>
      <c r="G1408">
        <v>0</v>
      </c>
      <c r="K1408" t="s">
        <v>89</v>
      </c>
      <c r="L1408">
        <v>1</v>
      </c>
    </row>
    <row r="1409" spans="1:12" x14ac:dyDescent="0.35">
      <c r="A1409">
        <v>722854</v>
      </c>
      <c r="B1409">
        <v>4</v>
      </c>
      <c r="D1409">
        <v>0</v>
      </c>
      <c r="F1409">
        <v>0</v>
      </c>
      <c r="G1409">
        <v>0</v>
      </c>
      <c r="K1409" t="s">
        <v>89</v>
      </c>
      <c r="L1409">
        <v>1</v>
      </c>
    </row>
    <row r="1410" spans="1:12" x14ac:dyDescent="0.35">
      <c r="A1410">
        <v>722854</v>
      </c>
      <c r="B1410">
        <v>5</v>
      </c>
      <c r="D1410">
        <v>0</v>
      </c>
      <c r="F1410">
        <v>0</v>
      </c>
      <c r="G1410">
        <v>0</v>
      </c>
      <c r="K1410" t="s">
        <v>89</v>
      </c>
      <c r="L1410">
        <v>1</v>
      </c>
    </row>
    <row r="1411" spans="1:12" x14ac:dyDescent="0.35">
      <c r="A1411">
        <v>722854</v>
      </c>
      <c r="B1411">
        <v>6</v>
      </c>
      <c r="D1411">
        <v>0</v>
      </c>
      <c r="F1411">
        <v>0</v>
      </c>
      <c r="G1411">
        <v>0</v>
      </c>
      <c r="K1411" t="s">
        <v>89</v>
      </c>
      <c r="L1411">
        <v>1</v>
      </c>
    </row>
    <row r="1412" spans="1:12" x14ac:dyDescent="0.35">
      <c r="A1412">
        <v>722854</v>
      </c>
      <c r="B1412">
        <v>7</v>
      </c>
      <c r="D1412">
        <v>0</v>
      </c>
      <c r="F1412">
        <v>0</v>
      </c>
      <c r="G1412">
        <v>0</v>
      </c>
      <c r="K1412" t="s">
        <v>89</v>
      </c>
      <c r="L1412">
        <v>1</v>
      </c>
    </row>
    <row r="1413" spans="1:12" x14ac:dyDescent="0.35">
      <c r="A1413">
        <v>722854</v>
      </c>
      <c r="B1413">
        <v>8</v>
      </c>
      <c r="D1413">
        <v>0</v>
      </c>
      <c r="F1413">
        <v>0</v>
      </c>
      <c r="G1413">
        <v>0</v>
      </c>
      <c r="K1413" t="s">
        <v>89</v>
      </c>
      <c r="L1413">
        <v>1</v>
      </c>
    </row>
    <row r="1414" spans="1:12" x14ac:dyDescent="0.35">
      <c r="A1414">
        <v>722854</v>
      </c>
      <c r="B1414">
        <v>9</v>
      </c>
      <c r="D1414">
        <v>0</v>
      </c>
      <c r="F1414">
        <v>0</v>
      </c>
      <c r="G1414">
        <v>0</v>
      </c>
      <c r="K1414" t="s">
        <v>89</v>
      </c>
      <c r="L1414">
        <v>1</v>
      </c>
    </row>
    <row r="1415" spans="1:12" x14ac:dyDescent="0.35">
      <c r="A1415">
        <v>722854</v>
      </c>
      <c r="B1415">
        <v>10</v>
      </c>
      <c r="D1415">
        <v>0</v>
      </c>
      <c r="F1415">
        <v>0</v>
      </c>
      <c r="G1415">
        <v>0</v>
      </c>
      <c r="K1415" t="s">
        <v>89</v>
      </c>
      <c r="L1415">
        <v>1</v>
      </c>
    </row>
    <row r="1416" spans="1:12" x14ac:dyDescent="0.35">
      <c r="A1416">
        <v>722854</v>
      </c>
      <c r="B1416">
        <v>11</v>
      </c>
      <c r="D1416">
        <v>0</v>
      </c>
      <c r="F1416">
        <v>0</v>
      </c>
      <c r="G1416">
        <v>0</v>
      </c>
      <c r="K1416" t="s">
        <v>89</v>
      </c>
      <c r="L1416">
        <v>1</v>
      </c>
    </row>
    <row r="1417" spans="1:12" x14ac:dyDescent="0.35">
      <c r="A1417">
        <v>722854</v>
      </c>
      <c r="B1417">
        <v>12</v>
      </c>
      <c r="D1417">
        <v>0</v>
      </c>
      <c r="F1417">
        <v>0</v>
      </c>
      <c r="G1417">
        <v>0</v>
      </c>
      <c r="K1417" t="s">
        <v>89</v>
      </c>
      <c r="L1417">
        <v>1</v>
      </c>
    </row>
    <row r="1418" spans="1:12" x14ac:dyDescent="0.35">
      <c r="A1418">
        <v>781908</v>
      </c>
      <c r="B1418">
        <v>1</v>
      </c>
      <c r="C1418" t="s">
        <v>232</v>
      </c>
      <c r="D1418">
        <v>43</v>
      </c>
      <c r="E1418">
        <v>119</v>
      </c>
      <c r="F1418">
        <v>2</v>
      </c>
      <c r="G1418">
        <v>-44</v>
      </c>
      <c r="H1418" t="s">
        <v>231</v>
      </c>
      <c r="I1418" t="s">
        <v>231</v>
      </c>
      <c r="J1418">
        <v>30</v>
      </c>
      <c r="K1418">
        <v>119</v>
      </c>
      <c r="L1418">
        <v>1</v>
      </c>
    </row>
    <row r="1419" spans="1:12" x14ac:dyDescent="0.35">
      <c r="A1419">
        <v>781908</v>
      </c>
      <c r="B1419">
        <v>2</v>
      </c>
      <c r="D1419">
        <v>0</v>
      </c>
      <c r="F1419">
        <v>0</v>
      </c>
      <c r="G1419">
        <v>0</v>
      </c>
      <c r="K1419" t="s">
        <v>89</v>
      </c>
      <c r="L1419">
        <v>1</v>
      </c>
    </row>
    <row r="1420" spans="1:12" x14ac:dyDescent="0.35">
      <c r="A1420">
        <v>781908</v>
      </c>
      <c r="B1420">
        <v>3</v>
      </c>
      <c r="D1420">
        <v>0</v>
      </c>
      <c r="F1420">
        <v>0</v>
      </c>
      <c r="G1420">
        <v>0</v>
      </c>
      <c r="K1420" t="s">
        <v>89</v>
      </c>
      <c r="L1420">
        <v>1</v>
      </c>
    </row>
    <row r="1421" spans="1:12" x14ac:dyDescent="0.35">
      <c r="A1421">
        <v>781908</v>
      </c>
      <c r="B1421">
        <v>4</v>
      </c>
      <c r="D1421">
        <v>0</v>
      </c>
      <c r="F1421">
        <v>0</v>
      </c>
      <c r="G1421">
        <v>0</v>
      </c>
      <c r="K1421" t="s">
        <v>89</v>
      </c>
      <c r="L1421">
        <v>1</v>
      </c>
    </row>
    <row r="1422" spans="1:12" x14ac:dyDescent="0.35">
      <c r="A1422">
        <v>781908</v>
      </c>
      <c r="B1422">
        <v>5</v>
      </c>
      <c r="D1422">
        <v>0</v>
      </c>
      <c r="F1422">
        <v>0</v>
      </c>
      <c r="G1422">
        <v>0</v>
      </c>
      <c r="K1422" t="s">
        <v>89</v>
      </c>
      <c r="L1422">
        <v>1</v>
      </c>
    </row>
    <row r="1423" spans="1:12" x14ac:dyDescent="0.35">
      <c r="A1423">
        <v>781908</v>
      </c>
      <c r="B1423">
        <v>6</v>
      </c>
      <c r="D1423">
        <v>0</v>
      </c>
      <c r="F1423">
        <v>0</v>
      </c>
      <c r="G1423">
        <v>0</v>
      </c>
      <c r="K1423" t="s">
        <v>89</v>
      </c>
      <c r="L1423">
        <v>1</v>
      </c>
    </row>
    <row r="1424" spans="1:12" x14ac:dyDescent="0.35">
      <c r="A1424">
        <v>781908</v>
      </c>
      <c r="B1424">
        <v>7</v>
      </c>
      <c r="D1424">
        <v>0</v>
      </c>
      <c r="F1424">
        <v>0</v>
      </c>
      <c r="G1424">
        <v>0</v>
      </c>
      <c r="K1424" t="s">
        <v>89</v>
      </c>
      <c r="L1424">
        <v>1</v>
      </c>
    </row>
    <row r="1425" spans="1:12" x14ac:dyDescent="0.35">
      <c r="A1425">
        <v>781908</v>
      </c>
      <c r="B1425">
        <v>8</v>
      </c>
      <c r="D1425">
        <v>0</v>
      </c>
      <c r="F1425">
        <v>0</v>
      </c>
      <c r="G1425">
        <v>0</v>
      </c>
      <c r="K1425" t="s">
        <v>89</v>
      </c>
      <c r="L1425">
        <v>1</v>
      </c>
    </row>
    <row r="1426" spans="1:12" x14ac:dyDescent="0.35">
      <c r="A1426">
        <v>781908</v>
      </c>
      <c r="B1426">
        <v>9</v>
      </c>
      <c r="D1426">
        <v>0</v>
      </c>
      <c r="F1426">
        <v>0</v>
      </c>
      <c r="G1426">
        <v>0</v>
      </c>
      <c r="K1426" t="s">
        <v>89</v>
      </c>
      <c r="L1426">
        <v>1</v>
      </c>
    </row>
    <row r="1427" spans="1:12" x14ac:dyDescent="0.35">
      <c r="A1427">
        <v>781908</v>
      </c>
      <c r="B1427">
        <v>10</v>
      </c>
      <c r="D1427">
        <v>0</v>
      </c>
      <c r="F1427">
        <v>0</v>
      </c>
      <c r="G1427">
        <v>0</v>
      </c>
      <c r="K1427" t="s">
        <v>89</v>
      </c>
      <c r="L1427">
        <v>1</v>
      </c>
    </row>
    <row r="1428" spans="1:12" x14ac:dyDescent="0.35">
      <c r="A1428">
        <v>781908</v>
      </c>
      <c r="B1428">
        <v>11</v>
      </c>
      <c r="D1428">
        <v>0</v>
      </c>
      <c r="F1428">
        <v>0</v>
      </c>
      <c r="G1428">
        <v>0</v>
      </c>
      <c r="K1428" t="s">
        <v>89</v>
      </c>
      <c r="L1428">
        <v>1</v>
      </c>
    </row>
    <row r="1429" spans="1:12" x14ac:dyDescent="0.35">
      <c r="A1429">
        <v>781908</v>
      </c>
      <c r="B1429">
        <v>12</v>
      </c>
      <c r="D1429">
        <v>0</v>
      </c>
      <c r="F1429">
        <v>0</v>
      </c>
      <c r="G1429">
        <v>0</v>
      </c>
      <c r="K1429" t="s">
        <v>89</v>
      </c>
      <c r="L1429">
        <v>1</v>
      </c>
    </row>
    <row r="1430" spans="1:12" x14ac:dyDescent="0.35">
      <c r="A1430">
        <v>352604</v>
      </c>
      <c r="B1430">
        <v>1</v>
      </c>
      <c r="C1430" t="s">
        <v>233</v>
      </c>
      <c r="D1430">
        <v>42</v>
      </c>
      <c r="E1430">
        <v>120</v>
      </c>
      <c r="F1430">
        <v>1</v>
      </c>
      <c r="G1430">
        <v>-45</v>
      </c>
      <c r="H1430" t="s">
        <v>231</v>
      </c>
      <c r="I1430" t="s">
        <v>231</v>
      </c>
      <c r="J1430">
        <v>30</v>
      </c>
      <c r="K1430">
        <v>120</v>
      </c>
      <c r="L1430">
        <v>1</v>
      </c>
    </row>
    <row r="1431" spans="1:12" x14ac:dyDescent="0.35">
      <c r="A1431">
        <v>352604</v>
      </c>
      <c r="B1431">
        <v>2</v>
      </c>
      <c r="D1431">
        <v>0</v>
      </c>
      <c r="F1431">
        <v>0</v>
      </c>
      <c r="G1431">
        <v>0</v>
      </c>
      <c r="K1431" t="s">
        <v>89</v>
      </c>
      <c r="L1431">
        <v>1</v>
      </c>
    </row>
    <row r="1432" spans="1:12" x14ac:dyDescent="0.35">
      <c r="A1432">
        <v>352604</v>
      </c>
      <c r="B1432">
        <v>3</v>
      </c>
      <c r="D1432">
        <v>0</v>
      </c>
      <c r="F1432">
        <v>0</v>
      </c>
      <c r="G1432">
        <v>0</v>
      </c>
      <c r="K1432" t="s">
        <v>89</v>
      </c>
      <c r="L1432">
        <v>1</v>
      </c>
    </row>
    <row r="1433" spans="1:12" x14ac:dyDescent="0.35">
      <c r="A1433">
        <v>352604</v>
      </c>
      <c r="B1433">
        <v>4</v>
      </c>
      <c r="D1433">
        <v>0</v>
      </c>
      <c r="F1433">
        <v>0</v>
      </c>
      <c r="G1433">
        <v>0</v>
      </c>
      <c r="K1433" t="s">
        <v>89</v>
      </c>
      <c r="L1433">
        <v>1</v>
      </c>
    </row>
    <row r="1434" spans="1:12" x14ac:dyDescent="0.35">
      <c r="A1434">
        <v>352604</v>
      </c>
      <c r="B1434">
        <v>5</v>
      </c>
      <c r="D1434">
        <v>0</v>
      </c>
      <c r="F1434">
        <v>0</v>
      </c>
      <c r="G1434">
        <v>0</v>
      </c>
      <c r="K1434" t="s">
        <v>89</v>
      </c>
      <c r="L1434">
        <v>1</v>
      </c>
    </row>
    <row r="1435" spans="1:12" x14ac:dyDescent="0.35">
      <c r="A1435">
        <v>352604</v>
      </c>
      <c r="B1435">
        <v>6</v>
      </c>
      <c r="D1435">
        <v>0</v>
      </c>
      <c r="F1435">
        <v>0</v>
      </c>
      <c r="G1435">
        <v>0</v>
      </c>
      <c r="K1435" t="s">
        <v>89</v>
      </c>
      <c r="L1435">
        <v>1</v>
      </c>
    </row>
    <row r="1436" spans="1:12" x14ac:dyDescent="0.35">
      <c r="A1436">
        <v>352604</v>
      </c>
      <c r="B1436">
        <v>7</v>
      </c>
      <c r="D1436">
        <v>0</v>
      </c>
      <c r="F1436">
        <v>0</v>
      </c>
      <c r="G1436">
        <v>0</v>
      </c>
      <c r="K1436" t="s">
        <v>89</v>
      </c>
      <c r="L1436">
        <v>1</v>
      </c>
    </row>
    <row r="1437" spans="1:12" x14ac:dyDescent="0.35">
      <c r="A1437">
        <v>352604</v>
      </c>
      <c r="B1437">
        <v>8</v>
      </c>
      <c r="D1437">
        <v>0</v>
      </c>
      <c r="F1437">
        <v>0</v>
      </c>
      <c r="G1437">
        <v>0</v>
      </c>
      <c r="K1437" t="s">
        <v>89</v>
      </c>
      <c r="L1437">
        <v>1</v>
      </c>
    </row>
    <row r="1438" spans="1:12" x14ac:dyDescent="0.35">
      <c r="A1438">
        <v>352604</v>
      </c>
      <c r="B1438">
        <v>9</v>
      </c>
      <c r="D1438">
        <v>0</v>
      </c>
      <c r="F1438">
        <v>0</v>
      </c>
      <c r="G1438">
        <v>0</v>
      </c>
      <c r="K1438" t="s">
        <v>89</v>
      </c>
      <c r="L1438">
        <v>1</v>
      </c>
    </row>
    <row r="1439" spans="1:12" x14ac:dyDescent="0.35">
      <c r="A1439">
        <v>352604</v>
      </c>
      <c r="B1439">
        <v>10</v>
      </c>
      <c r="D1439">
        <v>0</v>
      </c>
      <c r="F1439">
        <v>0</v>
      </c>
      <c r="G1439">
        <v>0</v>
      </c>
      <c r="K1439" t="s">
        <v>89</v>
      </c>
      <c r="L1439">
        <v>1</v>
      </c>
    </row>
    <row r="1440" spans="1:12" x14ac:dyDescent="0.35">
      <c r="A1440">
        <v>352604</v>
      </c>
      <c r="B1440">
        <v>11</v>
      </c>
      <c r="D1440">
        <v>0</v>
      </c>
      <c r="F1440">
        <v>0</v>
      </c>
      <c r="G1440">
        <v>0</v>
      </c>
      <c r="K1440" t="s">
        <v>89</v>
      </c>
      <c r="L1440">
        <v>1</v>
      </c>
    </row>
    <row r="1441" spans="1:12" x14ac:dyDescent="0.35">
      <c r="A1441">
        <v>352604</v>
      </c>
      <c r="B1441">
        <v>12</v>
      </c>
      <c r="D1441">
        <v>0</v>
      </c>
      <c r="F1441">
        <v>0</v>
      </c>
      <c r="G1441">
        <v>0</v>
      </c>
      <c r="K1441" t="s">
        <v>89</v>
      </c>
      <c r="L1441">
        <v>1</v>
      </c>
    </row>
    <row r="1442" spans="1:12" x14ac:dyDescent="0.35">
      <c r="A1442">
        <v>327773</v>
      </c>
      <c r="B1442">
        <v>1</v>
      </c>
      <c r="C1442" t="s">
        <v>234</v>
      </c>
      <c r="D1442">
        <v>17</v>
      </c>
      <c r="E1442">
        <v>121</v>
      </c>
      <c r="F1442">
        <v>2</v>
      </c>
      <c r="G1442">
        <v>-46</v>
      </c>
      <c r="H1442" t="s">
        <v>231</v>
      </c>
      <c r="I1442" t="s">
        <v>231</v>
      </c>
      <c r="J1442">
        <v>30</v>
      </c>
      <c r="K1442">
        <v>121</v>
      </c>
      <c r="L1442">
        <v>1</v>
      </c>
    </row>
    <row r="1443" spans="1:12" x14ac:dyDescent="0.35">
      <c r="A1443">
        <v>327773</v>
      </c>
      <c r="B1443">
        <v>2</v>
      </c>
      <c r="D1443">
        <v>0</v>
      </c>
      <c r="F1443">
        <v>0</v>
      </c>
      <c r="G1443">
        <v>0</v>
      </c>
      <c r="K1443" t="s">
        <v>89</v>
      </c>
      <c r="L1443">
        <v>1</v>
      </c>
    </row>
    <row r="1444" spans="1:12" x14ac:dyDescent="0.35">
      <c r="A1444">
        <v>327773</v>
      </c>
      <c r="B1444">
        <v>3</v>
      </c>
      <c r="D1444">
        <v>0</v>
      </c>
      <c r="F1444">
        <v>0</v>
      </c>
      <c r="G1444">
        <v>0</v>
      </c>
      <c r="K1444" t="s">
        <v>89</v>
      </c>
      <c r="L1444">
        <v>1</v>
      </c>
    </row>
    <row r="1445" spans="1:12" x14ac:dyDescent="0.35">
      <c r="A1445">
        <v>327773</v>
      </c>
      <c r="B1445">
        <v>4</v>
      </c>
      <c r="D1445">
        <v>0</v>
      </c>
      <c r="F1445">
        <v>0</v>
      </c>
      <c r="G1445">
        <v>0</v>
      </c>
      <c r="K1445" t="s">
        <v>89</v>
      </c>
      <c r="L1445">
        <v>1</v>
      </c>
    </row>
    <row r="1446" spans="1:12" x14ac:dyDescent="0.35">
      <c r="A1446">
        <v>327773</v>
      </c>
      <c r="B1446">
        <v>5</v>
      </c>
      <c r="D1446">
        <v>0</v>
      </c>
      <c r="F1446">
        <v>0</v>
      </c>
      <c r="G1446">
        <v>0</v>
      </c>
      <c r="K1446" t="s">
        <v>89</v>
      </c>
      <c r="L1446">
        <v>1</v>
      </c>
    </row>
    <row r="1447" spans="1:12" x14ac:dyDescent="0.35">
      <c r="A1447">
        <v>327773</v>
      </c>
      <c r="B1447">
        <v>6</v>
      </c>
      <c r="D1447">
        <v>0</v>
      </c>
      <c r="F1447">
        <v>0</v>
      </c>
      <c r="G1447">
        <v>0</v>
      </c>
      <c r="K1447" t="s">
        <v>89</v>
      </c>
      <c r="L1447">
        <v>1</v>
      </c>
    </row>
    <row r="1448" spans="1:12" x14ac:dyDescent="0.35">
      <c r="A1448">
        <v>327773</v>
      </c>
      <c r="B1448">
        <v>7</v>
      </c>
      <c r="D1448">
        <v>0</v>
      </c>
      <c r="F1448">
        <v>0</v>
      </c>
      <c r="G1448">
        <v>0</v>
      </c>
      <c r="K1448" t="s">
        <v>89</v>
      </c>
      <c r="L1448">
        <v>1</v>
      </c>
    </row>
    <row r="1449" spans="1:12" x14ac:dyDescent="0.35">
      <c r="A1449">
        <v>327773</v>
      </c>
      <c r="B1449">
        <v>8</v>
      </c>
      <c r="D1449">
        <v>0</v>
      </c>
      <c r="F1449">
        <v>0</v>
      </c>
      <c r="G1449">
        <v>0</v>
      </c>
      <c r="K1449" t="s">
        <v>89</v>
      </c>
      <c r="L1449">
        <v>1</v>
      </c>
    </row>
    <row r="1450" spans="1:12" x14ac:dyDescent="0.35">
      <c r="A1450">
        <v>327773</v>
      </c>
      <c r="B1450">
        <v>9</v>
      </c>
      <c r="D1450">
        <v>0</v>
      </c>
      <c r="F1450">
        <v>0</v>
      </c>
      <c r="G1450">
        <v>0</v>
      </c>
      <c r="K1450" t="s">
        <v>89</v>
      </c>
      <c r="L1450">
        <v>1</v>
      </c>
    </row>
    <row r="1451" spans="1:12" x14ac:dyDescent="0.35">
      <c r="A1451">
        <v>327773</v>
      </c>
      <c r="B1451">
        <v>10</v>
      </c>
      <c r="D1451">
        <v>0</v>
      </c>
      <c r="F1451">
        <v>0</v>
      </c>
      <c r="G1451">
        <v>0</v>
      </c>
      <c r="K1451" t="s">
        <v>89</v>
      </c>
      <c r="L1451">
        <v>1</v>
      </c>
    </row>
    <row r="1452" spans="1:12" x14ac:dyDescent="0.35">
      <c r="A1452">
        <v>327773</v>
      </c>
      <c r="B1452">
        <v>11</v>
      </c>
      <c r="D1452">
        <v>0</v>
      </c>
      <c r="F1452">
        <v>0</v>
      </c>
      <c r="G1452">
        <v>0</v>
      </c>
      <c r="K1452" t="s">
        <v>89</v>
      </c>
      <c r="L1452">
        <v>1</v>
      </c>
    </row>
    <row r="1453" spans="1:12" x14ac:dyDescent="0.35">
      <c r="A1453">
        <v>327773</v>
      </c>
      <c r="B1453">
        <v>12</v>
      </c>
      <c r="D1453">
        <v>0</v>
      </c>
      <c r="F1453">
        <v>0</v>
      </c>
      <c r="G1453">
        <v>0</v>
      </c>
      <c r="K1453" t="s">
        <v>89</v>
      </c>
      <c r="L1453">
        <v>1</v>
      </c>
    </row>
    <row r="1454" spans="1:12" x14ac:dyDescent="0.35">
      <c r="A1454">
        <v>848265</v>
      </c>
      <c r="B1454">
        <v>1</v>
      </c>
      <c r="C1454" t="s">
        <v>235</v>
      </c>
      <c r="D1454">
        <v>15</v>
      </c>
      <c r="E1454">
        <v>122</v>
      </c>
      <c r="F1454">
        <v>1</v>
      </c>
      <c r="G1454">
        <v>-47</v>
      </c>
      <c r="H1454" t="s">
        <v>231</v>
      </c>
      <c r="I1454" t="s">
        <v>231</v>
      </c>
      <c r="J1454">
        <v>30</v>
      </c>
      <c r="K1454">
        <v>122</v>
      </c>
      <c r="L1454">
        <v>1</v>
      </c>
    </row>
    <row r="1455" spans="1:12" x14ac:dyDescent="0.35">
      <c r="A1455">
        <v>848265</v>
      </c>
      <c r="B1455">
        <v>2</v>
      </c>
      <c r="D1455">
        <v>0</v>
      </c>
      <c r="F1455">
        <v>0</v>
      </c>
      <c r="G1455">
        <v>0</v>
      </c>
      <c r="K1455" t="s">
        <v>89</v>
      </c>
      <c r="L1455">
        <v>1</v>
      </c>
    </row>
    <row r="1456" spans="1:12" x14ac:dyDescent="0.35">
      <c r="A1456">
        <v>848265</v>
      </c>
      <c r="B1456">
        <v>3</v>
      </c>
      <c r="D1456">
        <v>0</v>
      </c>
      <c r="F1456">
        <v>0</v>
      </c>
      <c r="G1456">
        <v>0</v>
      </c>
      <c r="K1456" t="s">
        <v>89</v>
      </c>
      <c r="L1456">
        <v>1</v>
      </c>
    </row>
    <row r="1457" spans="1:12" x14ac:dyDescent="0.35">
      <c r="A1457">
        <v>848265</v>
      </c>
      <c r="B1457">
        <v>4</v>
      </c>
      <c r="D1457">
        <v>0</v>
      </c>
      <c r="F1457">
        <v>0</v>
      </c>
      <c r="G1457">
        <v>0</v>
      </c>
      <c r="K1457" t="s">
        <v>89</v>
      </c>
      <c r="L1457">
        <v>1</v>
      </c>
    </row>
    <row r="1458" spans="1:12" x14ac:dyDescent="0.35">
      <c r="A1458">
        <v>848265</v>
      </c>
      <c r="B1458">
        <v>5</v>
      </c>
      <c r="D1458">
        <v>0</v>
      </c>
      <c r="F1458">
        <v>0</v>
      </c>
      <c r="G1458">
        <v>0</v>
      </c>
      <c r="K1458" t="s">
        <v>89</v>
      </c>
      <c r="L1458">
        <v>1</v>
      </c>
    </row>
    <row r="1459" spans="1:12" x14ac:dyDescent="0.35">
      <c r="A1459">
        <v>848265</v>
      </c>
      <c r="B1459">
        <v>6</v>
      </c>
      <c r="D1459">
        <v>0</v>
      </c>
      <c r="F1459">
        <v>0</v>
      </c>
      <c r="G1459">
        <v>0</v>
      </c>
      <c r="K1459" t="s">
        <v>89</v>
      </c>
      <c r="L1459">
        <v>1</v>
      </c>
    </row>
    <row r="1460" spans="1:12" x14ac:dyDescent="0.35">
      <c r="A1460">
        <v>848265</v>
      </c>
      <c r="B1460">
        <v>7</v>
      </c>
      <c r="D1460">
        <v>0</v>
      </c>
      <c r="F1460">
        <v>0</v>
      </c>
      <c r="G1460">
        <v>0</v>
      </c>
      <c r="K1460" t="s">
        <v>89</v>
      </c>
      <c r="L1460">
        <v>1</v>
      </c>
    </row>
    <row r="1461" spans="1:12" x14ac:dyDescent="0.35">
      <c r="A1461">
        <v>848265</v>
      </c>
      <c r="B1461">
        <v>8</v>
      </c>
      <c r="D1461">
        <v>0</v>
      </c>
      <c r="F1461">
        <v>0</v>
      </c>
      <c r="G1461">
        <v>0</v>
      </c>
      <c r="K1461" t="s">
        <v>89</v>
      </c>
      <c r="L1461">
        <v>1</v>
      </c>
    </row>
    <row r="1462" spans="1:12" x14ac:dyDescent="0.35">
      <c r="A1462">
        <v>848265</v>
      </c>
      <c r="B1462">
        <v>9</v>
      </c>
      <c r="D1462">
        <v>0</v>
      </c>
      <c r="F1462">
        <v>0</v>
      </c>
      <c r="G1462">
        <v>0</v>
      </c>
      <c r="K1462" t="s">
        <v>89</v>
      </c>
      <c r="L1462">
        <v>1</v>
      </c>
    </row>
    <row r="1463" spans="1:12" x14ac:dyDescent="0.35">
      <c r="A1463">
        <v>848265</v>
      </c>
      <c r="B1463">
        <v>10</v>
      </c>
      <c r="D1463">
        <v>0</v>
      </c>
      <c r="F1463">
        <v>0</v>
      </c>
      <c r="G1463">
        <v>0</v>
      </c>
      <c r="K1463" t="s">
        <v>89</v>
      </c>
      <c r="L1463">
        <v>1</v>
      </c>
    </row>
    <row r="1464" spans="1:12" x14ac:dyDescent="0.35">
      <c r="A1464">
        <v>848265</v>
      </c>
      <c r="B1464">
        <v>11</v>
      </c>
      <c r="D1464">
        <v>0</v>
      </c>
      <c r="F1464">
        <v>0</v>
      </c>
      <c r="G1464">
        <v>0</v>
      </c>
      <c r="K1464" t="s">
        <v>89</v>
      </c>
      <c r="L1464">
        <v>1</v>
      </c>
    </row>
    <row r="1465" spans="1:12" x14ac:dyDescent="0.35">
      <c r="A1465">
        <v>848265</v>
      </c>
      <c r="B1465">
        <v>12</v>
      </c>
      <c r="D1465">
        <v>0</v>
      </c>
      <c r="F1465">
        <v>0</v>
      </c>
      <c r="G1465">
        <v>0</v>
      </c>
      <c r="K1465" t="s">
        <v>89</v>
      </c>
      <c r="L1465">
        <v>1</v>
      </c>
    </row>
    <row r="1466" spans="1:12" x14ac:dyDescent="0.35">
      <c r="A1466">
        <v>235246</v>
      </c>
      <c r="B1466">
        <v>1</v>
      </c>
      <c r="C1466" t="s">
        <v>236</v>
      </c>
      <c r="D1466">
        <v>46</v>
      </c>
      <c r="E1466">
        <v>123</v>
      </c>
      <c r="F1466">
        <v>1</v>
      </c>
      <c r="G1466">
        <v>-48</v>
      </c>
      <c r="H1466" t="s">
        <v>231</v>
      </c>
      <c r="I1466" t="s">
        <v>231</v>
      </c>
      <c r="J1466">
        <v>30</v>
      </c>
      <c r="K1466">
        <v>123</v>
      </c>
      <c r="L1466">
        <v>1</v>
      </c>
    </row>
    <row r="1467" spans="1:12" x14ac:dyDescent="0.35">
      <c r="A1467">
        <v>235246</v>
      </c>
      <c r="B1467">
        <v>2</v>
      </c>
      <c r="D1467">
        <v>0</v>
      </c>
      <c r="F1467">
        <v>0</v>
      </c>
      <c r="G1467">
        <v>0</v>
      </c>
      <c r="K1467" t="s">
        <v>89</v>
      </c>
      <c r="L1467">
        <v>1</v>
      </c>
    </row>
    <row r="1468" spans="1:12" x14ac:dyDescent="0.35">
      <c r="A1468">
        <v>235246</v>
      </c>
      <c r="B1468">
        <v>3</v>
      </c>
      <c r="D1468">
        <v>0</v>
      </c>
      <c r="F1468">
        <v>0</v>
      </c>
      <c r="G1468">
        <v>0</v>
      </c>
      <c r="K1468" t="s">
        <v>89</v>
      </c>
      <c r="L1468">
        <v>1</v>
      </c>
    </row>
    <row r="1469" spans="1:12" x14ac:dyDescent="0.35">
      <c r="A1469">
        <v>235246</v>
      </c>
      <c r="B1469">
        <v>4</v>
      </c>
      <c r="D1469">
        <v>0</v>
      </c>
      <c r="F1469">
        <v>0</v>
      </c>
      <c r="G1469">
        <v>0</v>
      </c>
      <c r="K1469" t="s">
        <v>89</v>
      </c>
      <c r="L1469">
        <v>1</v>
      </c>
    </row>
    <row r="1470" spans="1:12" x14ac:dyDescent="0.35">
      <c r="A1470">
        <v>235246</v>
      </c>
      <c r="B1470">
        <v>5</v>
      </c>
      <c r="D1470">
        <v>0</v>
      </c>
      <c r="F1470">
        <v>0</v>
      </c>
      <c r="G1470">
        <v>0</v>
      </c>
      <c r="K1470" t="s">
        <v>89</v>
      </c>
      <c r="L1470">
        <v>1</v>
      </c>
    </row>
    <row r="1471" spans="1:12" x14ac:dyDescent="0.35">
      <c r="A1471">
        <v>235246</v>
      </c>
      <c r="B1471">
        <v>6</v>
      </c>
      <c r="D1471">
        <v>0</v>
      </c>
      <c r="F1471">
        <v>0</v>
      </c>
      <c r="G1471">
        <v>0</v>
      </c>
      <c r="K1471" t="s">
        <v>89</v>
      </c>
      <c r="L1471">
        <v>1</v>
      </c>
    </row>
    <row r="1472" spans="1:12" x14ac:dyDescent="0.35">
      <c r="A1472">
        <v>235246</v>
      </c>
      <c r="B1472">
        <v>7</v>
      </c>
      <c r="D1472">
        <v>0</v>
      </c>
      <c r="F1472">
        <v>0</v>
      </c>
      <c r="G1472">
        <v>0</v>
      </c>
      <c r="K1472" t="s">
        <v>89</v>
      </c>
      <c r="L1472">
        <v>1</v>
      </c>
    </row>
    <row r="1473" spans="1:12" x14ac:dyDescent="0.35">
      <c r="A1473">
        <v>235246</v>
      </c>
      <c r="B1473">
        <v>8</v>
      </c>
      <c r="D1473">
        <v>0</v>
      </c>
      <c r="F1473">
        <v>0</v>
      </c>
      <c r="G1473">
        <v>0</v>
      </c>
      <c r="K1473" t="s">
        <v>89</v>
      </c>
      <c r="L1473">
        <v>1</v>
      </c>
    </row>
    <row r="1474" spans="1:12" x14ac:dyDescent="0.35">
      <c r="A1474">
        <v>235246</v>
      </c>
      <c r="B1474">
        <v>9</v>
      </c>
      <c r="D1474">
        <v>0</v>
      </c>
      <c r="F1474">
        <v>0</v>
      </c>
      <c r="G1474">
        <v>0</v>
      </c>
      <c r="K1474" t="s">
        <v>89</v>
      </c>
      <c r="L1474">
        <v>1</v>
      </c>
    </row>
    <row r="1475" spans="1:12" x14ac:dyDescent="0.35">
      <c r="A1475">
        <v>235246</v>
      </c>
      <c r="B1475">
        <v>10</v>
      </c>
      <c r="D1475">
        <v>0</v>
      </c>
      <c r="F1475">
        <v>0</v>
      </c>
      <c r="G1475">
        <v>0</v>
      </c>
      <c r="K1475" t="s">
        <v>89</v>
      </c>
      <c r="L1475">
        <v>1</v>
      </c>
    </row>
    <row r="1476" spans="1:12" x14ac:dyDescent="0.35">
      <c r="A1476">
        <v>235246</v>
      </c>
      <c r="B1476">
        <v>11</v>
      </c>
      <c r="D1476">
        <v>0</v>
      </c>
      <c r="F1476">
        <v>0</v>
      </c>
      <c r="G1476">
        <v>0</v>
      </c>
      <c r="K1476" t="s">
        <v>89</v>
      </c>
      <c r="L1476">
        <v>1</v>
      </c>
    </row>
    <row r="1477" spans="1:12" x14ac:dyDescent="0.35">
      <c r="A1477">
        <v>235246</v>
      </c>
      <c r="B1477">
        <v>12</v>
      </c>
      <c r="D1477">
        <v>0</v>
      </c>
      <c r="F1477">
        <v>0</v>
      </c>
      <c r="G1477">
        <v>0</v>
      </c>
      <c r="K1477" t="s">
        <v>89</v>
      </c>
      <c r="L1477">
        <v>1</v>
      </c>
    </row>
    <row r="1478" spans="1:12" x14ac:dyDescent="0.35">
      <c r="A1478">
        <v>644351</v>
      </c>
      <c r="B1478">
        <v>1</v>
      </c>
      <c r="C1478" t="s">
        <v>237</v>
      </c>
      <c r="D1478">
        <v>41</v>
      </c>
      <c r="E1478">
        <v>124</v>
      </c>
      <c r="F1478">
        <v>1</v>
      </c>
      <c r="G1478">
        <v>-49</v>
      </c>
      <c r="H1478" t="s">
        <v>231</v>
      </c>
      <c r="I1478" t="s">
        <v>231</v>
      </c>
      <c r="J1478">
        <v>30</v>
      </c>
      <c r="K1478">
        <v>124</v>
      </c>
      <c r="L1478">
        <v>1</v>
      </c>
    </row>
    <row r="1479" spans="1:12" x14ac:dyDescent="0.35">
      <c r="A1479">
        <v>644351</v>
      </c>
      <c r="B1479">
        <v>2</v>
      </c>
      <c r="D1479">
        <v>0</v>
      </c>
      <c r="F1479">
        <v>0</v>
      </c>
      <c r="G1479">
        <v>0</v>
      </c>
      <c r="K1479" t="s">
        <v>89</v>
      </c>
      <c r="L1479">
        <v>1</v>
      </c>
    </row>
    <row r="1480" spans="1:12" x14ac:dyDescent="0.35">
      <c r="A1480">
        <v>644351</v>
      </c>
      <c r="B1480">
        <v>3</v>
      </c>
      <c r="D1480">
        <v>0</v>
      </c>
      <c r="F1480">
        <v>0</v>
      </c>
      <c r="G1480">
        <v>0</v>
      </c>
      <c r="K1480" t="s">
        <v>89</v>
      </c>
      <c r="L1480">
        <v>1</v>
      </c>
    </row>
    <row r="1481" spans="1:12" x14ac:dyDescent="0.35">
      <c r="A1481">
        <v>644351</v>
      </c>
      <c r="B1481">
        <v>4</v>
      </c>
      <c r="D1481">
        <v>0</v>
      </c>
      <c r="F1481">
        <v>0</v>
      </c>
      <c r="G1481">
        <v>0</v>
      </c>
      <c r="K1481" t="s">
        <v>89</v>
      </c>
      <c r="L1481">
        <v>1</v>
      </c>
    </row>
    <row r="1482" spans="1:12" x14ac:dyDescent="0.35">
      <c r="A1482">
        <v>644351</v>
      </c>
      <c r="B1482">
        <v>5</v>
      </c>
      <c r="D1482">
        <v>0</v>
      </c>
      <c r="F1482">
        <v>0</v>
      </c>
      <c r="G1482">
        <v>0</v>
      </c>
      <c r="K1482" t="s">
        <v>89</v>
      </c>
      <c r="L1482">
        <v>1</v>
      </c>
    </row>
    <row r="1483" spans="1:12" x14ac:dyDescent="0.35">
      <c r="A1483">
        <v>644351</v>
      </c>
      <c r="B1483">
        <v>6</v>
      </c>
      <c r="D1483">
        <v>0</v>
      </c>
      <c r="F1483">
        <v>0</v>
      </c>
      <c r="G1483">
        <v>0</v>
      </c>
      <c r="K1483" t="s">
        <v>89</v>
      </c>
      <c r="L1483">
        <v>1</v>
      </c>
    </row>
    <row r="1484" spans="1:12" x14ac:dyDescent="0.35">
      <c r="A1484">
        <v>644351</v>
      </c>
      <c r="B1484">
        <v>7</v>
      </c>
      <c r="D1484">
        <v>0</v>
      </c>
      <c r="F1484">
        <v>0</v>
      </c>
      <c r="G1484">
        <v>0</v>
      </c>
      <c r="K1484" t="s">
        <v>89</v>
      </c>
      <c r="L1484">
        <v>1</v>
      </c>
    </row>
    <row r="1485" spans="1:12" x14ac:dyDescent="0.35">
      <c r="A1485">
        <v>644351</v>
      </c>
      <c r="B1485">
        <v>8</v>
      </c>
      <c r="D1485">
        <v>0</v>
      </c>
      <c r="F1485">
        <v>0</v>
      </c>
      <c r="G1485">
        <v>0</v>
      </c>
      <c r="K1485" t="s">
        <v>89</v>
      </c>
      <c r="L1485">
        <v>1</v>
      </c>
    </row>
    <row r="1486" spans="1:12" x14ac:dyDescent="0.35">
      <c r="A1486">
        <v>644351</v>
      </c>
      <c r="B1486">
        <v>9</v>
      </c>
      <c r="D1486">
        <v>0</v>
      </c>
      <c r="F1486">
        <v>0</v>
      </c>
      <c r="G1486">
        <v>0</v>
      </c>
      <c r="K1486" t="s">
        <v>89</v>
      </c>
      <c r="L1486">
        <v>1</v>
      </c>
    </row>
    <row r="1487" spans="1:12" x14ac:dyDescent="0.35">
      <c r="A1487">
        <v>644351</v>
      </c>
      <c r="B1487">
        <v>10</v>
      </c>
      <c r="D1487">
        <v>0</v>
      </c>
      <c r="F1487">
        <v>0</v>
      </c>
      <c r="G1487">
        <v>0</v>
      </c>
      <c r="K1487" t="s">
        <v>89</v>
      </c>
      <c r="L1487">
        <v>1</v>
      </c>
    </row>
    <row r="1488" spans="1:12" x14ac:dyDescent="0.35">
      <c r="A1488">
        <v>644351</v>
      </c>
      <c r="B1488">
        <v>11</v>
      </c>
      <c r="D1488">
        <v>0</v>
      </c>
      <c r="F1488">
        <v>0</v>
      </c>
      <c r="G1488">
        <v>0</v>
      </c>
      <c r="K1488" t="s">
        <v>89</v>
      </c>
      <c r="L1488">
        <v>1</v>
      </c>
    </row>
    <row r="1489" spans="1:12" x14ac:dyDescent="0.35">
      <c r="A1489">
        <v>644351</v>
      </c>
      <c r="B1489">
        <v>12</v>
      </c>
      <c r="D1489">
        <v>0</v>
      </c>
      <c r="F1489">
        <v>0</v>
      </c>
      <c r="G1489">
        <v>0</v>
      </c>
      <c r="K1489" t="s">
        <v>89</v>
      </c>
      <c r="L1489">
        <v>1</v>
      </c>
    </row>
    <row r="1490" spans="1:12" x14ac:dyDescent="0.35">
      <c r="A1490">
        <v>54259</v>
      </c>
      <c r="B1490">
        <v>1</v>
      </c>
      <c r="C1490" t="s">
        <v>238</v>
      </c>
      <c r="D1490">
        <v>6</v>
      </c>
      <c r="E1490">
        <v>125</v>
      </c>
      <c r="F1490">
        <v>1</v>
      </c>
      <c r="G1490">
        <v>-50</v>
      </c>
      <c r="H1490" t="s">
        <v>239</v>
      </c>
      <c r="I1490" t="s">
        <v>239</v>
      </c>
      <c r="J1490">
        <v>31</v>
      </c>
      <c r="K1490">
        <v>125</v>
      </c>
      <c r="L1490">
        <v>1</v>
      </c>
    </row>
    <row r="1491" spans="1:12" x14ac:dyDescent="0.35">
      <c r="A1491">
        <v>54259</v>
      </c>
      <c r="B1491">
        <v>2</v>
      </c>
      <c r="D1491">
        <v>0</v>
      </c>
      <c r="F1491">
        <v>0</v>
      </c>
      <c r="G1491">
        <v>0</v>
      </c>
      <c r="K1491" t="s">
        <v>89</v>
      </c>
      <c r="L1491">
        <v>1</v>
      </c>
    </row>
    <row r="1492" spans="1:12" x14ac:dyDescent="0.35">
      <c r="A1492">
        <v>54259</v>
      </c>
      <c r="B1492">
        <v>3</v>
      </c>
      <c r="D1492">
        <v>0</v>
      </c>
      <c r="F1492">
        <v>0</v>
      </c>
      <c r="G1492">
        <v>0</v>
      </c>
      <c r="K1492" t="s">
        <v>89</v>
      </c>
      <c r="L1492">
        <v>1</v>
      </c>
    </row>
    <row r="1493" spans="1:12" x14ac:dyDescent="0.35">
      <c r="A1493">
        <v>54259</v>
      </c>
      <c r="B1493">
        <v>4</v>
      </c>
      <c r="D1493">
        <v>0</v>
      </c>
      <c r="F1493">
        <v>0</v>
      </c>
      <c r="G1493">
        <v>0</v>
      </c>
      <c r="K1493" t="s">
        <v>89</v>
      </c>
      <c r="L1493">
        <v>1</v>
      </c>
    </row>
    <row r="1494" spans="1:12" x14ac:dyDescent="0.35">
      <c r="A1494">
        <v>54259</v>
      </c>
      <c r="B1494">
        <v>5</v>
      </c>
      <c r="D1494">
        <v>0</v>
      </c>
      <c r="F1494">
        <v>0</v>
      </c>
      <c r="G1494">
        <v>0</v>
      </c>
      <c r="K1494" t="s">
        <v>89</v>
      </c>
      <c r="L1494">
        <v>1</v>
      </c>
    </row>
    <row r="1495" spans="1:12" x14ac:dyDescent="0.35">
      <c r="A1495">
        <v>54259</v>
      </c>
      <c r="B1495">
        <v>6</v>
      </c>
      <c r="D1495">
        <v>0</v>
      </c>
      <c r="F1495">
        <v>0</v>
      </c>
      <c r="G1495">
        <v>0</v>
      </c>
      <c r="K1495" t="s">
        <v>89</v>
      </c>
      <c r="L1495">
        <v>1</v>
      </c>
    </row>
    <row r="1496" spans="1:12" x14ac:dyDescent="0.35">
      <c r="A1496">
        <v>54259</v>
      </c>
      <c r="B1496">
        <v>7</v>
      </c>
      <c r="D1496">
        <v>0</v>
      </c>
      <c r="F1496">
        <v>0</v>
      </c>
      <c r="G1496">
        <v>0</v>
      </c>
      <c r="K1496" t="s">
        <v>89</v>
      </c>
      <c r="L1496">
        <v>1</v>
      </c>
    </row>
    <row r="1497" spans="1:12" x14ac:dyDescent="0.35">
      <c r="A1497">
        <v>54259</v>
      </c>
      <c r="B1497">
        <v>8</v>
      </c>
      <c r="D1497">
        <v>0</v>
      </c>
      <c r="F1497">
        <v>0</v>
      </c>
      <c r="G1497">
        <v>0</v>
      </c>
      <c r="K1497" t="s">
        <v>89</v>
      </c>
      <c r="L1497">
        <v>1</v>
      </c>
    </row>
    <row r="1498" spans="1:12" x14ac:dyDescent="0.35">
      <c r="A1498">
        <v>54259</v>
      </c>
      <c r="B1498">
        <v>9</v>
      </c>
      <c r="D1498">
        <v>0</v>
      </c>
      <c r="F1498">
        <v>0</v>
      </c>
      <c r="G1498">
        <v>0</v>
      </c>
      <c r="K1498" t="s">
        <v>89</v>
      </c>
      <c r="L1498">
        <v>1</v>
      </c>
    </row>
    <row r="1499" spans="1:12" x14ac:dyDescent="0.35">
      <c r="A1499">
        <v>54259</v>
      </c>
      <c r="B1499">
        <v>10</v>
      </c>
      <c r="D1499">
        <v>0</v>
      </c>
      <c r="F1499">
        <v>0</v>
      </c>
      <c r="G1499">
        <v>0</v>
      </c>
      <c r="K1499" t="s">
        <v>89</v>
      </c>
      <c r="L1499">
        <v>1</v>
      </c>
    </row>
    <row r="1500" spans="1:12" x14ac:dyDescent="0.35">
      <c r="A1500">
        <v>54259</v>
      </c>
      <c r="B1500">
        <v>11</v>
      </c>
      <c r="D1500">
        <v>0</v>
      </c>
      <c r="F1500">
        <v>0</v>
      </c>
      <c r="G1500">
        <v>0</v>
      </c>
      <c r="K1500" t="s">
        <v>89</v>
      </c>
      <c r="L1500">
        <v>1</v>
      </c>
    </row>
    <row r="1501" spans="1:12" x14ac:dyDescent="0.35">
      <c r="A1501">
        <v>54259</v>
      </c>
      <c r="B1501">
        <v>12</v>
      </c>
      <c r="D1501">
        <v>0</v>
      </c>
      <c r="F1501">
        <v>0</v>
      </c>
      <c r="G1501">
        <v>0</v>
      </c>
      <c r="K1501" t="s">
        <v>89</v>
      </c>
      <c r="L1501">
        <v>1</v>
      </c>
    </row>
    <row r="1502" spans="1:12" x14ac:dyDescent="0.35">
      <c r="A1502">
        <v>296529</v>
      </c>
      <c r="B1502">
        <v>1</v>
      </c>
      <c r="C1502" t="s">
        <v>240</v>
      </c>
      <c r="D1502">
        <v>6</v>
      </c>
      <c r="E1502">
        <v>126</v>
      </c>
      <c r="F1502">
        <v>2</v>
      </c>
      <c r="G1502">
        <v>-51</v>
      </c>
      <c r="H1502" t="s">
        <v>239</v>
      </c>
      <c r="I1502" t="s">
        <v>239</v>
      </c>
      <c r="J1502">
        <v>31</v>
      </c>
      <c r="K1502">
        <v>126</v>
      </c>
      <c r="L1502">
        <v>1</v>
      </c>
    </row>
    <row r="1503" spans="1:12" x14ac:dyDescent="0.35">
      <c r="A1503">
        <v>296529</v>
      </c>
      <c r="B1503">
        <v>2</v>
      </c>
      <c r="D1503">
        <v>0</v>
      </c>
      <c r="F1503">
        <v>0</v>
      </c>
      <c r="G1503">
        <v>0</v>
      </c>
      <c r="K1503" t="s">
        <v>89</v>
      </c>
      <c r="L1503">
        <v>1</v>
      </c>
    </row>
    <row r="1504" spans="1:12" x14ac:dyDescent="0.35">
      <c r="A1504">
        <v>296529</v>
      </c>
      <c r="B1504">
        <v>3</v>
      </c>
      <c r="D1504">
        <v>0</v>
      </c>
      <c r="F1504">
        <v>0</v>
      </c>
      <c r="G1504">
        <v>0</v>
      </c>
      <c r="K1504" t="s">
        <v>89</v>
      </c>
      <c r="L1504">
        <v>1</v>
      </c>
    </row>
    <row r="1505" spans="1:12" x14ac:dyDescent="0.35">
      <c r="A1505">
        <v>296529</v>
      </c>
      <c r="B1505">
        <v>4</v>
      </c>
      <c r="D1505">
        <v>0</v>
      </c>
      <c r="F1505">
        <v>0</v>
      </c>
      <c r="G1505">
        <v>0</v>
      </c>
      <c r="K1505" t="s">
        <v>89</v>
      </c>
      <c r="L1505">
        <v>1</v>
      </c>
    </row>
    <row r="1506" spans="1:12" x14ac:dyDescent="0.35">
      <c r="A1506">
        <v>296529</v>
      </c>
      <c r="B1506">
        <v>5</v>
      </c>
      <c r="D1506">
        <v>0</v>
      </c>
      <c r="F1506">
        <v>0</v>
      </c>
      <c r="G1506">
        <v>0</v>
      </c>
      <c r="K1506" t="s">
        <v>89</v>
      </c>
      <c r="L1506">
        <v>1</v>
      </c>
    </row>
    <row r="1507" spans="1:12" x14ac:dyDescent="0.35">
      <c r="A1507">
        <v>296529</v>
      </c>
      <c r="B1507">
        <v>6</v>
      </c>
      <c r="D1507">
        <v>0</v>
      </c>
      <c r="F1507">
        <v>0</v>
      </c>
      <c r="G1507">
        <v>0</v>
      </c>
      <c r="K1507" t="s">
        <v>89</v>
      </c>
      <c r="L1507">
        <v>1</v>
      </c>
    </row>
    <row r="1508" spans="1:12" x14ac:dyDescent="0.35">
      <c r="A1508">
        <v>296529</v>
      </c>
      <c r="B1508">
        <v>7</v>
      </c>
      <c r="D1508">
        <v>0</v>
      </c>
      <c r="F1508">
        <v>0</v>
      </c>
      <c r="G1508">
        <v>0</v>
      </c>
      <c r="K1508" t="s">
        <v>89</v>
      </c>
      <c r="L1508">
        <v>1</v>
      </c>
    </row>
    <row r="1509" spans="1:12" x14ac:dyDescent="0.35">
      <c r="A1509">
        <v>296529</v>
      </c>
      <c r="B1509">
        <v>8</v>
      </c>
      <c r="D1509">
        <v>0</v>
      </c>
      <c r="F1509">
        <v>0</v>
      </c>
      <c r="G1509">
        <v>0</v>
      </c>
      <c r="K1509" t="s">
        <v>89</v>
      </c>
      <c r="L1509">
        <v>1</v>
      </c>
    </row>
    <row r="1510" spans="1:12" x14ac:dyDescent="0.35">
      <c r="A1510">
        <v>296529</v>
      </c>
      <c r="B1510">
        <v>9</v>
      </c>
      <c r="D1510">
        <v>0</v>
      </c>
      <c r="F1510">
        <v>0</v>
      </c>
      <c r="G1510">
        <v>0</v>
      </c>
      <c r="K1510" t="s">
        <v>89</v>
      </c>
      <c r="L1510">
        <v>1</v>
      </c>
    </row>
    <row r="1511" spans="1:12" x14ac:dyDescent="0.35">
      <c r="A1511">
        <v>296529</v>
      </c>
      <c r="B1511">
        <v>10</v>
      </c>
      <c r="D1511">
        <v>0</v>
      </c>
      <c r="F1511">
        <v>0</v>
      </c>
      <c r="G1511">
        <v>0</v>
      </c>
      <c r="K1511" t="s">
        <v>89</v>
      </c>
      <c r="L1511">
        <v>1</v>
      </c>
    </row>
    <row r="1512" spans="1:12" x14ac:dyDescent="0.35">
      <c r="A1512">
        <v>296529</v>
      </c>
      <c r="B1512">
        <v>11</v>
      </c>
      <c r="D1512">
        <v>0</v>
      </c>
      <c r="F1512">
        <v>0</v>
      </c>
      <c r="G1512">
        <v>0</v>
      </c>
      <c r="K1512" t="s">
        <v>89</v>
      </c>
      <c r="L1512">
        <v>1</v>
      </c>
    </row>
    <row r="1513" spans="1:12" x14ac:dyDescent="0.35">
      <c r="A1513">
        <v>296529</v>
      </c>
      <c r="B1513">
        <v>12</v>
      </c>
      <c r="D1513">
        <v>0</v>
      </c>
      <c r="F1513">
        <v>0</v>
      </c>
      <c r="G1513">
        <v>0</v>
      </c>
      <c r="K1513" t="s">
        <v>89</v>
      </c>
      <c r="L1513">
        <v>1</v>
      </c>
    </row>
    <row r="1514" spans="1:12" x14ac:dyDescent="0.35">
      <c r="A1514">
        <v>1523543</v>
      </c>
      <c r="B1514">
        <v>1</v>
      </c>
      <c r="C1514" t="s">
        <v>241</v>
      </c>
      <c r="D1514">
        <v>48</v>
      </c>
      <c r="E1514">
        <v>127</v>
      </c>
      <c r="F1514">
        <v>1</v>
      </c>
      <c r="G1514">
        <v>-52</v>
      </c>
      <c r="H1514" t="s">
        <v>242</v>
      </c>
      <c r="I1514" t="s">
        <v>242</v>
      </c>
      <c r="J1514">
        <v>33</v>
      </c>
      <c r="K1514">
        <v>127</v>
      </c>
      <c r="L1514">
        <v>1</v>
      </c>
    </row>
    <row r="1515" spans="1:12" x14ac:dyDescent="0.35">
      <c r="A1515">
        <v>1523543</v>
      </c>
      <c r="B1515">
        <v>2</v>
      </c>
      <c r="D1515">
        <v>0</v>
      </c>
      <c r="F1515">
        <v>0</v>
      </c>
      <c r="G1515">
        <v>0</v>
      </c>
      <c r="K1515" t="s">
        <v>89</v>
      </c>
      <c r="L1515">
        <v>1</v>
      </c>
    </row>
    <row r="1516" spans="1:12" x14ac:dyDescent="0.35">
      <c r="A1516">
        <v>1523543</v>
      </c>
      <c r="B1516">
        <v>3</v>
      </c>
      <c r="D1516">
        <v>0</v>
      </c>
      <c r="F1516">
        <v>0</v>
      </c>
      <c r="G1516">
        <v>0</v>
      </c>
      <c r="K1516" t="s">
        <v>89</v>
      </c>
      <c r="L1516">
        <v>1</v>
      </c>
    </row>
    <row r="1517" spans="1:12" x14ac:dyDescent="0.35">
      <c r="A1517">
        <v>1523543</v>
      </c>
      <c r="B1517">
        <v>4</v>
      </c>
      <c r="D1517">
        <v>0</v>
      </c>
      <c r="F1517">
        <v>0</v>
      </c>
      <c r="G1517">
        <v>0</v>
      </c>
      <c r="K1517" t="s">
        <v>89</v>
      </c>
      <c r="L1517">
        <v>1</v>
      </c>
    </row>
    <row r="1518" spans="1:12" x14ac:dyDescent="0.35">
      <c r="A1518">
        <v>1523543</v>
      </c>
      <c r="B1518">
        <v>5</v>
      </c>
      <c r="D1518">
        <v>0</v>
      </c>
      <c r="F1518">
        <v>0</v>
      </c>
      <c r="G1518">
        <v>0</v>
      </c>
      <c r="K1518" t="s">
        <v>89</v>
      </c>
      <c r="L1518">
        <v>1</v>
      </c>
    </row>
    <row r="1519" spans="1:12" x14ac:dyDescent="0.35">
      <c r="A1519">
        <v>1523543</v>
      </c>
      <c r="B1519">
        <v>6</v>
      </c>
      <c r="D1519">
        <v>0</v>
      </c>
      <c r="F1519">
        <v>0</v>
      </c>
      <c r="G1519">
        <v>0</v>
      </c>
      <c r="K1519" t="s">
        <v>89</v>
      </c>
      <c r="L1519">
        <v>1</v>
      </c>
    </row>
    <row r="1520" spans="1:12" x14ac:dyDescent="0.35">
      <c r="A1520">
        <v>1523543</v>
      </c>
      <c r="B1520">
        <v>7</v>
      </c>
      <c r="D1520">
        <v>0</v>
      </c>
      <c r="F1520">
        <v>0</v>
      </c>
      <c r="G1520">
        <v>0</v>
      </c>
      <c r="K1520" t="s">
        <v>89</v>
      </c>
      <c r="L1520">
        <v>1</v>
      </c>
    </row>
    <row r="1521" spans="1:12" x14ac:dyDescent="0.35">
      <c r="A1521">
        <v>1523543</v>
      </c>
      <c r="B1521">
        <v>8</v>
      </c>
      <c r="D1521">
        <v>0</v>
      </c>
      <c r="F1521">
        <v>0</v>
      </c>
      <c r="G1521">
        <v>0</v>
      </c>
      <c r="K1521" t="s">
        <v>89</v>
      </c>
      <c r="L1521">
        <v>1</v>
      </c>
    </row>
    <row r="1522" spans="1:12" x14ac:dyDescent="0.35">
      <c r="A1522">
        <v>1523543</v>
      </c>
      <c r="B1522">
        <v>9</v>
      </c>
      <c r="D1522">
        <v>0</v>
      </c>
      <c r="F1522">
        <v>0</v>
      </c>
      <c r="G1522">
        <v>0</v>
      </c>
      <c r="K1522" t="s">
        <v>89</v>
      </c>
      <c r="L1522">
        <v>1</v>
      </c>
    </row>
    <row r="1523" spans="1:12" x14ac:dyDescent="0.35">
      <c r="A1523">
        <v>1523543</v>
      </c>
      <c r="B1523">
        <v>10</v>
      </c>
      <c r="D1523">
        <v>0</v>
      </c>
      <c r="F1523">
        <v>0</v>
      </c>
      <c r="G1523">
        <v>0</v>
      </c>
      <c r="K1523" t="s">
        <v>89</v>
      </c>
      <c r="L1523">
        <v>1</v>
      </c>
    </row>
    <row r="1524" spans="1:12" x14ac:dyDescent="0.35">
      <c r="A1524">
        <v>1523543</v>
      </c>
      <c r="B1524">
        <v>11</v>
      </c>
      <c r="D1524">
        <v>0</v>
      </c>
      <c r="F1524">
        <v>0</v>
      </c>
      <c r="G1524">
        <v>0</v>
      </c>
      <c r="K1524" t="s">
        <v>89</v>
      </c>
      <c r="L1524">
        <v>1</v>
      </c>
    </row>
    <row r="1525" spans="1:12" x14ac:dyDescent="0.35">
      <c r="A1525">
        <v>1523543</v>
      </c>
      <c r="B1525">
        <v>12</v>
      </c>
      <c r="D1525">
        <v>0</v>
      </c>
      <c r="F1525">
        <v>0</v>
      </c>
      <c r="G1525">
        <v>0</v>
      </c>
      <c r="K1525" t="s">
        <v>89</v>
      </c>
      <c r="L1525">
        <v>1</v>
      </c>
    </row>
    <row r="1526" spans="1:12" x14ac:dyDescent="0.35">
      <c r="A1526">
        <v>544958</v>
      </c>
      <c r="B1526">
        <v>1</v>
      </c>
      <c r="C1526" t="s">
        <v>243</v>
      </c>
      <c r="D1526">
        <v>24</v>
      </c>
      <c r="E1526">
        <v>128</v>
      </c>
      <c r="F1526">
        <v>2</v>
      </c>
      <c r="G1526">
        <v>-53</v>
      </c>
      <c r="H1526" t="s">
        <v>82</v>
      </c>
      <c r="I1526" t="s">
        <v>82</v>
      </c>
      <c r="J1526">
        <v>40</v>
      </c>
      <c r="K1526">
        <v>128</v>
      </c>
      <c r="L1526">
        <v>1</v>
      </c>
    </row>
    <row r="1527" spans="1:12" x14ac:dyDescent="0.35">
      <c r="A1527">
        <v>544958</v>
      </c>
      <c r="B1527">
        <v>2</v>
      </c>
      <c r="D1527">
        <v>0</v>
      </c>
      <c r="F1527">
        <v>0</v>
      </c>
      <c r="G1527">
        <v>0</v>
      </c>
      <c r="K1527" t="s">
        <v>89</v>
      </c>
      <c r="L1527">
        <v>1</v>
      </c>
    </row>
    <row r="1528" spans="1:12" x14ac:dyDescent="0.35">
      <c r="A1528">
        <v>544958</v>
      </c>
      <c r="B1528">
        <v>3</v>
      </c>
      <c r="D1528">
        <v>0</v>
      </c>
      <c r="F1528">
        <v>0</v>
      </c>
      <c r="G1528">
        <v>0</v>
      </c>
      <c r="K1528" t="s">
        <v>89</v>
      </c>
      <c r="L1528">
        <v>1</v>
      </c>
    </row>
    <row r="1529" spans="1:12" x14ac:dyDescent="0.35">
      <c r="A1529">
        <v>544958</v>
      </c>
      <c r="B1529">
        <v>4</v>
      </c>
      <c r="D1529">
        <v>0</v>
      </c>
      <c r="F1529">
        <v>0</v>
      </c>
      <c r="G1529">
        <v>0</v>
      </c>
      <c r="K1529" t="s">
        <v>89</v>
      </c>
      <c r="L1529">
        <v>1</v>
      </c>
    </row>
    <row r="1530" spans="1:12" x14ac:dyDescent="0.35">
      <c r="A1530">
        <v>544958</v>
      </c>
      <c r="B1530">
        <v>5</v>
      </c>
      <c r="D1530">
        <v>0</v>
      </c>
      <c r="F1530">
        <v>0</v>
      </c>
      <c r="G1530">
        <v>0</v>
      </c>
      <c r="K1530" t="s">
        <v>89</v>
      </c>
      <c r="L1530">
        <v>1</v>
      </c>
    </row>
    <row r="1531" spans="1:12" x14ac:dyDescent="0.35">
      <c r="A1531">
        <v>544958</v>
      </c>
      <c r="B1531">
        <v>6</v>
      </c>
      <c r="D1531">
        <v>0</v>
      </c>
      <c r="F1531">
        <v>0</v>
      </c>
      <c r="G1531">
        <v>0</v>
      </c>
      <c r="K1531" t="s">
        <v>89</v>
      </c>
      <c r="L1531">
        <v>1</v>
      </c>
    </row>
    <row r="1532" spans="1:12" x14ac:dyDescent="0.35">
      <c r="A1532">
        <v>544958</v>
      </c>
      <c r="B1532">
        <v>7</v>
      </c>
      <c r="D1532">
        <v>0</v>
      </c>
      <c r="F1532">
        <v>0</v>
      </c>
      <c r="G1532">
        <v>0</v>
      </c>
      <c r="K1532" t="s">
        <v>89</v>
      </c>
      <c r="L1532">
        <v>1</v>
      </c>
    </row>
    <row r="1533" spans="1:12" x14ac:dyDescent="0.35">
      <c r="A1533">
        <v>544958</v>
      </c>
      <c r="B1533">
        <v>8</v>
      </c>
      <c r="D1533">
        <v>0</v>
      </c>
      <c r="F1533">
        <v>0</v>
      </c>
      <c r="G1533">
        <v>0</v>
      </c>
      <c r="K1533" t="s">
        <v>89</v>
      </c>
      <c r="L1533">
        <v>1</v>
      </c>
    </row>
    <row r="1534" spans="1:12" x14ac:dyDescent="0.35">
      <c r="A1534">
        <v>544958</v>
      </c>
      <c r="B1534">
        <v>9</v>
      </c>
      <c r="D1534">
        <v>0</v>
      </c>
      <c r="F1534">
        <v>0</v>
      </c>
      <c r="G1534">
        <v>0</v>
      </c>
      <c r="K1534" t="s">
        <v>89</v>
      </c>
      <c r="L1534">
        <v>1</v>
      </c>
    </row>
    <row r="1535" spans="1:12" x14ac:dyDescent="0.35">
      <c r="A1535">
        <v>544958</v>
      </c>
      <c r="B1535">
        <v>10</v>
      </c>
      <c r="D1535">
        <v>0</v>
      </c>
      <c r="F1535">
        <v>0</v>
      </c>
      <c r="G1535">
        <v>0</v>
      </c>
      <c r="K1535" t="s">
        <v>89</v>
      </c>
      <c r="L1535">
        <v>1</v>
      </c>
    </row>
    <row r="1536" spans="1:12" x14ac:dyDescent="0.35">
      <c r="A1536">
        <v>544958</v>
      </c>
      <c r="B1536">
        <v>11</v>
      </c>
      <c r="D1536">
        <v>0</v>
      </c>
      <c r="F1536">
        <v>0</v>
      </c>
      <c r="G1536">
        <v>0</v>
      </c>
      <c r="K1536" t="s">
        <v>89</v>
      </c>
      <c r="L1536">
        <v>1</v>
      </c>
    </row>
    <row r="1537" spans="1:12" x14ac:dyDescent="0.35">
      <c r="A1537">
        <v>544958</v>
      </c>
      <c r="B1537">
        <v>12</v>
      </c>
      <c r="D1537">
        <v>0</v>
      </c>
      <c r="F1537">
        <v>0</v>
      </c>
      <c r="G1537">
        <v>0</v>
      </c>
      <c r="K1537" t="s">
        <v>89</v>
      </c>
      <c r="L1537">
        <v>1</v>
      </c>
    </row>
    <row r="1538" spans="1:12" x14ac:dyDescent="0.35">
      <c r="A1538">
        <v>1223806</v>
      </c>
      <c r="B1538">
        <v>1</v>
      </c>
      <c r="C1538" t="s">
        <v>244</v>
      </c>
      <c r="D1538">
        <v>49</v>
      </c>
      <c r="E1538">
        <v>129</v>
      </c>
      <c r="F1538">
        <v>1</v>
      </c>
      <c r="G1538">
        <v>-54</v>
      </c>
      <c r="H1538" t="s">
        <v>82</v>
      </c>
      <c r="I1538" t="s">
        <v>82</v>
      </c>
      <c r="J1538">
        <v>40</v>
      </c>
      <c r="K1538">
        <v>129</v>
      </c>
      <c r="L1538">
        <v>1</v>
      </c>
    </row>
    <row r="1539" spans="1:12" x14ac:dyDescent="0.35">
      <c r="A1539">
        <v>1223806</v>
      </c>
      <c r="B1539">
        <v>2</v>
      </c>
      <c r="D1539">
        <v>0</v>
      </c>
      <c r="F1539">
        <v>0</v>
      </c>
      <c r="G1539">
        <v>0</v>
      </c>
      <c r="K1539" t="s">
        <v>89</v>
      </c>
      <c r="L1539">
        <v>1</v>
      </c>
    </row>
    <row r="1540" spans="1:12" x14ac:dyDescent="0.35">
      <c r="A1540">
        <v>1223806</v>
      </c>
      <c r="B1540">
        <v>3</v>
      </c>
      <c r="D1540">
        <v>0</v>
      </c>
      <c r="F1540">
        <v>0</v>
      </c>
      <c r="G1540">
        <v>0</v>
      </c>
      <c r="K1540" t="s">
        <v>89</v>
      </c>
      <c r="L1540">
        <v>1</v>
      </c>
    </row>
    <row r="1541" spans="1:12" x14ac:dyDescent="0.35">
      <c r="A1541">
        <v>1223806</v>
      </c>
      <c r="B1541">
        <v>4</v>
      </c>
      <c r="D1541">
        <v>0</v>
      </c>
      <c r="F1541">
        <v>0</v>
      </c>
      <c r="G1541">
        <v>0</v>
      </c>
      <c r="K1541" t="s">
        <v>89</v>
      </c>
      <c r="L1541">
        <v>1</v>
      </c>
    </row>
    <row r="1542" spans="1:12" x14ac:dyDescent="0.35">
      <c r="A1542">
        <v>1223806</v>
      </c>
      <c r="B1542">
        <v>5</v>
      </c>
      <c r="D1542">
        <v>0</v>
      </c>
      <c r="F1542">
        <v>0</v>
      </c>
      <c r="G1542">
        <v>0</v>
      </c>
      <c r="K1542" t="s">
        <v>89</v>
      </c>
      <c r="L1542">
        <v>1</v>
      </c>
    </row>
    <row r="1543" spans="1:12" x14ac:dyDescent="0.35">
      <c r="A1543">
        <v>1223806</v>
      </c>
      <c r="B1543">
        <v>6</v>
      </c>
      <c r="D1543">
        <v>0</v>
      </c>
      <c r="F1543">
        <v>0</v>
      </c>
      <c r="G1543">
        <v>0</v>
      </c>
      <c r="K1543" t="s">
        <v>89</v>
      </c>
      <c r="L1543">
        <v>1</v>
      </c>
    </row>
    <row r="1544" spans="1:12" x14ac:dyDescent="0.35">
      <c r="A1544">
        <v>1223806</v>
      </c>
      <c r="B1544">
        <v>7</v>
      </c>
      <c r="D1544">
        <v>0</v>
      </c>
      <c r="F1544">
        <v>0</v>
      </c>
      <c r="G1544">
        <v>0</v>
      </c>
      <c r="K1544" t="s">
        <v>89</v>
      </c>
      <c r="L1544">
        <v>1</v>
      </c>
    </row>
    <row r="1545" spans="1:12" x14ac:dyDescent="0.35">
      <c r="A1545">
        <v>1223806</v>
      </c>
      <c r="B1545">
        <v>8</v>
      </c>
      <c r="D1545">
        <v>0</v>
      </c>
      <c r="F1545">
        <v>0</v>
      </c>
      <c r="G1545">
        <v>0</v>
      </c>
      <c r="K1545" t="s">
        <v>89</v>
      </c>
      <c r="L1545">
        <v>1</v>
      </c>
    </row>
    <row r="1546" spans="1:12" x14ac:dyDescent="0.35">
      <c r="A1546">
        <v>1223806</v>
      </c>
      <c r="B1546">
        <v>9</v>
      </c>
      <c r="D1546">
        <v>0</v>
      </c>
      <c r="F1546">
        <v>0</v>
      </c>
      <c r="G1546">
        <v>0</v>
      </c>
      <c r="K1546" t="s">
        <v>89</v>
      </c>
      <c r="L1546">
        <v>1</v>
      </c>
    </row>
    <row r="1547" spans="1:12" x14ac:dyDescent="0.35">
      <c r="A1547">
        <v>1223806</v>
      </c>
      <c r="B1547">
        <v>10</v>
      </c>
      <c r="D1547">
        <v>0</v>
      </c>
      <c r="F1547">
        <v>0</v>
      </c>
      <c r="G1547">
        <v>0</v>
      </c>
      <c r="K1547" t="s">
        <v>89</v>
      </c>
      <c r="L1547">
        <v>1</v>
      </c>
    </row>
    <row r="1548" spans="1:12" x14ac:dyDescent="0.35">
      <c r="A1548">
        <v>1223806</v>
      </c>
      <c r="B1548">
        <v>11</v>
      </c>
      <c r="D1548">
        <v>0</v>
      </c>
      <c r="F1548">
        <v>0</v>
      </c>
      <c r="G1548">
        <v>0</v>
      </c>
      <c r="K1548" t="s">
        <v>89</v>
      </c>
      <c r="L1548">
        <v>1</v>
      </c>
    </row>
    <row r="1549" spans="1:12" x14ac:dyDescent="0.35">
      <c r="A1549">
        <v>1223806</v>
      </c>
      <c r="B1549">
        <v>12</v>
      </c>
      <c r="D1549">
        <v>0</v>
      </c>
      <c r="F1549">
        <v>0</v>
      </c>
      <c r="G1549">
        <v>0</v>
      </c>
      <c r="K1549" t="s">
        <v>89</v>
      </c>
      <c r="L1549">
        <v>1</v>
      </c>
    </row>
    <row r="1550" spans="1:12" x14ac:dyDescent="0.35">
      <c r="A1550">
        <v>574502</v>
      </c>
      <c r="B1550">
        <v>1</v>
      </c>
      <c r="C1550" t="s">
        <v>245</v>
      </c>
      <c r="D1550">
        <v>5</v>
      </c>
      <c r="E1550">
        <v>130</v>
      </c>
      <c r="F1550">
        <v>1</v>
      </c>
      <c r="G1550">
        <v>-55</v>
      </c>
      <c r="H1550" t="s">
        <v>82</v>
      </c>
      <c r="I1550" t="s">
        <v>82</v>
      </c>
      <c r="J1550">
        <v>40</v>
      </c>
      <c r="K1550">
        <v>130</v>
      </c>
      <c r="L1550">
        <v>1</v>
      </c>
    </row>
    <row r="1551" spans="1:12" x14ac:dyDescent="0.35">
      <c r="A1551">
        <v>574502</v>
      </c>
      <c r="B1551">
        <v>2</v>
      </c>
      <c r="D1551">
        <v>0</v>
      </c>
      <c r="F1551">
        <v>0</v>
      </c>
      <c r="G1551">
        <v>0</v>
      </c>
      <c r="K1551" t="s">
        <v>89</v>
      </c>
      <c r="L1551">
        <v>1</v>
      </c>
    </row>
    <row r="1552" spans="1:12" x14ac:dyDescent="0.35">
      <c r="A1552">
        <v>574502</v>
      </c>
      <c r="B1552">
        <v>3</v>
      </c>
      <c r="D1552">
        <v>0</v>
      </c>
      <c r="F1552">
        <v>0</v>
      </c>
      <c r="G1552">
        <v>0</v>
      </c>
      <c r="K1552" t="s">
        <v>89</v>
      </c>
      <c r="L1552">
        <v>1</v>
      </c>
    </row>
    <row r="1553" spans="1:12" x14ac:dyDescent="0.35">
      <c r="A1553">
        <v>574502</v>
      </c>
      <c r="B1553">
        <v>4</v>
      </c>
      <c r="D1553">
        <v>0</v>
      </c>
      <c r="F1553">
        <v>0</v>
      </c>
      <c r="G1553">
        <v>0</v>
      </c>
      <c r="K1553" t="s">
        <v>89</v>
      </c>
      <c r="L1553">
        <v>1</v>
      </c>
    </row>
    <row r="1554" spans="1:12" x14ac:dyDescent="0.35">
      <c r="A1554">
        <v>574502</v>
      </c>
      <c r="B1554">
        <v>5</v>
      </c>
      <c r="D1554">
        <v>0</v>
      </c>
      <c r="F1554">
        <v>0</v>
      </c>
      <c r="G1554">
        <v>0</v>
      </c>
      <c r="K1554" t="s">
        <v>89</v>
      </c>
      <c r="L1554">
        <v>1</v>
      </c>
    </row>
    <row r="1555" spans="1:12" x14ac:dyDescent="0.35">
      <c r="A1555">
        <v>574502</v>
      </c>
      <c r="B1555">
        <v>6</v>
      </c>
      <c r="D1555">
        <v>0</v>
      </c>
      <c r="F1555">
        <v>0</v>
      </c>
      <c r="G1555">
        <v>0</v>
      </c>
      <c r="K1555" t="s">
        <v>89</v>
      </c>
      <c r="L1555">
        <v>1</v>
      </c>
    </row>
    <row r="1556" spans="1:12" x14ac:dyDescent="0.35">
      <c r="A1556">
        <v>574502</v>
      </c>
      <c r="B1556">
        <v>7</v>
      </c>
      <c r="D1556">
        <v>0</v>
      </c>
      <c r="F1556">
        <v>0</v>
      </c>
      <c r="G1556">
        <v>0</v>
      </c>
      <c r="K1556" t="s">
        <v>89</v>
      </c>
      <c r="L1556">
        <v>1</v>
      </c>
    </row>
    <row r="1557" spans="1:12" x14ac:dyDescent="0.35">
      <c r="A1557">
        <v>574502</v>
      </c>
      <c r="B1557">
        <v>8</v>
      </c>
      <c r="D1557">
        <v>0</v>
      </c>
      <c r="F1557">
        <v>0</v>
      </c>
      <c r="G1557">
        <v>0</v>
      </c>
      <c r="K1557" t="s">
        <v>89</v>
      </c>
      <c r="L1557">
        <v>1</v>
      </c>
    </row>
    <row r="1558" spans="1:12" x14ac:dyDescent="0.35">
      <c r="A1558">
        <v>574502</v>
      </c>
      <c r="B1558">
        <v>9</v>
      </c>
      <c r="D1558">
        <v>0</v>
      </c>
      <c r="F1558">
        <v>0</v>
      </c>
      <c r="G1558">
        <v>0</v>
      </c>
      <c r="K1558" t="s">
        <v>89</v>
      </c>
      <c r="L1558">
        <v>1</v>
      </c>
    </row>
    <row r="1559" spans="1:12" x14ac:dyDescent="0.35">
      <c r="A1559">
        <v>574502</v>
      </c>
      <c r="B1559">
        <v>10</v>
      </c>
      <c r="D1559">
        <v>0</v>
      </c>
      <c r="F1559">
        <v>0</v>
      </c>
      <c r="G1559">
        <v>0</v>
      </c>
      <c r="K1559" t="s">
        <v>89</v>
      </c>
      <c r="L1559">
        <v>1</v>
      </c>
    </row>
    <row r="1560" spans="1:12" x14ac:dyDescent="0.35">
      <c r="A1560">
        <v>574502</v>
      </c>
      <c r="B1560">
        <v>11</v>
      </c>
      <c r="D1560">
        <v>0</v>
      </c>
      <c r="F1560">
        <v>0</v>
      </c>
      <c r="G1560">
        <v>0</v>
      </c>
      <c r="K1560" t="s">
        <v>89</v>
      </c>
      <c r="L1560">
        <v>1</v>
      </c>
    </row>
    <row r="1561" spans="1:12" x14ac:dyDescent="0.35">
      <c r="A1561">
        <v>574502</v>
      </c>
      <c r="B1561">
        <v>12</v>
      </c>
      <c r="D1561">
        <v>0</v>
      </c>
      <c r="F1561">
        <v>0</v>
      </c>
      <c r="G1561">
        <v>0</v>
      </c>
      <c r="K1561" t="s">
        <v>89</v>
      </c>
      <c r="L1561">
        <v>1</v>
      </c>
    </row>
    <row r="1562" spans="1:12" x14ac:dyDescent="0.35">
      <c r="A1562">
        <v>851037</v>
      </c>
      <c r="B1562">
        <v>1</v>
      </c>
      <c r="C1562" t="s">
        <v>246</v>
      </c>
      <c r="D1562">
        <v>50</v>
      </c>
      <c r="E1562">
        <v>131</v>
      </c>
      <c r="F1562">
        <v>1</v>
      </c>
      <c r="G1562">
        <v>-56</v>
      </c>
      <c r="H1562" t="s">
        <v>82</v>
      </c>
      <c r="I1562" t="s">
        <v>82</v>
      </c>
      <c r="J1562">
        <v>40</v>
      </c>
      <c r="K1562">
        <v>131</v>
      </c>
      <c r="L1562">
        <v>1</v>
      </c>
    </row>
    <row r="1563" spans="1:12" x14ac:dyDescent="0.35">
      <c r="A1563">
        <v>851037</v>
      </c>
      <c r="B1563">
        <v>2</v>
      </c>
      <c r="D1563">
        <v>0</v>
      </c>
      <c r="F1563">
        <v>0</v>
      </c>
      <c r="G1563">
        <v>0</v>
      </c>
      <c r="K1563" t="s">
        <v>89</v>
      </c>
      <c r="L1563">
        <v>1</v>
      </c>
    </row>
    <row r="1564" spans="1:12" x14ac:dyDescent="0.35">
      <c r="A1564">
        <v>851037</v>
      </c>
      <c r="B1564">
        <v>3</v>
      </c>
      <c r="D1564">
        <v>0</v>
      </c>
      <c r="F1564">
        <v>0</v>
      </c>
      <c r="G1564">
        <v>0</v>
      </c>
      <c r="K1564" t="s">
        <v>89</v>
      </c>
      <c r="L1564">
        <v>1</v>
      </c>
    </row>
    <row r="1565" spans="1:12" x14ac:dyDescent="0.35">
      <c r="A1565">
        <v>851037</v>
      </c>
      <c r="B1565">
        <v>4</v>
      </c>
      <c r="D1565">
        <v>0</v>
      </c>
      <c r="F1565">
        <v>0</v>
      </c>
      <c r="G1565">
        <v>0</v>
      </c>
      <c r="K1565" t="s">
        <v>89</v>
      </c>
      <c r="L1565">
        <v>1</v>
      </c>
    </row>
    <row r="1566" spans="1:12" x14ac:dyDescent="0.35">
      <c r="A1566">
        <v>851037</v>
      </c>
      <c r="B1566">
        <v>5</v>
      </c>
      <c r="D1566">
        <v>0</v>
      </c>
      <c r="F1566">
        <v>0</v>
      </c>
      <c r="G1566">
        <v>0</v>
      </c>
      <c r="K1566" t="s">
        <v>89</v>
      </c>
      <c r="L1566">
        <v>1</v>
      </c>
    </row>
    <row r="1567" spans="1:12" x14ac:dyDescent="0.35">
      <c r="A1567">
        <v>851037</v>
      </c>
      <c r="B1567">
        <v>6</v>
      </c>
      <c r="D1567">
        <v>0</v>
      </c>
      <c r="F1567">
        <v>0</v>
      </c>
      <c r="G1567">
        <v>0</v>
      </c>
      <c r="K1567" t="s">
        <v>89</v>
      </c>
      <c r="L1567">
        <v>1</v>
      </c>
    </row>
    <row r="1568" spans="1:12" x14ac:dyDescent="0.35">
      <c r="A1568">
        <v>851037</v>
      </c>
      <c r="B1568">
        <v>7</v>
      </c>
      <c r="D1568">
        <v>0</v>
      </c>
      <c r="F1568">
        <v>0</v>
      </c>
      <c r="G1568">
        <v>0</v>
      </c>
      <c r="K1568" t="s">
        <v>89</v>
      </c>
      <c r="L1568">
        <v>1</v>
      </c>
    </row>
    <row r="1569" spans="1:12" x14ac:dyDescent="0.35">
      <c r="A1569">
        <v>851037</v>
      </c>
      <c r="B1569">
        <v>8</v>
      </c>
      <c r="D1569">
        <v>0</v>
      </c>
      <c r="F1569">
        <v>0</v>
      </c>
      <c r="G1569">
        <v>0</v>
      </c>
      <c r="K1569" t="s">
        <v>89</v>
      </c>
      <c r="L1569">
        <v>1</v>
      </c>
    </row>
    <row r="1570" spans="1:12" x14ac:dyDescent="0.35">
      <c r="A1570">
        <v>851037</v>
      </c>
      <c r="B1570">
        <v>9</v>
      </c>
      <c r="D1570">
        <v>0</v>
      </c>
      <c r="F1570">
        <v>0</v>
      </c>
      <c r="G1570">
        <v>0</v>
      </c>
      <c r="K1570" t="s">
        <v>89</v>
      </c>
      <c r="L1570">
        <v>1</v>
      </c>
    </row>
    <row r="1571" spans="1:12" x14ac:dyDescent="0.35">
      <c r="A1571">
        <v>851037</v>
      </c>
      <c r="B1571">
        <v>10</v>
      </c>
      <c r="D1571">
        <v>0</v>
      </c>
      <c r="F1571">
        <v>0</v>
      </c>
      <c r="G1571">
        <v>0</v>
      </c>
      <c r="K1571" t="s">
        <v>89</v>
      </c>
      <c r="L1571">
        <v>1</v>
      </c>
    </row>
    <row r="1572" spans="1:12" x14ac:dyDescent="0.35">
      <c r="A1572">
        <v>851037</v>
      </c>
      <c r="B1572">
        <v>11</v>
      </c>
      <c r="D1572">
        <v>0</v>
      </c>
      <c r="F1572">
        <v>0</v>
      </c>
      <c r="G1572">
        <v>0</v>
      </c>
      <c r="K1572" t="s">
        <v>89</v>
      </c>
      <c r="L1572">
        <v>1</v>
      </c>
    </row>
    <row r="1573" spans="1:12" x14ac:dyDescent="0.35">
      <c r="A1573">
        <v>851037</v>
      </c>
      <c r="B1573">
        <v>12</v>
      </c>
      <c r="D1573">
        <v>0</v>
      </c>
      <c r="F1573">
        <v>0</v>
      </c>
      <c r="G1573">
        <v>0</v>
      </c>
      <c r="K1573" t="s">
        <v>89</v>
      </c>
      <c r="L1573">
        <v>1</v>
      </c>
    </row>
    <row r="1574" spans="1:12" x14ac:dyDescent="0.35">
      <c r="A1574">
        <v>555634</v>
      </c>
      <c r="B1574">
        <v>1</v>
      </c>
      <c r="C1574" t="s">
        <v>247</v>
      </c>
      <c r="D1574">
        <v>45</v>
      </c>
      <c r="E1574">
        <v>132</v>
      </c>
      <c r="F1574">
        <v>1</v>
      </c>
      <c r="G1574">
        <v>-57</v>
      </c>
      <c r="H1574" t="s">
        <v>82</v>
      </c>
      <c r="I1574" t="s">
        <v>82</v>
      </c>
      <c r="J1574">
        <v>40</v>
      </c>
      <c r="K1574">
        <v>132</v>
      </c>
      <c r="L1574">
        <v>1</v>
      </c>
    </row>
    <row r="1575" spans="1:12" x14ac:dyDescent="0.35">
      <c r="A1575">
        <v>555634</v>
      </c>
      <c r="B1575">
        <v>2</v>
      </c>
      <c r="D1575">
        <v>0</v>
      </c>
      <c r="F1575">
        <v>0</v>
      </c>
      <c r="G1575">
        <v>0</v>
      </c>
      <c r="K1575" t="s">
        <v>89</v>
      </c>
      <c r="L1575">
        <v>1</v>
      </c>
    </row>
    <row r="1576" spans="1:12" x14ac:dyDescent="0.35">
      <c r="A1576">
        <v>555634</v>
      </c>
      <c r="B1576">
        <v>3</v>
      </c>
      <c r="D1576">
        <v>0</v>
      </c>
      <c r="F1576">
        <v>0</v>
      </c>
      <c r="G1576">
        <v>0</v>
      </c>
      <c r="K1576" t="s">
        <v>89</v>
      </c>
      <c r="L1576">
        <v>1</v>
      </c>
    </row>
    <row r="1577" spans="1:12" x14ac:dyDescent="0.35">
      <c r="A1577">
        <v>555634</v>
      </c>
      <c r="B1577">
        <v>4</v>
      </c>
      <c r="D1577">
        <v>0</v>
      </c>
      <c r="F1577">
        <v>0</v>
      </c>
      <c r="G1577">
        <v>0</v>
      </c>
      <c r="K1577" t="s">
        <v>89</v>
      </c>
      <c r="L1577">
        <v>1</v>
      </c>
    </row>
    <row r="1578" spans="1:12" x14ac:dyDescent="0.35">
      <c r="A1578">
        <v>555634</v>
      </c>
      <c r="B1578">
        <v>5</v>
      </c>
      <c r="D1578">
        <v>0</v>
      </c>
      <c r="F1578">
        <v>0</v>
      </c>
      <c r="G1578">
        <v>0</v>
      </c>
      <c r="K1578" t="s">
        <v>89</v>
      </c>
      <c r="L1578">
        <v>1</v>
      </c>
    </row>
    <row r="1579" spans="1:12" x14ac:dyDescent="0.35">
      <c r="A1579">
        <v>555634</v>
      </c>
      <c r="B1579">
        <v>6</v>
      </c>
      <c r="D1579">
        <v>0</v>
      </c>
      <c r="F1579">
        <v>0</v>
      </c>
      <c r="G1579">
        <v>0</v>
      </c>
      <c r="K1579" t="s">
        <v>89</v>
      </c>
      <c r="L1579">
        <v>1</v>
      </c>
    </row>
    <row r="1580" spans="1:12" x14ac:dyDescent="0.35">
      <c r="A1580">
        <v>555634</v>
      </c>
      <c r="B1580">
        <v>7</v>
      </c>
      <c r="D1580">
        <v>0</v>
      </c>
      <c r="F1580">
        <v>0</v>
      </c>
      <c r="G1580">
        <v>0</v>
      </c>
      <c r="K1580" t="s">
        <v>89</v>
      </c>
      <c r="L1580">
        <v>1</v>
      </c>
    </row>
    <row r="1581" spans="1:12" x14ac:dyDescent="0.35">
      <c r="A1581">
        <v>555634</v>
      </c>
      <c r="B1581">
        <v>8</v>
      </c>
      <c r="D1581">
        <v>0</v>
      </c>
      <c r="F1581">
        <v>0</v>
      </c>
      <c r="G1581">
        <v>0</v>
      </c>
      <c r="K1581" t="s">
        <v>89</v>
      </c>
      <c r="L1581">
        <v>1</v>
      </c>
    </row>
    <row r="1582" spans="1:12" x14ac:dyDescent="0.35">
      <c r="A1582">
        <v>555634</v>
      </c>
      <c r="B1582">
        <v>9</v>
      </c>
      <c r="D1582">
        <v>0</v>
      </c>
      <c r="F1582">
        <v>0</v>
      </c>
      <c r="G1582">
        <v>0</v>
      </c>
      <c r="K1582" t="s">
        <v>89</v>
      </c>
      <c r="L1582">
        <v>1</v>
      </c>
    </row>
    <row r="1583" spans="1:12" x14ac:dyDescent="0.35">
      <c r="A1583">
        <v>555634</v>
      </c>
      <c r="B1583">
        <v>10</v>
      </c>
      <c r="D1583">
        <v>0</v>
      </c>
      <c r="F1583">
        <v>0</v>
      </c>
      <c r="G1583">
        <v>0</v>
      </c>
      <c r="K1583" t="s">
        <v>89</v>
      </c>
      <c r="L1583">
        <v>1</v>
      </c>
    </row>
    <row r="1584" spans="1:12" x14ac:dyDescent="0.35">
      <c r="A1584">
        <v>555634</v>
      </c>
      <c r="B1584">
        <v>11</v>
      </c>
      <c r="D1584">
        <v>0</v>
      </c>
      <c r="F1584">
        <v>0</v>
      </c>
      <c r="G1584">
        <v>0</v>
      </c>
      <c r="K1584" t="s">
        <v>89</v>
      </c>
      <c r="L1584">
        <v>1</v>
      </c>
    </row>
    <row r="1585" spans="1:12" x14ac:dyDescent="0.35">
      <c r="A1585">
        <v>555634</v>
      </c>
      <c r="B1585">
        <v>12</v>
      </c>
      <c r="D1585">
        <v>0</v>
      </c>
      <c r="F1585">
        <v>0</v>
      </c>
      <c r="G1585">
        <v>0</v>
      </c>
      <c r="K1585" t="s">
        <v>89</v>
      </c>
      <c r="L1585">
        <v>1</v>
      </c>
    </row>
    <row r="1586" spans="1:12" x14ac:dyDescent="0.35">
      <c r="A1586">
        <v>1306552</v>
      </c>
      <c r="B1586">
        <v>1</v>
      </c>
      <c r="C1586" t="s">
        <v>248</v>
      </c>
      <c r="D1586">
        <v>47</v>
      </c>
      <c r="E1586">
        <v>133</v>
      </c>
      <c r="F1586">
        <v>1</v>
      </c>
      <c r="G1586">
        <v>-58</v>
      </c>
      <c r="H1586" t="s">
        <v>82</v>
      </c>
      <c r="I1586" t="s">
        <v>82</v>
      </c>
      <c r="J1586">
        <v>40</v>
      </c>
      <c r="K1586">
        <v>133</v>
      </c>
      <c r="L1586">
        <v>1</v>
      </c>
    </row>
    <row r="1587" spans="1:12" x14ac:dyDescent="0.35">
      <c r="A1587">
        <v>1306552</v>
      </c>
      <c r="B1587">
        <v>2</v>
      </c>
      <c r="D1587">
        <v>0</v>
      </c>
      <c r="F1587">
        <v>0</v>
      </c>
      <c r="G1587">
        <v>0</v>
      </c>
      <c r="K1587" t="s">
        <v>89</v>
      </c>
      <c r="L1587">
        <v>1</v>
      </c>
    </row>
    <row r="1588" spans="1:12" x14ac:dyDescent="0.35">
      <c r="A1588">
        <v>1306552</v>
      </c>
      <c r="B1588">
        <v>3</v>
      </c>
      <c r="D1588">
        <v>0</v>
      </c>
      <c r="F1588">
        <v>0</v>
      </c>
      <c r="G1588">
        <v>0</v>
      </c>
      <c r="K1588" t="s">
        <v>89</v>
      </c>
      <c r="L1588">
        <v>1</v>
      </c>
    </row>
    <row r="1589" spans="1:12" x14ac:dyDescent="0.35">
      <c r="A1589">
        <v>1306552</v>
      </c>
      <c r="B1589">
        <v>4</v>
      </c>
      <c r="D1589">
        <v>0</v>
      </c>
      <c r="F1589">
        <v>0</v>
      </c>
      <c r="G1589">
        <v>0</v>
      </c>
      <c r="K1589" t="s">
        <v>89</v>
      </c>
      <c r="L1589">
        <v>1</v>
      </c>
    </row>
    <row r="1590" spans="1:12" x14ac:dyDescent="0.35">
      <c r="A1590">
        <v>1306552</v>
      </c>
      <c r="B1590">
        <v>5</v>
      </c>
      <c r="D1590">
        <v>0</v>
      </c>
      <c r="F1590">
        <v>0</v>
      </c>
      <c r="G1590">
        <v>0</v>
      </c>
      <c r="K1590" t="s">
        <v>89</v>
      </c>
      <c r="L1590">
        <v>1</v>
      </c>
    </row>
    <row r="1591" spans="1:12" x14ac:dyDescent="0.35">
      <c r="A1591">
        <v>1306552</v>
      </c>
      <c r="B1591">
        <v>6</v>
      </c>
      <c r="D1591">
        <v>0</v>
      </c>
      <c r="F1591">
        <v>0</v>
      </c>
      <c r="G1591">
        <v>0</v>
      </c>
      <c r="K1591" t="s">
        <v>89</v>
      </c>
      <c r="L1591">
        <v>1</v>
      </c>
    </row>
    <row r="1592" spans="1:12" x14ac:dyDescent="0.35">
      <c r="A1592">
        <v>1306552</v>
      </c>
      <c r="B1592">
        <v>7</v>
      </c>
      <c r="D1592">
        <v>0</v>
      </c>
      <c r="F1592">
        <v>0</v>
      </c>
      <c r="G1592">
        <v>0</v>
      </c>
      <c r="K1592" t="s">
        <v>89</v>
      </c>
      <c r="L1592">
        <v>1</v>
      </c>
    </row>
    <row r="1593" spans="1:12" x14ac:dyDescent="0.35">
      <c r="A1593">
        <v>1306552</v>
      </c>
      <c r="B1593">
        <v>8</v>
      </c>
      <c r="D1593">
        <v>0</v>
      </c>
      <c r="F1593">
        <v>0</v>
      </c>
      <c r="G1593">
        <v>0</v>
      </c>
      <c r="K1593" t="s">
        <v>89</v>
      </c>
      <c r="L1593">
        <v>1</v>
      </c>
    </row>
    <row r="1594" spans="1:12" x14ac:dyDescent="0.35">
      <c r="A1594">
        <v>1306552</v>
      </c>
      <c r="B1594">
        <v>9</v>
      </c>
      <c r="D1594">
        <v>0</v>
      </c>
      <c r="F1594">
        <v>0</v>
      </c>
      <c r="G1594">
        <v>0</v>
      </c>
      <c r="K1594" t="s">
        <v>89</v>
      </c>
      <c r="L1594">
        <v>1</v>
      </c>
    </row>
    <row r="1595" spans="1:12" x14ac:dyDescent="0.35">
      <c r="A1595">
        <v>1306552</v>
      </c>
      <c r="B1595">
        <v>10</v>
      </c>
      <c r="D1595">
        <v>0</v>
      </c>
      <c r="F1595">
        <v>0</v>
      </c>
      <c r="G1595">
        <v>0</v>
      </c>
      <c r="K1595" t="s">
        <v>89</v>
      </c>
      <c r="L1595">
        <v>1</v>
      </c>
    </row>
    <row r="1596" spans="1:12" x14ac:dyDescent="0.35">
      <c r="A1596">
        <v>1306552</v>
      </c>
      <c r="B1596">
        <v>11</v>
      </c>
      <c r="D1596">
        <v>0</v>
      </c>
      <c r="F1596">
        <v>0</v>
      </c>
      <c r="G1596">
        <v>0</v>
      </c>
      <c r="K1596" t="s">
        <v>89</v>
      </c>
      <c r="L1596">
        <v>1</v>
      </c>
    </row>
    <row r="1597" spans="1:12" x14ac:dyDescent="0.35">
      <c r="A1597">
        <v>1306552</v>
      </c>
      <c r="B1597">
        <v>12</v>
      </c>
      <c r="D1597">
        <v>0</v>
      </c>
      <c r="F1597">
        <v>0</v>
      </c>
      <c r="G1597">
        <v>0</v>
      </c>
      <c r="K1597" t="s">
        <v>89</v>
      </c>
      <c r="L1597">
        <v>1</v>
      </c>
    </row>
    <row r="1598" spans="1:12" x14ac:dyDescent="0.35">
      <c r="A1598">
        <v>1122311</v>
      </c>
      <c r="B1598">
        <v>1</v>
      </c>
      <c r="C1598" t="s">
        <v>249</v>
      </c>
      <c r="D1598">
        <v>32</v>
      </c>
      <c r="E1598">
        <v>134</v>
      </c>
      <c r="F1598">
        <v>1</v>
      </c>
      <c r="G1598">
        <v>-59</v>
      </c>
      <c r="H1598" t="s">
        <v>251</v>
      </c>
      <c r="I1598" t="s">
        <v>252</v>
      </c>
      <c r="J1598">
        <v>41</v>
      </c>
      <c r="K1598" t="s">
        <v>250</v>
      </c>
      <c r="L1598">
        <v>1</v>
      </c>
    </row>
    <row r="1599" spans="1:12" x14ac:dyDescent="0.35">
      <c r="A1599">
        <v>1122311</v>
      </c>
      <c r="B1599">
        <v>2</v>
      </c>
      <c r="D1599">
        <v>0</v>
      </c>
      <c r="F1599">
        <v>0</v>
      </c>
      <c r="G1599">
        <v>0</v>
      </c>
      <c r="K1599" t="s">
        <v>89</v>
      </c>
      <c r="L1599">
        <v>1</v>
      </c>
    </row>
    <row r="1600" spans="1:12" x14ac:dyDescent="0.35">
      <c r="A1600">
        <v>1122311</v>
      </c>
      <c r="B1600">
        <v>3</v>
      </c>
      <c r="D1600">
        <v>0</v>
      </c>
      <c r="F1600">
        <v>0</v>
      </c>
      <c r="G1600">
        <v>0</v>
      </c>
      <c r="K1600" t="s">
        <v>89</v>
      </c>
      <c r="L1600">
        <v>1</v>
      </c>
    </row>
    <row r="1601" spans="1:12" x14ac:dyDescent="0.35">
      <c r="A1601">
        <v>1122311</v>
      </c>
      <c r="B1601">
        <v>4</v>
      </c>
      <c r="D1601">
        <v>0</v>
      </c>
      <c r="F1601">
        <v>0</v>
      </c>
      <c r="G1601">
        <v>0</v>
      </c>
      <c r="K1601" t="s">
        <v>89</v>
      </c>
      <c r="L1601">
        <v>1</v>
      </c>
    </row>
    <row r="1602" spans="1:12" x14ac:dyDescent="0.35">
      <c r="A1602">
        <v>1122311</v>
      </c>
      <c r="B1602">
        <v>5</v>
      </c>
      <c r="D1602">
        <v>0</v>
      </c>
      <c r="F1602">
        <v>0</v>
      </c>
      <c r="G1602">
        <v>0</v>
      </c>
      <c r="K1602" t="s">
        <v>89</v>
      </c>
      <c r="L1602">
        <v>1</v>
      </c>
    </row>
    <row r="1603" spans="1:12" x14ac:dyDescent="0.35">
      <c r="A1603">
        <v>1122311</v>
      </c>
      <c r="B1603">
        <v>6</v>
      </c>
      <c r="D1603">
        <v>0</v>
      </c>
      <c r="F1603">
        <v>0</v>
      </c>
      <c r="G1603">
        <v>0</v>
      </c>
      <c r="K1603" t="s">
        <v>89</v>
      </c>
      <c r="L1603">
        <v>1</v>
      </c>
    </row>
    <row r="1604" spans="1:12" x14ac:dyDescent="0.35">
      <c r="A1604">
        <v>1122311</v>
      </c>
      <c r="B1604">
        <v>7</v>
      </c>
      <c r="D1604">
        <v>0</v>
      </c>
      <c r="F1604">
        <v>0</v>
      </c>
      <c r="G1604">
        <v>0</v>
      </c>
      <c r="K1604" t="s">
        <v>89</v>
      </c>
      <c r="L1604">
        <v>1</v>
      </c>
    </row>
    <row r="1605" spans="1:12" x14ac:dyDescent="0.35">
      <c r="A1605">
        <v>1122311</v>
      </c>
      <c r="B1605">
        <v>8</v>
      </c>
      <c r="D1605">
        <v>0</v>
      </c>
      <c r="F1605">
        <v>0</v>
      </c>
      <c r="G1605">
        <v>0</v>
      </c>
      <c r="K1605" t="s">
        <v>89</v>
      </c>
      <c r="L1605">
        <v>1</v>
      </c>
    </row>
    <row r="1606" spans="1:12" x14ac:dyDescent="0.35">
      <c r="A1606">
        <v>1122311</v>
      </c>
      <c r="B1606">
        <v>9</v>
      </c>
      <c r="D1606">
        <v>0</v>
      </c>
      <c r="F1606">
        <v>0</v>
      </c>
      <c r="G1606">
        <v>0</v>
      </c>
      <c r="K1606" t="s">
        <v>89</v>
      </c>
      <c r="L1606">
        <v>1</v>
      </c>
    </row>
    <row r="1607" spans="1:12" x14ac:dyDescent="0.35">
      <c r="A1607">
        <v>1122311</v>
      </c>
      <c r="B1607">
        <v>10</v>
      </c>
      <c r="D1607">
        <v>0</v>
      </c>
      <c r="F1607">
        <v>0</v>
      </c>
      <c r="G1607">
        <v>0</v>
      </c>
      <c r="K1607" t="s">
        <v>89</v>
      </c>
      <c r="L1607">
        <v>1</v>
      </c>
    </row>
    <row r="1608" spans="1:12" x14ac:dyDescent="0.35">
      <c r="A1608">
        <v>1122311</v>
      </c>
      <c r="B1608">
        <v>11</v>
      </c>
      <c r="D1608">
        <v>0</v>
      </c>
      <c r="F1608">
        <v>0</v>
      </c>
      <c r="G1608">
        <v>0</v>
      </c>
      <c r="K1608" t="s">
        <v>89</v>
      </c>
      <c r="L1608">
        <v>1</v>
      </c>
    </row>
    <row r="1609" spans="1:12" x14ac:dyDescent="0.35">
      <c r="A1609">
        <v>1122311</v>
      </c>
      <c r="B1609">
        <v>12</v>
      </c>
      <c r="D1609">
        <v>0</v>
      </c>
      <c r="F1609">
        <v>0</v>
      </c>
      <c r="G1609">
        <v>0</v>
      </c>
      <c r="K1609" t="s">
        <v>89</v>
      </c>
      <c r="L1609">
        <v>1</v>
      </c>
    </row>
    <row r="1610" spans="1:12" x14ac:dyDescent="0.35">
      <c r="A1610">
        <v>457993</v>
      </c>
      <c r="B1610">
        <v>1</v>
      </c>
      <c r="C1610" t="s">
        <v>249</v>
      </c>
      <c r="D1610">
        <v>43</v>
      </c>
      <c r="E1610">
        <v>134</v>
      </c>
      <c r="F1610">
        <v>1</v>
      </c>
      <c r="G1610">
        <v>-59</v>
      </c>
      <c r="H1610" t="s">
        <v>251</v>
      </c>
      <c r="I1610" t="s">
        <v>252</v>
      </c>
      <c r="J1610">
        <v>41</v>
      </c>
      <c r="K1610" t="s">
        <v>250</v>
      </c>
      <c r="L1610">
        <v>1</v>
      </c>
    </row>
    <row r="1611" spans="1:12" x14ac:dyDescent="0.35">
      <c r="A1611">
        <v>457993</v>
      </c>
      <c r="B1611">
        <v>2</v>
      </c>
      <c r="D1611">
        <v>0</v>
      </c>
      <c r="F1611">
        <v>0</v>
      </c>
      <c r="G1611">
        <v>0</v>
      </c>
      <c r="K1611" t="s">
        <v>89</v>
      </c>
      <c r="L1611">
        <v>1</v>
      </c>
    </row>
    <row r="1612" spans="1:12" x14ac:dyDescent="0.35">
      <c r="A1612">
        <v>457993</v>
      </c>
      <c r="B1612">
        <v>3</v>
      </c>
      <c r="D1612">
        <v>0</v>
      </c>
      <c r="F1612">
        <v>0</v>
      </c>
      <c r="G1612">
        <v>0</v>
      </c>
      <c r="K1612" t="s">
        <v>89</v>
      </c>
      <c r="L1612">
        <v>1</v>
      </c>
    </row>
    <row r="1613" spans="1:12" x14ac:dyDescent="0.35">
      <c r="A1613">
        <v>457993</v>
      </c>
      <c r="B1613">
        <v>4</v>
      </c>
      <c r="D1613">
        <v>0</v>
      </c>
      <c r="F1613">
        <v>0</v>
      </c>
      <c r="G1613">
        <v>0</v>
      </c>
      <c r="K1613" t="s">
        <v>89</v>
      </c>
      <c r="L1613">
        <v>1</v>
      </c>
    </row>
    <row r="1614" spans="1:12" x14ac:dyDescent="0.35">
      <c r="A1614">
        <v>457993</v>
      </c>
      <c r="B1614">
        <v>5</v>
      </c>
      <c r="D1614">
        <v>0</v>
      </c>
      <c r="F1614">
        <v>0</v>
      </c>
      <c r="G1614">
        <v>0</v>
      </c>
      <c r="K1614" t="s">
        <v>89</v>
      </c>
      <c r="L1614">
        <v>1</v>
      </c>
    </row>
    <row r="1615" spans="1:12" x14ac:dyDescent="0.35">
      <c r="A1615">
        <v>457993</v>
      </c>
      <c r="B1615">
        <v>6</v>
      </c>
      <c r="D1615">
        <v>0</v>
      </c>
      <c r="F1615">
        <v>0</v>
      </c>
      <c r="G1615">
        <v>0</v>
      </c>
      <c r="K1615" t="s">
        <v>89</v>
      </c>
      <c r="L1615">
        <v>1</v>
      </c>
    </row>
    <row r="1616" spans="1:12" x14ac:dyDescent="0.35">
      <c r="A1616">
        <v>457993</v>
      </c>
      <c r="B1616">
        <v>7</v>
      </c>
      <c r="D1616">
        <v>0</v>
      </c>
      <c r="F1616">
        <v>0</v>
      </c>
      <c r="G1616">
        <v>0</v>
      </c>
      <c r="K1616" t="s">
        <v>89</v>
      </c>
      <c r="L1616">
        <v>1</v>
      </c>
    </row>
    <row r="1617" spans="1:12" x14ac:dyDescent="0.35">
      <c r="A1617">
        <v>457993</v>
      </c>
      <c r="B1617">
        <v>8</v>
      </c>
      <c r="D1617">
        <v>0</v>
      </c>
      <c r="F1617">
        <v>0</v>
      </c>
      <c r="G1617">
        <v>0</v>
      </c>
      <c r="K1617" t="s">
        <v>89</v>
      </c>
      <c r="L1617">
        <v>1</v>
      </c>
    </row>
    <row r="1618" spans="1:12" x14ac:dyDescent="0.35">
      <c r="A1618">
        <v>457993</v>
      </c>
      <c r="B1618">
        <v>9</v>
      </c>
      <c r="D1618">
        <v>0</v>
      </c>
      <c r="F1618">
        <v>0</v>
      </c>
      <c r="G1618">
        <v>0</v>
      </c>
      <c r="K1618" t="s">
        <v>89</v>
      </c>
      <c r="L1618">
        <v>1</v>
      </c>
    </row>
    <row r="1619" spans="1:12" x14ac:dyDescent="0.35">
      <c r="A1619">
        <v>457993</v>
      </c>
      <c r="B1619">
        <v>10</v>
      </c>
      <c r="D1619">
        <v>0</v>
      </c>
      <c r="F1619">
        <v>0</v>
      </c>
      <c r="G1619">
        <v>0</v>
      </c>
      <c r="K1619" t="s">
        <v>89</v>
      </c>
      <c r="L1619">
        <v>1</v>
      </c>
    </row>
    <row r="1620" spans="1:12" x14ac:dyDescent="0.35">
      <c r="A1620">
        <v>457993</v>
      </c>
      <c r="B1620">
        <v>11</v>
      </c>
      <c r="D1620">
        <v>0</v>
      </c>
      <c r="F1620">
        <v>0</v>
      </c>
      <c r="G1620">
        <v>0</v>
      </c>
      <c r="K1620" t="s">
        <v>89</v>
      </c>
      <c r="L1620">
        <v>1</v>
      </c>
    </row>
    <row r="1621" spans="1:12" x14ac:dyDescent="0.35">
      <c r="A1621">
        <v>457993</v>
      </c>
      <c r="B1621">
        <v>12</v>
      </c>
      <c r="D1621">
        <v>0</v>
      </c>
      <c r="F1621">
        <v>0</v>
      </c>
      <c r="G1621">
        <v>0</v>
      </c>
      <c r="K1621" t="s">
        <v>89</v>
      </c>
      <c r="L1621">
        <v>1</v>
      </c>
    </row>
    <row r="1622" spans="1:12" x14ac:dyDescent="0.35">
      <c r="A1622">
        <v>253911</v>
      </c>
      <c r="B1622">
        <v>1</v>
      </c>
      <c r="C1622" t="s">
        <v>249</v>
      </c>
      <c r="D1622">
        <v>20</v>
      </c>
      <c r="E1622">
        <v>134</v>
      </c>
      <c r="F1622">
        <v>1</v>
      </c>
      <c r="G1622">
        <v>-59</v>
      </c>
      <c r="H1622" t="s">
        <v>251</v>
      </c>
      <c r="I1622" t="s">
        <v>252</v>
      </c>
      <c r="J1622">
        <v>41</v>
      </c>
      <c r="K1622" t="s">
        <v>250</v>
      </c>
      <c r="L1622">
        <v>1</v>
      </c>
    </row>
    <row r="1623" spans="1:12" x14ac:dyDescent="0.35">
      <c r="A1623">
        <v>253911</v>
      </c>
      <c r="B1623">
        <v>2</v>
      </c>
      <c r="D1623">
        <v>0</v>
      </c>
      <c r="F1623">
        <v>0</v>
      </c>
      <c r="G1623">
        <v>0</v>
      </c>
      <c r="K1623" t="s">
        <v>89</v>
      </c>
      <c r="L1623">
        <v>1</v>
      </c>
    </row>
    <row r="1624" spans="1:12" x14ac:dyDescent="0.35">
      <c r="A1624">
        <v>253911</v>
      </c>
      <c r="B1624">
        <v>3</v>
      </c>
      <c r="D1624">
        <v>0</v>
      </c>
      <c r="F1624">
        <v>0</v>
      </c>
      <c r="G1624">
        <v>0</v>
      </c>
      <c r="K1624" t="s">
        <v>89</v>
      </c>
      <c r="L1624">
        <v>1</v>
      </c>
    </row>
    <row r="1625" spans="1:12" x14ac:dyDescent="0.35">
      <c r="A1625">
        <v>253911</v>
      </c>
      <c r="B1625">
        <v>4</v>
      </c>
      <c r="D1625">
        <v>0</v>
      </c>
      <c r="F1625">
        <v>0</v>
      </c>
      <c r="G1625">
        <v>0</v>
      </c>
      <c r="K1625" t="s">
        <v>89</v>
      </c>
      <c r="L1625">
        <v>1</v>
      </c>
    </row>
    <row r="1626" spans="1:12" x14ac:dyDescent="0.35">
      <c r="A1626">
        <v>253911</v>
      </c>
      <c r="B1626">
        <v>5</v>
      </c>
      <c r="D1626">
        <v>0</v>
      </c>
      <c r="F1626">
        <v>0</v>
      </c>
      <c r="G1626">
        <v>0</v>
      </c>
      <c r="K1626" t="s">
        <v>89</v>
      </c>
      <c r="L1626">
        <v>1</v>
      </c>
    </row>
    <row r="1627" spans="1:12" x14ac:dyDescent="0.35">
      <c r="A1627">
        <v>253911</v>
      </c>
      <c r="B1627">
        <v>6</v>
      </c>
      <c r="D1627">
        <v>0</v>
      </c>
      <c r="F1627">
        <v>0</v>
      </c>
      <c r="G1627">
        <v>0</v>
      </c>
      <c r="K1627" t="s">
        <v>89</v>
      </c>
      <c r="L1627">
        <v>1</v>
      </c>
    </row>
    <row r="1628" spans="1:12" x14ac:dyDescent="0.35">
      <c r="A1628">
        <v>253911</v>
      </c>
      <c r="B1628">
        <v>7</v>
      </c>
      <c r="D1628">
        <v>0</v>
      </c>
      <c r="F1628">
        <v>0</v>
      </c>
      <c r="G1628">
        <v>0</v>
      </c>
      <c r="K1628" t="s">
        <v>89</v>
      </c>
      <c r="L1628">
        <v>1</v>
      </c>
    </row>
    <row r="1629" spans="1:12" x14ac:dyDescent="0.35">
      <c r="A1629">
        <v>253911</v>
      </c>
      <c r="B1629">
        <v>8</v>
      </c>
      <c r="D1629">
        <v>0</v>
      </c>
      <c r="F1629">
        <v>0</v>
      </c>
      <c r="G1629">
        <v>0</v>
      </c>
      <c r="K1629" t="s">
        <v>89</v>
      </c>
      <c r="L1629">
        <v>1</v>
      </c>
    </row>
    <row r="1630" spans="1:12" x14ac:dyDescent="0.35">
      <c r="A1630">
        <v>253911</v>
      </c>
      <c r="B1630">
        <v>9</v>
      </c>
      <c r="D1630">
        <v>0</v>
      </c>
      <c r="F1630">
        <v>0</v>
      </c>
      <c r="G1630">
        <v>0</v>
      </c>
      <c r="K1630" t="s">
        <v>89</v>
      </c>
      <c r="L1630">
        <v>1</v>
      </c>
    </row>
    <row r="1631" spans="1:12" x14ac:dyDescent="0.35">
      <c r="A1631">
        <v>253911</v>
      </c>
      <c r="B1631">
        <v>10</v>
      </c>
      <c r="D1631">
        <v>0</v>
      </c>
      <c r="F1631">
        <v>0</v>
      </c>
      <c r="G1631">
        <v>0</v>
      </c>
      <c r="K1631" t="s">
        <v>89</v>
      </c>
      <c r="L1631">
        <v>1</v>
      </c>
    </row>
    <row r="1632" spans="1:12" x14ac:dyDescent="0.35">
      <c r="A1632">
        <v>253911</v>
      </c>
      <c r="B1632">
        <v>11</v>
      </c>
      <c r="D1632">
        <v>0</v>
      </c>
      <c r="F1632">
        <v>0</v>
      </c>
      <c r="G1632">
        <v>0</v>
      </c>
      <c r="K1632" t="s">
        <v>89</v>
      </c>
      <c r="L1632">
        <v>1</v>
      </c>
    </row>
    <row r="1633" spans="1:12" x14ac:dyDescent="0.35">
      <c r="A1633">
        <v>253911</v>
      </c>
      <c r="B1633">
        <v>12</v>
      </c>
      <c r="D1633">
        <v>0</v>
      </c>
      <c r="F1633">
        <v>0</v>
      </c>
      <c r="G1633">
        <v>0</v>
      </c>
      <c r="K1633" t="s">
        <v>89</v>
      </c>
      <c r="L1633">
        <v>1</v>
      </c>
    </row>
    <row r="1634" spans="1:12" x14ac:dyDescent="0.35">
      <c r="A1634">
        <v>425160</v>
      </c>
      <c r="B1634">
        <v>1</v>
      </c>
      <c r="C1634" t="s">
        <v>249</v>
      </c>
      <c r="D1634">
        <v>35</v>
      </c>
      <c r="E1634">
        <v>134</v>
      </c>
      <c r="F1634">
        <v>1</v>
      </c>
      <c r="G1634">
        <v>-59</v>
      </c>
      <c r="H1634" t="s">
        <v>251</v>
      </c>
      <c r="I1634" t="s">
        <v>252</v>
      </c>
      <c r="J1634">
        <v>41</v>
      </c>
      <c r="K1634" t="s">
        <v>250</v>
      </c>
      <c r="L1634">
        <v>1</v>
      </c>
    </row>
    <row r="1635" spans="1:12" x14ac:dyDescent="0.35">
      <c r="A1635">
        <v>425160</v>
      </c>
      <c r="B1635">
        <v>2</v>
      </c>
      <c r="D1635">
        <v>0</v>
      </c>
      <c r="F1635">
        <v>0</v>
      </c>
      <c r="G1635">
        <v>0</v>
      </c>
      <c r="K1635" t="s">
        <v>89</v>
      </c>
      <c r="L1635">
        <v>1</v>
      </c>
    </row>
    <row r="1636" spans="1:12" x14ac:dyDescent="0.35">
      <c r="A1636">
        <v>425160</v>
      </c>
      <c r="B1636">
        <v>3</v>
      </c>
      <c r="D1636">
        <v>0</v>
      </c>
      <c r="F1636">
        <v>0</v>
      </c>
      <c r="G1636">
        <v>0</v>
      </c>
      <c r="K1636" t="s">
        <v>89</v>
      </c>
      <c r="L1636">
        <v>1</v>
      </c>
    </row>
    <row r="1637" spans="1:12" x14ac:dyDescent="0.35">
      <c r="A1637">
        <v>425160</v>
      </c>
      <c r="B1637">
        <v>4</v>
      </c>
      <c r="D1637">
        <v>0</v>
      </c>
      <c r="F1637">
        <v>0</v>
      </c>
      <c r="G1637">
        <v>0</v>
      </c>
      <c r="K1637" t="s">
        <v>89</v>
      </c>
      <c r="L1637">
        <v>1</v>
      </c>
    </row>
    <row r="1638" spans="1:12" x14ac:dyDescent="0.35">
      <c r="A1638">
        <v>425160</v>
      </c>
      <c r="B1638">
        <v>5</v>
      </c>
      <c r="D1638">
        <v>0</v>
      </c>
      <c r="F1638">
        <v>0</v>
      </c>
      <c r="G1638">
        <v>0</v>
      </c>
      <c r="K1638" t="s">
        <v>89</v>
      </c>
      <c r="L1638">
        <v>1</v>
      </c>
    </row>
    <row r="1639" spans="1:12" x14ac:dyDescent="0.35">
      <c r="A1639">
        <v>425160</v>
      </c>
      <c r="B1639">
        <v>6</v>
      </c>
      <c r="D1639">
        <v>0</v>
      </c>
      <c r="F1639">
        <v>0</v>
      </c>
      <c r="G1639">
        <v>0</v>
      </c>
      <c r="K1639" t="s">
        <v>89</v>
      </c>
      <c r="L1639">
        <v>1</v>
      </c>
    </row>
    <row r="1640" spans="1:12" x14ac:dyDescent="0.35">
      <c r="A1640">
        <v>425160</v>
      </c>
      <c r="B1640">
        <v>7</v>
      </c>
      <c r="D1640">
        <v>0</v>
      </c>
      <c r="F1640">
        <v>0</v>
      </c>
      <c r="G1640">
        <v>0</v>
      </c>
      <c r="K1640" t="s">
        <v>89</v>
      </c>
      <c r="L1640">
        <v>1</v>
      </c>
    </row>
    <row r="1641" spans="1:12" x14ac:dyDescent="0.35">
      <c r="A1641">
        <v>425160</v>
      </c>
      <c r="B1641">
        <v>8</v>
      </c>
      <c r="D1641">
        <v>0</v>
      </c>
      <c r="F1641">
        <v>0</v>
      </c>
      <c r="G1641">
        <v>0</v>
      </c>
      <c r="K1641" t="s">
        <v>89</v>
      </c>
      <c r="L1641">
        <v>1</v>
      </c>
    </row>
    <row r="1642" spans="1:12" x14ac:dyDescent="0.35">
      <c r="A1642">
        <v>425160</v>
      </c>
      <c r="B1642">
        <v>9</v>
      </c>
      <c r="D1642">
        <v>0</v>
      </c>
      <c r="F1642">
        <v>0</v>
      </c>
      <c r="G1642">
        <v>0</v>
      </c>
      <c r="K1642" t="s">
        <v>89</v>
      </c>
      <c r="L1642">
        <v>1</v>
      </c>
    </row>
    <row r="1643" spans="1:12" x14ac:dyDescent="0.35">
      <c r="A1643">
        <v>425160</v>
      </c>
      <c r="B1643">
        <v>10</v>
      </c>
      <c r="D1643">
        <v>0</v>
      </c>
      <c r="F1643">
        <v>0</v>
      </c>
      <c r="G1643">
        <v>0</v>
      </c>
      <c r="K1643" t="s">
        <v>89</v>
      </c>
      <c r="L1643">
        <v>1</v>
      </c>
    </row>
    <row r="1644" spans="1:12" x14ac:dyDescent="0.35">
      <c r="A1644">
        <v>425160</v>
      </c>
      <c r="B1644">
        <v>11</v>
      </c>
      <c r="D1644">
        <v>0</v>
      </c>
      <c r="F1644">
        <v>0</v>
      </c>
      <c r="G1644">
        <v>0</v>
      </c>
      <c r="K1644" t="s">
        <v>89</v>
      </c>
      <c r="L1644">
        <v>1</v>
      </c>
    </row>
    <row r="1645" spans="1:12" x14ac:dyDescent="0.35">
      <c r="A1645">
        <v>425160</v>
      </c>
      <c r="B1645">
        <v>12</v>
      </c>
      <c r="D1645">
        <v>0</v>
      </c>
      <c r="F1645">
        <v>0</v>
      </c>
      <c r="G1645">
        <v>0</v>
      </c>
      <c r="K1645" t="s">
        <v>89</v>
      </c>
      <c r="L1645">
        <v>1</v>
      </c>
    </row>
    <row r="1646" spans="1:12" x14ac:dyDescent="0.35">
      <c r="A1646">
        <v>199533</v>
      </c>
      <c r="B1646">
        <v>1</v>
      </c>
      <c r="C1646" t="s">
        <v>253</v>
      </c>
      <c r="D1646">
        <v>24</v>
      </c>
      <c r="E1646">
        <v>138</v>
      </c>
      <c r="F1646">
        <v>1</v>
      </c>
      <c r="G1646">
        <v>-63</v>
      </c>
      <c r="H1646" t="s">
        <v>255</v>
      </c>
      <c r="I1646" t="s">
        <v>256</v>
      </c>
      <c r="J1646">
        <v>42</v>
      </c>
      <c r="K1646" t="s">
        <v>254</v>
      </c>
      <c r="L1646">
        <v>1</v>
      </c>
    </row>
    <row r="1647" spans="1:12" x14ac:dyDescent="0.35">
      <c r="A1647">
        <v>199533</v>
      </c>
      <c r="B1647">
        <v>2</v>
      </c>
      <c r="D1647">
        <v>0</v>
      </c>
      <c r="F1647">
        <v>0</v>
      </c>
      <c r="G1647">
        <v>0</v>
      </c>
      <c r="K1647" t="s">
        <v>89</v>
      </c>
      <c r="L1647">
        <v>1</v>
      </c>
    </row>
    <row r="1648" spans="1:12" x14ac:dyDescent="0.35">
      <c r="A1648">
        <v>199533</v>
      </c>
      <c r="B1648">
        <v>3</v>
      </c>
      <c r="D1648">
        <v>0</v>
      </c>
      <c r="F1648">
        <v>0</v>
      </c>
      <c r="G1648">
        <v>0</v>
      </c>
      <c r="K1648" t="s">
        <v>89</v>
      </c>
      <c r="L1648">
        <v>1</v>
      </c>
    </row>
    <row r="1649" spans="1:12" x14ac:dyDescent="0.35">
      <c r="A1649">
        <v>199533</v>
      </c>
      <c r="B1649">
        <v>4</v>
      </c>
      <c r="D1649">
        <v>0</v>
      </c>
      <c r="F1649">
        <v>0</v>
      </c>
      <c r="G1649">
        <v>0</v>
      </c>
      <c r="K1649" t="s">
        <v>89</v>
      </c>
      <c r="L1649">
        <v>1</v>
      </c>
    </row>
    <row r="1650" spans="1:12" x14ac:dyDescent="0.35">
      <c r="A1650">
        <v>199533</v>
      </c>
      <c r="B1650">
        <v>5</v>
      </c>
      <c r="D1650">
        <v>2</v>
      </c>
      <c r="F1650">
        <v>1</v>
      </c>
      <c r="G1650">
        <v>0</v>
      </c>
      <c r="K1650" t="s">
        <v>89</v>
      </c>
      <c r="L1650">
        <v>1</v>
      </c>
    </row>
    <row r="1651" spans="1:12" x14ac:dyDescent="0.35">
      <c r="A1651">
        <v>199533</v>
      </c>
      <c r="B1651">
        <v>6</v>
      </c>
      <c r="D1651">
        <v>0</v>
      </c>
      <c r="F1651">
        <v>0</v>
      </c>
      <c r="G1651">
        <v>0</v>
      </c>
      <c r="K1651" t="s">
        <v>89</v>
      </c>
      <c r="L1651">
        <v>1</v>
      </c>
    </row>
    <row r="1652" spans="1:12" x14ac:dyDescent="0.35">
      <c r="A1652">
        <v>199533</v>
      </c>
      <c r="B1652">
        <v>7</v>
      </c>
      <c r="D1652">
        <v>0</v>
      </c>
      <c r="F1652">
        <v>0</v>
      </c>
      <c r="G1652">
        <v>0</v>
      </c>
      <c r="K1652" t="s">
        <v>89</v>
      </c>
      <c r="L1652">
        <v>1</v>
      </c>
    </row>
    <row r="1653" spans="1:12" x14ac:dyDescent="0.35">
      <c r="A1653">
        <v>199533</v>
      </c>
      <c r="B1653">
        <v>8</v>
      </c>
      <c r="D1653">
        <v>0</v>
      </c>
      <c r="F1653">
        <v>0</v>
      </c>
      <c r="G1653">
        <v>0</v>
      </c>
      <c r="K1653" t="s">
        <v>89</v>
      </c>
      <c r="L1653">
        <v>1</v>
      </c>
    </row>
    <row r="1654" spans="1:12" x14ac:dyDescent="0.35">
      <c r="A1654">
        <v>199533</v>
      </c>
      <c r="B1654">
        <v>9</v>
      </c>
      <c r="D1654">
        <v>0</v>
      </c>
      <c r="F1654">
        <v>0</v>
      </c>
      <c r="G1654">
        <v>0</v>
      </c>
      <c r="K1654" t="s">
        <v>89</v>
      </c>
      <c r="L1654">
        <v>1</v>
      </c>
    </row>
    <row r="1655" spans="1:12" x14ac:dyDescent="0.35">
      <c r="A1655">
        <v>199533</v>
      </c>
      <c r="B1655">
        <v>10</v>
      </c>
      <c r="D1655">
        <v>0</v>
      </c>
      <c r="F1655">
        <v>0</v>
      </c>
      <c r="G1655">
        <v>0</v>
      </c>
      <c r="K1655" t="s">
        <v>89</v>
      </c>
      <c r="L1655">
        <v>1</v>
      </c>
    </row>
    <row r="1656" spans="1:12" x14ac:dyDescent="0.35">
      <c r="A1656">
        <v>199533</v>
      </c>
      <c r="B1656">
        <v>11</v>
      </c>
      <c r="D1656">
        <v>0</v>
      </c>
      <c r="F1656">
        <v>0</v>
      </c>
      <c r="G1656">
        <v>0</v>
      </c>
      <c r="K1656" t="s">
        <v>89</v>
      </c>
      <c r="L1656">
        <v>1</v>
      </c>
    </row>
    <row r="1657" spans="1:12" x14ac:dyDescent="0.35">
      <c r="A1657">
        <v>199533</v>
      </c>
      <c r="B1657">
        <v>12</v>
      </c>
      <c r="D1657">
        <v>0</v>
      </c>
      <c r="F1657">
        <v>0</v>
      </c>
      <c r="G1657">
        <v>0</v>
      </c>
      <c r="K1657" t="s">
        <v>89</v>
      </c>
      <c r="L1657">
        <v>1</v>
      </c>
    </row>
    <row r="1658" spans="1:12" x14ac:dyDescent="0.35">
      <c r="A1658">
        <v>96918</v>
      </c>
      <c r="B1658">
        <v>1</v>
      </c>
      <c r="C1658" t="s">
        <v>253</v>
      </c>
      <c r="D1658">
        <v>7</v>
      </c>
      <c r="E1658">
        <v>138</v>
      </c>
      <c r="F1658">
        <v>1</v>
      </c>
      <c r="G1658">
        <v>-63</v>
      </c>
      <c r="H1658" t="s">
        <v>255</v>
      </c>
      <c r="I1658" t="s">
        <v>256</v>
      </c>
      <c r="J1658">
        <v>42</v>
      </c>
      <c r="K1658" t="s">
        <v>254</v>
      </c>
      <c r="L1658">
        <v>1</v>
      </c>
    </row>
    <row r="1659" spans="1:12" x14ac:dyDescent="0.35">
      <c r="A1659">
        <v>96918</v>
      </c>
      <c r="B1659">
        <v>2</v>
      </c>
      <c r="D1659">
        <v>0</v>
      </c>
      <c r="F1659">
        <v>0</v>
      </c>
      <c r="G1659">
        <v>0</v>
      </c>
      <c r="K1659" t="s">
        <v>89</v>
      </c>
      <c r="L1659">
        <v>1</v>
      </c>
    </row>
    <row r="1660" spans="1:12" x14ac:dyDescent="0.35">
      <c r="A1660">
        <v>96918</v>
      </c>
      <c r="B1660">
        <v>3</v>
      </c>
      <c r="D1660">
        <v>0</v>
      </c>
      <c r="F1660">
        <v>0</v>
      </c>
      <c r="G1660">
        <v>0</v>
      </c>
      <c r="K1660" t="s">
        <v>89</v>
      </c>
      <c r="L1660">
        <v>1</v>
      </c>
    </row>
    <row r="1661" spans="1:12" x14ac:dyDescent="0.35">
      <c r="A1661">
        <v>96918</v>
      </c>
      <c r="B1661">
        <v>4</v>
      </c>
      <c r="D1661">
        <v>0</v>
      </c>
      <c r="F1661">
        <v>0</v>
      </c>
      <c r="G1661">
        <v>0</v>
      </c>
      <c r="K1661" t="s">
        <v>89</v>
      </c>
      <c r="L1661">
        <v>1</v>
      </c>
    </row>
    <row r="1662" spans="1:12" x14ac:dyDescent="0.35">
      <c r="A1662">
        <v>96918</v>
      </c>
      <c r="B1662">
        <v>5</v>
      </c>
      <c r="D1662">
        <v>0</v>
      </c>
      <c r="F1662">
        <v>0</v>
      </c>
      <c r="G1662">
        <v>0</v>
      </c>
      <c r="K1662" t="s">
        <v>89</v>
      </c>
      <c r="L1662">
        <v>1</v>
      </c>
    </row>
    <row r="1663" spans="1:12" x14ac:dyDescent="0.35">
      <c r="A1663">
        <v>96918</v>
      </c>
      <c r="B1663">
        <v>6</v>
      </c>
      <c r="D1663">
        <v>0</v>
      </c>
      <c r="F1663">
        <v>0</v>
      </c>
      <c r="G1663">
        <v>0</v>
      </c>
      <c r="K1663" t="s">
        <v>89</v>
      </c>
      <c r="L1663">
        <v>1</v>
      </c>
    </row>
    <row r="1664" spans="1:12" x14ac:dyDescent="0.35">
      <c r="A1664">
        <v>96918</v>
      </c>
      <c r="B1664">
        <v>7</v>
      </c>
      <c r="D1664">
        <v>0</v>
      </c>
      <c r="F1664">
        <v>0</v>
      </c>
      <c r="G1664">
        <v>0</v>
      </c>
      <c r="K1664" t="s">
        <v>89</v>
      </c>
      <c r="L1664">
        <v>1</v>
      </c>
    </row>
    <row r="1665" spans="1:12" x14ac:dyDescent="0.35">
      <c r="A1665">
        <v>96918</v>
      </c>
      <c r="B1665">
        <v>8</v>
      </c>
      <c r="D1665">
        <v>0</v>
      </c>
      <c r="F1665">
        <v>0</v>
      </c>
      <c r="G1665">
        <v>0</v>
      </c>
      <c r="K1665" t="s">
        <v>89</v>
      </c>
      <c r="L1665">
        <v>1</v>
      </c>
    </row>
    <row r="1666" spans="1:12" x14ac:dyDescent="0.35">
      <c r="A1666">
        <v>96918</v>
      </c>
      <c r="B1666">
        <v>9</v>
      </c>
      <c r="D1666">
        <v>0</v>
      </c>
      <c r="F1666">
        <v>0</v>
      </c>
      <c r="G1666">
        <v>0</v>
      </c>
      <c r="K1666" t="s">
        <v>89</v>
      </c>
      <c r="L1666">
        <v>1</v>
      </c>
    </row>
    <row r="1667" spans="1:12" x14ac:dyDescent="0.35">
      <c r="A1667">
        <v>96918</v>
      </c>
      <c r="B1667">
        <v>10</v>
      </c>
      <c r="D1667">
        <v>0</v>
      </c>
      <c r="F1667">
        <v>0</v>
      </c>
      <c r="G1667">
        <v>0</v>
      </c>
      <c r="K1667" t="s">
        <v>89</v>
      </c>
      <c r="L1667">
        <v>1</v>
      </c>
    </row>
    <row r="1668" spans="1:12" x14ac:dyDescent="0.35">
      <c r="A1668">
        <v>96918</v>
      </c>
      <c r="B1668">
        <v>11</v>
      </c>
      <c r="D1668">
        <v>0</v>
      </c>
      <c r="F1668">
        <v>0</v>
      </c>
      <c r="G1668">
        <v>0</v>
      </c>
      <c r="K1668" t="s">
        <v>89</v>
      </c>
      <c r="L1668">
        <v>1</v>
      </c>
    </row>
    <row r="1669" spans="1:12" x14ac:dyDescent="0.35">
      <c r="A1669">
        <v>96918</v>
      </c>
      <c r="B1669">
        <v>12</v>
      </c>
      <c r="D1669">
        <v>0</v>
      </c>
      <c r="F1669">
        <v>0</v>
      </c>
      <c r="G1669">
        <v>0</v>
      </c>
      <c r="K1669" t="s">
        <v>89</v>
      </c>
      <c r="L1669">
        <v>1</v>
      </c>
    </row>
    <row r="1670" spans="1:12" x14ac:dyDescent="0.35">
      <c r="A1670">
        <v>464588</v>
      </c>
      <c r="B1670">
        <v>1</v>
      </c>
      <c r="C1670" t="s">
        <v>253</v>
      </c>
      <c r="D1670">
        <v>21</v>
      </c>
      <c r="E1670">
        <v>138</v>
      </c>
      <c r="F1670">
        <v>1</v>
      </c>
      <c r="G1670">
        <v>-63</v>
      </c>
      <c r="H1670" t="s">
        <v>255</v>
      </c>
      <c r="I1670" t="s">
        <v>256</v>
      </c>
      <c r="J1670">
        <v>42</v>
      </c>
      <c r="K1670" t="s">
        <v>254</v>
      </c>
      <c r="L1670">
        <v>1</v>
      </c>
    </row>
    <row r="1671" spans="1:12" x14ac:dyDescent="0.35">
      <c r="A1671">
        <v>464588</v>
      </c>
      <c r="B1671">
        <v>2</v>
      </c>
      <c r="D1671">
        <v>0</v>
      </c>
      <c r="F1671">
        <v>0</v>
      </c>
      <c r="G1671">
        <v>0</v>
      </c>
      <c r="K1671" t="s">
        <v>89</v>
      </c>
      <c r="L1671">
        <v>1</v>
      </c>
    </row>
    <row r="1672" spans="1:12" x14ac:dyDescent="0.35">
      <c r="A1672">
        <v>464588</v>
      </c>
      <c r="B1672">
        <v>3</v>
      </c>
      <c r="D1672">
        <v>0</v>
      </c>
      <c r="F1672">
        <v>0</v>
      </c>
      <c r="G1672">
        <v>0</v>
      </c>
      <c r="K1672" t="s">
        <v>89</v>
      </c>
      <c r="L1672">
        <v>1</v>
      </c>
    </row>
    <row r="1673" spans="1:12" x14ac:dyDescent="0.35">
      <c r="A1673">
        <v>464588</v>
      </c>
      <c r="B1673">
        <v>4</v>
      </c>
      <c r="D1673">
        <v>0</v>
      </c>
      <c r="F1673">
        <v>0</v>
      </c>
      <c r="G1673">
        <v>0</v>
      </c>
      <c r="K1673" t="s">
        <v>89</v>
      </c>
      <c r="L1673">
        <v>1</v>
      </c>
    </row>
    <row r="1674" spans="1:12" x14ac:dyDescent="0.35">
      <c r="A1674">
        <v>464588</v>
      </c>
      <c r="B1674">
        <v>5</v>
      </c>
      <c r="D1674">
        <v>0</v>
      </c>
      <c r="F1674">
        <v>0</v>
      </c>
      <c r="G1674">
        <v>0</v>
      </c>
      <c r="K1674" t="s">
        <v>89</v>
      </c>
      <c r="L1674">
        <v>1</v>
      </c>
    </row>
    <row r="1675" spans="1:12" x14ac:dyDescent="0.35">
      <c r="A1675">
        <v>464588</v>
      </c>
      <c r="B1675">
        <v>6</v>
      </c>
      <c r="D1675">
        <v>0</v>
      </c>
      <c r="F1675">
        <v>0</v>
      </c>
      <c r="G1675">
        <v>0</v>
      </c>
      <c r="K1675" t="s">
        <v>89</v>
      </c>
      <c r="L1675">
        <v>1</v>
      </c>
    </row>
    <row r="1676" spans="1:12" x14ac:dyDescent="0.35">
      <c r="A1676">
        <v>464588</v>
      </c>
      <c r="B1676">
        <v>7</v>
      </c>
      <c r="D1676">
        <v>0</v>
      </c>
      <c r="F1676">
        <v>0</v>
      </c>
      <c r="G1676">
        <v>0</v>
      </c>
      <c r="K1676" t="s">
        <v>89</v>
      </c>
      <c r="L1676">
        <v>1</v>
      </c>
    </row>
    <row r="1677" spans="1:12" x14ac:dyDescent="0.35">
      <c r="A1677">
        <v>464588</v>
      </c>
      <c r="B1677">
        <v>8</v>
      </c>
      <c r="D1677">
        <v>0</v>
      </c>
      <c r="F1677">
        <v>0</v>
      </c>
      <c r="G1677">
        <v>0</v>
      </c>
      <c r="K1677" t="s">
        <v>89</v>
      </c>
      <c r="L1677">
        <v>1</v>
      </c>
    </row>
    <row r="1678" spans="1:12" x14ac:dyDescent="0.35">
      <c r="A1678">
        <v>464588</v>
      </c>
      <c r="B1678">
        <v>9</v>
      </c>
      <c r="D1678">
        <v>0</v>
      </c>
      <c r="F1678">
        <v>0</v>
      </c>
      <c r="G1678">
        <v>0</v>
      </c>
      <c r="K1678" t="s">
        <v>89</v>
      </c>
      <c r="L1678">
        <v>1</v>
      </c>
    </row>
    <row r="1679" spans="1:12" x14ac:dyDescent="0.35">
      <c r="A1679">
        <v>464588</v>
      </c>
      <c r="B1679">
        <v>10</v>
      </c>
      <c r="D1679">
        <v>0</v>
      </c>
      <c r="F1679">
        <v>0</v>
      </c>
      <c r="G1679">
        <v>0</v>
      </c>
      <c r="K1679" t="s">
        <v>89</v>
      </c>
      <c r="L1679">
        <v>1</v>
      </c>
    </row>
    <row r="1680" spans="1:12" x14ac:dyDescent="0.35">
      <c r="A1680">
        <v>464588</v>
      </c>
      <c r="B1680">
        <v>11</v>
      </c>
      <c r="D1680">
        <v>0</v>
      </c>
      <c r="F1680">
        <v>0</v>
      </c>
      <c r="G1680">
        <v>0</v>
      </c>
      <c r="K1680" t="s">
        <v>89</v>
      </c>
      <c r="L1680">
        <v>1</v>
      </c>
    </row>
    <row r="1681" spans="1:12" x14ac:dyDescent="0.35">
      <c r="A1681">
        <v>464588</v>
      </c>
      <c r="B1681">
        <v>12</v>
      </c>
      <c r="D1681">
        <v>0</v>
      </c>
      <c r="F1681">
        <v>0</v>
      </c>
      <c r="G1681">
        <v>0</v>
      </c>
      <c r="K1681" t="s">
        <v>89</v>
      </c>
      <c r="L1681">
        <v>1</v>
      </c>
    </row>
    <row r="1682" spans="1:12" x14ac:dyDescent="0.35">
      <c r="A1682">
        <v>1095623</v>
      </c>
      <c r="B1682">
        <v>1</v>
      </c>
      <c r="C1682" t="s">
        <v>253</v>
      </c>
      <c r="D1682">
        <v>1</v>
      </c>
      <c r="E1682">
        <v>138</v>
      </c>
      <c r="F1682">
        <v>1</v>
      </c>
      <c r="G1682">
        <v>-63</v>
      </c>
      <c r="H1682" t="s">
        <v>255</v>
      </c>
      <c r="I1682" t="s">
        <v>256</v>
      </c>
      <c r="J1682">
        <v>42</v>
      </c>
      <c r="K1682" t="s">
        <v>254</v>
      </c>
      <c r="L1682">
        <v>1</v>
      </c>
    </row>
    <row r="1683" spans="1:12" x14ac:dyDescent="0.35">
      <c r="A1683">
        <v>1095623</v>
      </c>
      <c r="B1683">
        <v>2</v>
      </c>
      <c r="D1683">
        <v>0</v>
      </c>
      <c r="F1683">
        <v>0</v>
      </c>
      <c r="G1683">
        <v>0</v>
      </c>
      <c r="K1683" t="s">
        <v>89</v>
      </c>
      <c r="L1683">
        <v>1</v>
      </c>
    </row>
    <row r="1684" spans="1:12" x14ac:dyDescent="0.35">
      <c r="A1684">
        <v>1095623</v>
      </c>
      <c r="B1684">
        <v>3</v>
      </c>
      <c r="D1684">
        <v>0</v>
      </c>
      <c r="F1684">
        <v>0</v>
      </c>
      <c r="G1684">
        <v>0</v>
      </c>
      <c r="K1684" t="s">
        <v>89</v>
      </c>
      <c r="L1684">
        <v>1</v>
      </c>
    </row>
    <row r="1685" spans="1:12" x14ac:dyDescent="0.35">
      <c r="A1685">
        <v>1095623</v>
      </c>
      <c r="B1685">
        <v>4</v>
      </c>
      <c r="D1685">
        <v>0</v>
      </c>
      <c r="F1685">
        <v>0</v>
      </c>
      <c r="G1685">
        <v>0</v>
      </c>
      <c r="K1685" t="s">
        <v>89</v>
      </c>
      <c r="L1685">
        <v>1</v>
      </c>
    </row>
    <row r="1686" spans="1:12" x14ac:dyDescent="0.35">
      <c r="A1686">
        <v>1095623</v>
      </c>
      <c r="B1686">
        <v>5</v>
      </c>
      <c r="D1686">
        <v>0</v>
      </c>
      <c r="F1686">
        <v>0</v>
      </c>
      <c r="G1686">
        <v>0</v>
      </c>
      <c r="K1686" t="s">
        <v>89</v>
      </c>
      <c r="L1686">
        <v>1</v>
      </c>
    </row>
    <row r="1687" spans="1:12" x14ac:dyDescent="0.35">
      <c r="A1687">
        <v>1095623</v>
      </c>
      <c r="B1687">
        <v>6</v>
      </c>
      <c r="D1687">
        <v>0</v>
      </c>
      <c r="F1687">
        <v>0</v>
      </c>
      <c r="G1687">
        <v>0</v>
      </c>
      <c r="K1687" t="s">
        <v>89</v>
      </c>
      <c r="L1687">
        <v>1</v>
      </c>
    </row>
    <row r="1688" spans="1:12" x14ac:dyDescent="0.35">
      <c r="A1688">
        <v>1095623</v>
      </c>
      <c r="B1688">
        <v>7</v>
      </c>
      <c r="D1688">
        <v>0</v>
      </c>
      <c r="F1688">
        <v>0</v>
      </c>
      <c r="G1688">
        <v>0</v>
      </c>
      <c r="K1688" t="s">
        <v>89</v>
      </c>
      <c r="L1688">
        <v>1</v>
      </c>
    </row>
    <row r="1689" spans="1:12" x14ac:dyDescent="0.35">
      <c r="A1689">
        <v>1095623</v>
      </c>
      <c r="B1689">
        <v>8</v>
      </c>
      <c r="D1689">
        <v>0</v>
      </c>
      <c r="F1689">
        <v>0</v>
      </c>
      <c r="G1689">
        <v>0</v>
      </c>
      <c r="K1689" t="s">
        <v>89</v>
      </c>
      <c r="L1689">
        <v>1</v>
      </c>
    </row>
    <row r="1690" spans="1:12" x14ac:dyDescent="0.35">
      <c r="A1690">
        <v>1095623</v>
      </c>
      <c r="B1690">
        <v>9</v>
      </c>
      <c r="D1690">
        <v>0</v>
      </c>
      <c r="F1690">
        <v>0</v>
      </c>
      <c r="G1690">
        <v>0</v>
      </c>
      <c r="K1690" t="s">
        <v>89</v>
      </c>
      <c r="L1690">
        <v>1</v>
      </c>
    </row>
    <row r="1691" spans="1:12" x14ac:dyDescent="0.35">
      <c r="A1691">
        <v>1095623</v>
      </c>
      <c r="B1691">
        <v>10</v>
      </c>
      <c r="D1691">
        <v>0</v>
      </c>
      <c r="F1691">
        <v>0</v>
      </c>
      <c r="G1691">
        <v>0</v>
      </c>
      <c r="K1691" t="s">
        <v>89</v>
      </c>
      <c r="L1691">
        <v>1</v>
      </c>
    </row>
    <row r="1692" spans="1:12" x14ac:dyDescent="0.35">
      <c r="A1692">
        <v>1095623</v>
      </c>
      <c r="B1692">
        <v>11</v>
      </c>
      <c r="D1692">
        <v>0</v>
      </c>
      <c r="F1692">
        <v>0</v>
      </c>
      <c r="G1692">
        <v>0</v>
      </c>
      <c r="K1692" t="s">
        <v>89</v>
      </c>
      <c r="L1692">
        <v>1</v>
      </c>
    </row>
    <row r="1693" spans="1:12" x14ac:dyDescent="0.35">
      <c r="A1693">
        <v>1095623</v>
      </c>
      <c r="B1693">
        <v>12</v>
      </c>
      <c r="D1693">
        <v>0</v>
      </c>
      <c r="F1693">
        <v>0</v>
      </c>
      <c r="G1693">
        <v>0</v>
      </c>
      <c r="K1693" t="s">
        <v>89</v>
      </c>
      <c r="L1693">
        <v>1</v>
      </c>
    </row>
    <row r="1694" spans="1:12" x14ac:dyDescent="0.35">
      <c r="A1694">
        <v>839047</v>
      </c>
      <c r="B1694">
        <v>1</v>
      </c>
      <c r="C1694" t="s">
        <v>253</v>
      </c>
      <c r="D1694">
        <v>4</v>
      </c>
      <c r="E1694">
        <v>138</v>
      </c>
      <c r="F1694">
        <v>1</v>
      </c>
      <c r="G1694">
        <v>-63</v>
      </c>
      <c r="H1694" t="s">
        <v>255</v>
      </c>
      <c r="I1694" t="s">
        <v>256</v>
      </c>
      <c r="J1694">
        <v>42</v>
      </c>
      <c r="K1694" t="s">
        <v>254</v>
      </c>
      <c r="L1694">
        <v>1</v>
      </c>
    </row>
    <row r="1695" spans="1:12" x14ac:dyDescent="0.35">
      <c r="A1695">
        <v>839047</v>
      </c>
      <c r="B1695">
        <v>2</v>
      </c>
      <c r="D1695">
        <v>0</v>
      </c>
      <c r="F1695">
        <v>0</v>
      </c>
      <c r="G1695">
        <v>0</v>
      </c>
      <c r="K1695" t="s">
        <v>89</v>
      </c>
      <c r="L1695">
        <v>1</v>
      </c>
    </row>
    <row r="1696" spans="1:12" x14ac:dyDescent="0.35">
      <c r="A1696">
        <v>839047</v>
      </c>
      <c r="B1696">
        <v>3</v>
      </c>
      <c r="D1696">
        <v>0</v>
      </c>
      <c r="F1696">
        <v>0</v>
      </c>
      <c r="G1696">
        <v>0</v>
      </c>
      <c r="K1696" t="s">
        <v>89</v>
      </c>
      <c r="L1696">
        <v>1</v>
      </c>
    </row>
    <row r="1697" spans="1:12" x14ac:dyDescent="0.35">
      <c r="A1697">
        <v>839047</v>
      </c>
      <c r="B1697">
        <v>4</v>
      </c>
      <c r="D1697">
        <v>0</v>
      </c>
      <c r="F1697">
        <v>0</v>
      </c>
      <c r="G1697">
        <v>0</v>
      </c>
      <c r="K1697" t="s">
        <v>89</v>
      </c>
      <c r="L1697">
        <v>1</v>
      </c>
    </row>
    <row r="1698" spans="1:12" x14ac:dyDescent="0.35">
      <c r="A1698">
        <v>839047</v>
      </c>
      <c r="B1698">
        <v>5</v>
      </c>
      <c r="D1698">
        <v>0</v>
      </c>
      <c r="F1698">
        <v>0</v>
      </c>
      <c r="G1698">
        <v>0</v>
      </c>
      <c r="K1698" t="s">
        <v>89</v>
      </c>
      <c r="L1698">
        <v>1</v>
      </c>
    </row>
    <row r="1699" spans="1:12" x14ac:dyDescent="0.35">
      <c r="A1699">
        <v>839047</v>
      </c>
      <c r="B1699">
        <v>6</v>
      </c>
      <c r="D1699">
        <v>0</v>
      </c>
      <c r="F1699">
        <v>0</v>
      </c>
      <c r="G1699">
        <v>0</v>
      </c>
      <c r="K1699" t="s">
        <v>89</v>
      </c>
      <c r="L1699">
        <v>1</v>
      </c>
    </row>
    <row r="1700" spans="1:12" x14ac:dyDescent="0.35">
      <c r="A1700">
        <v>839047</v>
      </c>
      <c r="B1700">
        <v>7</v>
      </c>
      <c r="D1700">
        <v>0</v>
      </c>
      <c r="F1700">
        <v>0</v>
      </c>
      <c r="G1700">
        <v>0</v>
      </c>
      <c r="K1700" t="s">
        <v>89</v>
      </c>
      <c r="L1700">
        <v>1</v>
      </c>
    </row>
    <row r="1701" spans="1:12" x14ac:dyDescent="0.35">
      <c r="A1701">
        <v>839047</v>
      </c>
      <c r="B1701">
        <v>8</v>
      </c>
      <c r="D1701">
        <v>0</v>
      </c>
      <c r="F1701">
        <v>0</v>
      </c>
      <c r="G1701">
        <v>0</v>
      </c>
      <c r="K1701" t="s">
        <v>89</v>
      </c>
      <c r="L1701">
        <v>1</v>
      </c>
    </row>
    <row r="1702" spans="1:12" x14ac:dyDescent="0.35">
      <c r="A1702">
        <v>839047</v>
      </c>
      <c r="B1702">
        <v>9</v>
      </c>
      <c r="D1702">
        <v>0</v>
      </c>
      <c r="F1702">
        <v>0</v>
      </c>
      <c r="G1702">
        <v>0</v>
      </c>
      <c r="K1702" t="s">
        <v>89</v>
      </c>
      <c r="L1702">
        <v>1</v>
      </c>
    </row>
    <row r="1703" spans="1:12" x14ac:dyDescent="0.35">
      <c r="A1703">
        <v>839047</v>
      </c>
      <c r="B1703">
        <v>10</v>
      </c>
      <c r="D1703">
        <v>0</v>
      </c>
      <c r="F1703">
        <v>0</v>
      </c>
      <c r="G1703">
        <v>0</v>
      </c>
      <c r="K1703" t="s">
        <v>89</v>
      </c>
      <c r="L1703">
        <v>1</v>
      </c>
    </row>
    <row r="1704" spans="1:12" x14ac:dyDescent="0.35">
      <c r="A1704">
        <v>839047</v>
      </c>
      <c r="B1704">
        <v>11</v>
      </c>
      <c r="D1704">
        <v>0</v>
      </c>
      <c r="F1704">
        <v>0</v>
      </c>
      <c r="G1704">
        <v>0</v>
      </c>
      <c r="K1704" t="s">
        <v>89</v>
      </c>
      <c r="L1704">
        <v>1</v>
      </c>
    </row>
    <row r="1705" spans="1:12" x14ac:dyDescent="0.35">
      <c r="A1705">
        <v>839047</v>
      </c>
      <c r="B1705">
        <v>12</v>
      </c>
      <c r="D1705">
        <v>0</v>
      </c>
      <c r="F1705">
        <v>0</v>
      </c>
      <c r="G1705">
        <v>0</v>
      </c>
      <c r="K1705" t="s">
        <v>89</v>
      </c>
      <c r="L1705">
        <v>1</v>
      </c>
    </row>
    <row r="1706" spans="1:12" x14ac:dyDescent="0.35">
      <c r="A1706">
        <v>18543</v>
      </c>
      <c r="B1706">
        <v>1</v>
      </c>
      <c r="D1706">
        <v>34</v>
      </c>
      <c r="F1706">
        <v>3</v>
      </c>
      <c r="G1706">
        <v>0</v>
      </c>
      <c r="K1706" t="s">
        <v>89</v>
      </c>
      <c r="L1706">
        <v>1</v>
      </c>
    </row>
    <row r="1707" spans="1:12" x14ac:dyDescent="0.35">
      <c r="A1707">
        <v>18543</v>
      </c>
      <c r="B1707">
        <v>2</v>
      </c>
      <c r="D1707">
        <v>0</v>
      </c>
      <c r="F1707">
        <v>0</v>
      </c>
      <c r="G1707">
        <v>0</v>
      </c>
      <c r="K1707" t="s">
        <v>89</v>
      </c>
      <c r="L1707">
        <v>1</v>
      </c>
    </row>
    <row r="1708" spans="1:12" x14ac:dyDescent="0.35">
      <c r="A1708">
        <v>18543</v>
      </c>
      <c r="B1708">
        <v>3</v>
      </c>
      <c r="D1708">
        <v>0</v>
      </c>
      <c r="F1708">
        <v>0</v>
      </c>
      <c r="G1708">
        <v>0</v>
      </c>
      <c r="K1708" t="s">
        <v>89</v>
      </c>
      <c r="L1708">
        <v>1</v>
      </c>
    </row>
    <row r="1709" spans="1:12" x14ac:dyDescent="0.35">
      <c r="A1709">
        <v>18543</v>
      </c>
      <c r="B1709">
        <v>4</v>
      </c>
      <c r="D1709">
        <v>0</v>
      </c>
      <c r="F1709">
        <v>0</v>
      </c>
      <c r="G1709">
        <v>0</v>
      </c>
      <c r="K1709" t="s">
        <v>89</v>
      </c>
      <c r="L1709">
        <v>1</v>
      </c>
    </row>
    <row r="1710" spans="1:12" x14ac:dyDescent="0.35">
      <c r="A1710">
        <v>18543</v>
      </c>
      <c r="B1710">
        <v>5</v>
      </c>
      <c r="D1710">
        <v>1</v>
      </c>
      <c r="F1710">
        <v>1</v>
      </c>
      <c r="G1710">
        <v>0</v>
      </c>
      <c r="K1710" t="s">
        <v>89</v>
      </c>
      <c r="L1710">
        <v>1</v>
      </c>
    </row>
    <row r="1711" spans="1:12" x14ac:dyDescent="0.35">
      <c r="A1711">
        <v>18543</v>
      </c>
      <c r="B1711">
        <v>6</v>
      </c>
      <c r="D1711">
        <v>0</v>
      </c>
      <c r="F1711">
        <v>0</v>
      </c>
      <c r="G1711">
        <v>0</v>
      </c>
      <c r="K1711" t="s">
        <v>89</v>
      </c>
      <c r="L1711">
        <v>1</v>
      </c>
    </row>
    <row r="1712" spans="1:12" x14ac:dyDescent="0.35">
      <c r="A1712">
        <v>18543</v>
      </c>
      <c r="B1712">
        <v>7</v>
      </c>
      <c r="D1712">
        <v>0</v>
      </c>
      <c r="F1712">
        <v>0</v>
      </c>
      <c r="G1712">
        <v>0</v>
      </c>
      <c r="K1712" t="s">
        <v>89</v>
      </c>
      <c r="L1712">
        <v>1</v>
      </c>
    </row>
    <row r="1713" spans="1:12" x14ac:dyDescent="0.35">
      <c r="A1713">
        <v>18543</v>
      </c>
      <c r="B1713">
        <v>8</v>
      </c>
      <c r="D1713">
        <v>0</v>
      </c>
      <c r="F1713">
        <v>0</v>
      </c>
      <c r="G1713">
        <v>0</v>
      </c>
      <c r="K1713" t="s">
        <v>89</v>
      </c>
      <c r="L1713">
        <v>1</v>
      </c>
    </row>
    <row r="1714" spans="1:12" x14ac:dyDescent="0.35">
      <c r="A1714">
        <v>18543</v>
      </c>
      <c r="B1714">
        <v>9</v>
      </c>
      <c r="D1714">
        <v>0</v>
      </c>
      <c r="F1714">
        <v>0</v>
      </c>
      <c r="G1714">
        <v>0</v>
      </c>
      <c r="K1714" t="s">
        <v>89</v>
      </c>
      <c r="L1714">
        <v>1</v>
      </c>
    </row>
    <row r="1715" spans="1:12" x14ac:dyDescent="0.35">
      <c r="A1715">
        <v>18543</v>
      </c>
      <c r="B1715">
        <v>10</v>
      </c>
      <c r="D1715">
        <v>0</v>
      </c>
      <c r="F1715">
        <v>0</v>
      </c>
      <c r="G1715">
        <v>0</v>
      </c>
      <c r="K1715" t="s">
        <v>89</v>
      </c>
      <c r="L1715">
        <v>1</v>
      </c>
    </row>
    <row r="1716" spans="1:12" x14ac:dyDescent="0.35">
      <c r="A1716">
        <v>18543</v>
      </c>
      <c r="B1716">
        <v>11</v>
      </c>
      <c r="D1716">
        <v>0</v>
      </c>
      <c r="F1716">
        <v>0</v>
      </c>
      <c r="G1716">
        <v>0</v>
      </c>
      <c r="K1716" t="s">
        <v>89</v>
      </c>
      <c r="L1716">
        <v>1</v>
      </c>
    </row>
    <row r="1717" spans="1:12" x14ac:dyDescent="0.35">
      <c r="A1717">
        <v>18543</v>
      </c>
      <c r="B1717">
        <v>12</v>
      </c>
      <c r="D1717">
        <v>0</v>
      </c>
      <c r="F1717">
        <v>0</v>
      </c>
      <c r="G1717">
        <v>0</v>
      </c>
      <c r="K1717" t="s">
        <v>89</v>
      </c>
      <c r="L1717">
        <v>1</v>
      </c>
    </row>
    <row r="1718" spans="1:12" x14ac:dyDescent="0.35">
      <c r="A1718">
        <v>1382942</v>
      </c>
      <c r="B1718">
        <v>1</v>
      </c>
      <c r="D1718">
        <v>8</v>
      </c>
      <c r="E1718" t="s">
        <v>257</v>
      </c>
      <c r="F1718">
        <v>1</v>
      </c>
      <c r="G1718">
        <v>0</v>
      </c>
      <c r="K1718" t="s">
        <v>257</v>
      </c>
      <c r="L1718">
        <v>1</v>
      </c>
    </row>
    <row r="1719" spans="1:12" x14ac:dyDescent="0.35">
      <c r="A1719">
        <v>1382942</v>
      </c>
      <c r="B1719">
        <v>2</v>
      </c>
      <c r="D1719">
        <v>0</v>
      </c>
      <c r="E1719" t="s">
        <v>257</v>
      </c>
      <c r="F1719">
        <v>0</v>
      </c>
      <c r="G1719">
        <v>0</v>
      </c>
      <c r="K1719" t="s">
        <v>257</v>
      </c>
      <c r="L1719">
        <v>1</v>
      </c>
    </row>
    <row r="1720" spans="1:12" x14ac:dyDescent="0.35">
      <c r="A1720">
        <v>1382942</v>
      </c>
      <c r="B1720">
        <v>3</v>
      </c>
      <c r="D1720">
        <v>0</v>
      </c>
      <c r="E1720" t="s">
        <v>257</v>
      </c>
      <c r="F1720">
        <v>0</v>
      </c>
      <c r="G1720">
        <v>0</v>
      </c>
      <c r="K1720" t="s">
        <v>257</v>
      </c>
      <c r="L1720">
        <v>1</v>
      </c>
    </row>
    <row r="1721" spans="1:12" x14ac:dyDescent="0.35">
      <c r="A1721">
        <v>1382942</v>
      </c>
      <c r="B1721">
        <v>4</v>
      </c>
      <c r="D1721">
        <v>0</v>
      </c>
      <c r="E1721" t="s">
        <v>257</v>
      </c>
      <c r="F1721">
        <v>0</v>
      </c>
      <c r="G1721">
        <v>0</v>
      </c>
      <c r="K1721" t="s">
        <v>257</v>
      </c>
      <c r="L1721">
        <v>1</v>
      </c>
    </row>
    <row r="1722" spans="1:12" x14ac:dyDescent="0.35">
      <c r="A1722">
        <v>1382942</v>
      </c>
      <c r="B1722">
        <v>5</v>
      </c>
      <c r="D1722">
        <v>0</v>
      </c>
      <c r="E1722" t="s">
        <v>257</v>
      </c>
      <c r="F1722">
        <v>0</v>
      </c>
      <c r="G1722">
        <v>0</v>
      </c>
      <c r="K1722" t="s">
        <v>257</v>
      </c>
      <c r="L1722">
        <v>1</v>
      </c>
    </row>
    <row r="1723" spans="1:12" x14ac:dyDescent="0.35">
      <c r="A1723">
        <v>1382942</v>
      </c>
      <c r="B1723">
        <v>6</v>
      </c>
      <c r="D1723">
        <v>0</v>
      </c>
      <c r="E1723" t="s">
        <v>257</v>
      </c>
      <c r="F1723">
        <v>0</v>
      </c>
      <c r="G1723">
        <v>0</v>
      </c>
      <c r="K1723" t="s">
        <v>257</v>
      </c>
      <c r="L1723">
        <v>1</v>
      </c>
    </row>
    <row r="1724" spans="1:12" x14ac:dyDescent="0.35">
      <c r="A1724">
        <v>1382942</v>
      </c>
      <c r="B1724">
        <v>7</v>
      </c>
      <c r="D1724">
        <v>0</v>
      </c>
      <c r="E1724" t="s">
        <v>257</v>
      </c>
      <c r="F1724">
        <v>0</v>
      </c>
      <c r="G1724">
        <v>0</v>
      </c>
      <c r="K1724" t="s">
        <v>257</v>
      </c>
      <c r="L1724">
        <v>1</v>
      </c>
    </row>
    <row r="1725" spans="1:12" x14ac:dyDescent="0.35">
      <c r="A1725">
        <v>1382942</v>
      </c>
      <c r="B1725">
        <v>8</v>
      </c>
      <c r="D1725">
        <v>0</v>
      </c>
      <c r="E1725" t="s">
        <v>257</v>
      </c>
      <c r="F1725">
        <v>0</v>
      </c>
      <c r="G1725">
        <v>0</v>
      </c>
      <c r="K1725" t="s">
        <v>257</v>
      </c>
      <c r="L1725">
        <v>1</v>
      </c>
    </row>
    <row r="1726" spans="1:12" x14ac:dyDescent="0.35">
      <c r="A1726">
        <v>1382942</v>
      </c>
      <c r="B1726">
        <v>9</v>
      </c>
      <c r="D1726">
        <v>0</v>
      </c>
      <c r="E1726" t="s">
        <v>257</v>
      </c>
      <c r="F1726">
        <v>0</v>
      </c>
      <c r="G1726">
        <v>0</v>
      </c>
      <c r="K1726" t="s">
        <v>257</v>
      </c>
      <c r="L1726">
        <v>1</v>
      </c>
    </row>
    <row r="1727" spans="1:12" x14ac:dyDescent="0.35">
      <c r="A1727">
        <v>1382942</v>
      </c>
      <c r="B1727">
        <v>10</v>
      </c>
      <c r="D1727">
        <v>0</v>
      </c>
      <c r="E1727" t="s">
        <v>257</v>
      </c>
      <c r="F1727">
        <v>0</v>
      </c>
      <c r="G1727">
        <v>0</v>
      </c>
      <c r="K1727" t="s">
        <v>257</v>
      </c>
      <c r="L1727">
        <v>1</v>
      </c>
    </row>
    <row r="1728" spans="1:12" x14ac:dyDescent="0.35">
      <c r="A1728">
        <v>1382942</v>
      </c>
      <c r="B1728">
        <v>11</v>
      </c>
      <c r="D1728">
        <v>0</v>
      </c>
      <c r="E1728" t="s">
        <v>257</v>
      </c>
      <c r="F1728">
        <v>0</v>
      </c>
      <c r="G1728">
        <v>0</v>
      </c>
      <c r="K1728" t="s">
        <v>257</v>
      </c>
      <c r="L1728">
        <v>1</v>
      </c>
    </row>
    <row r="1729" spans="1:12" x14ac:dyDescent="0.35">
      <c r="A1729">
        <v>1382942</v>
      </c>
      <c r="B1729">
        <v>12</v>
      </c>
      <c r="D1729">
        <v>0</v>
      </c>
      <c r="E1729" t="s">
        <v>257</v>
      </c>
      <c r="F1729">
        <v>0</v>
      </c>
      <c r="G1729">
        <v>0</v>
      </c>
      <c r="K1729" t="s">
        <v>257</v>
      </c>
      <c r="L1729">
        <v>1</v>
      </c>
    </row>
    <row r="1730" spans="1:12" x14ac:dyDescent="0.35">
      <c r="A1730">
        <v>163097</v>
      </c>
      <c r="B1730">
        <v>1</v>
      </c>
      <c r="C1730" t="s">
        <v>11</v>
      </c>
      <c r="D1730">
        <v>23</v>
      </c>
      <c r="E1730">
        <v>1</v>
      </c>
      <c r="F1730">
        <v>3</v>
      </c>
      <c r="G1730">
        <v>100</v>
      </c>
      <c r="H1730">
        <v>1.1766550925925934E-2</v>
      </c>
      <c r="I1730">
        <v>1.1766550925925934E-2</v>
      </c>
      <c r="J1730">
        <v>1.1766550925925934E-2</v>
      </c>
      <c r="K1730">
        <v>1</v>
      </c>
      <c r="L1730">
        <v>1</v>
      </c>
    </row>
    <row r="1731" spans="1:12" x14ac:dyDescent="0.35">
      <c r="A1731">
        <v>163097</v>
      </c>
      <c r="B1731">
        <v>2</v>
      </c>
      <c r="C1731" t="s">
        <v>90</v>
      </c>
      <c r="D1731">
        <v>20</v>
      </c>
      <c r="E1731">
        <v>12</v>
      </c>
      <c r="F1731">
        <v>2</v>
      </c>
      <c r="G1731">
        <v>78</v>
      </c>
      <c r="H1731">
        <v>4.8582175925926396E-3</v>
      </c>
      <c r="I1731">
        <v>4.8582175925926396E-3</v>
      </c>
      <c r="J1731">
        <v>4.8582175925926396E-3</v>
      </c>
      <c r="K1731">
        <v>12</v>
      </c>
      <c r="L1731">
        <v>1</v>
      </c>
    </row>
    <row r="1732" spans="1:12" x14ac:dyDescent="0.35">
      <c r="A1732">
        <v>163097</v>
      </c>
      <c r="B1732">
        <v>3</v>
      </c>
      <c r="C1732" t="s">
        <v>106</v>
      </c>
      <c r="D1732">
        <v>24</v>
      </c>
      <c r="E1732">
        <v>2</v>
      </c>
      <c r="F1732">
        <v>1</v>
      </c>
      <c r="G1732">
        <v>98</v>
      </c>
      <c r="H1732">
        <v>1.8879398148148097E-2</v>
      </c>
      <c r="I1732">
        <v>1.8879398148148097E-2</v>
      </c>
      <c r="J1732">
        <v>1.8879398148148097E-2</v>
      </c>
      <c r="K1732">
        <v>2</v>
      </c>
      <c r="L1732">
        <v>1</v>
      </c>
    </row>
    <row r="1733" spans="1:12" x14ac:dyDescent="0.35">
      <c r="A1733">
        <v>163097</v>
      </c>
      <c r="B1733">
        <v>4</v>
      </c>
      <c r="C1733" t="s">
        <v>137</v>
      </c>
      <c r="D1733">
        <v>10</v>
      </c>
      <c r="E1733">
        <v>12</v>
      </c>
      <c r="F1733">
        <v>2</v>
      </c>
      <c r="G1733">
        <v>67</v>
      </c>
      <c r="H1733">
        <v>1.2460648148147069E-3</v>
      </c>
      <c r="I1733">
        <v>1.2460648148147069E-3</v>
      </c>
      <c r="J1733">
        <v>1.2460648148147069E-3</v>
      </c>
      <c r="K1733">
        <v>12</v>
      </c>
      <c r="L1733">
        <v>1</v>
      </c>
    </row>
    <row r="1734" spans="1:12" x14ac:dyDescent="0.35">
      <c r="A1734">
        <v>163097</v>
      </c>
      <c r="B1734">
        <v>5</v>
      </c>
      <c r="C1734" t="s">
        <v>22</v>
      </c>
      <c r="D1734">
        <v>8</v>
      </c>
      <c r="E1734">
        <v>4</v>
      </c>
      <c r="F1734">
        <v>2</v>
      </c>
      <c r="G1734">
        <v>88</v>
      </c>
      <c r="H1734" t="s">
        <v>258</v>
      </c>
      <c r="I1734">
        <v>656</v>
      </c>
      <c r="J1734">
        <v>656</v>
      </c>
      <c r="K1734">
        <v>4</v>
      </c>
      <c r="L1734">
        <v>1</v>
      </c>
    </row>
    <row r="1735" spans="1:12" x14ac:dyDescent="0.35">
      <c r="A1735">
        <v>163097</v>
      </c>
      <c r="B1735">
        <v>6</v>
      </c>
      <c r="C1735" t="s">
        <v>20</v>
      </c>
      <c r="D1735">
        <v>1</v>
      </c>
      <c r="E1735">
        <v>3</v>
      </c>
      <c r="F1735">
        <v>1</v>
      </c>
      <c r="G1735">
        <v>90</v>
      </c>
      <c r="H1735" t="s">
        <v>26</v>
      </c>
      <c r="I1735">
        <v>18</v>
      </c>
      <c r="J1735">
        <v>18</v>
      </c>
      <c r="K1735">
        <v>3</v>
      </c>
      <c r="L1735">
        <v>1</v>
      </c>
    </row>
    <row r="1736" spans="1:12" x14ac:dyDescent="0.35">
      <c r="A1736">
        <v>163097</v>
      </c>
      <c r="B1736">
        <v>7</v>
      </c>
      <c r="C1736" t="s">
        <v>11</v>
      </c>
      <c r="D1736">
        <v>5</v>
      </c>
      <c r="E1736">
        <v>1</v>
      </c>
      <c r="F1736">
        <v>1</v>
      </c>
      <c r="G1736">
        <v>100</v>
      </c>
      <c r="H1736">
        <v>9.8043981481481524E-3</v>
      </c>
      <c r="I1736">
        <v>9.8043981481481524E-3</v>
      </c>
      <c r="J1736">
        <v>9.8043981481481524E-3</v>
      </c>
      <c r="K1736">
        <v>1</v>
      </c>
      <c r="L1736">
        <v>1</v>
      </c>
    </row>
    <row r="1737" spans="1:12" x14ac:dyDescent="0.35">
      <c r="A1737">
        <v>163097</v>
      </c>
      <c r="B1737">
        <v>8</v>
      </c>
      <c r="C1737" t="s">
        <v>11</v>
      </c>
      <c r="D1737">
        <v>10</v>
      </c>
      <c r="E1737">
        <v>1</v>
      </c>
      <c r="F1737">
        <v>1</v>
      </c>
      <c r="G1737">
        <v>100</v>
      </c>
      <c r="H1737" t="s">
        <v>259</v>
      </c>
      <c r="I1737">
        <v>265</v>
      </c>
      <c r="J1737">
        <v>265</v>
      </c>
      <c r="K1737">
        <v>1</v>
      </c>
      <c r="L1737">
        <v>1</v>
      </c>
    </row>
    <row r="1738" spans="1:12" x14ac:dyDescent="0.35">
      <c r="A1738">
        <v>163097</v>
      </c>
      <c r="B1738">
        <v>9</v>
      </c>
      <c r="C1738" t="s">
        <v>11</v>
      </c>
      <c r="D1738">
        <v>1</v>
      </c>
      <c r="E1738">
        <v>1</v>
      </c>
      <c r="F1738">
        <v>1</v>
      </c>
      <c r="G1738">
        <v>100</v>
      </c>
      <c r="H1738">
        <v>1.7502893518518414E-2</v>
      </c>
      <c r="I1738">
        <v>1.7502893518518414E-2</v>
      </c>
      <c r="J1738">
        <v>1.7502893518518414E-2</v>
      </c>
      <c r="K1738">
        <v>1</v>
      </c>
      <c r="L1738">
        <v>1</v>
      </c>
    </row>
    <row r="1739" spans="1:12" x14ac:dyDescent="0.35">
      <c r="A1739">
        <v>163097</v>
      </c>
      <c r="B1739">
        <v>10</v>
      </c>
      <c r="C1739" t="s">
        <v>21</v>
      </c>
      <c r="D1739">
        <v>3</v>
      </c>
      <c r="E1739">
        <v>4</v>
      </c>
      <c r="F1739">
        <v>2</v>
      </c>
      <c r="G1739">
        <v>70</v>
      </c>
      <c r="H1739">
        <v>3.9887731481480504E-3</v>
      </c>
      <c r="I1739">
        <v>3.9887731481480504E-3</v>
      </c>
      <c r="J1739">
        <v>3.9887731481480504E-3</v>
      </c>
      <c r="K1739">
        <v>4</v>
      </c>
      <c r="L1739">
        <v>1</v>
      </c>
    </row>
    <row r="1740" spans="1:12" x14ac:dyDescent="0.35">
      <c r="A1740">
        <v>163097</v>
      </c>
      <c r="B1740">
        <v>11</v>
      </c>
      <c r="C1740" t="s">
        <v>28</v>
      </c>
      <c r="D1740">
        <v>3</v>
      </c>
      <c r="E1740">
        <v>3</v>
      </c>
      <c r="F1740">
        <v>2</v>
      </c>
      <c r="G1740">
        <v>80</v>
      </c>
      <c r="H1740">
        <v>2.245717592592511E-3</v>
      </c>
      <c r="I1740">
        <v>2.245717592592511E-3</v>
      </c>
      <c r="J1740">
        <v>2.245717592592511E-3</v>
      </c>
      <c r="K1740">
        <v>3</v>
      </c>
      <c r="L1740">
        <v>1</v>
      </c>
    </row>
    <row r="1741" spans="1:12" x14ac:dyDescent="0.35">
      <c r="A1741">
        <v>163097</v>
      </c>
      <c r="B1741">
        <v>12</v>
      </c>
      <c r="C1741" t="s">
        <v>11</v>
      </c>
      <c r="D1741">
        <v>5</v>
      </c>
      <c r="E1741">
        <v>1</v>
      </c>
      <c r="F1741">
        <v>1</v>
      </c>
      <c r="G1741">
        <v>100</v>
      </c>
      <c r="H1741">
        <v>5.8459490740740971E-3</v>
      </c>
      <c r="I1741">
        <v>5.8459490740740971E-3</v>
      </c>
      <c r="J1741">
        <v>5.8459490740740971E-3</v>
      </c>
      <c r="K1741">
        <v>1</v>
      </c>
      <c r="L1741">
        <v>1</v>
      </c>
    </row>
    <row r="1742" spans="1:12" x14ac:dyDescent="0.35">
      <c r="A1742">
        <v>120480</v>
      </c>
      <c r="B1742">
        <v>1</v>
      </c>
      <c r="C1742" t="s">
        <v>22</v>
      </c>
      <c r="D1742">
        <v>27</v>
      </c>
      <c r="E1742">
        <v>7</v>
      </c>
      <c r="F1742">
        <v>3</v>
      </c>
      <c r="G1742">
        <v>88</v>
      </c>
      <c r="H1742" t="s">
        <v>150</v>
      </c>
      <c r="I1742" t="s">
        <v>150</v>
      </c>
      <c r="J1742">
        <v>2</v>
      </c>
      <c r="K1742">
        <v>7</v>
      </c>
      <c r="L1742">
        <v>1</v>
      </c>
    </row>
    <row r="1743" spans="1:12" x14ac:dyDescent="0.35">
      <c r="A1743">
        <v>120480</v>
      </c>
      <c r="B1743">
        <v>2</v>
      </c>
      <c r="C1743" t="s">
        <v>20</v>
      </c>
      <c r="D1743">
        <v>17</v>
      </c>
      <c r="E1743">
        <v>6</v>
      </c>
      <c r="F1743">
        <v>2</v>
      </c>
      <c r="G1743">
        <v>90</v>
      </c>
      <c r="H1743">
        <v>4.6680555555556058E-3</v>
      </c>
      <c r="I1743">
        <v>4.6680555555556058E-3</v>
      </c>
      <c r="J1743">
        <v>4.6680555555556058E-3</v>
      </c>
      <c r="K1743">
        <v>6</v>
      </c>
      <c r="L1743">
        <v>1</v>
      </c>
    </row>
    <row r="1744" spans="1:12" x14ac:dyDescent="0.35">
      <c r="A1744">
        <v>120480</v>
      </c>
      <c r="B1744">
        <v>3</v>
      </c>
      <c r="C1744" t="s">
        <v>14</v>
      </c>
      <c r="D1744">
        <v>27</v>
      </c>
      <c r="E1744">
        <v>3</v>
      </c>
      <c r="F1744">
        <v>1</v>
      </c>
      <c r="G1744">
        <v>96</v>
      </c>
      <c r="H1744">
        <v>1.8891666666666751E-2</v>
      </c>
      <c r="I1744">
        <v>1.8891666666666751E-2</v>
      </c>
      <c r="J1744">
        <v>1.8891666666666751E-2</v>
      </c>
      <c r="K1744">
        <v>3</v>
      </c>
      <c r="L1744">
        <v>1</v>
      </c>
    </row>
    <row r="1745" spans="1:12" x14ac:dyDescent="0.35">
      <c r="A1745">
        <v>120480</v>
      </c>
      <c r="B1745">
        <v>4</v>
      </c>
      <c r="C1745" t="s">
        <v>31</v>
      </c>
      <c r="D1745">
        <v>11</v>
      </c>
      <c r="E1745">
        <v>19</v>
      </c>
      <c r="F1745">
        <v>2</v>
      </c>
      <c r="G1745">
        <v>46</v>
      </c>
      <c r="H1745">
        <v>1.3951388888888694E-3</v>
      </c>
      <c r="I1745">
        <v>1.3951388888888694E-3</v>
      </c>
      <c r="J1745">
        <v>1.3951388888888694E-3</v>
      </c>
      <c r="K1745">
        <v>19</v>
      </c>
      <c r="L1745">
        <v>1</v>
      </c>
    </row>
    <row r="1746" spans="1:12" x14ac:dyDescent="0.35">
      <c r="A1746">
        <v>120480</v>
      </c>
      <c r="B1746">
        <v>5</v>
      </c>
      <c r="C1746" t="s">
        <v>14</v>
      </c>
      <c r="D1746">
        <v>7</v>
      </c>
      <c r="E1746">
        <v>2</v>
      </c>
      <c r="F1746">
        <v>2</v>
      </c>
      <c r="G1746">
        <v>96</v>
      </c>
      <c r="H1746" t="s">
        <v>15</v>
      </c>
      <c r="I1746">
        <v>675</v>
      </c>
      <c r="J1746">
        <v>675</v>
      </c>
      <c r="K1746">
        <v>2</v>
      </c>
      <c r="L1746">
        <v>1</v>
      </c>
    </row>
    <row r="1747" spans="1:12" x14ac:dyDescent="0.35">
      <c r="A1747">
        <v>120480</v>
      </c>
      <c r="B1747">
        <v>6</v>
      </c>
      <c r="C1747" t="s">
        <v>11</v>
      </c>
      <c r="D1747">
        <v>3</v>
      </c>
      <c r="E1747">
        <v>1</v>
      </c>
      <c r="F1747">
        <v>1</v>
      </c>
      <c r="G1747">
        <v>100</v>
      </c>
      <c r="H1747" t="s">
        <v>74</v>
      </c>
      <c r="I1747">
        <v>20</v>
      </c>
      <c r="J1747">
        <v>20</v>
      </c>
      <c r="K1747">
        <v>1</v>
      </c>
      <c r="L1747">
        <v>1</v>
      </c>
    </row>
    <row r="1748" spans="1:12" x14ac:dyDescent="0.35">
      <c r="A1748">
        <v>120480</v>
      </c>
      <c r="B1748">
        <v>7</v>
      </c>
      <c r="C1748" t="s">
        <v>19</v>
      </c>
      <c r="D1748">
        <v>6</v>
      </c>
      <c r="E1748">
        <v>5</v>
      </c>
      <c r="F1748">
        <v>1</v>
      </c>
      <c r="G1748">
        <v>60</v>
      </c>
      <c r="H1748">
        <v>1.1237500000000011E-2</v>
      </c>
      <c r="I1748">
        <v>1.1237500000000011E-2</v>
      </c>
      <c r="J1748">
        <v>1.1237500000000011E-2</v>
      </c>
      <c r="K1748">
        <v>5</v>
      </c>
      <c r="L1748">
        <v>1</v>
      </c>
    </row>
    <row r="1749" spans="1:12" x14ac:dyDescent="0.35">
      <c r="A1749">
        <v>120480</v>
      </c>
      <c r="B1749">
        <v>8</v>
      </c>
      <c r="C1749" t="s">
        <v>19</v>
      </c>
      <c r="D1749">
        <v>9</v>
      </c>
      <c r="E1749">
        <v>5</v>
      </c>
      <c r="F1749">
        <v>1</v>
      </c>
      <c r="G1749">
        <v>60</v>
      </c>
      <c r="H1749" t="s">
        <v>260</v>
      </c>
      <c r="I1749">
        <v>225</v>
      </c>
      <c r="J1749">
        <v>225</v>
      </c>
      <c r="K1749">
        <v>5</v>
      </c>
      <c r="L1749">
        <v>1</v>
      </c>
    </row>
    <row r="1750" spans="1:12" x14ac:dyDescent="0.35">
      <c r="A1750">
        <v>120480</v>
      </c>
      <c r="B1750">
        <v>9</v>
      </c>
      <c r="C1750" t="s">
        <v>40</v>
      </c>
      <c r="D1750">
        <v>2</v>
      </c>
      <c r="E1750">
        <v>6</v>
      </c>
      <c r="F1750">
        <v>1</v>
      </c>
      <c r="G1750">
        <v>50</v>
      </c>
      <c r="H1750">
        <v>2.1037268518518504E-2</v>
      </c>
      <c r="I1750">
        <v>2.1037268518518504E-2</v>
      </c>
      <c r="J1750">
        <v>2.1037268518518504E-2</v>
      </c>
      <c r="K1750">
        <v>6</v>
      </c>
      <c r="L1750">
        <v>1</v>
      </c>
    </row>
    <row r="1751" spans="1:12" x14ac:dyDescent="0.35">
      <c r="A1751">
        <v>120480</v>
      </c>
      <c r="B1751">
        <v>10</v>
      </c>
      <c r="C1751" t="s">
        <v>28</v>
      </c>
      <c r="D1751">
        <v>4</v>
      </c>
      <c r="E1751">
        <v>3</v>
      </c>
      <c r="F1751">
        <v>2</v>
      </c>
      <c r="G1751">
        <v>80</v>
      </c>
      <c r="H1751">
        <v>3.9780092592591743E-3</v>
      </c>
      <c r="I1751">
        <v>3.9780092592591743E-3</v>
      </c>
      <c r="J1751">
        <v>3.9780092592591743E-3</v>
      </c>
      <c r="K1751">
        <v>3</v>
      </c>
      <c r="L1751">
        <v>1</v>
      </c>
    </row>
    <row r="1752" spans="1:12" x14ac:dyDescent="0.35">
      <c r="A1752">
        <v>120480</v>
      </c>
      <c r="B1752">
        <v>11</v>
      </c>
      <c r="C1752" t="s">
        <v>13</v>
      </c>
      <c r="D1752">
        <v>4</v>
      </c>
      <c r="E1752">
        <v>7</v>
      </c>
      <c r="F1752">
        <v>2</v>
      </c>
      <c r="G1752">
        <v>40</v>
      </c>
      <c r="H1752">
        <v>2.6520833333334437E-3</v>
      </c>
      <c r="I1752">
        <v>2.6520833333334437E-3</v>
      </c>
      <c r="J1752">
        <v>2.6520833333334437E-3</v>
      </c>
      <c r="K1752">
        <v>7</v>
      </c>
      <c r="L1752">
        <v>1</v>
      </c>
    </row>
    <row r="1753" spans="1:12" x14ac:dyDescent="0.35">
      <c r="A1753">
        <v>120480</v>
      </c>
      <c r="B1753">
        <v>12</v>
      </c>
      <c r="C1753" t="s">
        <v>21</v>
      </c>
      <c r="D1753">
        <v>6</v>
      </c>
      <c r="E1753">
        <v>4</v>
      </c>
      <c r="F1753">
        <v>1</v>
      </c>
      <c r="G1753">
        <v>70</v>
      </c>
      <c r="H1753">
        <v>6.6928240740740108E-3</v>
      </c>
      <c r="I1753">
        <v>6.6928240740740108E-3</v>
      </c>
      <c r="J1753">
        <v>6.6928240740740108E-3</v>
      </c>
      <c r="K1753">
        <v>4</v>
      </c>
      <c r="L1753">
        <v>1</v>
      </c>
    </row>
    <row r="1754" spans="1:12" x14ac:dyDescent="0.35">
      <c r="A1754">
        <v>264512</v>
      </c>
      <c r="B1754">
        <v>1</v>
      </c>
      <c r="C1754" t="s">
        <v>14</v>
      </c>
      <c r="D1754">
        <v>24</v>
      </c>
      <c r="E1754">
        <v>3</v>
      </c>
      <c r="F1754">
        <v>3</v>
      </c>
      <c r="G1754">
        <v>96</v>
      </c>
      <c r="H1754">
        <v>1.320219907407405E-2</v>
      </c>
      <c r="I1754">
        <v>1.320219907407405E-2</v>
      </c>
      <c r="J1754">
        <v>1.320219907407405E-2</v>
      </c>
      <c r="K1754">
        <v>3</v>
      </c>
      <c r="L1754">
        <v>1</v>
      </c>
    </row>
    <row r="1755" spans="1:12" x14ac:dyDescent="0.35">
      <c r="A1755">
        <v>264512</v>
      </c>
      <c r="B1755">
        <v>2</v>
      </c>
      <c r="C1755" t="s">
        <v>23</v>
      </c>
      <c r="D1755">
        <v>19</v>
      </c>
      <c r="E1755">
        <v>24</v>
      </c>
      <c r="F1755">
        <v>2</v>
      </c>
      <c r="G1755">
        <v>54</v>
      </c>
      <c r="H1755">
        <v>5.3465277777777764E-3</v>
      </c>
      <c r="I1755">
        <v>5.3465277777777764E-3</v>
      </c>
      <c r="J1755">
        <v>5.3465277777777764E-3</v>
      </c>
      <c r="K1755">
        <v>24</v>
      </c>
      <c r="L1755">
        <v>1</v>
      </c>
    </row>
    <row r="1756" spans="1:12" x14ac:dyDescent="0.35">
      <c r="A1756">
        <v>264512</v>
      </c>
      <c r="B1756">
        <v>3</v>
      </c>
      <c r="C1756" t="s">
        <v>114</v>
      </c>
      <c r="D1756">
        <v>30</v>
      </c>
      <c r="E1756">
        <v>22</v>
      </c>
      <c r="F1756">
        <v>1</v>
      </c>
      <c r="G1756">
        <v>58</v>
      </c>
      <c r="H1756">
        <v>2.1189930555555625E-2</v>
      </c>
      <c r="I1756">
        <v>2.1189930555555625E-2</v>
      </c>
      <c r="J1756">
        <v>2.1189930555555625E-2</v>
      </c>
      <c r="K1756">
        <v>22</v>
      </c>
      <c r="L1756">
        <v>1</v>
      </c>
    </row>
    <row r="1757" spans="1:12" x14ac:dyDescent="0.35">
      <c r="A1757">
        <v>264512</v>
      </c>
      <c r="B1757">
        <v>4</v>
      </c>
      <c r="C1757" t="s">
        <v>97</v>
      </c>
      <c r="D1757">
        <v>5</v>
      </c>
      <c r="E1757">
        <v>4</v>
      </c>
      <c r="F1757">
        <v>2</v>
      </c>
      <c r="G1757">
        <v>91</v>
      </c>
      <c r="H1757">
        <v>1.1076388888888733E-3</v>
      </c>
      <c r="I1757">
        <v>1.1076388888888733E-3</v>
      </c>
      <c r="J1757">
        <v>1.1076388888888733E-3</v>
      </c>
      <c r="K1757">
        <v>4</v>
      </c>
      <c r="L1757">
        <v>1</v>
      </c>
    </row>
    <row r="1758" spans="1:12" x14ac:dyDescent="0.35">
      <c r="A1758">
        <v>264512</v>
      </c>
      <c r="B1758">
        <v>5</v>
      </c>
      <c r="C1758" t="s">
        <v>42</v>
      </c>
      <c r="D1758">
        <v>6</v>
      </c>
      <c r="E1758">
        <v>3</v>
      </c>
      <c r="F1758">
        <v>2</v>
      </c>
      <c r="G1758">
        <v>92</v>
      </c>
      <c r="H1758" t="s">
        <v>261</v>
      </c>
      <c r="I1758">
        <v>664</v>
      </c>
      <c r="J1758">
        <v>664</v>
      </c>
      <c r="K1758">
        <v>3</v>
      </c>
      <c r="L1758">
        <v>1</v>
      </c>
    </row>
    <row r="1759" spans="1:12" x14ac:dyDescent="0.35">
      <c r="A1759">
        <v>264512</v>
      </c>
      <c r="B1759">
        <v>6</v>
      </c>
      <c r="C1759" t="s">
        <v>28</v>
      </c>
      <c r="D1759">
        <v>4</v>
      </c>
      <c r="E1759">
        <v>5</v>
      </c>
      <c r="F1759">
        <v>1</v>
      </c>
      <c r="G1759">
        <v>80</v>
      </c>
      <c r="H1759" t="s">
        <v>79</v>
      </c>
      <c r="I1759">
        <v>16</v>
      </c>
      <c r="J1759">
        <v>16</v>
      </c>
      <c r="K1759">
        <v>5</v>
      </c>
      <c r="L1759">
        <v>1</v>
      </c>
    </row>
    <row r="1760" spans="1:12" x14ac:dyDescent="0.35">
      <c r="A1760">
        <v>264512</v>
      </c>
      <c r="B1760">
        <v>7</v>
      </c>
      <c r="C1760" t="s">
        <v>21</v>
      </c>
      <c r="D1760">
        <v>4</v>
      </c>
      <c r="E1760">
        <v>4</v>
      </c>
      <c r="F1760">
        <v>1</v>
      </c>
      <c r="G1760">
        <v>70</v>
      </c>
      <c r="H1760">
        <v>1.0787384259259181E-2</v>
      </c>
      <c r="I1760">
        <v>1.0787384259259181E-2</v>
      </c>
      <c r="J1760">
        <v>1.0787384259259181E-2</v>
      </c>
      <c r="K1760">
        <v>4</v>
      </c>
      <c r="L1760">
        <v>1</v>
      </c>
    </row>
    <row r="1761" spans="1:12" x14ac:dyDescent="0.35">
      <c r="A1761">
        <v>264512</v>
      </c>
      <c r="B1761">
        <v>8</v>
      </c>
      <c r="C1761" t="s">
        <v>40</v>
      </c>
      <c r="D1761">
        <v>8</v>
      </c>
      <c r="E1761">
        <v>6</v>
      </c>
      <c r="F1761">
        <v>1</v>
      </c>
      <c r="G1761">
        <v>50</v>
      </c>
      <c r="H1761" t="s">
        <v>262</v>
      </c>
      <c r="I1761">
        <v>220</v>
      </c>
      <c r="J1761">
        <v>220</v>
      </c>
      <c r="K1761">
        <v>6</v>
      </c>
      <c r="L1761">
        <v>1</v>
      </c>
    </row>
    <row r="1762" spans="1:12" x14ac:dyDescent="0.35">
      <c r="A1762">
        <v>264512</v>
      </c>
      <c r="B1762">
        <v>9</v>
      </c>
      <c r="C1762" t="s">
        <v>21</v>
      </c>
      <c r="D1762">
        <v>3</v>
      </c>
      <c r="E1762">
        <v>4</v>
      </c>
      <c r="F1762">
        <v>1</v>
      </c>
      <c r="G1762">
        <v>70</v>
      </c>
      <c r="H1762">
        <v>1.9816666666666594E-2</v>
      </c>
      <c r="I1762">
        <v>1.9816666666666594E-2</v>
      </c>
      <c r="J1762">
        <v>1.9816666666666594E-2</v>
      </c>
      <c r="K1762">
        <v>4</v>
      </c>
      <c r="L1762">
        <v>1</v>
      </c>
    </row>
    <row r="1763" spans="1:12" x14ac:dyDescent="0.35">
      <c r="A1763">
        <v>264512</v>
      </c>
      <c r="B1763">
        <v>10</v>
      </c>
      <c r="C1763" t="s">
        <v>40</v>
      </c>
      <c r="D1763">
        <v>2</v>
      </c>
      <c r="E1763">
        <v>6</v>
      </c>
      <c r="F1763">
        <v>2</v>
      </c>
      <c r="G1763">
        <v>50</v>
      </c>
      <c r="H1763">
        <v>4.076504629629607E-3</v>
      </c>
      <c r="I1763">
        <v>4.076504629629607E-3</v>
      </c>
      <c r="J1763">
        <v>4.076504629629607E-3</v>
      </c>
      <c r="K1763">
        <v>6</v>
      </c>
      <c r="L1763">
        <v>1</v>
      </c>
    </row>
    <row r="1764" spans="1:12" x14ac:dyDescent="0.35">
      <c r="A1764">
        <v>264512</v>
      </c>
      <c r="B1764">
        <v>11</v>
      </c>
      <c r="C1764" t="s">
        <v>40</v>
      </c>
      <c r="D1764">
        <v>2</v>
      </c>
      <c r="E1764">
        <v>6</v>
      </c>
      <c r="F1764">
        <v>2</v>
      </c>
      <c r="G1764">
        <v>50</v>
      </c>
      <c r="H1764">
        <v>2.4956018518518253E-3</v>
      </c>
      <c r="I1764">
        <v>2.4956018518518253E-3</v>
      </c>
      <c r="J1764">
        <v>2.4956018518518253E-3</v>
      </c>
      <c r="K1764">
        <v>6</v>
      </c>
      <c r="L1764">
        <v>1</v>
      </c>
    </row>
    <row r="1765" spans="1:12" x14ac:dyDescent="0.35">
      <c r="A1765">
        <v>264512</v>
      </c>
      <c r="B1765">
        <v>12</v>
      </c>
      <c r="C1765" t="s">
        <v>20</v>
      </c>
      <c r="D1765">
        <v>7</v>
      </c>
      <c r="E1765">
        <v>2</v>
      </c>
      <c r="F1765">
        <v>1</v>
      </c>
      <c r="G1765">
        <v>90</v>
      </c>
      <c r="H1765">
        <v>6.4202546296296958E-3</v>
      </c>
      <c r="I1765">
        <v>6.4202546296296958E-3</v>
      </c>
      <c r="J1765">
        <v>6.4202546296296958E-3</v>
      </c>
      <c r="K1765">
        <v>2</v>
      </c>
      <c r="L1765">
        <v>1</v>
      </c>
    </row>
    <row r="1766" spans="1:12" x14ac:dyDescent="0.35">
      <c r="A1766">
        <v>55121</v>
      </c>
      <c r="B1766">
        <v>1</v>
      </c>
      <c r="C1766" t="s">
        <v>19</v>
      </c>
      <c r="D1766">
        <v>32</v>
      </c>
      <c r="E1766">
        <v>21</v>
      </c>
      <c r="F1766">
        <v>3</v>
      </c>
      <c r="G1766">
        <v>60</v>
      </c>
      <c r="H1766" t="s">
        <v>164</v>
      </c>
      <c r="I1766" t="s">
        <v>164</v>
      </c>
      <c r="J1766">
        <v>9</v>
      </c>
      <c r="K1766">
        <v>21</v>
      </c>
      <c r="L1766">
        <v>1</v>
      </c>
    </row>
    <row r="1767" spans="1:12" x14ac:dyDescent="0.35">
      <c r="A1767">
        <v>55121</v>
      </c>
      <c r="B1767">
        <v>2</v>
      </c>
      <c r="C1767" t="s">
        <v>49</v>
      </c>
      <c r="D1767">
        <v>10</v>
      </c>
      <c r="E1767">
        <v>10</v>
      </c>
      <c r="F1767">
        <v>2</v>
      </c>
      <c r="G1767">
        <v>82</v>
      </c>
      <c r="H1767">
        <v>4.8428240740741035E-3</v>
      </c>
      <c r="I1767">
        <v>4.8428240740741035E-3</v>
      </c>
      <c r="J1767">
        <v>4.8428240740741035E-3</v>
      </c>
      <c r="K1767">
        <v>10</v>
      </c>
      <c r="L1767">
        <v>1</v>
      </c>
    </row>
    <row r="1768" spans="1:12" x14ac:dyDescent="0.35">
      <c r="A1768">
        <v>55121</v>
      </c>
      <c r="B1768">
        <v>3</v>
      </c>
      <c r="C1768" t="s">
        <v>42</v>
      </c>
      <c r="D1768">
        <v>31</v>
      </c>
      <c r="E1768">
        <v>5</v>
      </c>
      <c r="F1768">
        <v>1</v>
      </c>
      <c r="G1768">
        <v>92</v>
      </c>
      <c r="H1768">
        <v>1.935891203703699E-2</v>
      </c>
      <c r="I1768">
        <v>1.935891203703699E-2</v>
      </c>
      <c r="J1768">
        <v>1.935891203703699E-2</v>
      </c>
      <c r="K1768">
        <v>5</v>
      </c>
      <c r="L1768">
        <v>1</v>
      </c>
    </row>
    <row r="1769" spans="1:12" x14ac:dyDescent="0.35">
      <c r="A1769">
        <v>55121</v>
      </c>
      <c r="B1769">
        <v>4</v>
      </c>
      <c r="C1769" t="s">
        <v>16</v>
      </c>
      <c r="D1769">
        <v>13</v>
      </c>
      <c r="E1769">
        <v>26</v>
      </c>
      <c r="F1769">
        <v>2</v>
      </c>
      <c r="G1769">
        <v>30</v>
      </c>
      <c r="H1769">
        <v>1.479629629629553E-3</v>
      </c>
      <c r="I1769">
        <v>1.479629629629553E-3</v>
      </c>
      <c r="J1769">
        <v>1.479629629629553E-3</v>
      </c>
      <c r="K1769">
        <v>26</v>
      </c>
      <c r="L1769">
        <v>1</v>
      </c>
    </row>
    <row r="1770" spans="1:12" x14ac:dyDescent="0.35">
      <c r="A1770">
        <v>55121</v>
      </c>
      <c r="B1770">
        <v>5</v>
      </c>
      <c r="C1770" t="s">
        <v>19</v>
      </c>
      <c r="D1770">
        <v>1</v>
      </c>
      <c r="E1770">
        <v>11</v>
      </c>
      <c r="F1770">
        <v>2</v>
      </c>
      <c r="G1770">
        <v>60</v>
      </c>
      <c r="H1770" t="s">
        <v>263</v>
      </c>
      <c r="I1770">
        <v>590</v>
      </c>
      <c r="J1770">
        <v>590</v>
      </c>
      <c r="K1770">
        <v>11</v>
      </c>
      <c r="L1770">
        <v>1</v>
      </c>
    </row>
    <row r="1771" spans="1:12" x14ac:dyDescent="0.35">
      <c r="A1771">
        <v>55121</v>
      </c>
      <c r="B1771">
        <v>6</v>
      </c>
      <c r="C1771" t="s">
        <v>19</v>
      </c>
      <c r="D1771">
        <v>11</v>
      </c>
      <c r="E1771">
        <v>9</v>
      </c>
      <c r="F1771">
        <v>1</v>
      </c>
      <c r="G1771">
        <v>60</v>
      </c>
      <c r="H1771" s="19" t="s">
        <v>46</v>
      </c>
      <c r="I1771">
        <v>12</v>
      </c>
      <c r="J1771">
        <v>12</v>
      </c>
      <c r="K1771">
        <v>9</v>
      </c>
      <c r="L1771">
        <v>1</v>
      </c>
    </row>
    <row r="1772" spans="1:12" x14ac:dyDescent="0.35">
      <c r="A1772">
        <v>55121</v>
      </c>
      <c r="B1772">
        <v>7</v>
      </c>
      <c r="C1772" t="s">
        <v>28</v>
      </c>
      <c r="D1772">
        <v>1</v>
      </c>
      <c r="E1772">
        <v>3</v>
      </c>
      <c r="F1772">
        <v>1</v>
      </c>
      <c r="G1772">
        <v>80</v>
      </c>
      <c r="H1772">
        <v>1.0533449074074053E-2</v>
      </c>
      <c r="I1772">
        <v>1.0533449074074053E-2</v>
      </c>
      <c r="J1772">
        <v>1.0533449074074053E-2</v>
      </c>
      <c r="K1772">
        <v>3</v>
      </c>
      <c r="L1772">
        <v>1</v>
      </c>
    </row>
    <row r="1773" spans="1:12" x14ac:dyDescent="0.35">
      <c r="A1773">
        <v>55121</v>
      </c>
      <c r="B1773">
        <v>8</v>
      </c>
      <c r="C1773" t="s">
        <v>21</v>
      </c>
      <c r="D1773">
        <v>6</v>
      </c>
      <c r="E1773">
        <v>4</v>
      </c>
      <c r="F1773">
        <v>1</v>
      </c>
      <c r="G1773">
        <v>70</v>
      </c>
      <c r="H1773" t="s">
        <v>264</v>
      </c>
      <c r="I1773">
        <v>230</v>
      </c>
      <c r="J1773">
        <v>230</v>
      </c>
      <c r="K1773">
        <v>4</v>
      </c>
      <c r="L1773">
        <v>1</v>
      </c>
    </row>
    <row r="1774" spans="1:12" x14ac:dyDescent="0.35">
      <c r="A1774">
        <v>55121</v>
      </c>
      <c r="B1774">
        <v>9</v>
      </c>
      <c r="C1774" t="s">
        <v>16</v>
      </c>
      <c r="D1774">
        <v>5</v>
      </c>
      <c r="E1774">
        <v>8</v>
      </c>
      <c r="F1774">
        <v>1</v>
      </c>
      <c r="G1774">
        <v>30</v>
      </c>
      <c r="H1774">
        <v>2.2650231481481375E-2</v>
      </c>
      <c r="I1774">
        <v>2.2650231481481375E-2</v>
      </c>
      <c r="J1774">
        <v>2.2650231481481375E-2</v>
      </c>
      <c r="K1774">
        <v>8</v>
      </c>
      <c r="L1774">
        <v>1</v>
      </c>
    </row>
    <row r="1775" spans="1:12" x14ac:dyDescent="0.35">
      <c r="A1775">
        <v>55121</v>
      </c>
      <c r="B1775">
        <v>10</v>
      </c>
      <c r="C1775" t="s">
        <v>11</v>
      </c>
      <c r="D1775">
        <v>1</v>
      </c>
      <c r="E1775">
        <v>1</v>
      </c>
      <c r="F1775">
        <v>2</v>
      </c>
      <c r="G1775">
        <v>100</v>
      </c>
      <c r="H1775">
        <v>3.5864583333333755E-3</v>
      </c>
      <c r="I1775">
        <v>3.5864583333333755E-3</v>
      </c>
      <c r="J1775">
        <v>3.5864583333333755E-3</v>
      </c>
      <c r="K1775">
        <v>1</v>
      </c>
      <c r="L1775">
        <v>1</v>
      </c>
    </row>
    <row r="1776" spans="1:12" x14ac:dyDescent="0.35">
      <c r="A1776">
        <v>55121</v>
      </c>
      <c r="B1776">
        <v>11</v>
      </c>
      <c r="C1776" t="s">
        <v>11</v>
      </c>
      <c r="D1776">
        <v>1</v>
      </c>
      <c r="E1776">
        <v>1</v>
      </c>
      <c r="F1776">
        <v>2</v>
      </c>
      <c r="G1776">
        <v>100</v>
      </c>
      <c r="H1776">
        <v>2.005671296296363E-3</v>
      </c>
      <c r="I1776">
        <v>2.005671296296363E-3</v>
      </c>
      <c r="J1776">
        <v>2.005671296296363E-3</v>
      </c>
      <c r="K1776">
        <v>1</v>
      </c>
      <c r="L1776">
        <v>1</v>
      </c>
    </row>
    <row r="1777" spans="1:12" x14ac:dyDescent="0.35">
      <c r="A1777">
        <v>55121</v>
      </c>
      <c r="B1777">
        <v>12</v>
      </c>
      <c r="C1777" t="s">
        <v>36</v>
      </c>
      <c r="D1777">
        <v>4</v>
      </c>
      <c r="E1777">
        <v>9</v>
      </c>
      <c r="F1777">
        <v>1</v>
      </c>
      <c r="G1777">
        <v>20</v>
      </c>
      <c r="H1777">
        <v>7.5951388888888527E-3</v>
      </c>
      <c r="I1777">
        <v>7.5951388888888527E-3</v>
      </c>
      <c r="J1777">
        <v>7.5951388888888527E-3</v>
      </c>
      <c r="K1777">
        <v>9</v>
      </c>
      <c r="L1777">
        <v>1</v>
      </c>
    </row>
    <row r="1778" spans="1:12" x14ac:dyDescent="0.35">
      <c r="A1778">
        <v>305891</v>
      </c>
      <c r="B1778">
        <v>1</v>
      </c>
      <c r="C1778" t="s">
        <v>106</v>
      </c>
      <c r="D1778">
        <v>22</v>
      </c>
      <c r="E1778">
        <v>2</v>
      </c>
      <c r="F1778">
        <v>3</v>
      </c>
      <c r="G1778">
        <v>98</v>
      </c>
      <c r="H1778">
        <v>1.2689236111111057E-2</v>
      </c>
      <c r="I1778">
        <v>1.2689236111111057E-2</v>
      </c>
      <c r="J1778">
        <v>1.2689236111111057E-2</v>
      </c>
      <c r="K1778">
        <v>2</v>
      </c>
      <c r="L1778">
        <v>1</v>
      </c>
    </row>
    <row r="1779" spans="1:12" x14ac:dyDescent="0.35">
      <c r="A1779">
        <v>305891</v>
      </c>
      <c r="B1779">
        <v>2</v>
      </c>
      <c r="C1779" t="s">
        <v>14</v>
      </c>
      <c r="D1779">
        <v>21</v>
      </c>
      <c r="E1779">
        <v>3</v>
      </c>
      <c r="F1779">
        <v>2</v>
      </c>
      <c r="G1779">
        <v>96</v>
      </c>
      <c r="H1779">
        <v>4.5395833333332636E-3</v>
      </c>
      <c r="I1779">
        <v>4.5395833333332636E-3</v>
      </c>
      <c r="J1779">
        <v>4.5395833333332636E-3</v>
      </c>
      <c r="K1779">
        <v>3</v>
      </c>
      <c r="L1779">
        <v>1</v>
      </c>
    </row>
    <row r="1780" spans="1:12" x14ac:dyDescent="0.35">
      <c r="A1780">
        <v>305891</v>
      </c>
      <c r="B1780">
        <v>3</v>
      </c>
      <c r="C1780" t="s">
        <v>48</v>
      </c>
      <c r="D1780">
        <v>25</v>
      </c>
      <c r="E1780">
        <v>13</v>
      </c>
      <c r="F1780">
        <v>1</v>
      </c>
      <c r="G1780">
        <v>76</v>
      </c>
      <c r="H1780">
        <v>2.0439699074074058E-2</v>
      </c>
      <c r="I1780">
        <v>2.0439699074074058E-2</v>
      </c>
      <c r="J1780">
        <v>2.0439699074074058E-2</v>
      </c>
      <c r="K1780">
        <v>13</v>
      </c>
      <c r="L1780">
        <v>1</v>
      </c>
    </row>
    <row r="1781" spans="1:12" x14ac:dyDescent="0.35">
      <c r="A1781">
        <v>305891</v>
      </c>
      <c r="B1781">
        <v>4</v>
      </c>
      <c r="C1781" t="s">
        <v>103</v>
      </c>
      <c r="D1781">
        <v>9</v>
      </c>
      <c r="E1781">
        <v>18</v>
      </c>
      <c r="F1781">
        <v>2</v>
      </c>
      <c r="G1781">
        <v>49</v>
      </c>
      <c r="H1781">
        <v>1.3820601851852743E-3</v>
      </c>
      <c r="I1781">
        <v>1.3820601851852743E-3</v>
      </c>
      <c r="J1781">
        <v>1.3820601851852743E-3</v>
      </c>
      <c r="K1781">
        <v>18</v>
      </c>
      <c r="L1781">
        <v>1</v>
      </c>
    </row>
    <row r="1782" spans="1:12" x14ac:dyDescent="0.35">
      <c r="A1782">
        <v>305891</v>
      </c>
      <c r="B1782">
        <v>5</v>
      </c>
      <c r="C1782" t="s">
        <v>11</v>
      </c>
      <c r="D1782">
        <v>10</v>
      </c>
      <c r="E1782">
        <v>1</v>
      </c>
      <c r="F1782">
        <v>2</v>
      </c>
      <c r="G1782">
        <v>100</v>
      </c>
      <c r="H1782" t="s">
        <v>265</v>
      </c>
      <c r="I1782">
        <v>695</v>
      </c>
      <c r="J1782">
        <v>695</v>
      </c>
      <c r="K1782">
        <v>1</v>
      </c>
      <c r="L1782">
        <v>1</v>
      </c>
    </row>
    <row r="1783" spans="1:12" x14ac:dyDescent="0.35">
      <c r="A1783">
        <v>305891</v>
      </c>
      <c r="B1783">
        <v>6</v>
      </c>
      <c r="C1783" t="s">
        <v>117</v>
      </c>
      <c r="D1783">
        <v>2</v>
      </c>
      <c r="E1783">
        <v>16</v>
      </c>
      <c r="F1783">
        <v>1</v>
      </c>
      <c r="G1783">
        <v>25</v>
      </c>
      <c r="H1783" s="19" t="s">
        <v>118</v>
      </c>
      <c r="I1783">
        <v>5</v>
      </c>
      <c r="J1783">
        <v>5</v>
      </c>
      <c r="K1783">
        <v>16</v>
      </c>
      <c r="L1783">
        <v>1</v>
      </c>
    </row>
    <row r="1784" spans="1:12" x14ac:dyDescent="0.35">
      <c r="A1784">
        <v>305891</v>
      </c>
      <c r="B1784">
        <v>7</v>
      </c>
      <c r="C1784" t="s">
        <v>20</v>
      </c>
      <c r="D1784">
        <v>7</v>
      </c>
      <c r="E1784">
        <v>2</v>
      </c>
      <c r="F1784">
        <v>1</v>
      </c>
      <c r="G1784">
        <v>90</v>
      </c>
      <c r="H1784">
        <v>1.0123958333333238E-2</v>
      </c>
      <c r="I1784">
        <v>1.0123958333333238E-2</v>
      </c>
      <c r="J1784">
        <v>1.0123958333333238E-2</v>
      </c>
      <c r="K1784">
        <v>2</v>
      </c>
      <c r="L1784">
        <v>1</v>
      </c>
    </row>
    <row r="1785" spans="1:12" x14ac:dyDescent="0.35">
      <c r="A1785">
        <v>305891</v>
      </c>
      <c r="B1785">
        <v>8</v>
      </c>
      <c r="C1785" t="s">
        <v>16</v>
      </c>
      <c r="D1785">
        <v>7</v>
      </c>
      <c r="E1785">
        <v>8</v>
      </c>
      <c r="F1785">
        <v>1</v>
      </c>
      <c r="G1785">
        <v>30</v>
      </c>
      <c r="H1785" t="s">
        <v>81</v>
      </c>
      <c r="I1785">
        <v>0</v>
      </c>
      <c r="J1785">
        <v>0</v>
      </c>
      <c r="K1785">
        <v>8</v>
      </c>
      <c r="L1785">
        <v>1</v>
      </c>
    </row>
    <row r="1786" spans="1:12" x14ac:dyDescent="0.35">
      <c r="A1786">
        <v>305891</v>
      </c>
      <c r="B1786">
        <v>9</v>
      </c>
      <c r="C1786" t="s">
        <v>13</v>
      </c>
      <c r="D1786">
        <v>4</v>
      </c>
      <c r="E1786">
        <v>7</v>
      </c>
      <c r="F1786">
        <v>1</v>
      </c>
      <c r="G1786">
        <v>40</v>
      </c>
      <c r="H1786">
        <v>2.1929050925926008E-2</v>
      </c>
      <c r="I1786">
        <v>2.1929050925926008E-2</v>
      </c>
      <c r="J1786">
        <v>2.1929050925926008E-2</v>
      </c>
      <c r="K1786">
        <v>7</v>
      </c>
      <c r="L1786">
        <v>1</v>
      </c>
    </row>
    <row r="1787" spans="1:12" x14ac:dyDescent="0.35">
      <c r="A1787">
        <v>305891</v>
      </c>
      <c r="B1787">
        <v>10</v>
      </c>
      <c r="C1787" t="s">
        <v>13</v>
      </c>
      <c r="D1787">
        <v>5</v>
      </c>
      <c r="E1787">
        <v>7</v>
      </c>
      <c r="F1787">
        <v>2</v>
      </c>
      <c r="G1787">
        <v>40</v>
      </c>
      <c r="H1787">
        <v>4.0987268518517528E-3</v>
      </c>
      <c r="I1787">
        <v>4.0987268518517528E-3</v>
      </c>
      <c r="J1787">
        <v>4.0987268518517528E-3</v>
      </c>
      <c r="K1787">
        <v>7</v>
      </c>
      <c r="L1787">
        <v>1</v>
      </c>
    </row>
    <row r="1788" spans="1:12" x14ac:dyDescent="0.35">
      <c r="A1788">
        <v>305891</v>
      </c>
      <c r="B1788">
        <v>11</v>
      </c>
      <c r="C1788" t="s">
        <v>69</v>
      </c>
      <c r="D1788">
        <v>5</v>
      </c>
      <c r="E1788">
        <v>10</v>
      </c>
      <c r="F1788">
        <v>2</v>
      </c>
      <c r="G1788">
        <v>10</v>
      </c>
      <c r="H1788" t="s">
        <v>129</v>
      </c>
      <c r="I1788" t="s">
        <v>129</v>
      </c>
      <c r="J1788">
        <v>8</v>
      </c>
      <c r="K1788">
        <v>10</v>
      </c>
      <c r="L1788">
        <v>1</v>
      </c>
    </row>
    <row r="1789" spans="1:12" x14ac:dyDescent="0.35">
      <c r="A1789">
        <v>305891</v>
      </c>
      <c r="B1789">
        <v>12</v>
      </c>
      <c r="C1789" t="s">
        <v>19</v>
      </c>
      <c r="D1789">
        <v>2</v>
      </c>
      <c r="E1789">
        <v>5</v>
      </c>
      <c r="F1789">
        <v>1</v>
      </c>
      <c r="G1789">
        <v>60</v>
      </c>
      <c r="H1789">
        <v>6.7953703703704793E-3</v>
      </c>
      <c r="I1789">
        <v>6.7953703703704793E-3</v>
      </c>
      <c r="J1789">
        <v>6.7953703703704793E-3</v>
      </c>
      <c r="K1789">
        <v>5</v>
      </c>
      <c r="L1789">
        <v>1</v>
      </c>
    </row>
    <row r="1790" spans="1:12" x14ac:dyDescent="0.35">
      <c r="A1790">
        <v>671666</v>
      </c>
      <c r="B1790">
        <v>1</v>
      </c>
      <c r="C1790" t="s">
        <v>29</v>
      </c>
      <c r="D1790">
        <v>12</v>
      </c>
      <c r="E1790">
        <v>4</v>
      </c>
      <c r="F1790">
        <v>3</v>
      </c>
      <c r="G1790">
        <v>94</v>
      </c>
      <c r="H1790">
        <v>1.3202893518518444E-2</v>
      </c>
      <c r="I1790">
        <v>1.3202893518518444E-2</v>
      </c>
      <c r="J1790">
        <v>1.3202893518518444E-2</v>
      </c>
      <c r="K1790">
        <v>4</v>
      </c>
      <c r="L1790">
        <v>1</v>
      </c>
    </row>
    <row r="1791" spans="1:12" x14ac:dyDescent="0.35">
      <c r="A1791">
        <v>671666</v>
      </c>
      <c r="B1791">
        <v>2</v>
      </c>
      <c r="C1791" t="s">
        <v>56</v>
      </c>
      <c r="D1791">
        <v>22</v>
      </c>
      <c r="E1791">
        <v>18</v>
      </c>
      <c r="F1791">
        <v>2</v>
      </c>
      <c r="G1791">
        <v>66</v>
      </c>
      <c r="H1791">
        <v>5.0975694444443942E-3</v>
      </c>
      <c r="I1791">
        <v>5.0975694444443942E-3</v>
      </c>
      <c r="J1791">
        <v>5.0975694444443942E-3</v>
      </c>
      <c r="K1791">
        <v>18</v>
      </c>
      <c r="L1791">
        <v>1</v>
      </c>
    </row>
    <row r="1792" spans="1:12" x14ac:dyDescent="0.35">
      <c r="A1792">
        <v>671666</v>
      </c>
      <c r="B1792">
        <v>3</v>
      </c>
      <c r="C1792" t="s">
        <v>20</v>
      </c>
      <c r="D1792">
        <v>28</v>
      </c>
      <c r="E1792">
        <v>6</v>
      </c>
      <c r="F1792">
        <v>1</v>
      </c>
      <c r="G1792">
        <v>90</v>
      </c>
      <c r="H1792">
        <v>1.9848263888888829E-2</v>
      </c>
      <c r="I1792">
        <v>1.9848263888888829E-2</v>
      </c>
      <c r="J1792">
        <v>1.9848263888888829E-2</v>
      </c>
      <c r="K1792">
        <v>6</v>
      </c>
      <c r="L1792">
        <v>1</v>
      </c>
    </row>
    <row r="1793" spans="1:12" x14ac:dyDescent="0.35">
      <c r="A1793">
        <v>671666</v>
      </c>
      <c r="B1793">
        <v>4</v>
      </c>
      <c r="C1793" t="s">
        <v>102</v>
      </c>
      <c r="D1793">
        <v>12</v>
      </c>
      <c r="E1793">
        <v>34</v>
      </c>
      <c r="F1793">
        <v>2</v>
      </c>
      <c r="G1793">
        <v>14</v>
      </c>
      <c r="H1793">
        <v>1.7218750000000949E-3</v>
      </c>
      <c r="I1793">
        <v>1.7218750000000949E-3</v>
      </c>
      <c r="J1793">
        <v>1.7218750000000949E-3</v>
      </c>
      <c r="K1793">
        <v>34</v>
      </c>
      <c r="L1793">
        <v>1</v>
      </c>
    </row>
    <row r="1794" spans="1:12" x14ac:dyDescent="0.35">
      <c r="A1794">
        <v>671666</v>
      </c>
      <c r="B1794">
        <v>5</v>
      </c>
      <c r="C1794" t="s">
        <v>63</v>
      </c>
      <c r="D1794">
        <v>15</v>
      </c>
      <c r="E1794">
        <v>8</v>
      </c>
      <c r="F1794">
        <v>2</v>
      </c>
      <c r="G1794">
        <v>72</v>
      </c>
      <c r="H1794" t="s">
        <v>266</v>
      </c>
      <c r="I1794">
        <v>605</v>
      </c>
      <c r="J1794">
        <v>605</v>
      </c>
      <c r="K1794">
        <v>8</v>
      </c>
      <c r="L1794">
        <v>1</v>
      </c>
    </row>
    <row r="1795" spans="1:12" x14ac:dyDescent="0.35">
      <c r="A1795">
        <v>671666</v>
      </c>
      <c r="B1795">
        <v>6</v>
      </c>
      <c r="C1795" t="s">
        <v>95</v>
      </c>
      <c r="D1795">
        <v>9</v>
      </c>
      <c r="E1795">
        <v>6</v>
      </c>
      <c r="F1795">
        <v>1</v>
      </c>
      <c r="G1795">
        <v>75</v>
      </c>
      <c r="H1795" t="s">
        <v>96</v>
      </c>
      <c r="I1795">
        <v>15</v>
      </c>
      <c r="J1795">
        <v>15</v>
      </c>
      <c r="K1795">
        <v>6</v>
      </c>
      <c r="L1795">
        <v>1</v>
      </c>
    </row>
    <row r="1796" spans="1:12" x14ac:dyDescent="0.35">
      <c r="A1796">
        <v>671666</v>
      </c>
      <c r="B1796">
        <v>7</v>
      </c>
      <c r="C1796" t="s">
        <v>40</v>
      </c>
      <c r="D1796">
        <v>3</v>
      </c>
      <c r="E1796">
        <v>6</v>
      </c>
      <c r="F1796">
        <v>1</v>
      </c>
      <c r="G1796">
        <v>50</v>
      </c>
      <c r="H1796">
        <v>1.2133680555555637E-2</v>
      </c>
      <c r="I1796">
        <v>1.2133680555555637E-2</v>
      </c>
      <c r="J1796">
        <v>1.2133680555555637E-2</v>
      </c>
      <c r="K1796">
        <v>6</v>
      </c>
      <c r="L1796">
        <v>1</v>
      </c>
    </row>
    <row r="1797" spans="1:12" x14ac:dyDescent="0.35">
      <c r="A1797">
        <v>671666</v>
      </c>
      <c r="B1797">
        <v>8</v>
      </c>
      <c r="C1797" t="s">
        <v>69</v>
      </c>
      <c r="D1797">
        <v>5</v>
      </c>
      <c r="E1797">
        <v>10</v>
      </c>
      <c r="F1797">
        <v>1</v>
      </c>
      <c r="G1797">
        <v>10</v>
      </c>
      <c r="H1797" t="s">
        <v>81</v>
      </c>
      <c r="I1797">
        <v>0</v>
      </c>
      <c r="J1797">
        <v>0</v>
      </c>
      <c r="K1797">
        <v>10</v>
      </c>
      <c r="L1797">
        <v>1</v>
      </c>
    </row>
    <row r="1798" spans="1:12" x14ac:dyDescent="0.35">
      <c r="A1798">
        <v>671666</v>
      </c>
      <c r="B1798">
        <v>9</v>
      </c>
      <c r="C1798" t="s">
        <v>20</v>
      </c>
      <c r="D1798">
        <v>8</v>
      </c>
      <c r="E1798">
        <v>2</v>
      </c>
      <c r="F1798">
        <v>1</v>
      </c>
      <c r="G1798">
        <v>90</v>
      </c>
      <c r="H1798">
        <v>1.9658564814814872E-2</v>
      </c>
      <c r="I1798">
        <v>1.9658564814814872E-2</v>
      </c>
      <c r="J1798">
        <v>1.9658564814814872E-2</v>
      </c>
      <c r="K1798">
        <v>2</v>
      </c>
      <c r="L1798">
        <v>1</v>
      </c>
    </row>
    <row r="1799" spans="1:12" x14ac:dyDescent="0.35">
      <c r="A1799">
        <v>671666</v>
      </c>
      <c r="B1799">
        <v>10</v>
      </c>
      <c r="C1799" t="s">
        <v>19</v>
      </c>
      <c r="D1799">
        <v>3</v>
      </c>
      <c r="E1799">
        <v>5</v>
      </c>
      <c r="F1799">
        <v>1</v>
      </c>
      <c r="G1799">
        <v>60</v>
      </c>
      <c r="H1799">
        <v>3.9987268518517638E-3</v>
      </c>
      <c r="I1799">
        <v>3.9987268518517638E-3</v>
      </c>
      <c r="J1799">
        <v>3.9987268518517638E-3</v>
      </c>
      <c r="K1799">
        <v>5</v>
      </c>
      <c r="L1799">
        <v>1</v>
      </c>
    </row>
    <row r="1800" spans="1:12" x14ac:dyDescent="0.35">
      <c r="A1800">
        <v>671666</v>
      </c>
      <c r="B1800">
        <v>11</v>
      </c>
      <c r="C1800" t="s">
        <v>19</v>
      </c>
      <c r="D1800">
        <v>3</v>
      </c>
      <c r="E1800">
        <v>5</v>
      </c>
      <c r="F1800">
        <v>1</v>
      </c>
      <c r="G1800">
        <v>60</v>
      </c>
      <c r="H1800">
        <v>2.471296296296277E-3</v>
      </c>
      <c r="I1800">
        <v>2.471296296296277E-3</v>
      </c>
      <c r="J1800">
        <v>2.471296296296277E-3</v>
      </c>
      <c r="K1800">
        <v>5</v>
      </c>
      <c r="L1800">
        <v>1</v>
      </c>
    </row>
    <row r="1801" spans="1:12" x14ac:dyDescent="0.35">
      <c r="A1801">
        <v>671666</v>
      </c>
      <c r="B1801">
        <v>12</v>
      </c>
      <c r="C1801" t="s">
        <v>16</v>
      </c>
      <c r="D1801">
        <v>3</v>
      </c>
      <c r="E1801">
        <v>8</v>
      </c>
      <c r="F1801">
        <v>1</v>
      </c>
      <c r="G1801">
        <v>30</v>
      </c>
      <c r="H1801">
        <v>7.4074074074073071E-3</v>
      </c>
      <c r="I1801">
        <v>7.4074074074073071E-3</v>
      </c>
      <c r="J1801">
        <v>7.4074074074073071E-3</v>
      </c>
      <c r="K1801">
        <v>8</v>
      </c>
      <c r="L1801">
        <v>1</v>
      </c>
    </row>
    <row r="1802" spans="1:12" x14ac:dyDescent="0.35">
      <c r="A1802">
        <v>174547</v>
      </c>
      <c r="B1802">
        <v>1</v>
      </c>
      <c r="C1802" t="s">
        <v>71</v>
      </c>
      <c r="D1802">
        <v>30</v>
      </c>
      <c r="E1802">
        <v>19</v>
      </c>
      <c r="F1802">
        <v>3</v>
      </c>
      <c r="G1802">
        <v>64</v>
      </c>
      <c r="H1802" t="s">
        <v>164</v>
      </c>
      <c r="I1802" t="s">
        <v>164</v>
      </c>
      <c r="J1802">
        <v>9</v>
      </c>
      <c r="K1802">
        <v>19</v>
      </c>
      <c r="L1802">
        <v>1</v>
      </c>
    </row>
    <row r="1803" spans="1:12" x14ac:dyDescent="0.35">
      <c r="A1803">
        <v>174547</v>
      </c>
      <c r="B1803">
        <v>2</v>
      </c>
      <c r="C1803" t="s">
        <v>29</v>
      </c>
      <c r="D1803">
        <v>11</v>
      </c>
      <c r="E1803">
        <v>4</v>
      </c>
      <c r="F1803">
        <v>2</v>
      </c>
      <c r="G1803">
        <v>94</v>
      </c>
      <c r="H1803">
        <v>4.5949074074074225E-3</v>
      </c>
      <c r="I1803">
        <v>4.5949074074074225E-3</v>
      </c>
      <c r="J1803">
        <v>4.5949074074074225E-3</v>
      </c>
      <c r="K1803">
        <v>4</v>
      </c>
      <c r="L1803">
        <v>1</v>
      </c>
    </row>
    <row r="1804" spans="1:12" x14ac:dyDescent="0.35">
      <c r="A1804">
        <v>174547</v>
      </c>
      <c r="B1804">
        <v>3</v>
      </c>
      <c r="C1804" t="s">
        <v>63</v>
      </c>
      <c r="D1804">
        <v>29</v>
      </c>
      <c r="E1804">
        <v>15</v>
      </c>
      <c r="F1804">
        <v>1</v>
      </c>
      <c r="G1804">
        <v>72</v>
      </c>
      <c r="H1804">
        <v>2.0491319444444489E-2</v>
      </c>
      <c r="I1804">
        <v>2.0491319444444489E-2</v>
      </c>
      <c r="J1804">
        <v>2.0491319444444489E-2</v>
      </c>
      <c r="K1804">
        <v>15</v>
      </c>
      <c r="L1804">
        <v>1</v>
      </c>
    </row>
    <row r="1805" spans="1:12" x14ac:dyDescent="0.35">
      <c r="A1805">
        <v>174547</v>
      </c>
      <c r="B1805">
        <v>4</v>
      </c>
      <c r="C1805" t="s">
        <v>11</v>
      </c>
      <c r="D1805">
        <v>7</v>
      </c>
      <c r="E1805">
        <v>1</v>
      </c>
      <c r="F1805">
        <v>2</v>
      </c>
      <c r="G1805">
        <v>100</v>
      </c>
      <c r="H1805">
        <v>1.0310185185185006E-3</v>
      </c>
      <c r="I1805">
        <v>1.0310185185185006E-3</v>
      </c>
      <c r="J1805">
        <v>1.0310185185185006E-3</v>
      </c>
      <c r="K1805">
        <v>1</v>
      </c>
      <c r="L1805">
        <v>1</v>
      </c>
    </row>
    <row r="1806" spans="1:12" x14ac:dyDescent="0.35">
      <c r="A1806">
        <v>174547</v>
      </c>
      <c r="B1806">
        <v>5</v>
      </c>
      <c r="C1806" t="s">
        <v>151</v>
      </c>
      <c r="D1806">
        <v>9</v>
      </c>
      <c r="E1806">
        <v>25</v>
      </c>
      <c r="F1806">
        <v>2</v>
      </c>
      <c r="G1806">
        <v>16</v>
      </c>
      <c r="H1806" t="s">
        <v>267</v>
      </c>
      <c r="I1806">
        <v>486</v>
      </c>
      <c r="J1806">
        <v>486</v>
      </c>
      <c r="K1806">
        <v>25</v>
      </c>
      <c r="L1806">
        <v>1</v>
      </c>
    </row>
    <row r="1807" spans="1:12" x14ac:dyDescent="0.35">
      <c r="A1807">
        <v>174547</v>
      </c>
      <c r="B1807">
        <v>6</v>
      </c>
      <c r="C1807" t="s">
        <v>16</v>
      </c>
      <c r="D1807">
        <v>6</v>
      </c>
      <c r="E1807">
        <v>15</v>
      </c>
      <c r="F1807">
        <v>1</v>
      </c>
      <c r="G1807">
        <v>30</v>
      </c>
      <c r="H1807" s="19" t="s">
        <v>17</v>
      </c>
      <c r="I1807">
        <v>6</v>
      </c>
      <c r="J1807">
        <v>6</v>
      </c>
      <c r="K1807">
        <v>15</v>
      </c>
      <c r="L1807">
        <v>1</v>
      </c>
    </row>
    <row r="1808" spans="1:12" x14ac:dyDescent="0.35">
      <c r="A1808">
        <v>174547</v>
      </c>
      <c r="B1808">
        <v>7</v>
      </c>
      <c r="C1808" t="s">
        <v>69</v>
      </c>
      <c r="D1808">
        <v>10</v>
      </c>
      <c r="E1808">
        <v>10</v>
      </c>
      <c r="F1808">
        <v>1</v>
      </c>
      <c r="G1808">
        <v>10</v>
      </c>
      <c r="H1808" t="s">
        <v>200</v>
      </c>
      <c r="I1808" t="s">
        <v>200</v>
      </c>
      <c r="J1808">
        <v>17</v>
      </c>
      <c r="K1808">
        <v>10</v>
      </c>
      <c r="L1808">
        <v>1</v>
      </c>
    </row>
    <row r="1809" spans="1:12" x14ac:dyDescent="0.35">
      <c r="A1809">
        <v>174547</v>
      </c>
      <c r="B1809">
        <v>8</v>
      </c>
      <c r="C1809" t="s">
        <v>20</v>
      </c>
      <c r="D1809">
        <v>1</v>
      </c>
      <c r="E1809">
        <v>2</v>
      </c>
      <c r="F1809">
        <v>1</v>
      </c>
      <c r="G1809">
        <v>90</v>
      </c>
      <c r="H1809" t="s">
        <v>268</v>
      </c>
      <c r="I1809">
        <v>260</v>
      </c>
      <c r="J1809">
        <v>260</v>
      </c>
      <c r="K1809">
        <v>2</v>
      </c>
      <c r="L1809">
        <v>1</v>
      </c>
    </row>
    <row r="1810" spans="1:12" x14ac:dyDescent="0.35">
      <c r="A1810">
        <v>174547</v>
      </c>
      <c r="B1810">
        <v>9</v>
      </c>
      <c r="C1810" t="s">
        <v>19</v>
      </c>
      <c r="D1810">
        <v>7</v>
      </c>
      <c r="E1810">
        <v>5</v>
      </c>
      <c r="F1810">
        <v>1</v>
      </c>
      <c r="G1810">
        <v>60</v>
      </c>
      <c r="H1810">
        <v>1.9820833333333399E-2</v>
      </c>
      <c r="I1810">
        <v>1.9820833333333399E-2</v>
      </c>
      <c r="J1810">
        <v>1.9820833333333399E-2</v>
      </c>
      <c r="K1810">
        <v>5</v>
      </c>
      <c r="L1810">
        <v>1</v>
      </c>
    </row>
    <row r="1811" spans="1:12" x14ac:dyDescent="0.35">
      <c r="A1811">
        <v>174547</v>
      </c>
      <c r="B1811">
        <v>10</v>
      </c>
      <c r="C1811" t="s">
        <v>16</v>
      </c>
      <c r="D1811">
        <v>2</v>
      </c>
      <c r="E1811">
        <v>8</v>
      </c>
      <c r="F1811">
        <v>1</v>
      </c>
      <c r="G1811">
        <v>30</v>
      </c>
      <c r="H1811">
        <v>4.1718749999999361E-3</v>
      </c>
      <c r="I1811">
        <v>4.1718749999999361E-3</v>
      </c>
      <c r="J1811">
        <v>4.1718749999999361E-3</v>
      </c>
      <c r="K1811">
        <v>8</v>
      </c>
      <c r="L1811">
        <v>1</v>
      </c>
    </row>
    <row r="1812" spans="1:12" x14ac:dyDescent="0.35">
      <c r="A1812">
        <v>174547</v>
      </c>
      <c r="B1812">
        <v>11</v>
      </c>
      <c r="C1812" t="s">
        <v>20</v>
      </c>
      <c r="D1812">
        <v>2</v>
      </c>
      <c r="E1812">
        <v>2</v>
      </c>
      <c r="F1812">
        <v>1</v>
      </c>
      <c r="G1812">
        <v>90</v>
      </c>
      <c r="H1812">
        <v>2.1615740740741352E-3</v>
      </c>
      <c r="I1812">
        <v>2.1615740740741352E-3</v>
      </c>
      <c r="J1812">
        <v>2.1615740740741352E-3</v>
      </c>
      <c r="K1812">
        <v>2</v>
      </c>
      <c r="L1812">
        <v>1</v>
      </c>
    </row>
    <row r="1813" spans="1:12" x14ac:dyDescent="0.35">
      <c r="A1813">
        <v>174547</v>
      </c>
      <c r="B1813">
        <v>12</v>
      </c>
      <c r="C1813" t="s">
        <v>40</v>
      </c>
      <c r="D1813">
        <v>8</v>
      </c>
      <c r="E1813">
        <v>6</v>
      </c>
      <c r="F1813">
        <v>1</v>
      </c>
      <c r="G1813">
        <v>50</v>
      </c>
      <c r="H1813">
        <v>7.0002314814814337E-3</v>
      </c>
      <c r="I1813">
        <v>7.0002314814814337E-3</v>
      </c>
      <c r="J1813">
        <v>7.0002314814814337E-3</v>
      </c>
      <c r="K1813">
        <v>6</v>
      </c>
      <c r="L1813">
        <v>1</v>
      </c>
    </row>
    <row r="1814" spans="1:12" x14ac:dyDescent="0.35">
      <c r="A1814">
        <v>592472</v>
      </c>
      <c r="B1814">
        <v>1</v>
      </c>
      <c r="C1814" t="s">
        <v>90</v>
      </c>
      <c r="D1814">
        <v>22</v>
      </c>
      <c r="E1814">
        <v>12</v>
      </c>
      <c r="F1814">
        <v>2</v>
      </c>
      <c r="G1814">
        <v>78</v>
      </c>
      <c r="H1814" t="s">
        <v>129</v>
      </c>
      <c r="I1814" t="s">
        <v>129</v>
      </c>
      <c r="J1814">
        <v>8</v>
      </c>
      <c r="K1814">
        <v>12</v>
      </c>
      <c r="L1814">
        <v>1</v>
      </c>
    </row>
    <row r="1815" spans="1:12" x14ac:dyDescent="0.35">
      <c r="A1815">
        <v>592472</v>
      </c>
      <c r="B1815">
        <v>2</v>
      </c>
      <c r="C1815" t="s">
        <v>16</v>
      </c>
      <c r="D1815">
        <v>26</v>
      </c>
      <c r="E1815">
        <v>45</v>
      </c>
      <c r="F1815">
        <v>2</v>
      </c>
      <c r="G1815">
        <v>30</v>
      </c>
      <c r="H1815">
        <v>6.1950231481482376E-3</v>
      </c>
      <c r="I1815">
        <v>6.1950231481482376E-3</v>
      </c>
      <c r="J1815">
        <v>6.1950231481482376E-3</v>
      </c>
      <c r="K1815">
        <v>45</v>
      </c>
      <c r="L1815">
        <v>1</v>
      </c>
    </row>
    <row r="1816" spans="1:12" x14ac:dyDescent="0.35">
      <c r="A1816">
        <v>592472</v>
      </c>
      <c r="B1816">
        <v>3</v>
      </c>
      <c r="C1816" t="s">
        <v>91</v>
      </c>
      <c r="D1816">
        <v>14</v>
      </c>
      <c r="E1816">
        <v>8</v>
      </c>
      <c r="F1816">
        <v>1</v>
      </c>
      <c r="G1816">
        <v>86</v>
      </c>
      <c r="H1816">
        <v>1.9942939814814764E-2</v>
      </c>
      <c r="I1816">
        <v>1.9942939814814764E-2</v>
      </c>
      <c r="J1816">
        <v>1.9942939814814764E-2</v>
      </c>
      <c r="K1816">
        <v>8</v>
      </c>
      <c r="L1816">
        <v>1</v>
      </c>
    </row>
    <row r="1817" spans="1:12" x14ac:dyDescent="0.35">
      <c r="A1817">
        <v>592472</v>
      </c>
      <c r="B1817">
        <v>4</v>
      </c>
      <c r="C1817" t="s">
        <v>21</v>
      </c>
      <c r="D1817">
        <v>18</v>
      </c>
      <c r="E1817">
        <v>11</v>
      </c>
      <c r="F1817">
        <v>2</v>
      </c>
      <c r="G1817">
        <v>70</v>
      </c>
      <c r="H1817">
        <v>1.238657407407473E-3</v>
      </c>
      <c r="I1817">
        <v>1.238657407407473E-3</v>
      </c>
      <c r="J1817">
        <v>1.238657407407473E-3</v>
      </c>
      <c r="K1817">
        <v>11</v>
      </c>
      <c r="L1817">
        <v>1</v>
      </c>
    </row>
    <row r="1818" spans="1:12" x14ac:dyDescent="0.35">
      <c r="A1818">
        <v>592472</v>
      </c>
      <c r="B1818">
        <v>5</v>
      </c>
      <c r="C1818" t="s">
        <v>28</v>
      </c>
      <c r="D1818">
        <v>8</v>
      </c>
      <c r="E1818">
        <v>6</v>
      </c>
      <c r="F1818">
        <v>1</v>
      </c>
      <c r="G1818">
        <v>80</v>
      </c>
      <c r="H1818" t="s">
        <v>269</v>
      </c>
      <c r="I1818">
        <v>609</v>
      </c>
      <c r="J1818">
        <v>609</v>
      </c>
      <c r="K1818">
        <v>6</v>
      </c>
      <c r="L1818">
        <v>1</v>
      </c>
    </row>
    <row r="1819" spans="1:12" x14ac:dyDescent="0.35">
      <c r="A1819">
        <v>592472</v>
      </c>
      <c r="B1819">
        <v>6</v>
      </c>
      <c r="C1819" t="s">
        <v>122</v>
      </c>
      <c r="D1819">
        <v>8</v>
      </c>
      <c r="E1819">
        <v>10</v>
      </c>
      <c r="F1819">
        <v>1</v>
      </c>
      <c r="G1819">
        <v>55</v>
      </c>
      <c r="H1819" s="19" t="s">
        <v>123</v>
      </c>
      <c r="I1819">
        <v>11</v>
      </c>
      <c r="J1819">
        <v>11</v>
      </c>
      <c r="K1819">
        <v>10</v>
      </c>
      <c r="L1819">
        <v>1</v>
      </c>
    </row>
    <row r="1820" spans="1:12" x14ac:dyDescent="0.35">
      <c r="A1820">
        <v>592472</v>
      </c>
      <c r="B1820">
        <v>7</v>
      </c>
      <c r="C1820" t="s">
        <v>13</v>
      </c>
      <c r="D1820">
        <v>9</v>
      </c>
      <c r="E1820">
        <v>7</v>
      </c>
      <c r="F1820">
        <v>1</v>
      </c>
      <c r="G1820">
        <v>40</v>
      </c>
      <c r="H1820">
        <v>1.2440624999999983E-2</v>
      </c>
      <c r="I1820">
        <v>1.2440624999999983E-2</v>
      </c>
      <c r="J1820">
        <v>1.2440624999999983E-2</v>
      </c>
      <c r="K1820">
        <v>7</v>
      </c>
      <c r="L1820">
        <v>1</v>
      </c>
    </row>
    <row r="1821" spans="1:12" x14ac:dyDescent="0.35">
      <c r="A1821">
        <v>592472</v>
      </c>
      <c r="B1821">
        <v>8</v>
      </c>
      <c r="C1821" t="s">
        <v>36</v>
      </c>
      <c r="D1821">
        <v>4</v>
      </c>
      <c r="E1821">
        <v>9</v>
      </c>
      <c r="F1821">
        <v>1</v>
      </c>
      <c r="G1821">
        <v>20</v>
      </c>
      <c r="H1821" t="s">
        <v>81</v>
      </c>
      <c r="I1821">
        <v>0</v>
      </c>
      <c r="J1821">
        <v>0</v>
      </c>
      <c r="K1821">
        <v>9</v>
      </c>
      <c r="L1821">
        <v>1</v>
      </c>
    </row>
    <row r="1822" spans="1:12" x14ac:dyDescent="0.35">
      <c r="A1822">
        <v>592472</v>
      </c>
      <c r="B1822">
        <v>9</v>
      </c>
      <c r="C1822" t="s">
        <v>28</v>
      </c>
      <c r="D1822">
        <v>10</v>
      </c>
      <c r="E1822">
        <v>3</v>
      </c>
      <c r="F1822">
        <v>1</v>
      </c>
      <c r="G1822">
        <v>80</v>
      </c>
      <c r="H1822">
        <v>1.9752083333333337E-2</v>
      </c>
      <c r="I1822">
        <v>1.9752083333333337E-2</v>
      </c>
      <c r="J1822">
        <v>1.9752083333333337E-2</v>
      </c>
      <c r="K1822">
        <v>3</v>
      </c>
      <c r="L1822">
        <v>1</v>
      </c>
    </row>
    <row r="1823" spans="1:12" x14ac:dyDescent="0.35">
      <c r="A1823">
        <v>592472</v>
      </c>
      <c r="B1823">
        <v>10</v>
      </c>
      <c r="C1823" t="s">
        <v>20</v>
      </c>
      <c r="D1823">
        <v>4</v>
      </c>
      <c r="E1823">
        <v>2</v>
      </c>
      <c r="F1823">
        <v>1</v>
      </c>
      <c r="G1823">
        <v>90</v>
      </c>
      <c r="H1823">
        <v>3.9144675925926187E-3</v>
      </c>
      <c r="I1823">
        <v>3.9144675925926187E-3</v>
      </c>
      <c r="J1823">
        <v>3.9144675925926187E-3</v>
      </c>
      <c r="K1823">
        <v>2</v>
      </c>
      <c r="L1823">
        <v>1</v>
      </c>
    </row>
    <row r="1824" spans="1:12" x14ac:dyDescent="0.35">
      <c r="A1824">
        <v>592472</v>
      </c>
      <c r="B1824">
        <v>11</v>
      </c>
      <c r="C1824" t="s">
        <v>36</v>
      </c>
      <c r="D1824">
        <v>4</v>
      </c>
      <c r="E1824">
        <v>9</v>
      </c>
      <c r="F1824">
        <v>1</v>
      </c>
      <c r="G1824">
        <v>20</v>
      </c>
      <c r="H1824">
        <v>2.7773148148149129E-3</v>
      </c>
      <c r="I1824">
        <v>2.7773148148149129E-3</v>
      </c>
      <c r="J1824">
        <v>2.7773148148149129E-3</v>
      </c>
      <c r="K1824">
        <v>9</v>
      </c>
      <c r="L1824">
        <v>1</v>
      </c>
    </row>
    <row r="1825" spans="1:12" x14ac:dyDescent="0.35">
      <c r="A1825">
        <v>592472</v>
      </c>
      <c r="B1825">
        <v>12</v>
      </c>
      <c r="C1825" t="s">
        <v>69</v>
      </c>
      <c r="D1825">
        <v>9</v>
      </c>
      <c r="E1825">
        <v>10</v>
      </c>
      <c r="F1825">
        <v>1</v>
      </c>
      <c r="G1825">
        <v>10</v>
      </c>
      <c r="H1825">
        <v>7.6053240740741046E-3</v>
      </c>
      <c r="I1825">
        <v>7.6053240740741046E-3</v>
      </c>
      <c r="J1825">
        <v>7.6053240740741046E-3</v>
      </c>
      <c r="K1825">
        <v>10</v>
      </c>
      <c r="L1825">
        <v>1</v>
      </c>
    </row>
    <row r="1826" spans="1:12" x14ac:dyDescent="0.35">
      <c r="A1826">
        <v>252900</v>
      </c>
      <c r="B1826">
        <v>1</v>
      </c>
      <c r="C1826" t="s">
        <v>28</v>
      </c>
      <c r="D1826">
        <v>43</v>
      </c>
      <c r="E1826">
        <v>11</v>
      </c>
      <c r="F1826">
        <v>2</v>
      </c>
      <c r="G1826">
        <v>80</v>
      </c>
      <c r="H1826" t="s">
        <v>129</v>
      </c>
      <c r="I1826" t="s">
        <v>129</v>
      </c>
      <c r="J1826">
        <v>8</v>
      </c>
      <c r="K1826">
        <v>11</v>
      </c>
      <c r="L1826">
        <v>1</v>
      </c>
    </row>
    <row r="1827" spans="1:12" x14ac:dyDescent="0.35">
      <c r="A1827">
        <v>252900</v>
      </c>
      <c r="B1827">
        <v>2</v>
      </c>
      <c r="C1827" t="s">
        <v>40</v>
      </c>
      <c r="D1827">
        <v>15</v>
      </c>
      <c r="E1827">
        <v>26</v>
      </c>
      <c r="F1827">
        <v>2</v>
      </c>
      <c r="G1827">
        <v>50</v>
      </c>
      <c r="H1827">
        <v>5.4349537037037265E-3</v>
      </c>
      <c r="I1827">
        <v>5.4349537037037265E-3</v>
      </c>
      <c r="J1827">
        <v>5.4349537037037265E-3</v>
      </c>
      <c r="K1827">
        <v>26</v>
      </c>
      <c r="L1827">
        <v>1</v>
      </c>
    </row>
    <row r="1828" spans="1:12" x14ac:dyDescent="0.35">
      <c r="A1828">
        <v>252900</v>
      </c>
      <c r="B1828">
        <v>3</v>
      </c>
      <c r="C1828" t="s">
        <v>64</v>
      </c>
      <c r="D1828">
        <v>34</v>
      </c>
      <c r="E1828">
        <v>23</v>
      </c>
      <c r="F1828">
        <v>1</v>
      </c>
      <c r="G1828">
        <v>56</v>
      </c>
      <c r="H1828">
        <v>2.1379629629629582E-2</v>
      </c>
      <c r="I1828">
        <v>2.1379629629629582E-2</v>
      </c>
      <c r="J1828">
        <v>2.1379629629629582E-2</v>
      </c>
      <c r="K1828">
        <v>23</v>
      </c>
      <c r="L1828">
        <v>1</v>
      </c>
    </row>
    <row r="1829" spans="1:12" x14ac:dyDescent="0.35">
      <c r="A1829">
        <v>252900</v>
      </c>
      <c r="B1829">
        <v>4</v>
      </c>
      <c r="C1829" t="s">
        <v>59</v>
      </c>
      <c r="D1829">
        <v>1</v>
      </c>
      <c r="E1829">
        <v>6</v>
      </c>
      <c r="F1829">
        <v>2</v>
      </c>
      <c r="G1829">
        <v>85</v>
      </c>
      <c r="H1829">
        <v>1.1788194444444233E-3</v>
      </c>
      <c r="I1829">
        <v>1.1788194444444233E-3</v>
      </c>
      <c r="J1829">
        <v>1.1788194444444233E-3</v>
      </c>
      <c r="K1829">
        <v>6</v>
      </c>
      <c r="L1829">
        <v>1</v>
      </c>
    </row>
    <row r="1830" spans="1:12" x14ac:dyDescent="0.35">
      <c r="A1830">
        <v>252900</v>
      </c>
      <c r="B1830">
        <v>5</v>
      </c>
      <c r="C1830" t="s">
        <v>57</v>
      </c>
      <c r="D1830">
        <v>13</v>
      </c>
      <c r="E1830">
        <v>5</v>
      </c>
      <c r="F1830">
        <v>2</v>
      </c>
      <c r="G1830">
        <v>84</v>
      </c>
      <c r="H1830" t="s">
        <v>270</v>
      </c>
      <c r="I1830">
        <v>627</v>
      </c>
      <c r="J1830">
        <v>627</v>
      </c>
      <c r="K1830">
        <v>5</v>
      </c>
      <c r="L1830">
        <v>1</v>
      </c>
    </row>
    <row r="1831" spans="1:12" x14ac:dyDescent="0.35">
      <c r="A1831">
        <v>252900</v>
      </c>
      <c r="B1831">
        <v>6</v>
      </c>
      <c r="C1831" t="s">
        <v>30</v>
      </c>
      <c r="D1831">
        <v>5</v>
      </c>
      <c r="E1831">
        <v>12</v>
      </c>
      <c r="F1831">
        <v>1</v>
      </c>
      <c r="G1831">
        <v>45</v>
      </c>
      <c r="H1831" s="19" t="s">
        <v>105</v>
      </c>
      <c r="I1831">
        <v>9</v>
      </c>
      <c r="J1831">
        <v>9</v>
      </c>
      <c r="K1831">
        <v>12</v>
      </c>
      <c r="L1831">
        <v>1</v>
      </c>
    </row>
    <row r="1832" spans="1:12" x14ac:dyDescent="0.35">
      <c r="A1832">
        <v>252900</v>
      </c>
      <c r="B1832">
        <v>7</v>
      </c>
      <c r="C1832" t="s">
        <v>36</v>
      </c>
      <c r="D1832">
        <v>2</v>
      </c>
      <c r="E1832">
        <v>9</v>
      </c>
      <c r="F1832">
        <v>1</v>
      </c>
      <c r="G1832">
        <v>20</v>
      </c>
      <c r="H1832" t="s">
        <v>168</v>
      </c>
      <c r="I1832" t="s">
        <v>168</v>
      </c>
      <c r="J1832">
        <v>10</v>
      </c>
      <c r="K1832">
        <v>9</v>
      </c>
      <c r="L1832">
        <v>1</v>
      </c>
    </row>
    <row r="1833" spans="1:12" x14ac:dyDescent="0.35">
      <c r="A1833">
        <v>252900</v>
      </c>
      <c r="B1833">
        <v>8</v>
      </c>
      <c r="C1833" t="s">
        <v>28</v>
      </c>
      <c r="D1833">
        <v>2</v>
      </c>
      <c r="E1833">
        <v>3</v>
      </c>
      <c r="F1833">
        <v>1</v>
      </c>
      <c r="G1833">
        <v>80</v>
      </c>
      <c r="H1833" t="s">
        <v>264</v>
      </c>
      <c r="I1833">
        <v>230</v>
      </c>
      <c r="J1833">
        <v>230</v>
      </c>
      <c r="K1833">
        <v>3</v>
      </c>
      <c r="L1833">
        <v>1</v>
      </c>
    </row>
    <row r="1834" spans="1:12" x14ac:dyDescent="0.35">
      <c r="A1834">
        <v>252900</v>
      </c>
      <c r="B1834">
        <v>9</v>
      </c>
      <c r="C1834" t="s">
        <v>69</v>
      </c>
      <c r="D1834">
        <v>6</v>
      </c>
      <c r="E1834">
        <v>10</v>
      </c>
      <c r="F1834">
        <v>1</v>
      </c>
      <c r="G1834">
        <v>10</v>
      </c>
      <c r="H1834">
        <v>2.7063773148148229E-2</v>
      </c>
      <c r="I1834">
        <v>2.7063773148148229E-2</v>
      </c>
      <c r="J1834">
        <v>2.7063773148148229E-2</v>
      </c>
      <c r="K1834">
        <v>10</v>
      </c>
      <c r="L1834">
        <v>1</v>
      </c>
    </row>
    <row r="1835" spans="1:12" x14ac:dyDescent="0.35">
      <c r="A1835">
        <v>252900</v>
      </c>
      <c r="B1835">
        <v>10</v>
      </c>
      <c r="C1835" t="s">
        <v>36</v>
      </c>
      <c r="D1835">
        <v>5</v>
      </c>
      <c r="E1835">
        <v>9</v>
      </c>
      <c r="F1835">
        <v>1</v>
      </c>
      <c r="G1835">
        <v>20</v>
      </c>
      <c r="H1835">
        <v>4.30347222222216E-3</v>
      </c>
      <c r="I1835">
        <v>4.30347222222216E-3</v>
      </c>
      <c r="J1835">
        <v>4.30347222222216E-3</v>
      </c>
      <c r="K1835">
        <v>9</v>
      </c>
      <c r="L1835">
        <v>1</v>
      </c>
    </row>
    <row r="1836" spans="1:12" x14ac:dyDescent="0.35">
      <c r="A1836">
        <v>252900</v>
      </c>
      <c r="B1836">
        <v>11</v>
      </c>
      <c r="C1836" t="s">
        <v>16</v>
      </c>
      <c r="D1836">
        <v>5</v>
      </c>
      <c r="E1836">
        <v>8</v>
      </c>
      <c r="F1836">
        <v>1</v>
      </c>
      <c r="G1836">
        <v>30</v>
      </c>
      <c r="H1836">
        <v>2.7668981481481225E-3</v>
      </c>
      <c r="I1836">
        <v>2.7668981481481225E-3</v>
      </c>
      <c r="J1836">
        <v>2.7668981481481225E-3</v>
      </c>
      <c r="K1836">
        <v>8</v>
      </c>
      <c r="L1836">
        <v>1</v>
      </c>
    </row>
    <row r="1837" spans="1:12" x14ac:dyDescent="0.35">
      <c r="A1837">
        <v>252900</v>
      </c>
      <c r="B1837">
        <v>12</v>
      </c>
      <c r="C1837" t="s">
        <v>28</v>
      </c>
      <c r="D1837">
        <v>10</v>
      </c>
      <c r="E1837">
        <v>3</v>
      </c>
      <c r="F1837">
        <v>1</v>
      </c>
      <c r="G1837">
        <v>80</v>
      </c>
      <c r="H1837">
        <v>6.6466435185186246E-3</v>
      </c>
      <c r="I1837">
        <v>6.6466435185186246E-3</v>
      </c>
      <c r="J1837">
        <v>6.6466435185186246E-3</v>
      </c>
      <c r="K1837">
        <v>3</v>
      </c>
      <c r="L1837">
        <v>1</v>
      </c>
    </row>
    <row r="1838" spans="1:12" x14ac:dyDescent="0.35">
      <c r="A1838">
        <v>19501</v>
      </c>
      <c r="B1838">
        <v>1</v>
      </c>
      <c r="C1838" t="s">
        <v>76</v>
      </c>
      <c r="D1838">
        <v>10</v>
      </c>
      <c r="E1838">
        <v>14</v>
      </c>
      <c r="F1838">
        <v>3</v>
      </c>
      <c r="G1838">
        <v>74</v>
      </c>
      <c r="H1838" t="s">
        <v>129</v>
      </c>
      <c r="I1838" t="s">
        <v>129</v>
      </c>
      <c r="J1838">
        <v>8</v>
      </c>
      <c r="K1838">
        <v>14</v>
      </c>
      <c r="L1838">
        <v>1</v>
      </c>
    </row>
    <row r="1839" spans="1:12" x14ac:dyDescent="0.35">
      <c r="A1839">
        <v>19501</v>
      </c>
      <c r="B1839">
        <v>2</v>
      </c>
      <c r="C1839" t="s">
        <v>19</v>
      </c>
      <c r="D1839">
        <v>27</v>
      </c>
      <c r="E1839">
        <v>21</v>
      </c>
      <c r="F1839">
        <v>2</v>
      </c>
      <c r="G1839">
        <v>60</v>
      </c>
      <c r="H1839">
        <v>5.1902777777776965E-3</v>
      </c>
      <c r="I1839">
        <v>5.1902777777776965E-3</v>
      </c>
      <c r="J1839">
        <v>5.1902777777776965E-3</v>
      </c>
      <c r="K1839">
        <v>21</v>
      </c>
      <c r="L1839">
        <v>1</v>
      </c>
    </row>
    <row r="1840" spans="1:12" x14ac:dyDescent="0.35">
      <c r="A1840">
        <v>19501</v>
      </c>
      <c r="B1840">
        <v>3</v>
      </c>
      <c r="C1840" t="s">
        <v>23</v>
      </c>
      <c r="D1840">
        <v>33</v>
      </c>
      <c r="E1840">
        <v>24</v>
      </c>
      <c r="F1840">
        <v>1</v>
      </c>
      <c r="G1840">
        <v>54</v>
      </c>
      <c r="H1840">
        <v>2.1430555555555619E-2</v>
      </c>
      <c r="I1840">
        <v>2.1430555555555619E-2</v>
      </c>
      <c r="J1840">
        <v>2.1430555555555619E-2</v>
      </c>
      <c r="K1840">
        <v>24</v>
      </c>
      <c r="L1840">
        <v>1</v>
      </c>
    </row>
    <row r="1841" spans="1:12" x14ac:dyDescent="0.35">
      <c r="A1841">
        <v>19501</v>
      </c>
      <c r="B1841">
        <v>4</v>
      </c>
      <c r="C1841" t="s">
        <v>72</v>
      </c>
      <c r="D1841">
        <v>2</v>
      </c>
      <c r="E1841">
        <v>8</v>
      </c>
      <c r="F1841">
        <v>2</v>
      </c>
      <c r="G1841">
        <v>79</v>
      </c>
      <c r="H1841">
        <v>1.2179398148148834E-3</v>
      </c>
      <c r="I1841">
        <v>1.2179398148148834E-3</v>
      </c>
      <c r="J1841">
        <v>1.2179398148148834E-3</v>
      </c>
      <c r="K1841">
        <v>8</v>
      </c>
      <c r="L1841">
        <v>1</v>
      </c>
    </row>
    <row r="1842" spans="1:12" x14ac:dyDescent="0.35">
      <c r="A1842">
        <v>19501</v>
      </c>
      <c r="B1842">
        <v>5</v>
      </c>
      <c r="C1842" t="s">
        <v>103</v>
      </c>
      <c r="D1842">
        <v>14</v>
      </c>
      <c r="E1842">
        <v>14</v>
      </c>
      <c r="F1842">
        <v>2</v>
      </c>
      <c r="G1842">
        <v>49</v>
      </c>
      <c r="H1842" t="s">
        <v>271</v>
      </c>
      <c r="I1842">
        <v>574</v>
      </c>
      <c r="J1842">
        <v>574</v>
      </c>
      <c r="K1842">
        <v>14</v>
      </c>
      <c r="L1842">
        <v>1</v>
      </c>
    </row>
    <row r="1843" spans="1:12" x14ac:dyDescent="0.35">
      <c r="A1843">
        <v>19501</v>
      </c>
      <c r="B1843">
        <v>6</v>
      </c>
      <c r="C1843" t="s">
        <v>59</v>
      </c>
      <c r="D1843">
        <v>12</v>
      </c>
      <c r="E1843">
        <v>4</v>
      </c>
      <c r="F1843">
        <v>1</v>
      </c>
      <c r="G1843">
        <v>85</v>
      </c>
      <c r="H1843" t="s">
        <v>60</v>
      </c>
      <c r="I1843">
        <v>17</v>
      </c>
      <c r="J1843">
        <v>17</v>
      </c>
      <c r="K1843">
        <v>4</v>
      </c>
      <c r="L1843">
        <v>1</v>
      </c>
    </row>
    <row r="1844" spans="1:12" x14ac:dyDescent="0.35">
      <c r="A1844">
        <v>19501</v>
      </c>
      <c r="B1844">
        <v>7</v>
      </c>
      <c r="C1844" t="s">
        <v>16</v>
      </c>
      <c r="D1844">
        <v>8</v>
      </c>
      <c r="E1844">
        <v>8</v>
      </c>
      <c r="F1844">
        <v>1</v>
      </c>
      <c r="G1844">
        <v>30</v>
      </c>
      <c r="H1844">
        <v>1.3437847222222299E-2</v>
      </c>
      <c r="I1844">
        <v>1.3437847222222299E-2</v>
      </c>
      <c r="J1844">
        <v>1.3437847222222299E-2</v>
      </c>
      <c r="K1844">
        <v>8</v>
      </c>
      <c r="L1844">
        <v>1</v>
      </c>
    </row>
    <row r="1845" spans="1:12" x14ac:dyDescent="0.35">
      <c r="A1845">
        <v>19501</v>
      </c>
      <c r="B1845">
        <v>8</v>
      </c>
      <c r="C1845" t="s">
        <v>13</v>
      </c>
      <c r="D1845">
        <v>3</v>
      </c>
      <c r="E1845">
        <v>7</v>
      </c>
      <c r="F1845">
        <v>1</v>
      </c>
      <c r="G1845">
        <v>40</v>
      </c>
      <c r="H1845" t="s">
        <v>272</v>
      </c>
      <c r="I1845">
        <v>215</v>
      </c>
      <c r="J1845">
        <v>215</v>
      </c>
      <c r="K1845">
        <v>7</v>
      </c>
      <c r="L1845">
        <v>1</v>
      </c>
    </row>
    <row r="1846" spans="1:12" x14ac:dyDescent="0.35">
      <c r="A1846">
        <v>19501</v>
      </c>
      <c r="B1846">
        <v>9</v>
      </c>
      <c r="C1846" t="s">
        <v>36</v>
      </c>
      <c r="D1846">
        <v>9</v>
      </c>
      <c r="E1846">
        <v>9</v>
      </c>
      <c r="F1846">
        <v>1</v>
      </c>
      <c r="G1846">
        <v>20</v>
      </c>
      <c r="H1846">
        <v>2.27197916666666E-2</v>
      </c>
      <c r="I1846">
        <v>2.27197916666666E-2</v>
      </c>
      <c r="J1846">
        <v>2.27197916666666E-2</v>
      </c>
      <c r="K1846">
        <v>9</v>
      </c>
      <c r="L1846">
        <v>1</v>
      </c>
    </row>
    <row r="1847" spans="1:12" x14ac:dyDescent="0.35">
      <c r="A1847">
        <v>19501</v>
      </c>
      <c r="B1847">
        <v>10</v>
      </c>
      <c r="C1847" t="s">
        <v>69</v>
      </c>
      <c r="D1847">
        <v>1</v>
      </c>
      <c r="E1847">
        <v>10</v>
      </c>
      <c r="F1847">
        <v>1</v>
      </c>
      <c r="G1847">
        <v>10</v>
      </c>
      <c r="H1847" t="s">
        <v>273</v>
      </c>
      <c r="I1847" t="s">
        <v>273</v>
      </c>
      <c r="K1847">
        <v>10</v>
      </c>
      <c r="L1847">
        <v>1</v>
      </c>
    </row>
    <row r="1848" spans="1:12" x14ac:dyDescent="0.35">
      <c r="A1848">
        <v>19501</v>
      </c>
      <c r="B1848">
        <v>11</v>
      </c>
      <c r="C1848" t="s">
        <v>21</v>
      </c>
      <c r="D1848">
        <v>1</v>
      </c>
      <c r="E1848">
        <v>4</v>
      </c>
      <c r="F1848">
        <v>1</v>
      </c>
      <c r="G1848">
        <v>70</v>
      </c>
      <c r="H1848">
        <v>2.2737268518517872E-3</v>
      </c>
      <c r="I1848">
        <v>2.2737268518517872E-3</v>
      </c>
      <c r="J1848">
        <v>2.2737268518517872E-3</v>
      </c>
      <c r="K1848">
        <v>4</v>
      </c>
      <c r="L1848">
        <v>1</v>
      </c>
    </row>
    <row r="1849" spans="1:12" x14ac:dyDescent="0.35">
      <c r="A1849">
        <v>19501</v>
      </c>
      <c r="B1849">
        <v>12</v>
      </c>
      <c r="C1849" t="s">
        <v>13</v>
      </c>
      <c r="D1849">
        <v>1</v>
      </c>
      <c r="E1849">
        <v>7</v>
      </c>
      <c r="F1849">
        <v>1</v>
      </c>
      <c r="G1849">
        <v>40</v>
      </c>
      <c r="H1849">
        <v>7.3495370370371127E-3</v>
      </c>
      <c r="I1849">
        <v>7.3495370370371127E-3</v>
      </c>
      <c r="J1849">
        <v>7.3495370370371127E-3</v>
      </c>
      <c r="K1849">
        <v>7</v>
      </c>
      <c r="L1849">
        <v>1</v>
      </c>
    </row>
    <row r="1850" spans="1:12" x14ac:dyDescent="0.35">
      <c r="A1850">
        <v>349097</v>
      </c>
      <c r="B1850">
        <v>1</v>
      </c>
      <c r="C1850" t="s">
        <v>114</v>
      </c>
      <c r="D1850">
        <v>18</v>
      </c>
      <c r="E1850">
        <v>22</v>
      </c>
      <c r="F1850">
        <v>3</v>
      </c>
      <c r="G1850">
        <v>58</v>
      </c>
      <c r="H1850" t="s">
        <v>164</v>
      </c>
      <c r="I1850" t="s">
        <v>164</v>
      </c>
      <c r="J1850">
        <v>9</v>
      </c>
      <c r="K1850">
        <v>22</v>
      </c>
      <c r="L1850">
        <v>1</v>
      </c>
    </row>
    <row r="1851" spans="1:12" x14ac:dyDescent="0.35">
      <c r="A1851">
        <v>349097</v>
      </c>
      <c r="B1851">
        <v>2</v>
      </c>
      <c r="C1851" t="s">
        <v>11</v>
      </c>
      <c r="D1851">
        <v>31</v>
      </c>
      <c r="E1851">
        <v>1</v>
      </c>
      <c r="F1851">
        <v>2</v>
      </c>
      <c r="G1851">
        <v>100</v>
      </c>
      <c r="H1851">
        <v>4.3538194444443512E-3</v>
      </c>
      <c r="I1851">
        <v>4.3538194444443512E-3</v>
      </c>
      <c r="J1851">
        <v>4.3538194444443512E-3</v>
      </c>
      <c r="K1851">
        <v>1</v>
      </c>
      <c r="L1851">
        <v>1</v>
      </c>
    </row>
    <row r="1852" spans="1:12" x14ac:dyDescent="0.35">
      <c r="A1852">
        <v>349097</v>
      </c>
      <c r="B1852">
        <v>3</v>
      </c>
      <c r="C1852" t="s">
        <v>31</v>
      </c>
      <c r="D1852">
        <v>22</v>
      </c>
      <c r="E1852">
        <v>28</v>
      </c>
      <c r="F1852">
        <v>1</v>
      </c>
      <c r="G1852">
        <v>46</v>
      </c>
      <c r="H1852">
        <v>2.1721296296296266E-2</v>
      </c>
      <c r="I1852">
        <v>2.1721296296296266E-2</v>
      </c>
      <c r="J1852">
        <v>2.1721296296296266E-2</v>
      </c>
      <c r="K1852">
        <v>28</v>
      </c>
      <c r="L1852">
        <v>1</v>
      </c>
    </row>
    <row r="1853" spans="1:12" x14ac:dyDescent="0.35">
      <c r="A1853">
        <v>349097</v>
      </c>
      <c r="B1853">
        <v>4</v>
      </c>
      <c r="C1853" t="s">
        <v>22</v>
      </c>
      <c r="D1853">
        <v>4</v>
      </c>
      <c r="E1853">
        <v>5</v>
      </c>
      <c r="F1853">
        <v>2</v>
      </c>
      <c r="G1853">
        <v>88</v>
      </c>
      <c r="H1853">
        <v>1.1218749999999389E-3</v>
      </c>
      <c r="I1853">
        <v>1.1218749999999389E-3</v>
      </c>
      <c r="J1853">
        <v>1.1218749999999389E-3</v>
      </c>
      <c r="K1853">
        <v>5</v>
      </c>
      <c r="L1853">
        <v>1</v>
      </c>
    </row>
    <row r="1854" spans="1:12" x14ac:dyDescent="0.35">
      <c r="A1854">
        <v>349097</v>
      </c>
      <c r="B1854">
        <v>5</v>
      </c>
      <c r="C1854" t="s">
        <v>163</v>
      </c>
      <c r="D1854">
        <v>11</v>
      </c>
      <c r="E1854">
        <v>24</v>
      </c>
      <c r="F1854">
        <v>2</v>
      </c>
      <c r="G1854">
        <v>19</v>
      </c>
      <c r="H1854" t="s">
        <v>136</v>
      </c>
      <c r="I1854">
        <v>491</v>
      </c>
      <c r="J1854">
        <v>491</v>
      </c>
      <c r="K1854">
        <v>24</v>
      </c>
      <c r="L1854">
        <v>1</v>
      </c>
    </row>
    <row r="1855" spans="1:12" x14ac:dyDescent="0.35">
      <c r="A1855">
        <v>349097</v>
      </c>
      <c r="B1855">
        <v>6</v>
      </c>
      <c r="C1855" t="s">
        <v>87</v>
      </c>
      <c r="D1855">
        <v>14</v>
      </c>
      <c r="E1855">
        <v>8</v>
      </c>
      <c r="F1855">
        <v>1</v>
      </c>
      <c r="G1855">
        <v>65</v>
      </c>
      <c r="H1855" t="s">
        <v>88</v>
      </c>
      <c r="I1855">
        <v>13</v>
      </c>
      <c r="J1855">
        <v>13</v>
      </c>
      <c r="K1855">
        <v>8</v>
      </c>
      <c r="L1855">
        <v>1</v>
      </c>
    </row>
    <row r="1856" spans="1:12" x14ac:dyDescent="0.35">
      <c r="A1856">
        <v>349097</v>
      </c>
      <c r="B1856">
        <v>7</v>
      </c>
      <c r="D1856">
        <v>0</v>
      </c>
      <c r="F1856">
        <v>0</v>
      </c>
      <c r="G1856">
        <v>0</v>
      </c>
      <c r="K1856" t="s">
        <v>89</v>
      </c>
      <c r="L1856">
        <v>1</v>
      </c>
    </row>
    <row r="1857" spans="1:12" x14ac:dyDescent="0.35">
      <c r="A1857">
        <v>349097</v>
      </c>
      <c r="B1857">
        <v>8</v>
      </c>
      <c r="D1857">
        <v>0</v>
      </c>
      <c r="F1857">
        <v>0</v>
      </c>
      <c r="G1857">
        <v>0</v>
      </c>
      <c r="K1857" t="s">
        <v>89</v>
      </c>
      <c r="L1857">
        <v>1</v>
      </c>
    </row>
    <row r="1858" spans="1:12" x14ac:dyDescent="0.35">
      <c r="A1858">
        <v>349097</v>
      </c>
      <c r="B1858">
        <v>9</v>
      </c>
      <c r="D1858">
        <v>0</v>
      </c>
      <c r="F1858">
        <v>0</v>
      </c>
      <c r="G1858">
        <v>0</v>
      </c>
      <c r="K1858" t="s">
        <v>89</v>
      </c>
      <c r="L1858">
        <v>1</v>
      </c>
    </row>
    <row r="1859" spans="1:12" x14ac:dyDescent="0.35">
      <c r="A1859">
        <v>349097</v>
      </c>
      <c r="B1859">
        <v>10</v>
      </c>
      <c r="D1859">
        <v>0</v>
      </c>
      <c r="F1859">
        <v>0</v>
      </c>
      <c r="G1859">
        <v>0</v>
      </c>
      <c r="K1859" t="s">
        <v>89</v>
      </c>
      <c r="L1859">
        <v>1</v>
      </c>
    </row>
    <row r="1860" spans="1:12" x14ac:dyDescent="0.35">
      <c r="A1860">
        <v>349097</v>
      </c>
      <c r="B1860">
        <v>11</v>
      </c>
      <c r="D1860">
        <v>0</v>
      </c>
      <c r="F1860">
        <v>0</v>
      </c>
      <c r="G1860">
        <v>0</v>
      </c>
      <c r="K1860" t="s">
        <v>89</v>
      </c>
      <c r="L1860">
        <v>1</v>
      </c>
    </row>
    <row r="1861" spans="1:12" x14ac:dyDescent="0.35">
      <c r="A1861">
        <v>349097</v>
      </c>
      <c r="B1861">
        <v>12</v>
      </c>
      <c r="D1861">
        <v>0</v>
      </c>
      <c r="F1861">
        <v>0</v>
      </c>
      <c r="G1861">
        <v>0</v>
      </c>
      <c r="K1861" t="s">
        <v>89</v>
      </c>
      <c r="L1861">
        <v>1</v>
      </c>
    </row>
    <row r="1862" spans="1:12" x14ac:dyDescent="0.35">
      <c r="A1862">
        <v>18588</v>
      </c>
      <c r="B1862">
        <v>1</v>
      </c>
      <c r="C1862" t="s">
        <v>20</v>
      </c>
      <c r="D1862">
        <v>25</v>
      </c>
      <c r="E1862">
        <v>6</v>
      </c>
      <c r="F1862">
        <v>3</v>
      </c>
      <c r="G1862">
        <v>90</v>
      </c>
      <c r="H1862" t="s">
        <v>162</v>
      </c>
      <c r="I1862" t="s">
        <v>162</v>
      </c>
      <c r="J1862">
        <v>1</v>
      </c>
      <c r="K1862">
        <v>6</v>
      </c>
      <c r="L1862">
        <v>1</v>
      </c>
    </row>
    <row r="1863" spans="1:12" x14ac:dyDescent="0.35">
      <c r="A1863">
        <v>18588</v>
      </c>
      <c r="B1863">
        <v>2</v>
      </c>
      <c r="C1863" t="s">
        <v>42</v>
      </c>
      <c r="D1863">
        <v>23</v>
      </c>
      <c r="E1863">
        <v>5</v>
      </c>
      <c r="F1863">
        <v>2</v>
      </c>
      <c r="G1863">
        <v>92</v>
      </c>
      <c r="H1863">
        <v>4.6042824074075117E-3</v>
      </c>
      <c r="I1863">
        <v>4.6042824074075117E-3</v>
      </c>
      <c r="J1863">
        <v>4.6042824074075117E-3</v>
      </c>
      <c r="K1863">
        <v>5</v>
      </c>
      <c r="L1863">
        <v>1</v>
      </c>
    </row>
    <row r="1864" spans="1:12" x14ac:dyDescent="0.35">
      <c r="A1864">
        <v>18588</v>
      </c>
      <c r="B1864">
        <v>3</v>
      </c>
      <c r="C1864" t="s">
        <v>36</v>
      </c>
      <c r="D1864">
        <v>26</v>
      </c>
      <c r="E1864">
        <v>41</v>
      </c>
      <c r="F1864">
        <v>1</v>
      </c>
      <c r="G1864">
        <v>20</v>
      </c>
      <c r="H1864">
        <v>2.3110995370370313E-2</v>
      </c>
      <c r="I1864">
        <v>2.3110995370370313E-2</v>
      </c>
      <c r="J1864">
        <v>2.3110995370370313E-2</v>
      </c>
      <c r="K1864">
        <v>41</v>
      </c>
      <c r="L1864">
        <v>1</v>
      </c>
    </row>
    <row r="1865" spans="1:12" x14ac:dyDescent="0.35">
      <c r="A1865">
        <v>18588</v>
      </c>
      <c r="B1865">
        <v>4</v>
      </c>
      <c r="C1865" t="s">
        <v>71</v>
      </c>
      <c r="D1865">
        <v>17</v>
      </c>
      <c r="E1865">
        <v>13</v>
      </c>
      <c r="F1865">
        <v>2</v>
      </c>
      <c r="G1865">
        <v>64</v>
      </c>
      <c r="H1865">
        <v>1.2479166666665709E-3</v>
      </c>
      <c r="I1865">
        <v>1.2479166666665709E-3</v>
      </c>
      <c r="J1865">
        <v>1.2479166666665709E-3</v>
      </c>
      <c r="K1865">
        <v>13</v>
      </c>
      <c r="L1865">
        <v>1</v>
      </c>
    </row>
    <row r="1866" spans="1:12" x14ac:dyDescent="0.35">
      <c r="A1866">
        <v>18588</v>
      </c>
      <c r="B1866">
        <v>5</v>
      </c>
      <c r="C1866" t="s">
        <v>71</v>
      </c>
      <c r="D1866">
        <v>2</v>
      </c>
      <c r="E1866">
        <v>10</v>
      </c>
      <c r="F1866">
        <v>2</v>
      </c>
      <c r="G1866">
        <v>64</v>
      </c>
      <c r="H1866" t="s">
        <v>274</v>
      </c>
      <c r="I1866">
        <v>591</v>
      </c>
      <c r="J1866">
        <v>591</v>
      </c>
      <c r="K1866">
        <v>10</v>
      </c>
      <c r="L1866">
        <v>1</v>
      </c>
    </row>
    <row r="1867" spans="1:12" x14ac:dyDescent="0.35">
      <c r="A1867">
        <v>18588</v>
      </c>
      <c r="B1867">
        <v>6</v>
      </c>
      <c r="C1867" t="s">
        <v>13</v>
      </c>
      <c r="D1867">
        <v>10</v>
      </c>
      <c r="E1867">
        <v>13</v>
      </c>
      <c r="F1867">
        <v>1</v>
      </c>
      <c r="G1867">
        <v>40</v>
      </c>
      <c r="H1867" s="19" t="s">
        <v>67</v>
      </c>
      <c r="I1867">
        <v>8</v>
      </c>
      <c r="J1867">
        <v>8</v>
      </c>
      <c r="K1867">
        <v>13</v>
      </c>
      <c r="L1867">
        <v>1</v>
      </c>
    </row>
    <row r="1868" spans="1:12" x14ac:dyDescent="0.35">
      <c r="A1868">
        <v>18588</v>
      </c>
      <c r="B1868">
        <v>7</v>
      </c>
      <c r="D1868">
        <v>0</v>
      </c>
      <c r="F1868">
        <v>0</v>
      </c>
      <c r="G1868">
        <v>0</v>
      </c>
      <c r="K1868" t="s">
        <v>89</v>
      </c>
      <c r="L1868">
        <v>1</v>
      </c>
    </row>
    <row r="1869" spans="1:12" x14ac:dyDescent="0.35">
      <c r="A1869">
        <v>18588</v>
      </c>
      <c r="B1869">
        <v>8</v>
      </c>
      <c r="D1869">
        <v>0</v>
      </c>
      <c r="F1869">
        <v>0</v>
      </c>
      <c r="G1869">
        <v>0</v>
      </c>
      <c r="K1869" t="s">
        <v>89</v>
      </c>
      <c r="L1869">
        <v>1</v>
      </c>
    </row>
    <row r="1870" spans="1:12" x14ac:dyDescent="0.35">
      <c r="A1870">
        <v>18588</v>
      </c>
      <c r="B1870">
        <v>9</v>
      </c>
      <c r="D1870">
        <v>0</v>
      </c>
      <c r="F1870">
        <v>0</v>
      </c>
      <c r="G1870">
        <v>0</v>
      </c>
      <c r="K1870" t="s">
        <v>89</v>
      </c>
      <c r="L1870">
        <v>1</v>
      </c>
    </row>
    <row r="1871" spans="1:12" x14ac:dyDescent="0.35">
      <c r="A1871">
        <v>18588</v>
      </c>
      <c r="B1871">
        <v>10</v>
      </c>
      <c r="D1871">
        <v>0</v>
      </c>
      <c r="F1871">
        <v>0</v>
      </c>
      <c r="G1871">
        <v>0</v>
      </c>
      <c r="K1871" t="s">
        <v>89</v>
      </c>
      <c r="L1871">
        <v>1</v>
      </c>
    </row>
    <row r="1872" spans="1:12" x14ac:dyDescent="0.35">
      <c r="A1872">
        <v>18588</v>
      </c>
      <c r="B1872">
        <v>11</v>
      </c>
      <c r="D1872">
        <v>0</v>
      </c>
      <c r="F1872">
        <v>0</v>
      </c>
      <c r="G1872">
        <v>0</v>
      </c>
      <c r="K1872" t="s">
        <v>89</v>
      </c>
      <c r="L1872">
        <v>1</v>
      </c>
    </row>
    <row r="1873" spans="1:12" x14ac:dyDescent="0.35">
      <c r="A1873">
        <v>18588</v>
      </c>
      <c r="B1873">
        <v>12</v>
      </c>
      <c r="D1873">
        <v>0</v>
      </c>
      <c r="F1873">
        <v>0</v>
      </c>
      <c r="G1873">
        <v>0</v>
      </c>
      <c r="K1873" t="s">
        <v>89</v>
      </c>
      <c r="L1873">
        <v>1</v>
      </c>
    </row>
    <row r="1874" spans="1:12" x14ac:dyDescent="0.35">
      <c r="A1874">
        <v>239148</v>
      </c>
      <c r="B1874">
        <v>1</v>
      </c>
      <c r="C1874" t="s">
        <v>84</v>
      </c>
      <c r="D1874">
        <v>19</v>
      </c>
      <c r="E1874">
        <v>33</v>
      </c>
      <c r="F1874">
        <v>3</v>
      </c>
      <c r="G1874">
        <v>42</v>
      </c>
      <c r="H1874" t="s">
        <v>170</v>
      </c>
      <c r="I1874" t="s">
        <v>170</v>
      </c>
      <c r="J1874">
        <v>11</v>
      </c>
      <c r="K1874">
        <v>33</v>
      </c>
      <c r="L1874">
        <v>1</v>
      </c>
    </row>
    <row r="1875" spans="1:12" x14ac:dyDescent="0.35">
      <c r="A1875">
        <v>239148</v>
      </c>
      <c r="B1875">
        <v>2</v>
      </c>
      <c r="C1875" t="s">
        <v>120</v>
      </c>
      <c r="D1875">
        <v>4</v>
      </c>
      <c r="E1875">
        <v>38</v>
      </c>
      <c r="F1875">
        <v>2</v>
      </c>
      <c r="G1875">
        <v>37</v>
      </c>
      <c r="H1875">
        <v>5.9546296296295598E-3</v>
      </c>
      <c r="I1875">
        <v>5.9546296296295598E-3</v>
      </c>
      <c r="J1875">
        <v>5.9546296296295598E-3</v>
      </c>
      <c r="K1875">
        <v>38</v>
      </c>
      <c r="L1875">
        <v>1</v>
      </c>
    </row>
    <row r="1876" spans="1:12" x14ac:dyDescent="0.35">
      <c r="A1876">
        <v>239148</v>
      </c>
      <c r="B1876">
        <v>3</v>
      </c>
      <c r="C1876" t="s">
        <v>56</v>
      </c>
      <c r="D1876">
        <v>7</v>
      </c>
      <c r="E1876">
        <v>18</v>
      </c>
      <c r="F1876">
        <v>1</v>
      </c>
      <c r="G1876">
        <v>66</v>
      </c>
      <c r="H1876">
        <v>2.0823148148148229E-2</v>
      </c>
      <c r="I1876">
        <v>2.0823148148148229E-2</v>
      </c>
      <c r="J1876">
        <v>2.0823148148148229E-2</v>
      </c>
      <c r="K1876">
        <v>18</v>
      </c>
      <c r="L1876">
        <v>1</v>
      </c>
    </row>
    <row r="1877" spans="1:12" x14ac:dyDescent="0.35">
      <c r="A1877">
        <v>239148</v>
      </c>
      <c r="B1877">
        <v>4</v>
      </c>
      <c r="C1877" t="s">
        <v>49</v>
      </c>
      <c r="D1877">
        <v>6</v>
      </c>
      <c r="E1877">
        <v>7</v>
      </c>
      <c r="F1877">
        <v>1</v>
      </c>
      <c r="G1877">
        <v>82</v>
      </c>
      <c r="H1877">
        <v>1.1914351851851634E-3</v>
      </c>
      <c r="I1877">
        <v>1.1914351851851634E-3</v>
      </c>
      <c r="J1877">
        <v>1.1914351851851634E-3</v>
      </c>
      <c r="K1877">
        <v>7</v>
      </c>
      <c r="L1877">
        <v>1</v>
      </c>
    </row>
    <row r="1878" spans="1:12" x14ac:dyDescent="0.35">
      <c r="A1878">
        <v>239148</v>
      </c>
      <c r="B1878">
        <v>5</v>
      </c>
      <c r="C1878" t="s">
        <v>93</v>
      </c>
      <c r="D1878">
        <v>6</v>
      </c>
      <c r="E1878">
        <v>16</v>
      </c>
      <c r="F1878">
        <v>1</v>
      </c>
      <c r="G1878">
        <v>43</v>
      </c>
      <c r="H1878" t="s">
        <v>276</v>
      </c>
      <c r="I1878">
        <v>549</v>
      </c>
      <c r="J1878">
        <v>549</v>
      </c>
      <c r="K1878" t="s">
        <v>275</v>
      </c>
      <c r="L1878">
        <v>1</v>
      </c>
    </row>
    <row r="1879" spans="1:12" x14ac:dyDescent="0.35">
      <c r="A1879">
        <v>239148</v>
      </c>
      <c r="B1879">
        <v>6</v>
      </c>
      <c r="C1879" t="s">
        <v>33</v>
      </c>
      <c r="D1879">
        <v>19</v>
      </c>
      <c r="E1879">
        <v>2</v>
      </c>
      <c r="F1879">
        <v>1</v>
      </c>
      <c r="G1879">
        <v>95</v>
      </c>
      <c r="H1879" t="s">
        <v>34</v>
      </c>
      <c r="I1879">
        <v>19</v>
      </c>
      <c r="J1879">
        <v>19</v>
      </c>
      <c r="K1879">
        <v>2</v>
      </c>
      <c r="L1879">
        <v>1</v>
      </c>
    </row>
    <row r="1880" spans="1:12" x14ac:dyDescent="0.35">
      <c r="A1880">
        <v>239148</v>
      </c>
      <c r="B1880">
        <v>7</v>
      </c>
      <c r="D1880">
        <v>0</v>
      </c>
      <c r="F1880">
        <v>0</v>
      </c>
      <c r="G1880">
        <v>0</v>
      </c>
      <c r="K1880" t="s">
        <v>89</v>
      </c>
      <c r="L1880">
        <v>1</v>
      </c>
    </row>
    <row r="1881" spans="1:12" x14ac:dyDescent="0.35">
      <c r="A1881">
        <v>239148</v>
      </c>
      <c r="B1881">
        <v>8</v>
      </c>
      <c r="D1881">
        <v>0</v>
      </c>
      <c r="F1881">
        <v>0</v>
      </c>
      <c r="G1881">
        <v>0</v>
      </c>
      <c r="K1881" t="s">
        <v>89</v>
      </c>
      <c r="L1881">
        <v>1</v>
      </c>
    </row>
    <row r="1882" spans="1:12" x14ac:dyDescent="0.35">
      <c r="A1882">
        <v>239148</v>
      </c>
      <c r="B1882">
        <v>9</v>
      </c>
      <c r="D1882">
        <v>0</v>
      </c>
      <c r="F1882">
        <v>0</v>
      </c>
      <c r="G1882">
        <v>0</v>
      </c>
      <c r="K1882" t="s">
        <v>89</v>
      </c>
      <c r="L1882">
        <v>1</v>
      </c>
    </row>
    <row r="1883" spans="1:12" x14ac:dyDescent="0.35">
      <c r="A1883">
        <v>239148</v>
      </c>
      <c r="B1883">
        <v>10</v>
      </c>
      <c r="D1883">
        <v>0</v>
      </c>
      <c r="F1883">
        <v>0</v>
      </c>
      <c r="G1883">
        <v>0</v>
      </c>
      <c r="K1883" t="s">
        <v>89</v>
      </c>
      <c r="L1883">
        <v>1</v>
      </c>
    </row>
    <row r="1884" spans="1:12" x14ac:dyDescent="0.35">
      <c r="A1884">
        <v>239148</v>
      </c>
      <c r="B1884">
        <v>11</v>
      </c>
      <c r="D1884">
        <v>0</v>
      </c>
      <c r="F1884">
        <v>0</v>
      </c>
      <c r="G1884">
        <v>0</v>
      </c>
      <c r="K1884" t="s">
        <v>89</v>
      </c>
      <c r="L1884">
        <v>1</v>
      </c>
    </row>
    <row r="1885" spans="1:12" x14ac:dyDescent="0.35">
      <c r="A1885">
        <v>239148</v>
      </c>
      <c r="B1885">
        <v>12</v>
      </c>
      <c r="D1885">
        <v>0</v>
      </c>
      <c r="F1885">
        <v>0</v>
      </c>
      <c r="G1885">
        <v>0</v>
      </c>
      <c r="K1885" t="s">
        <v>89</v>
      </c>
      <c r="L1885">
        <v>1</v>
      </c>
    </row>
    <row r="1886" spans="1:12" x14ac:dyDescent="0.35">
      <c r="A1886">
        <v>37537</v>
      </c>
      <c r="B1886">
        <v>1</v>
      </c>
      <c r="C1886" t="s">
        <v>49</v>
      </c>
      <c r="D1886">
        <v>16</v>
      </c>
      <c r="E1886">
        <v>10</v>
      </c>
      <c r="F1886">
        <v>3</v>
      </c>
      <c r="G1886">
        <v>82</v>
      </c>
      <c r="H1886" t="s">
        <v>154</v>
      </c>
      <c r="I1886" t="s">
        <v>154</v>
      </c>
      <c r="J1886">
        <v>7</v>
      </c>
      <c r="K1886">
        <v>10</v>
      </c>
      <c r="L1886">
        <v>1</v>
      </c>
    </row>
    <row r="1887" spans="1:12" x14ac:dyDescent="0.35">
      <c r="A1887">
        <v>37537</v>
      </c>
      <c r="B1887">
        <v>2</v>
      </c>
      <c r="C1887" t="s">
        <v>70</v>
      </c>
      <c r="D1887">
        <v>25</v>
      </c>
      <c r="E1887">
        <v>20</v>
      </c>
      <c r="F1887">
        <v>2</v>
      </c>
      <c r="G1887">
        <v>62</v>
      </c>
      <c r="H1887">
        <v>5.1521990740741597E-3</v>
      </c>
      <c r="I1887">
        <v>5.1521990740741597E-3</v>
      </c>
      <c r="J1887">
        <v>5.1521990740741597E-3</v>
      </c>
      <c r="K1887">
        <v>20</v>
      </c>
      <c r="L1887">
        <v>1</v>
      </c>
    </row>
    <row r="1888" spans="1:12" x14ac:dyDescent="0.35">
      <c r="A1888">
        <v>37537</v>
      </c>
      <c r="B1888">
        <v>3</v>
      </c>
      <c r="C1888" t="s">
        <v>21</v>
      </c>
      <c r="D1888">
        <v>20</v>
      </c>
      <c r="E1888">
        <v>16</v>
      </c>
      <c r="F1888">
        <v>1</v>
      </c>
      <c r="G1888">
        <v>70</v>
      </c>
      <c r="H1888">
        <v>2.054965277777776E-2</v>
      </c>
      <c r="I1888">
        <v>2.054965277777776E-2</v>
      </c>
      <c r="J1888">
        <v>2.054965277777776E-2</v>
      </c>
      <c r="K1888">
        <v>16</v>
      </c>
      <c r="L1888">
        <v>1</v>
      </c>
    </row>
    <row r="1889" spans="1:12" x14ac:dyDescent="0.35">
      <c r="A1889">
        <v>37537</v>
      </c>
      <c r="B1889">
        <v>4</v>
      </c>
      <c r="C1889" t="s">
        <v>140</v>
      </c>
      <c r="D1889">
        <v>15</v>
      </c>
      <c r="E1889">
        <v>10</v>
      </c>
      <c r="F1889">
        <v>2</v>
      </c>
      <c r="G1889">
        <v>73</v>
      </c>
      <c r="H1889">
        <v>1.2383101851851652E-3</v>
      </c>
      <c r="I1889">
        <v>1.2383101851851652E-3</v>
      </c>
      <c r="J1889">
        <v>1.2383101851851652E-3</v>
      </c>
      <c r="K1889">
        <v>10</v>
      </c>
      <c r="L1889">
        <v>1</v>
      </c>
    </row>
    <row r="1890" spans="1:12" x14ac:dyDescent="0.35">
      <c r="A1890">
        <v>37537</v>
      </c>
      <c r="B1890">
        <v>5</v>
      </c>
      <c r="C1890" t="s">
        <v>98</v>
      </c>
      <c r="D1890">
        <v>5</v>
      </c>
      <c r="E1890">
        <v>21</v>
      </c>
      <c r="F1890">
        <v>2</v>
      </c>
      <c r="G1890">
        <v>28</v>
      </c>
      <c r="H1890" t="s">
        <v>277</v>
      </c>
      <c r="I1890">
        <v>516</v>
      </c>
      <c r="J1890">
        <v>516</v>
      </c>
      <c r="K1890">
        <v>21</v>
      </c>
      <c r="L1890">
        <v>1</v>
      </c>
    </row>
    <row r="1891" spans="1:12" x14ac:dyDescent="0.35">
      <c r="A1891">
        <v>37537</v>
      </c>
      <c r="B1891">
        <v>6</v>
      </c>
      <c r="C1891" t="s">
        <v>40</v>
      </c>
      <c r="D1891">
        <v>13</v>
      </c>
      <c r="E1891">
        <v>11</v>
      </c>
      <c r="F1891">
        <v>1</v>
      </c>
      <c r="G1891">
        <v>50</v>
      </c>
      <c r="H1891" s="19" t="s">
        <v>101</v>
      </c>
      <c r="I1891">
        <v>10</v>
      </c>
      <c r="J1891">
        <v>10</v>
      </c>
      <c r="K1891">
        <v>11</v>
      </c>
      <c r="L1891">
        <v>1</v>
      </c>
    </row>
    <row r="1892" spans="1:12" x14ac:dyDescent="0.35">
      <c r="A1892">
        <v>37537</v>
      </c>
      <c r="B1892">
        <v>7</v>
      </c>
      <c r="D1892">
        <v>0</v>
      </c>
      <c r="F1892">
        <v>0</v>
      </c>
      <c r="G1892">
        <v>0</v>
      </c>
      <c r="K1892" t="s">
        <v>89</v>
      </c>
      <c r="L1892">
        <v>1</v>
      </c>
    </row>
    <row r="1893" spans="1:12" x14ac:dyDescent="0.35">
      <c r="A1893">
        <v>37537</v>
      </c>
      <c r="B1893">
        <v>8</v>
      </c>
      <c r="D1893">
        <v>0</v>
      </c>
      <c r="F1893">
        <v>0</v>
      </c>
      <c r="G1893">
        <v>0</v>
      </c>
      <c r="K1893" t="s">
        <v>89</v>
      </c>
      <c r="L1893">
        <v>1</v>
      </c>
    </row>
    <row r="1894" spans="1:12" x14ac:dyDescent="0.35">
      <c r="A1894">
        <v>37537</v>
      </c>
      <c r="B1894">
        <v>9</v>
      </c>
      <c r="D1894">
        <v>0</v>
      </c>
      <c r="F1894">
        <v>0</v>
      </c>
      <c r="G1894">
        <v>0</v>
      </c>
      <c r="K1894" t="s">
        <v>89</v>
      </c>
      <c r="L1894">
        <v>1</v>
      </c>
    </row>
    <row r="1895" spans="1:12" x14ac:dyDescent="0.35">
      <c r="A1895">
        <v>37537</v>
      </c>
      <c r="B1895">
        <v>10</v>
      </c>
      <c r="D1895">
        <v>0</v>
      </c>
      <c r="F1895">
        <v>0</v>
      </c>
      <c r="G1895">
        <v>0</v>
      </c>
      <c r="K1895" t="s">
        <v>89</v>
      </c>
      <c r="L1895">
        <v>1</v>
      </c>
    </row>
    <row r="1896" spans="1:12" x14ac:dyDescent="0.35">
      <c r="A1896">
        <v>37537</v>
      </c>
      <c r="B1896">
        <v>11</v>
      </c>
      <c r="D1896">
        <v>0</v>
      </c>
      <c r="F1896">
        <v>0</v>
      </c>
      <c r="G1896">
        <v>0</v>
      </c>
      <c r="K1896" t="s">
        <v>89</v>
      </c>
      <c r="L1896">
        <v>1</v>
      </c>
    </row>
    <row r="1897" spans="1:12" x14ac:dyDescent="0.35">
      <c r="A1897">
        <v>37537</v>
      </c>
      <c r="B1897">
        <v>12</v>
      </c>
      <c r="D1897">
        <v>0</v>
      </c>
      <c r="F1897">
        <v>0</v>
      </c>
      <c r="G1897">
        <v>0</v>
      </c>
      <c r="K1897" t="s">
        <v>89</v>
      </c>
      <c r="L1897">
        <v>1</v>
      </c>
    </row>
    <row r="1898" spans="1:12" x14ac:dyDescent="0.35">
      <c r="A1898">
        <v>591912</v>
      </c>
      <c r="B1898">
        <v>1</v>
      </c>
      <c r="C1898" t="s">
        <v>21</v>
      </c>
      <c r="D1898">
        <v>16</v>
      </c>
      <c r="E1898">
        <v>16</v>
      </c>
      <c r="F1898">
        <v>2</v>
      </c>
      <c r="G1898">
        <v>70</v>
      </c>
      <c r="H1898" t="s">
        <v>164</v>
      </c>
      <c r="I1898" t="s">
        <v>164</v>
      </c>
      <c r="J1898">
        <v>9</v>
      </c>
      <c r="K1898">
        <v>16</v>
      </c>
      <c r="L1898">
        <v>1</v>
      </c>
    </row>
    <row r="1899" spans="1:12" x14ac:dyDescent="0.35">
      <c r="A1899">
        <v>591912</v>
      </c>
      <c r="B1899">
        <v>2</v>
      </c>
      <c r="C1899" t="s">
        <v>57</v>
      </c>
      <c r="D1899">
        <v>28</v>
      </c>
      <c r="E1899">
        <v>9</v>
      </c>
      <c r="F1899">
        <v>2</v>
      </c>
      <c r="G1899">
        <v>84</v>
      </c>
      <c r="H1899">
        <v>4.8180555555554783E-3</v>
      </c>
      <c r="I1899">
        <v>4.8180555555554783E-3</v>
      </c>
      <c r="J1899">
        <v>4.8180555555554783E-3</v>
      </c>
      <c r="K1899">
        <v>9</v>
      </c>
      <c r="L1899">
        <v>1</v>
      </c>
    </row>
    <row r="1900" spans="1:12" x14ac:dyDescent="0.35">
      <c r="A1900">
        <v>591912</v>
      </c>
      <c r="B1900">
        <v>3</v>
      </c>
      <c r="C1900" t="s">
        <v>71</v>
      </c>
      <c r="D1900">
        <v>21</v>
      </c>
      <c r="E1900">
        <v>19</v>
      </c>
      <c r="F1900">
        <v>1</v>
      </c>
      <c r="G1900">
        <v>64</v>
      </c>
      <c r="H1900">
        <v>2.0971296296296238E-2</v>
      </c>
      <c r="I1900">
        <v>2.0971296296296238E-2</v>
      </c>
      <c r="J1900">
        <v>2.0971296296296238E-2</v>
      </c>
      <c r="K1900">
        <v>19</v>
      </c>
      <c r="L1900">
        <v>1</v>
      </c>
    </row>
    <row r="1901" spans="1:12" x14ac:dyDescent="0.35">
      <c r="A1901">
        <v>591912</v>
      </c>
      <c r="B1901">
        <v>4</v>
      </c>
      <c r="C1901" t="s">
        <v>114</v>
      </c>
      <c r="D1901">
        <v>14</v>
      </c>
      <c r="E1901">
        <v>15</v>
      </c>
      <c r="F1901">
        <v>2</v>
      </c>
      <c r="G1901">
        <v>58</v>
      </c>
      <c r="H1901">
        <v>1.3018518518519429E-3</v>
      </c>
      <c r="I1901">
        <v>1.3018518518519429E-3</v>
      </c>
      <c r="J1901">
        <v>1.3018518518519429E-3</v>
      </c>
      <c r="K1901">
        <v>15</v>
      </c>
      <c r="L1901">
        <v>1</v>
      </c>
    </row>
    <row r="1902" spans="1:12" x14ac:dyDescent="0.35">
      <c r="A1902">
        <v>591912</v>
      </c>
      <c r="B1902">
        <v>5</v>
      </c>
      <c r="C1902" t="s">
        <v>69</v>
      </c>
      <c r="D1902">
        <v>12</v>
      </c>
      <c r="E1902">
        <v>27</v>
      </c>
      <c r="F1902">
        <v>2</v>
      </c>
      <c r="G1902">
        <v>10</v>
      </c>
      <c r="H1902" t="s">
        <v>278</v>
      </c>
      <c r="I1902">
        <v>473</v>
      </c>
      <c r="J1902">
        <v>473</v>
      </c>
      <c r="K1902">
        <v>27</v>
      </c>
      <c r="L1902">
        <v>1</v>
      </c>
    </row>
    <row r="1903" spans="1:12" x14ac:dyDescent="0.35">
      <c r="A1903">
        <v>591912</v>
      </c>
      <c r="B1903">
        <v>6</v>
      </c>
      <c r="C1903" t="s">
        <v>21</v>
      </c>
      <c r="D1903">
        <v>18</v>
      </c>
      <c r="E1903">
        <v>7</v>
      </c>
      <c r="F1903">
        <v>1</v>
      </c>
      <c r="G1903">
        <v>70</v>
      </c>
      <c r="H1903" t="s">
        <v>39</v>
      </c>
      <c r="I1903">
        <v>14</v>
      </c>
      <c r="J1903">
        <v>14</v>
      </c>
      <c r="K1903">
        <v>7</v>
      </c>
      <c r="L1903">
        <v>1</v>
      </c>
    </row>
    <row r="1904" spans="1:12" x14ac:dyDescent="0.35">
      <c r="A1904">
        <v>591912</v>
      </c>
      <c r="B1904">
        <v>7</v>
      </c>
      <c r="D1904">
        <v>0</v>
      </c>
      <c r="F1904">
        <v>0</v>
      </c>
      <c r="G1904">
        <v>0</v>
      </c>
      <c r="K1904" t="s">
        <v>89</v>
      </c>
      <c r="L1904">
        <v>1</v>
      </c>
    </row>
    <row r="1905" spans="1:12" x14ac:dyDescent="0.35">
      <c r="A1905">
        <v>591912</v>
      </c>
      <c r="B1905">
        <v>8</v>
      </c>
      <c r="D1905">
        <v>0</v>
      </c>
      <c r="F1905">
        <v>0</v>
      </c>
      <c r="G1905">
        <v>0</v>
      </c>
      <c r="K1905" t="s">
        <v>89</v>
      </c>
      <c r="L1905">
        <v>1</v>
      </c>
    </row>
    <row r="1906" spans="1:12" x14ac:dyDescent="0.35">
      <c r="A1906">
        <v>591912</v>
      </c>
      <c r="B1906">
        <v>9</v>
      </c>
      <c r="D1906">
        <v>0</v>
      </c>
      <c r="F1906">
        <v>0</v>
      </c>
      <c r="G1906">
        <v>0</v>
      </c>
      <c r="K1906" t="s">
        <v>89</v>
      </c>
      <c r="L1906">
        <v>1</v>
      </c>
    </row>
    <row r="1907" spans="1:12" x14ac:dyDescent="0.35">
      <c r="A1907">
        <v>591912</v>
      </c>
      <c r="B1907">
        <v>10</v>
      </c>
      <c r="D1907">
        <v>0</v>
      </c>
      <c r="F1907">
        <v>0</v>
      </c>
      <c r="G1907">
        <v>0</v>
      </c>
      <c r="K1907" t="s">
        <v>89</v>
      </c>
      <c r="L1907">
        <v>1</v>
      </c>
    </row>
    <row r="1908" spans="1:12" x14ac:dyDescent="0.35">
      <c r="A1908">
        <v>591912</v>
      </c>
      <c r="B1908">
        <v>11</v>
      </c>
      <c r="D1908">
        <v>0</v>
      </c>
      <c r="F1908">
        <v>0</v>
      </c>
      <c r="G1908">
        <v>0</v>
      </c>
      <c r="K1908" t="s">
        <v>89</v>
      </c>
      <c r="L1908">
        <v>1</v>
      </c>
    </row>
    <row r="1909" spans="1:12" x14ac:dyDescent="0.35">
      <c r="A1909">
        <v>591912</v>
      </c>
      <c r="B1909">
        <v>12</v>
      </c>
      <c r="D1909">
        <v>0</v>
      </c>
      <c r="F1909">
        <v>0</v>
      </c>
      <c r="G1909">
        <v>0</v>
      </c>
      <c r="K1909" t="s">
        <v>89</v>
      </c>
      <c r="L1909">
        <v>1</v>
      </c>
    </row>
    <row r="1910" spans="1:12" x14ac:dyDescent="0.35">
      <c r="A1910">
        <v>168305</v>
      </c>
      <c r="B1910">
        <v>1</v>
      </c>
      <c r="C1910" t="s">
        <v>70</v>
      </c>
      <c r="D1910">
        <v>29</v>
      </c>
      <c r="E1910">
        <v>20</v>
      </c>
      <c r="F1910">
        <v>3</v>
      </c>
      <c r="G1910">
        <v>62</v>
      </c>
      <c r="H1910" t="s">
        <v>164</v>
      </c>
      <c r="I1910" t="s">
        <v>164</v>
      </c>
      <c r="J1910">
        <v>9</v>
      </c>
      <c r="K1910">
        <v>20</v>
      </c>
      <c r="L1910">
        <v>1</v>
      </c>
    </row>
    <row r="1911" spans="1:12" x14ac:dyDescent="0.35">
      <c r="A1911">
        <v>168305</v>
      </c>
      <c r="B1911">
        <v>2</v>
      </c>
      <c r="C1911" t="s">
        <v>106</v>
      </c>
      <c r="D1911">
        <v>30</v>
      </c>
      <c r="E1911">
        <v>2</v>
      </c>
      <c r="F1911">
        <v>2</v>
      </c>
      <c r="G1911">
        <v>98</v>
      </c>
      <c r="H1911">
        <v>4.5012731481481882E-3</v>
      </c>
      <c r="I1911">
        <v>4.5012731481481882E-3</v>
      </c>
      <c r="J1911">
        <v>4.5012731481481882E-3</v>
      </c>
      <c r="K1911">
        <v>2</v>
      </c>
      <c r="L1911">
        <v>1</v>
      </c>
    </row>
    <row r="1912" spans="1:12" x14ac:dyDescent="0.35">
      <c r="A1912">
        <v>168305</v>
      </c>
      <c r="B1912">
        <v>3</v>
      </c>
      <c r="C1912" t="s">
        <v>76</v>
      </c>
      <c r="D1912">
        <v>23</v>
      </c>
      <c r="E1912">
        <v>14</v>
      </c>
      <c r="F1912">
        <v>1</v>
      </c>
      <c r="G1912">
        <v>74</v>
      </c>
      <c r="H1912">
        <v>2.0479513888888912E-2</v>
      </c>
      <c r="I1912">
        <v>2.0479513888888912E-2</v>
      </c>
      <c r="J1912">
        <v>2.0479513888888912E-2</v>
      </c>
      <c r="K1912">
        <v>14</v>
      </c>
      <c r="L1912">
        <v>1</v>
      </c>
    </row>
    <row r="1913" spans="1:12" x14ac:dyDescent="0.35">
      <c r="A1913">
        <v>168305</v>
      </c>
      <c r="B1913">
        <v>4</v>
      </c>
      <c r="C1913" t="s">
        <v>113</v>
      </c>
      <c r="D1913">
        <v>8</v>
      </c>
      <c r="E1913">
        <v>23</v>
      </c>
      <c r="F1913">
        <v>2</v>
      </c>
      <c r="G1913">
        <v>36</v>
      </c>
      <c r="H1913">
        <v>1.431712962963072E-3</v>
      </c>
      <c r="I1913">
        <v>1.431712962963072E-3</v>
      </c>
      <c r="J1913">
        <v>1.431712962963072E-3</v>
      </c>
      <c r="K1913">
        <v>23</v>
      </c>
      <c r="L1913">
        <v>1</v>
      </c>
    </row>
    <row r="1914" spans="1:12" x14ac:dyDescent="0.35">
      <c r="A1914">
        <v>168305</v>
      </c>
      <c r="B1914">
        <v>5</v>
      </c>
      <c r="C1914" t="s">
        <v>48</v>
      </c>
      <c r="D1914">
        <v>3</v>
      </c>
      <c r="E1914">
        <v>7</v>
      </c>
      <c r="F1914">
        <v>2</v>
      </c>
      <c r="G1914">
        <v>76</v>
      </c>
      <c r="H1914" t="s">
        <v>279</v>
      </c>
      <c r="I1914">
        <v>607</v>
      </c>
      <c r="J1914">
        <v>607</v>
      </c>
      <c r="K1914">
        <v>7</v>
      </c>
      <c r="L1914">
        <v>1</v>
      </c>
    </row>
    <row r="1915" spans="1:12" x14ac:dyDescent="0.35">
      <c r="A1915">
        <v>168305</v>
      </c>
      <c r="B1915">
        <v>6</v>
      </c>
      <c r="C1915" t="s">
        <v>131</v>
      </c>
      <c r="D1915">
        <v>7</v>
      </c>
      <c r="E1915">
        <v>20</v>
      </c>
      <c r="F1915">
        <v>1</v>
      </c>
      <c r="G1915">
        <v>5</v>
      </c>
      <c r="H1915" s="19" t="s">
        <v>132</v>
      </c>
      <c r="I1915">
        <v>1</v>
      </c>
      <c r="J1915">
        <v>1</v>
      </c>
      <c r="K1915">
        <v>20</v>
      </c>
      <c r="L1915">
        <v>1</v>
      </c>
    </row>
    <row r="1916" spans="1:12" x14ac:dyDescent="0.35">
      <c r="A1916">
        <v>168305</v>
      </c>
      <c r="B1916">
        <v>7</v>
      </c>
      <c r="D1916">
        <v>0</v>
      </c>
      <c r="F1916">
        <v>0</v>
      </c>
      <c r="G1916">
        <v>0</v>
      </c>
      <c r="K1916" t="s">
        <v>89</v>
      </c>
      <c r="L1916">
        <v>1</v>
      </c>
    </row>
    <row r="1917" spans="1:12" x14ac:dyDescent="0.35">
      <c r="A1917">
        <v>168305</v>
      </c>
      <c r="B1917">
        <v>8</v>
      </c>
      <c r="D1917">
        <v>0</v>
      </c>
      <c r="F1917">
        <v>0</v>
      </c>
      <c r="G1917">
        <v>0</v>
      </c>
      <c r="K1917" t="s">
        <v>89</v>
      </c>
      <c r="L1917">
        <v>1</v>
      </c>
    </row>
    <row r="1918" spans="1:12" x14ac:dyDescent="0.35">
      <c r="A1918">
        <v>168305</v>
      </c>
      <c r="B1918">
        <v>9</v>
      </c>
      <c r="D1918">
        <v>0</v>
      </c>
      <c r="F1918">
        <v>0</v>
      </c>
      <c r="G1918">
        <v>0</v>
      </c>
      <c r="K1918" t="s">
        <v>89</v>
      </c>
      <c r="L1918">
        <v>1</v>
      </c>
    </row>
    <row r="1919" spans="1:12" x14ac:dyDescent="0.35">
      <c r="A1919">
        <v>168305</v>
      </c>
      <c r="B1919">
        <v>10</v>
      </c>
      <c r="D1919">
        <v>0</v>
      </c>
      <c r="F1919">
        <v>0</v>
      </c>
      <c r="G1919">
        <v>0</v>
      </c>
      <c r="K1919" t="s">
        <v>89</v>
      </c>
      <c r="L1919">
        <v>1</v>
      </c>
    </row>
    <row r="1920" spans="1:12" x14ac:dyDescent="0.35">
      <c r="A1920">
        <v>168305</v>
      </c>
      <c r="B1920">
        <v>11</v>
      </c>
      <c r="D1920">
        <v>0</v>
      </c>
      <c r="F1920">
        <v>0</v>
      </c>
      <c r="G1920">
        <v>0</v>
      </c>
      <c r="K1920" t="s">
        <v>89</v>
      </c>
      <c r="L1920">
        <v>1</v>
      </c>
    </row>
    <row r="1921" spans="1:12" x14ac:dyDescent="0.35">
      <c r="A1921">
        <v>168305</v>
      </c>
      <c r="B1921">
        <v>12</v>
      </c>
      <c r="D1921">
        <v>0</v>
      </c>
      <c r="F1921">
        <v>0</v>
      </c>
      <c r="G1921">
        <v>0</v>
      </c>
      <c r="K1921" t="s">
        <v>89</v>
      </c>
      <c r="L1921">
        <v>1</v>
      </c>
    </row>
    <row r="1922" spans="1:12" x14ac:dyDescent="0.35">
      <c r="A1922">
        <v>103389</v>
      </c>
      <c r="B1922">
        <v>1</v>
      </c>
      <c r="C1922" t="s">
        <v>64</v>
      </c>
      <c r="D1922">
        <v>21</v>
      </c>
      <c r="E1922">
        <v>23</v>
      </c>
      <c r="F1922">
        <v>3</v>
      </c>
      <c r="G1922">
        <v>56</v>
      </c>
      <c r="H1922" t="s">
        <v>164</v>
      </c>
      <c r="I1922" t="s">
        <v>164</v>
      </c>
      <c r="J1922">
        <v>9</v>
      </c>
      <c r="K1922">
        <v>23</v>
      </c>
      <c r="L1922">
        <v>1</v>
      </c>
    </row>
    <row r="1923" spans="1:12" x14ac:dyDescent="0.35">
      <c r="A1923">
        <v>103389</v>
      </c>
      <c r="B1923">
        <v>2</v>
      </c>
      <c r="C1923" t="s">
        <v>28</v>
      </c>
      <c r="D1923">
        <v>9</v>
      </c>
      <c r="E1923">
        <v>11</v>
      </c>
      <c r="F1923">
        <v>2</v>
      </c>
      <c r="G1923">
        <v>80</v>
      </c>
      <c r="H1923">
        <v>4.8532407407406719E-3</v>
      </c>
      <c r="I1923">
        <v>4.8532407407406719E-3</v>
      </c>
      <c r="J1923">
        <v>4.8532407407406719E-3</v>
      </c>
      <c r="K1923">
        <v>11</v>
      </c>
      <c r="L1923">
        <v>1</v>
      </c>
    </row>
    <row r="1924" spans="1:12" x14ac:dyDescent="0.35">
      <c r="A1924">
        <v>103389</v>
      </c>
      <c r="B1924">
        <v>3</v>
      </c>
      <c r="C1924" t="s">
        <v>28</v>
      </c>
      <c r="D1924">
        <v>18</v>
      </c>
      <c r="E1924">
        <v>11</v>
      </c>
      <c r="F1924">
        <v>1</v>
      </c>
      <c r="G1924">
        <v>80</v>
      </c>
      <c r="H1924">
        <v>2.0346180555555593E-2</v>
      </c>
      <c r="I1924">
        <v>2.0346180555555593E-2</v>
      </c>
      <c r="J1924">
        <v>2.0346180555555593E-2</v>
      </c>
      <c r="K1924">
        <v>11</v>
      </c>
      <c r="L1924">
        <v>1</v>
      </c>
    </row>
    <row r="1925" spans="1:12" x14ac:dyDescent="0.35">
      <c r="A1925">
        <v>103389</v>
      </c>
      <c r="B1925">
        <v>4</v>
      </c>
      <c r="C1925" t="s">
        <v>13</v>
      </c>
      <c r="D1925">
        <v>6</v>
      </c>
      <c r="E1925">
        <v>21</v>
      </c>
      <c r="F1925">
        <v>2</v>
      </c>
      <c r="G1925">
        <v>40</v>
      </c>
      <c r="H1925">
        <v>1.4217592592593586E-3</v>
      </c>
      <c r="I1925">
        <v>1.4217592592593586E-3</v>
      </c>
      <c r="J1925">
        <v>1.4217592592593586E-3</v>
      </c>
      <c r="K1925">
        <v>21</v>
      </c>
      <c r="L1925">
        <v>1</v>
      </c>
    </row>
    <row r="1926" spans="1:12" x14ac:dyDescent="0.35">
      <c r="A1926">
        <v>103389</v>
      </c>
      <c r="B1926">
        <v>5</v>
      </c>
      <c r="C1926" t="s">
        <v>62</v>
      </c>
      <c r="D1926">
        <v>9</v>
      </c>
      <c r="E1926">
        <v>13</v>
      </c>
      <c r="F1926">
        <v>1</v>
      </c>
      <c r="G1926">
        <v>52</v>
      </c>
      <c r="H1926" t="s">
        <v>111</v>
      </c>
      <c r="I1926">
        <v>584</v>
      </c>
      <c r="J1926">
        <v>584</v>
      </c>
      <c r="K1926">
        <v>13</v>
      </c>
      <c r="L1926">
        <v>1</v>
      </c>
    </row>
    <row r="1927" spans="1:12" x14ac:dyDescent="0.35">
      <c r="A1927">
        <v>103389</v>
      </c>
      <c r="B1927">
        <v>6</v>
      </c>
      <c r="C1927" t="s">
        <v>36</v>
      </c>
      <c r="D1927">
        <v>16</v>
      </c>
      <c r="E1927">
        <v>17</v>
      </c>
      <c r="F1927">
        <v>1</v>
      </c>
      <c r="G1927">
        <v>20</v>
      </c>
      <c r="H1927" s="19" t="s">
        <v>52</v>
      </c>
      <c r="I1927">
        <v>4</v>
      </c>
      <c r="J1927">
        <v>4</v>
      </c>
      <c r="K1927">
        <v>17</v>
      </c>
      <c r="L1927">
        <v>1</v>
      </c>
    </row>
    <row r="1928" spans="1:12" x14ac:dyDescent="0.35">
      <c r="A1928">
        <v>103389</v>
      </c>
      <c r="B1928">
        <v>7</v>
      </c>
      <c r="D1928">
        <v>0</v>
      </c>
      <c r="F1928">
        <v>0</v>
      </c>
      <c r="G1928">
        <v>0</v>
      </c>
      <c r="K1928" t="s">
        <v>89</v>
      </c>
      <c r="L1928">
        <v>1</v>
      </c>
    </row>
    <row r="1929" spans="1:12" x14ac:dyDescent="0.35">
      <c r="A1929">
        <v>103389</v>
      </c>
      <c r="B1929">
        <v>8</v>
      </c>
      <c r="D1929">
        <v>0</v>
      </c>
      <c r="F1929">
        <v>0</v>
      </c>
      <c r="G1929">
        <v>0</v>
      </c>
      <c r="K1929" t="s">
        <v>89</v>
      </c>
      <c r="L1929">
        <v>1</v>
      </c>
    </row>
    <row r="1930" spans="1:12" x14ac:dyDescent="0.35">
      <c r="A1930">
        <v>103389</v>
      </c>
      <c r="B1930">
        <v>9</v>
      </c>
      <c r="D1930">
        <v>0</v>
      </c>
      <c r="F1930">
        <v>0</v>
      </c>
      <c r="G1930">
        <v>0</v>
      </c>
      <c r="K1930" t="s">
        <v>89</v>
      </c>
      <c r="L1930">
        <v>1</v>
      </c>
    </row>
    <row r="1931" spans="1:12" x14ac:dyDescent="0.35">
      <c r="A1931">
        <v>103389</v>
      </c>
      <c r="B1931">
        <v>10</v>
      </c>
      <c r="D1931">
        <v>0</v>
      </c>
      <c r="F1931">
        <v>0</v>
      </c>
      <c r="G1931">
        <v>0</v>
      </c>
      <c r="K1931" t="s">
        <v>89</v>
      </c>
      <c r="L1931">
        <v>1</v>
      </c>
    </row>
    <row r="1932" spans="1:12" x14ac:dyDescent="0.35">
      <c r="A1932">
        <v>103389</v>
      </c>
      <c r="B1932">
        <v>11</v>
      </c>
      <c r="D1932">
        <v>0</v>
      </c>
      <c r="F1932">
        <v>0</v>
      </c>
      <c r="G1932">
        <v>0</v>
      </c>
      <c r="K1932" t="s">
        <v>89</v>
      </c>
      <c r="L1932">
        <v>1</v>
      </c>
    </row>
    <row r="1933" spans="1:12" x14ac:dyDescent="0.35">
      <c r="A1933">
        <v>103389</v>
      </c>
      <c r="B1933">
        <v>12</v>
      </c>
      <c r="D1933">
        <v>0</v>
      </c>
      <c r="F1933">
        <v>0</v>
      </c>
      <c r="G1933">
        <v>0</v>
      </c>
      <c r="K1933" t="s">
        <v>89</v>
      </c>
      <c r="L1933">
        <v>1</v>
      </c>
    </row>
    <row r="1934" spans="1:12" x14ac:dyDescent="0.35">
      <c r="A1934">
        <v>2536</v>
      </c>
      <c r="B1934">
        <v>1</v>
      </c>
      <c r="C1934" t="s">
        <v>91</v>
      </c>
      <c r="D1934">
        <v>35</v>
      </c>
      <c r="E1934">
        <v>8</v>
      </c>
      <c r="F1934">
        <v>3</v>
      </c>
      <c r="G1934">
        <v>86</v>
      </c>
      <c r="H1934" t="s">
        <v>68</v>
      </c>
      <c r="I1934" t="s">
        <v>68</v>
      </c>
      <c r="J1934">
        <v>6</v>
      </c>
      <c r="K1934">
        <v>8</v>
      </c>
      <c r="L1934">
        <v>1</v>
      </c>
    </row>
    <row r="1935" spans="1:12" x14ac:dyDescent="0.35">
      <c r="A1935">
        <v>2536</v>
      </c>
      <c r="B1935">
        <v>2</v>
      </c>
      <c r="C1935" t="s">
        <v>157</v>
      </c>
      <c r="D1935">
        <v>24</v>
      </c>
      <c r="E1935">
        <v>49</v>
      </c>
      <c r="F1935">
        <v>2</v>
      </c>
      <c r="G1935">
        <v>26</v>
      </c>
      <c r="H1935">
        <v>6.4238425925926546E-3</v>
      </c>
      <c r="I1935">
        <v>6.4238425925926546E-3</v>
      </c>
      <c r="J1935">
        <v>6.4238425925926546E-3</v>
      </c>
      <c r="K1935">
        <v>49</v>
      </c>
      <c r="L1935">
        <v>1</v>
      </c>
    </row>
    <row r="1936" spans="1:12" x14ac:dyDescent="0.35">
      <c r="A1936">
        <v>2536</v>
      </c>
      <c r="B1936">
        <v>3</v>
      </c>
      <c r="C1936" t="s">
        <v>29</v>
      </c>
      <c r="D1936">
        <v>36</v>
      </c>
      <c r="E1936">
        <v>4</v>
      </c>
      <c r="F1936">
        <v>1</v>
      </c>
      <c r="G1936">
        <v>94</v>
      </c>
      <c r="H1936">
        <v>1.9010416666666696E-2</v>
      </c>
      <c r="I1936">
        <v>1.9010416666666696E-2</v>
      </c>
      <c r="J1936">
        <v>1.9010416666666696E-2</v>
      </c>
      <c r="K1936">
        <v>4</v>
      </c>
      <c r="L1936">
        <v>1</v>
      </c>
    </row>
    <row r="1937" spans="1:12" x14ac:dyDescent="0.35">
      <c r="A1937">
        <v>2536</v>
      </c>
      <c r="B1937">
        <v>4</v>
      </c>
      <c r="C1937" t="s">
        <v>115</v>
      </c>
      <c r="D1937">
        <v>16</v>
      </c>
      <c r="E1937">
        <v>24</v>
      </c>
      <c r="F1937">
        <v>2</v>
      </c>
      <c r="G1937">
        <v>34</v>
      </c>
      <c r="H1937">
        <v>1.460069444444434E-3</v>
      </c>
      <c r="I1937">
        <v>1.460069444444434E-3</v>
      </c>
      <c r="J1937">
        <v>1.460069444444434E-3</v>
      </c>
      <c r="K1937">
        <v>24</v>
      </c>
      <c r="L1937">
        <v>1</v>
      </c>
    </row>
    <row r="1938" spans="1:12" x14ac:dyDescent="0.35">
      <c r="A1938">
        <v>2536</v>
      </c>
      <c r="B1938">
        <v>5</v>
      </c>
      <c r="C1938" t="s">
        <v>12</v>
      </c>
      <c r="D1938">
        <v>7</v>
      </c>
      <c r="E1938">
        <v>9</v>
      </c>
      <c r="F1938">
        <v>1</v>
      </c>
      <c r="G1938">
        <v>68</v>
      </c>
      <c r="H1938" t="s">
        <v>32</v>
      </c>
      <c r="I1938">
        <v>598</v>
      </c>
      <c r="J1938">
        <v>598</v>
      </c>
      <c r="K1938">
        <v>9</v>
      </c>
      <c r="L1938">
        <v>1</v>
      </c>
    </row>
    <row r="1939" spans="1:12" x14ac:dyDescent="0.35">
      <c r="A1939">
        <v>2536</v>
      </c>
      <c r="B1939">
        <v>6</v>
      </c>
      <c r="C1939" t="s">
        <v>69</v>
      </c>
      <c r="D1939">
        <v>15</v>
      </c>
      <c r="E1939">
        <v>19</v>
      </c>
      <c r="F1939">
        <v>1</v>
      </c>
      <c r="G1939">
        <v>10</v>
      </c>
      <c r="H1939" s="19" t="s">
        <v>112</v>
      </c>
      <c r="I1939">
        <v>2</v>
      </c>
      <c r="J1939">
        <v>2</v>
      </c>
      <c r="K1939">
        <v>19</v>
      </c>
      <c r="L1939">
        <v>1</v>
      </c>
    </row>
    <row r="1940" spans="1:12" x14ac:dyDescent="0.35">
      <c r="A1940">
        <v>2536</v>
      </c>
      <c r="B1940">
        <v>7</v>
      </c>
      <c r="D1940">
        <v>0</v>
      </c>
      <c r="F1940">
        <v>0</v>
      </c>
      <c r="G1940">
        <v>0</v>
      </c>
      <c r="K1940" t="s">
        <v>89</v>
      </c>
      <c r="L1940">
        <v>1</v>
      </c>
    </row>
    <row r="1941" spans="1:12" x14ac:dyDescent="0.35">
      <c r="A1941">
        <v>2536</v>
      </c>
      <c r="B1941">
        <v>8</v>
      </c>
      <c r="D1941">
        <v>0</v>
      </c>
      <c r="F1941">
        <v>0</v>
      </c>
      <c r="G1941">
        <v>0</v>
      </c>
      <c r="K1941" t="s">
        <v>89</v>
      </c>
      <c r="L1941">
        <v>1</v>
      </c>
    </row>
    <row r="1942" spans="1:12" x14ac:dyDescent="0.35">
      <c r="A1942">
        <v>2536</v>
      </c>
      <c r="B1942">
        <v>9</v>
      </c>
      <c r="D1942">
        <v>0</v>
      </c>
      <c r="F1942">
        <v>0</v>
      </c>
      <c r="G1942">
        <v>0</v>
      </c>
      <c r="K1942" t="s">
        <v>89</v>
      </c>
      <c r="L1942">
        <v>1</v>
      </c>
    </row>
    <row r="1943" spans="1:12" x14ac:dyDescent="0.35">
      <c r="A1943">
        <v>2536</v>
      </c>
      <c r="B1943">
        <v>10</v>
      </c>
      <c r="D1943">
        <v>0</v>
      </c>
      <c r="F1943">
        <v>0</v>
      </c>
      <c r="G1943">
        <v>0</v>
      </c>
      <c r="K1943" t="s">
        <v>89</v>
      </c>
      <c r="L1943">
        <v>1</v>
      </c>
    </row>
    <row r="1944" spans="1:12" x14ac:dyDescent="0.35">
      <c r="A1944">
        <v>2536</v>
      </c>
      <c r="B1944">
        <v>11</v>
      </c>
      <c r="D1944">
        <v>0</v>
      </c>
      <c r="F1944">
        <v>0</v>
      </c>
      <c r="G1944">
        <v>0</v>
      </c>
      <c r="K1944" t="s">
        <v>89</v>
      </c>
      <c r="L1944">
        <v>1</v>
      </c>
    </row>
    <row r="1945" spans="1:12" x14ac:dyDescent="0.35">
      <c r="A1945">
        <v>2536</v>
      </c>
      <c r="B1945">
        <v>12</v>
      </c>
      <c r="D1945">
        <v>0</v>
      </c>
      <c r="F1945">
        <v>0</v>
      </c>
      <c r="G1945">
        <v>0</v>
      </c>
      <c r="K1945" t="s">
        <v>89</v>
      </c>
      <c r="L1945">
        <v>1</v>
      </c>
    </row>
    <row r="1946" spans="1:12" x14ac:dyDescent="0.35">
      <c r="A1946">
        <v>484380</v>
      </c>
      <c r="B1946">
        <v>1</v>
      </c>
      <c r="C1946" t="s">
        <v>159</v>
      </c>
      <c r="D1946">
        <v>3</v>
      </c>
      <c r="E1946">
        <v>54</v>
      </c>
      <c r="F1946">
        <v>1</v>
      </c>
      <c r="G1946">
        <v>21</v>
      </c>
      <c r="H1946" t="s">
        <v>213</v>
      </c>
      <c r="I1946" t="s">
        <v>213</v>
      </c>
      <c r="J1946">
        <v>20</v>
      </c>
      <c r="K1946">
        <v>54</v>
      </c>
      <c r="L1946">
        <v>1</v>
      </c>
    </row>
    <row r="1947" spans="1:12" x14ac:dyDescent="0.35">
      <c r="A1947">
        <v>484380</v>
      </c>
      <c r="B1947">
        <v>2</v>
      </c>
      <c r="C1947" t="s">
        <v>76</v>
      </c>
      <c r="D1947">
        <v>11</v>
      </c>
      <c r="E1947">
        <v>14</v>
      </c>
      <c r="F1947">
        <v>1</v>
      </c>
      <c r="G1947">
        <v>74</v>
      </c>
      <c r="H1947">
        <v>4.8984953703703482E-3</v>
      </c>
      <c r="I1947">
        <v>4.8984953703703482E-3</v>
      </c>
      <c r="J1947">
        <v>4.8984953703703482E-3</v>
      </c>
      <c r="K1947">
        <v>14</v>
      </c>
      <c r="L1947">
        <v>1</v>
      </c>
    </row>
    <row r="1948" spans="1:12" x14ac:dyDescent="0.35">
      <c r="A1948">
        <v>484380</v>
      </c>
      <c r="B1948">
        <v>3</v>
      </c>
      <c r="C1948" t="s">
        <v>11</v>
      </c>
      <c r="D1948">
        <v>40</v>
      </c>
      <c r="E1948">
        <v>1</v>
      </c>
      <c r="F1948">
        <v>1</v>
      </c>
      <c r="G1948">
        <v>100</v>
      </c>
      <c r="H1948">
        <v>1.885601851851848E-2</v>
      </c>
      <c r="I1948">
        <v>1.885601851851848E-2</v>
      </c>
      <c r="J1948">
        <v>1.885601851851848E-2</v>
      </c>
      <c r="K1948">
        <v>1</v>
      </c>
      <c r="L1948">
        <v>1</v>
      </c>
    </row>
    <row r="1949" spans="1:12" x14ac:dyDescent="0.35">
      <c r="A1949">
        <v>484380</v>
      </c>
      <c r="B1949">
        <v>4</v>
      </c>
      <c r="C1949" t="s">
        <v>48</v>
      </c>
      <c r="D1949">
        <v>3</v>
      </c>
      <c r="E1949">
        <v>9</v>
      </c>
      <c r="F1949">
        <v>2</v>
      </c>
      <c r="G1949">
        <v>76</v>
      </c>
      <c r="H1949">
        <v>1.2265046296295878E-3</v>
      </c>
      <c r="I1949">
        <v>1.2265046296295878E-3</v>
      </c>
      <c r="J1949">
        <v>1.2265046296295878E-3</v>
      </c>
      <c r="K1949">
        <v>9</v>
      </c>
      <c r="L1949">
        <v>1</v>
      </c>
    </row>
    <row r="1950" spans="1:12" x14ac:dyDescent="0.35">
      <c r="A1950">
        <v>484380</v>
      </c>
      <c r="B1950">
        <v>5</v>
      </c>
      <c r="C1950" t="s">
        <v>55</v>
      </c>
      <c r="D1950">
        <v>4</v>
      </c>
      <c r="E1950">
        <v>20</v>
      </c>
      <c r="F1950">
        <v>2</v>
      </c>
      <c r="G1950">
        <v>31</v>
      </c>
      <c r="H1950" t="s">
        <v>280</v>
      </c>
      <c r="I1950">
        <v>527</v>
      </c>
      <c r="J1950">
        <v>527</v>
      </c>
      <c r="K1950">
        <v>20</v>
      </c>
      <c r="L1950">
        <v>1</v>
      </c>
    </row>
    <row r="1951" spans="1:12" x14ac:dyDescent="0.35">
      <c r="A1951">
        <v>484380</v>
      </c>
      <c r="B1951">
        <v>6</v>
      </c>
      <c r="C1951" t="s">
        <v>126</v>
      </c>
      <c r="D1951">
        <v>17</v>
      </c>
      <c r="E1951">
        <v>18</v>
      </c>
      <c r="F1951">
        <v>1</v>
      </c>
      <c r="G1951">
        <v>15</v>
      </c>
      <c r="H1951" s="19" t="s">
        <v>127</v>
      </c>
      <c r="I1951">
        <v>3</v>
      </c>
      <c r="J1951">
        <v>3</v>
      </c>
      <c r="K1951">
        <v>18</v>
      </c>
      <c r="L1951">
        <v>1</v>
      </c>
    </row>
    <row r="1952" spans="1:12" x14ac:dyDescent="0.35">
      <c r="A1952">
        <v>484380</v>
      </c>
      <c r="B1952">
        <v>7</v>
      </c>
      <c r="D1952">
        <v>0</v>
      </c>
      <c r="F1952">
        <v>0</v>
      </c>
      <c r="G1952">
        <v>0</v>
      </c>
      <c r="K1952" t="s">
        <v>89</v>
      </c>
      <c r="L1952">
        <v>1</v>
      </c>
    </row>
    <row r="1953" spans="1:12" x14ac:dyDescent="0.35">
      <c r="A1953">
        <v>484380</v>
      </c>
      <c r="B1953">
        <v>8</v>
      </c>
      <c r="D1953">
        <v>0</v>
      </c>
      <c r="F1953">
        <v>0</v>
      </c>
      <c r="G1953">
        <v>0</v>
      </c>
      <c r="K1953" t="s">
        <v>89</v>
      </c>
      <c r="L1953">
        <v>1</v>
      </c>
    </row>
    <row r="1954" spans="1:12" x14ac:dyDescent="0.35">
      <c r="A1954">
        <v>484380</v>
      </c>
      <c r="B1954">
        <v>9</v>
      </c>
      <c r="D1954">
        <v>0</v>
      </c>
      <c r="F1954">
        <v>0</v>
      </c>
      <c r="G1954">
        <v>0</v>
      </c>
      <c r="K1954" t="s">
        <v>89</v>
      </c>
      <c r="L1954">
        <v>1</v>
      </c>
    </row>
    <row r="1955" spans="1:12" x14ac:dyDescent="0.35">
      <c r="A1955">
        <v>484380</v>
      </c>
      <c r="B1955">
        <v>10</v>
      </c>
      <c r="D1955">
        <v>0</v>
      </c>
      <c r="F1955">
        <v>0</v>
      </c>
      <c r="G1955">
        <v>0</v>
      </c>
      <c r="K1955" t="s">
        <v>89</v>
      </c>
      <c r="L1955">
        <v>1</v>
      </c>
    </row>
    <row r="1956" spans="1:12" x14ac:dyDescent="0.35">
      <c r="A1956">
        <v>484380</v>
      </c>
      <c r="B1956">
        <v>11</v>
      </c>
      <c r="D1956">
        <v>0</v>
      </c>
      <c r="F1956">
        <v>0</v>
      </c>
      <c r="G1956">
        <v>0</v>
      </c>
      <c r="K1956" t="s">
        <v>89</v>
      </c>
      <c r="L1956">
        <v>1</v>
      </c>
    </row>
    <row r="1957" spans="1:12" x14ac:dyDescent="0.35">
      <c r="A1957">
        <v>484380</v>
      </c>
      <c r="B1957">
        <v>12</v>
      </c>
      <c r="D1957">
        <v>0</v>
      </c>
      <c r="F1957">
        <v>0</v>
      </c>
      <c r="G1957">
        <v>0</v>
      </c>
      <c r="K1957" t="s">
        <v>89</v>
      </c>
      <c r="L1957">
        <v>1</v>
      </c>
    </row>
    <row r="1958" spans="1:12" x14ac:dyDescent="0.35">
      <c r="A1958">
        <v>8859</v>
      </c>
      <c r="B1958">
        <v>1</v>
      </c>
      <c r="C1958" t="s">
        <v>54</v>
      </c>
      <c r="D1958">
        <v>26</v>
      </c>
      <c r="E1958">
        <v>40</v>
      </c>
      <c r="F1958">
        <v>3</v>
      </c>
      <c r="G1958">
        <v>35</v>
      </c>
      <c r="H1958" t="s">
        <v>205</v>
      </c>
      <c r="I1958" t="s">
        <v>205</v>
      </c>
      <c r="J1958">
        <v>19</v>
      </c>
      <c r="K1958">
        <v>40</v>
      </c>
      <c r="L1958">
        <v>1</v>
      </c>
    </row>
    <row r="1959" spans="1:12" x14ac:dyDescent="0.35">
      <c r="A1959">
        <v>8859</v>
      </c>
      <c r="B1959">
        <v>2</v>
      </c>
      <c r="C1959" t="s">
        <v>12</v>
      </c>
      <c r="D1959">
        <v>18</v>
      </c>
      <c r="E1959">
        <v>17</v>
      </c>
      <c r="F1959">
        <v>1</v>
      </c>
      <c r="G1959">
        <v>68</v>
      </c>
      <c r="H1959">
        <v>5.0657407407408428E-3</v>
      </c>
      <c r="I1959">
        <v>5.0657407407408428E-3</v>
      </c>
      <c r="J1959">
        <v>5.0657407407408428E-3</v>
      </c>
      <c r="K1959">
        <v>17</v>
      </c>
      <c r="L1959">
        <v>1</v>
      </c>
    </row>
    <row r="1960" spans="1:12" x14ac:dyDescent="0.35">
      <c r="A1960">
        <v>8859</v>
      </c>
      <c r="B1960">
        <v>3</v>
      </c>
      <c r="C1960" t="s">
        <v>57</v>
      </c>
      <c r="D1960">
        <v>38</v>
      </c>
      <c r="E1960">
        <v>9</v>
      </c>
      <c r="F1960">
        <v>1</v>
      </c>
      <c r="G1960">
        <v>84</v>
      </c>
      <c r="H1960">
        <v>1.9943634259259158E-2</v>
      </c>
      <c r="I1960">
        <v>1.9943634259259158E-2</v>
      </c>
      <c r="J1960">
        <v>1.9943634259259158E-2</v>
      </c>
      <c r="K1960">
        <v>9</v>
      </c>
      <c r="L1960">
        <v>1</v>
      </c>
    </row>
    <row r="1961" spans="1:12" x14ac:dyDescent="0.35">
      <c r="A1961">
        <v>8859</v>
      </c>
      <c r="B1961">
        <v>4</v>
      </c>
      <c r="C1961" t="s">
        <v>157</v>
      </c>
      <c r="D1961">
        <v>19</v>
      </c>
      <c r="E1961">
        <v>28</v>
      </c>
      <c r="F1961">
        <v>2</v>
      </c>
      <c r="G1961">
        <v>26</v>
      </c>
      <c r="H1961">
        <v>1.4962962962963289E-3</v>
      </c>
      <c r="I1961">
        <v>1.4962962962963289E-3</v>
      </c>
      <c r="J1961">
        <v>1.4962962962963289E-3</v>
      </c>
      <c r="K1961">
        <v>28</v>
      </c>
      <c r="L1961">
        <v>1</v>
      </c>
    </row>
    <row r="1962" spans="1:12" x14ac:dyDescent="0.35">
      <c r="A1962">
        <v>8859</v>
      </c>
      <c r="B1962">
        <v>5</v>
      </c>
      <c r="C1962" t="s">
        <v>31</v>
      </c>
      <c r="D1962">
        <v>13</v>
      </c>
      <c r="E1962">
        <v>15</v>
      </c>
      <c r="F1962">
        <v>1</v>
      </c>
      <c r="G1962">
        <v>46</v>
      </c>
      <c r="H1962" t="s">
        <v>281</v>
      </c>
      <c r="I1962">
        <v>565</v>
      </c>
      <c r="J1962">
        <v>565</v>
      </c>
      <c r="K1962">
        <v>15</v>
      </c>
      <c r="L1962">
        <v>1</v>
      </c>
    </row>
    <row r="1963" spans="1:12" x14ac:dyDescent="0.35">
      <c r="A1963">
        <v>8859</v>
      </c>
      <c r="B1963">
        <v>6</v>
      </c>
      <c r="C1963" t="s">
        <v>54</v>
      </c>
      <c r="D1963">
        <v>20</v>
      </c>
      <c r="E1963">
        <v>14</v>
      </c>
      <c r="F1963">
        <v>1</v>
      </c>
      <c r="G1963">
        <v>35</v>
      </c>
      <c r="H1963" s="19" t="s">
        <v>282</v>
      </c>
      <c r="I1963">
        <v>7</v>
      </c>
      <c r="J1963">
        <v>7</v>
      </c>
      <c r="K1963">
        <v>14</v>
      </c>
      <c r="L1963">
        <v>1</v>
      </c>
    </row>
    <row r="1964" spans="1:12" x14ac:dyDescent="0.35">
      <c r="A1964">
        <v>8859</v>
      </c>
      <c r="B1964">
        <v>7</v>
      </c>
      <c r="D1964">
        <v>0</v>
      </c>
      <c r="F1964">
        <v>0</v>
      </c>
      <c r="G1964">
        <v>0</v>
      </c>
      <c r="K1964" t="s">
        <v>89</v>
      </c>
      <c r="L1964">
        <v>1</v>
      </c>
    </row>
    <row r="1965" spans="1:12" x14ac:dyDescent="0.35">
      <c r="A1965">
        <v>8859</v>
      </c>
      <c r="B1965">
        <v>8</v>
      </c>
      <c r="D1965">
        <v>0</v>
      </c>
      <c r="F1965">
        <v>0</v>
      </c>
      <c r="G1965">
        <v>0</v>
      </c>
      <c r="K1965" t="s">
        <v>89</v>
      </c>
      <c r="L1965">
        <v>1</v>
      </c>
    </row>
    <row r="1966" spans="1:12" x14ac:dyDescent="0.35">
      <c r="A1966">
        <v>8859</v>
      </c>
      <c r="B1966">
        <v>9</v>
      </c>
      <c r="D1966">
        <v>0</v>
      </c>
      <c r="F1966">
        <v>0</v>
      </c>
      <c r="G1966">
        <v>0</v>
      </c>
      <c r="K1966" t="s">
        <v>89</v>
      </c>
      <c r="L1966">
        <v>1</v>
      </c>
    </row>
    <row r="1967" spans="1:12" x14ac:dyDescent="0.35">
      <c r="A1967">
        <v>8859</v>
      </c>
      <c r="B1967">
        <v>10</v>
      </c>
      <c r="D1967">
        <v>0</v>
      </c>
      <c r="F1967">
        <v>0</v>
      </c>
      <c r="G1967">
        <v>0</v>
      </c>
      <c r="K1967" t="s">
        <v>89</v>
      </c>
      <c r="L1967">
        <v>1</v>
      </c>
    </row>
    <row r="1968" spans="1:12" x14ac:dyDescent="0.35">
      <c r="A1968">
        <v>8859</v>
      </c>
      <c r="B1968">
        <v>11</v>
      </c>
      <c r="D1968">
        <v>0</v>
      </c>
      <c r="F1968">
        <v>0</v>
      </c>
      <c r="G1968">
        <v>0</v>
      </c>
      <c r="K1968" t="s">
        <v>89</v>
      </c>
      <c r="L1968">
        <v>1</v>
      </c>
    </row>
    <row r="1969" spans="1:12" x14ac:dyDescent="0.35">
      <c r="A1969">
        <v>8859</v>
      </c>
      <c r="B1969">
        <v>12</v>
      </c>
      <c r="D1969">
        <v>0</v>
      </c>
      <c r="F1969">
        <v>0</v>
      </c>
      <c r="G1969">
        <v>0</v>
      </c>
      <c r="K1969" t="s">
        <v>89</v>
      </c>
      <c r="L1969">
        <v>1</v>
      </c>
    </row>
    <row r="1970" spans="1:12" x14ac:dyDescent="0.35">
      <c r="A1970">
        <v>239442</v>
      </c>
      <c r="B1970">
        <v>1</v>
      </c>
      <c r="C1970" t="s">
        <v>63</v>
      </c>
      <c r="D1970">
        <v>33</v>
      </c>
      <c r="E1970">
        <v>15</v>
      </c>
      <c r="F1970">
        <v>3</v>
      </c>
      <c r="G1970">
        <v>72</v>
      </c>
      <c r="H1970" t="s">
        <v>129</v>
      </c>
      <c r="I1970" t="s">
        <v>129</v>
      </c>
      <c r="J1970">
        <v>8</v>
      </c>
      <c r="K1970">
        <v>15</v>
      </c>
      <c r="L1970">
        <v>1</v>
      </c>
    </row>
    <row r="1971" spans="1:12" x14ac:dyDescent="0.35">
      <c r="A1971">
        <v>239442</v>
      </c>
      <c r="B1971">
        <v>2</v>
      </c>
      <c r="C1971" t="s">
        <v>62</v>
      </c>
      <c r="D1971">
        <v>13</v>
      </c>
      <c r="E1971">
        <v>25</v>
      </c>
      <c r="F1971">
        <v>2</v>
      </c>
      <c r="G1971">
        <v>52</v>
      </c>
      <c r="H1971">
        <v>5.4104166666666398E-3</v>
      </c>
      <c r="I1971">
        <v>5.4104166666666398E-3</v>
      </c>
      <c r="J1971">
        <v>5.4104166666666398E-3</v>
      </c>
      <c r="K1971">
        <v>25</v>
      </c>
      <c r="L1971">
        <v>1</v>
      </c>
    </row>
    <row r="1972" spans="1:12" x14ac:dyDescent="0.35">
      <c r="A1972">
        <v>239442</v>
      </c>
      <c r="B1972">
        <v>3</v>
      </c>
      <c r="C1972" t="s">
        <v>84</v>
      </c>
      <c r="D1972">
        <v>16</v>
      </c>
      <c r="E1972">
        <v>30</v>
      </c>
      <c r="F1972">
        <v>1</v>
      </c>
      <c r="G1972">
        <v>42</v>
      </c>
      <c r="H1972">
        <v>2.1903240740740682E-2</v>
      </c>
      <c r="I1972">
        <v>2.1903240740740682E-2</v>
      </c>
      <c r="J1972">
        <v>2.1903240740740682E-2</v>
      </c>
      <c r="K1972">
        <v>30</v>
      </c>
      <c r="L1972">
        <v>1</v>
      </c>
    </row>
    <row r="1973" spans="1:12" x14ac:dyDescent="0.35">
      <c r="A1973">
        <v>239442</v>
      </c>
      <c r="B1973">
        <v>4</v>
      </c>
      <c r="C1973" t="s">
        <v>62</v>
      </c>
      <c r="D1973">
        <v>9</v>
      </c>
      <c r="E1973">
        <v>17</v>
      </c>
      <c r="F1973">
        <v>1</v>
      </c>
      <c r="G1973">
        <v>52</v>
      </c>
      <c r="H1973">
        <v>1.3475694444444741E-3</v>
      </c>
      <c r="I1973">
        <v>1.3475694444444741E-3</v>
      </c>
      <c r="J1973">
        <v>1.3475694444444741E-3</v>
      </c>
      <c r="K1973">
        <v>17</v>
      </c>
      <c r="L1973">
        <v>1</v>
      </c>
    </row>
    <row r="1974" spans="1:12" x14ac:dyDescent="0.35">
      <c r="A1974">
        <v>239442</v>
      </c>
      <c r="B1974">
        <v>5</v>
      </c>
      <c r="C1974" t="s">
        <v>120</v>
      </c>
      <c r="D1974">
        <v>4</v>
      </c>
      <c r="E1974">
        <v>18</v>
      </c>
      <c r="F1974">
        <v>1</v>
      </c>
      <c r="G1974">
        <v>37</v>
      </c>
      <c r="H1974" t="s">
        <v>283</v>
      </c>
      <c r="I1974">
        <v>546</v>
      </c>
      <c r="J1974">
        <v>546</v>
      </c>
      <c r="K1974">
        <v>18</v>
      </c>
      <c r="L1974">
        <v>1</v>
      </c>
    </row>
    <row r="1975" spans="1:12" x14ac:dyDescent="0.35">
      <c r="A1975">
        <v>239442</v>
      </c>
      <c r="B1975">
        <v>6</v>
      </c>
      <c r="D1975">
        <v>0</v>
      </c>
      <c r="F1975">
        <v>0</v>
      </c>
      <c r="G1975">
        <v>0</v>
      </c>
      <c r="K1975" t="s">
        <v>89</v>
      </c>
      <c r="L1975">
        <v>1</v>
      </c>
    </row>
    <row r="1976" spans="1:12" x14ac:dyDescent="0.35">
      <c r="A1976">
        <v>239442</v>
      </c>
      <c r="B1976">
        <v>7</v>
      </c>
      <c r="D1976">
        <v>0</v>
      </c>
      <c r="F1976">
        <v>0</v>
      </c>
      <c r="G1976">
        <v>0</v>
      </c>
      <c r="K1976" t="s">
        <v>89</v>
      </c>
      <c r="L1976">
        <v>1</v>
      </c>
    </row>
    <row r="1977" spans="1:12" x14ac:dyDescent="0.35">
      <c r="A1977">
        <v>239442</v>
      </c>
      <c r="B1977">
        <v>8</v>
      </c>
      <c r="D1977">
        <v>0</v>
      </c>
      <c r="F1977">
        <v>0</v>
      </c>
      <c r="G1977">
        <v>0</v>
      </c>
      <c r="K1977" t="s">
        <v>89</v>
      </c>
      <c r="L1977">
        <v>1</v>
      </c>
    </row>
    <row r="1978" spans="1:12" x14ac:dyDescent="0.35">
      <c r="A1978">
        <v>239442</v>
      </c>
      <c r="B1978">
        <v>9</v>
      </c>
      <c r="D1978">
        <v>0</v>
      </c>
      <c r="F1978">
        <v>0</v>
      </c>
      <c r="G1978">
        <v>0</v>
      </c>
      <c r="K1978" t="s">
        <v>89</v>
      </c>
      <c r="L1978">
        <v>1</v>
      </c>
    </row>
    <row r="1979" spans="1:12" x14ac:dyDescent="0.35">
      <c r="A1979">
        <v>239442</v>
      </c>
      <c r="B1979">
        <v>10</v>
      </c>
      <c r="D1979">
        <v>0</v>
      </c>
      <c r="F1979">
        <v>0</v>
      </c>
      <c r="G1979">
        <v>0</v>
      </c>
      <c r="K1979" t="s">
        <v>89</v>
      </c>
      <c r="L1979">
        <v>1</v>
      </c>
    </row>
    <row r="1980" spans="1:12" x14ac:dyDescent="0.35">
      <c r="A1980">
        <v>239442</v>
      </c>
      <c r="B1980">
        <v>11</v>
      </c>
      <c r="D1980">
        <v>0</v>
      </c>
      <c r="F1980">
        <v>0</v>
      </c>
      <c r="G1980">
        <v>0</v>
      </c>
      <c r="K1980" t="s">
        <v>89</v>
      </c>
      <c r="L1980">
        <v>1</v>
      </c>
    </row>
    <row r="1981" spans="1:12" x14ac:dyDescent="0.35">
      <c r="A1981">
        <v>239442</v>
      </c>
      <c r="B1981">
        <v>12</v>
      </c>
      <c r="D1981">
        <v>0</v>
      </c>
      <c r="F1981">
        <v>0</v>
      </c>
      <c r="G1981">
        <v>0</v>
      </c>
      <c r="K1981" t="s">
        <v>89</v>
      </c>
      <c r="L1981">
        <v>1</v>
      </c>
    </row>
    <row r="1982" spans="1:12" x14ac:dyDescent="0.35">
      <c r="A1982">
        <v>698210</v>
      </c>
      <c r="B1982">
        <v>1</v>
      </c>
      <c r="C1982" t="s">
        <v>161</v>
      </c>
      <c r="D1982">
        <v>20</v>
      </c>
      <c r="E1982">
        <v>58</v>
      </c>
      <c r="F1982">
        <v>3</v>
      </c>
      <c r="G1982">
        <v>17</v>
      </c>
      <c r="H1982" t="s">
        <v>219</v>
      </c>
      <c r="I1982" t="s">
        <v>219</v>
      </c>
      <c r="J1982">
        <v>22</v>
      </c>
      <c r="K1982">
        <v>58</v>
      </c>
      <c r="L1982">
        <v>1</v>
      </c>
    </row>
    <row r="1983" spans="1:12" x14ac:dyDescent="0.35">
      <c r="A1983">
        <v>698210</v>
      </c>
      <c r="B1983">
        <v>2</v>
      </c>
      <c r="C1983" t="s">
        <v>63</v>
      </c>
      <c r="D1983">
        <v>9</v>
      </c>
      <c r="E1983">
        <v>15</v>
      </c>
      <c r="F1983">
        <v>1</v>
      </c>
      <c r="G1983">
        <v>72</v>
      </c>
      <c r="H1983">
        <v>4.9759259259258837E-3</v>
      </c>
      <c r="I1983">
        <v>4.9759259259258837E-3</v>
      </c>
      <c r="J1983">
        <v>4.9759259259258837E-3</v>
      </c>
      <c r="K1983">
        <v>15</v>
      </c>
      <c r="L1983">
        <v>1</v>
      </c>
    </row>
    <row r="1984" spans="1:12" x14ac:dyDescent="0.35">
      <c r="A1984">
        <v>698210</v>
      </c>
      <c r="B1984">
        <v>3</v>
      </c>
      <c r="C1984" t="s">
        <v>49</v>
      </c>
      <c r="D1984">
        <v>9</v>
      </c>
      <c r="E1984">
        <v>10</v>
      </c>
      <c r="F1984">
        <v>1</v>
      </c>
      <c r="G1984">
        <v>82</v>
      </c>
      <c r="H1984">
        <v>2.0321296296296198E-2</v>
      </c>
      <c r="I1984">
        <v>2.0321296296296198E-2</v>
      </c>
      <c r="J1984">
        <v>2.0321296296296198E-2</v>
      </c>
      <c r="K1984">
        <v>10</v>
      </c>
      <c r="L1984">
        <v>1</v>
      </c>
    </row>
    <row r="1985" spans="1:12" x14ac:dyDescent="0.35">
      <c r="A1985">
        <v>698210</v>
      </c>
      <c r="B1985">
        <v>4</v>
      </c>
      <c r="C1985" t="s">
        <v>37</v>
      </c>
      <c r="D1985">
        <v>11</v>
      </c>
      <c r="E1985">
        <v>14</v>
      </c>
      <c r="F1985">
        <v>1</v>
      </c>
      <c r="G1985">
        <v>61</v>
      </c>
      <c r="H1985">
        <v>1.3013888888888658E-3</v>
      </c>
      <c r="I1985">
        <v>1.3013888888888658E-3</v>
      </c>
      <c r="J1985">
        <v>1.3013888888888658E-3</v>
      </c>
      <c r="K1985">
        <v>14</v>
      </c>
      <c r="L1985">
        <v>1</v>
      </c>
    </row>
    <row r="1986" spans="1:12" x14ac:dyDescent="0.35">
      <c r="A1986">
        <v>698210</v>
      </c>
      <c r="B1986">
        <v>5</v>
      </c>
      <c r="C1986" t="s">
        <v>43</v>
      </c>
      <c r="D1986">
        <v>10</v>
      </c>
      <c r="E1986">
        <v>23</v>
      </c>
      <c r="F1986">
        <v>1</v>
      </c>
      <c r="G1986">
        <v>22</v>
      </c>
      <c r="H1986" t="s">
        <v>284</v>
      </c>
      <c r="I1986">
        <v>499</v>
      </c>
      <c r="J1986">
        <v>499</v>
      </c>
      <c r="K1986">
        <v>23</v>
      </c>
      <c r="L1986">
        <v>1</v>
      </c>
    </row>
    <row r="1987" spans="1:12" x14ac:dyDescent="0.35">
      <c r="A1987">
        <v>698210</v>
      </c>
      <c r="B1987">
        <v>6</v>
      </c>
      <c r="D1987">
        <v>0</v>
      </c>
      <c r="F1987">
        <v>0</v>
      </c>
      <c r="G1987">
        <v>0</v>
      </c>
      <c r="K1987" t="s">
        <v>89</v>
      </c>
      <c r="L1987">
        <v>1</v>
      </c>
    </row>
    <row r="1988" spans="1:12" x14ac:dyDescent="0.35">
      <c r="A1988">
        <v>698210</v>
      </c>
      <c r="B1988">
        <v>7</v>
      </c>
      <c r="D1988">
        <v>0</v>
      </c>
      <c r="F1988">
        <v>0</v>
      </c>
      <c r="G1988">
        <v>0</v>
      </c>
      <c r="K1988" t="s">
        <v>89</v>
      </c>
      <c r="L1988">
        <v>1</v>
      </c>
    </row>
    <row r="1989" spans="1:12" x14ac:dyDescent="0.35">
      <c r="A1989">
        <v>698210</v>
      </c>
      <c r="B1989">
        <v>8</v>
      </c>
      <c r="D1989">
        <v>0</v>
      </c>
      <c r="F1989">
        <v>0</v>
      </c>
      <c r="G1989">
        <v>0</v>
      </c>
      <c r="K1989" t="s">
        <v>89</v>
      </c>
      <c r="L1989">
        <v>1</v>
      </c>
    </row>
    <row r="1990" spans="1:12" x14ac:dyDescent="0.35">
      <c r="A1990">
        <v>698210</v>
      </c>
      <c r="B1990">
        <v>9</v>
      </c>
      <c r="D1990">
        <v>0</v>
      </c>
      <c r="F1990">
        <v>0</v>
      </c>
      <c r="G1990">
        <v>0</v>
      </c>
      <c r="K1990" t="s">
        <v>89</v>
      </c>
      <c r="L1990">
        <v>1</v>
      </c>
    </row>
    <row r="1991" spans="1:12" x14ac:dyDescent="0.35">
      <c r="A1991">
        <v>698210</v>
      </c>
      <c r="B1991">
        <v>10</v>
      </c>
      <c r="D1991">
        <v>0</v>
      </c>
      <c r="F1991">
        <v>0</v>
      </c>
      <c r="G1991">
        <v>0</v>
      </c>
      <c r="K1991" t="s">
        <v>89</v>
      </c>
      <c r="L1991">
        <v>1</v>
      </c>
    </row>
    <row r="1992" spans="1:12" x14ac:dyDescent="0.35">
      <c r="A1992">
        <v>698210</v>
      </c>
      <c r="B1992">
        <v>11</v>
      </c>
      <c r="D1992">
        <v>0</v>
      </c>
      <c r="F1992">
        <v>0</v>
      </c>
      <c r="G1992">
        <v>0</v>
      </c>
      <c r="K1992" t="s">
        <v>89</v>
      </c>
      <c r="L1992">
        <v>1</v>
      </c>
    </row>
    <row r="1993" spans="1:12" x14ac:dyDescent="0.35">
      <c r="A1993">
        <v>698210</v>
      </c>
      <c r="B1993">
        <v>12</v>
      </c>
      <c r="D1993">
        <v>0</v>
      </c>
      <c r="F1993">
        <v>0</v>
      </c>
      <c r="G1993">
        <v>0</v>
      </c>
      <c r="K1993" t="s">
        <v>89</v>
      </c>
      <c r="L1993">
        <v>1</v>
      </c>
    </row>
    <row r="1994" spans="1:12" x14ac:dyDescent="0.35">
      <c r="A1994">
        <v>21556</v>
      </c>
      <c r="B1994">
        <v>1</v>
      </c>
      <c r="C1994" t="s">
        <v>57</v>
      </c>
      <c r="D1994">
        <v>45</v>
      </c>
      <c r="E1994">
        <v>9</v>
      </c>
      <c r="F1994">
        <v>3</v>
      </c>
      <c r="G1994">
        <v>84</v>
      </c>
      <c r="H1994" t="s">
        <v>68</v>
      </c>
      <c r="I1994" t="s">
        <v>68</v>
      </c>
      <c r="J1994">
        <v>6</v>
      </c>
      <c r="K1994">
        <v>9</v>
      </c>
      <c r="L1994">
        <v>1</v>
      </c>
    </row>
    <row r="1995" spans="1:12" x14ac:dyDescent="0.35">
      <c r="A1995">
        <v>21556</v>
      </c>
      <c r="B1995">
        <v>2</v>
      </c>
      <c r="C1995" t="s">
        <v>119</v>
      </c>
      <c r="D1995">
        <v>16</v>
      </c>
      <c r="E1995">
        <v>28</v>
      </c>
      <c r="F1995">
        <v>2</v>
      </c>
      <c r="G1995">
        <v>47</v>
      </c>
      <c r="H1995">
        <v>5.4599537037036683E-3</v>
      </c>
      <c r="I1995">
        <v>5.4599537037036683E-3</v>
      </c>
      <c r="J1995">
        <v>5.4599537037036683E-3</v>
      </c>
      <c r="K1995">
        <v>28</v>
      </c>
      <c r="L1995">
        <v>1</v>
      </c>
    </row>
    <row r="1996" spans="1:12" x14ac:dyDescent="0.35">
      <c r="A1996">
        <v>21556</v>
      </c>
      <c r="B1996">
        <v>3</v>
      </c>
      <c r="C1996" t="s">
        <v>62</v>
      </c>
      <c r="D1996">
        <v>17</v>
      </c>
      <c r="E1996">
        <v>25</v>
      </c>
      <c r="F1996">
        <v>1</v>
      </c>
      <c r="G1996">
        <v>52</v>
      </c>
      <c r="H1996">
        <v>2.1501388888888862E-2</v>
      </c>
      <c r="I1996">
        <v>2.1501388888888862E-2</v>
      </c>
      <c r="J1996">
        <v>2.1501388888888862E-2</v>
      </c>
      <c r="K1996">
        <v>25</v>
      </c>
      <c r="L1996">
        <v>1</v>
      </c>
    </row>
    <row r="1997" spans="1:12" x14ac:dyDescent="0.35">
      <c r="A1997">
        <v>21556</v>
      </c>
      <c r="B1997">
        <v>4</v>
      </c>
      <c r="C1997" t="s">
        <v>108</v>
      </c>
      <c r="D1997">
        <v>10</v>
      </c>
      <c r="E1997">
        <v>32</v>
      </c>
      <c r="F1997">
        <v>1</v>
      </c>
      <c r="G1997">
        <v>18</v>
      </c>
      <c r="H1997">
        <v>1.6150462962962742E-3</v>
      </c>
      <c r="I1997">
        <v>1.6150462962962742E-3</v>
      </c>
      <c r="J1997">
        <v>1.6150462962962742E-3</v>
      </c>
      <c r="K1997">
        <v>32</v>
      </c>
      <c r="L1997">
        <v>1</v>
      </c>
    </row>
    <row r="1998" spans="1:12" x14ac:dyDescent="0.35">
      <c r="A1998">
        <v>21556</v>
      </c>
      <c r="B1998">
        <v>5</v>
      </c>
      <c r="C1998" t="s">
        <v>93</v>
      </c>
      <c r="D1998">
        <v>14</v>
      </c>
      <c r="E1998">
        <v>16</v>
      </c>
      <c r="F1998">
        <v>1</v>
      </c>
      <c r="G1998">
        <v>43</v>
      </c>
      <c r="H1998" t="s">
        <v>276</v>
      </c>
      <c r="I1998">
        <v>549</v>
      </c>
      <c r="J1998">
        <v>549</v>
      </c>
      <c r="K1998" t="s">
        <v>275</v>
      </c>
      <c r="L1998">
        <v>1</v>
      </c>
    </row>
    <row r="1999" spans="1:12" x14ac:dyDescent="0.35">
      <c r="A1999">
        <v>21556</v>
      </c>
      <c r="B1999">
        <v>6</v>
      </c>
      <c r="D1999">
        <v>0</v>
      </c>
      <c r="F1999">
        <v>0</v>
      </c>
      <c r="G1999">
        <v>0</v>
      </c>
      <c r="K1999" t="s">
        <v>89</v>
      </c>
      <c r="L1999">
        <v>1</v>
      </c>
    </row>
    <row r="2000" spans="1:12" x14ac:dyDescent="0.35">
      <c r="A2000">
        <v>21556</v>
      </c>
      <c r="B2000">
        <v>7</v>
      </c>
      <c r="D2000">
        <v>0</v>
      </c>
      <c r="F2000">
        <v>0</v>
      </c>
      <c r="G2000">
        <v>0</v>
      </c>
      <c r="K2000" t="s">
        <v>89</v>
      </c>
      <c r="L2000">
        <v>1</v>
      </c>
    </row>
    <row r="2001" spans="1:12" x14ac:dyDescent="0.35">
      <c r="A2001">
        <v>21556</v>
      </c>
      <c r="B2001">
        <v>8</v>
      </c>
      <c r="D2001">
        <v>0</v>
      </c>
      <c r="F2001">
        <v>0</v>
      </c>
      <c r="G2001">
        <v>0</v>
      </c>
      <c r="K2001" t="s">
        <v>89</v>
      </c>
      <c r="L2001">
        <v>1</v>
      </c>
    </row>
    <row r="2002" spans="1:12" x14ac:dyDescent="0.35">
      <c r="A2002">
        <v>21556</v>
      </c>
      <c r="B2002">
        <v>9</v>
      </c>
      <c r="D2002">
        <v>0</v>
      </c>
      <c r="F2002">
        <v>0</v>
      </c>
      <c r="G2002">
        <v>0</v>
      </c>
      <c r="K2002" t="s">
        <v>89</v>
      </c>
      <c r="L2002">
        <v>1</v>
      </c>
    </row>
    <row r="2003" spans="1:12" x14ac:dyDescent="0.35">
      <c r="A2003">
        <v>21556</v>
      </c>
      <c r="B2003">
        <v>10</v>
      </c>
      <c r="D2003">
        <v>0</v>
      </c>
      <c r="F2003">
        <v>0</v>
      </c>
      <c r="G2003">
        <v>0</v>
      </c>
      <c r="K2003" t="s">
        <v>89</v>
      </c>
      <c r="L2003">
        <v>1</v>
      </c>
    </row>
    <row r="2004" spans="1:12" x14ac:dyDescent="0.35">
      <c r="A2004">
        <v>21556</v>
      </c>
      <c r="B2004">
        <v>11</v>
      </c>
      <c r="D2004">
        <v>0</v>
      </c>
      <c r="F2004">
        <v>0</v>
      </c>
      <c r="G2004">
        <v>0</v>
      </c>
      <c r="K2004" t="s">
        <v>89</v>
      </c>
      <c r="L2004">
        <v>1</v>
      </c>
    </row>
    <row r="2005" spans="1:12" x14ac:dyDescent="0.35">
      <c r="A2005">
        <v>21556</v>
      </c>
      <c r="B2005">
        <v>12</v>
      </c>
      <c r="D2005">
        <v>0</v>
      </c>
      <c r="F2005">
        <v>0</v>
      </c>
      <c r="G2005">
        <v>0</v>
      </c>
      <c r="K2005" t="s">
        <v>89</v>
      </c>
      <c r="L2005">
        <v>1</v>
      </c>
    </row>
    <row r="2006" spans="1:12" x14ac:dyDescent="0.35">
      <c r="A2006">
        <v>115892</v>
      </c>
      <c r="B2006">
        <v>1</v>
      </c>
      <c r="C2006" t="s">
        <v>12</v>
      </c>
      <c r="D2006">
        <v>24</v>
      </c>
      <c r="E2006">
        <v>17</v>
      </c>
      <c r="F2006">
        <v>2</v>
      </c>
      <c r="G2006">
        <v>68</v>
      </c>
      <c r="H2006" t="s">
        <v>164</v>
      </c>
      <c r="I2006" t="s">
        <v>164</v>
      </c>
      <c r="J2006">
        <v>9</v>
      </c>
      <c r="K2006">
        <v>17</v>
      </c>
      <c r="L2006">
        <v>1</v>
      </c>
    </row>
    <row r="2007" spans="1:12" x14ac:dyDescent="0.35">
      <c r="A2007">
        <v>115892</v>
      </c>
      <c r="B2007">
        <v>2</v>
      </c>
      <c r="C2007" t="s">
        <v>133</v>
      </c>
      <c r="D2007">
        <v>12</v>
      </c>
      <c r="E2007">
        <v>37</v>
      </c>
      <c r="F2007">
        <v>2</v>
      </c>
      <c r="G2007">
        <v>38</v>
      </c>
      <c r="H2007">
        <v>5.9135416666666885E-3</v>
      </c>
      <c r="I2007">
        <v>5.9135416666666885E-3</v>
      </c>
      <c r="J2007">
        <v>5.9135416666666885E-3</v>
      </c>
      <c r="K2007">
        <v>37</v>
      </c>
      <c r="L2007">
        <v>1</v>
      </c>
    </row>
    <row r="2008" spans="1:12" x14ac:dyDescent="0.35">
      <c r="A2008">
        <v>115892</v>
      </c>
      <c r="B2008">
        <v>3</v>
      </c>
      <c r="C2008" t="s">
        <v>108</v>
      </c>
      <c r="D2008">
        <v>13</v>
      </c>
      <c r="E2008">
        <v>42</v>
      </c>
      <c r="F2008">
        <v>1</v>
      </c>
      <c r="G2008">
        <v>18</v>
      </c>
      <c r="H2008">
        <v>2.3664351851851784E-2</v>
      </c>
      <c r="I2008">
        <v>2.3664351851851784E-2</v>
      </c>
      <c r="J2008">
        <v>2.3664351851851784E-2</v>
      </c>
      <c r="K2008">
        <v>42</v>
      </c>
      <c r="L2008">
        <v>1</v>
      </c>
    </row>
    <row r="2009" spans="1:12" x14ac:dyDescent="0.35">
      <c r="A2009">
        <v>115892</v>
      </c>
      <c r="B2009">
        <v>4</v>
      </c>
      <c r="C2009" t="s">
        <v>29</v>
      </c>
      <c r="D2009">
        <v>18</v>
      </c>
      <c r="E2009">
        <v>3</v>
      </c>
      <c r="F2009">
        <v>1</v>
      </c>
      <c r="G2009">
        <v>94</v>
      </c>
      <c r="H2009">
        <v>1.0890046296296862E-3</v>
      </c>
      <c r="I2009">
        <v>1.0890046296296862E-3</v>
      </c>
      <c r="J2009">
        <v>1.0890046296296862E-3</v>
      </c>
      <c r="K2009">
        <v>3</v>
      </c>
      <c r="L2009">
        <v>1</v>
      </c>
    </row>
    <row r="2010" spans="1:12" x14ac:dyDescent="0.35">
      <c r="A2010">
        <v>115892</v>
      </c>
      <c r="B2010">
        <v>5</v>
      </c>
      <c r="C2010" t="s">
        <v>117</v>
      </c>
      <c r="D2010">
        <v>12</v>
      </c>
      <c r="E2010">
        <v>22</v>
      </c>
      <c r="F2010">
        <v>1</v>
      </c>
      <c r="G2010">
        <v>25</v>
      </c>
      <c r="H2010" t="s">
        <v>285</v>
      </c>
      <c r="I2010">
        <v>506</v>
      </c>
      <c r="J2010">
        <v>506</v>
      </c>
      <c r="K2010">
        <v>22</v>
      </c>
      <c r="L2010">
        <v>1</v>
      </c>
    </row>
    <row r="2011" spans="1:12" x14ac:dyDescent="0.35">
      <c r="A2011">
        <v>115892</v>
      </c>
      <c r="B2011">
        <v>6</v>
      </c>
      <c r="D2011">
        <v>0</v>
      </c>
      <c r="F2011">
        <v>0</v>
      </c>
      <c r="G2011">
        <v>0</v>
      </c>
      <c r="K2011" t="s">
        <v>89</v>
      </c>
      <c r="L2011">
        <v>1</v>
      </c>
    </row>
    <row r="2012" spans="1:12" x14ac:dyDescent="0.35">
      <c r="A2012">
        <v>115892</v>
      </c>
      <c r="B2012">
        <v>7</v>
      </c>
      <c r="D2012">
        <v>0</v>
      </c>
      <c r="F2012">
        <v>0</v>
      </c>
      <c r="G2012">
        <v>0</v>
      </c>
      <c r="K2012" t="s">
        <v>89</v>
      </c>
      <c r="L2012">
        <v>1</v>
      </c>
    </row>
    <row r="2013" spans="1:12" x14ac:dyDescent="0.35">
      <c r="A2013">
        <v>115892</v>
      </c>
      <c r="B2013">
        <v>8</v>
      </c>
      <c r="D2013">
        <v>0</v>
      </c>
      <c r="F2013">
        <v>0</v>
      </c>
      <c r="G2013">
        <v>0</v>
      </c>
      <c r="K2013" t="s">
        <v>89</v>
      </c>
      <c r="L2013">
        <v>1</v>
      </c>
    </row>
    <row r="2014" spans="1:12" x14ac:dyDescent="0.35">
      <c r="A2014">
        <v>115892</v>
      </c>
      <c r="B2014">
        <v>9</v>
      </c>
      <c r="D2014">
        <v>0</v>
      </c>
      <c r="F2014">
        <v>0</v>
      </c>
      <c r="G2014">
        <v>0</v>
      </c>
      <c r="K2014" t="s">
        <v>89</v>
      </c>
      <c r="L2014">
        <v>1</v>
      </c>
    </row>
    <row r="2015" spans="1:12" x14ac:dyDescent="0.35">
      <c r="A2015">
        <v>115892</v>
      </c>
      <c r="B2015">
        <v>10</v>
      </c>
      <c r="D2015">
        <v>0</v>
      </c>
      <c r="F2015">
        <v>0</v>
      </c>
      <c r="G2015">
        <v>0</v>
      </c>
      <c r="K2015" t="s">
        <v>89</v>
      </c>
      <c r="L2015">
        <v>1</v>
      </c>
    </row>
    <row r="2016" spans="1:12" x14ac:dyDescent="0.35">
      <c r="A2016">
        <v>115892</v>
      </c>
      <c r="B2016">
        <v>11</v>
      </c>
      <c r="D2016">
        <v>0</v>
      </c>
      <c r="F2016">
        <v>0</v>
      </c>
      <c r="G2016">
        <v>0</v>
      </c>
      <c r="K2016" t="s">
        <v>89</v>
      </c>
      <c r="L2016">
        <v>1</v>
      </c>
    </row>
    <row r="2017" spans="1:12" x14ac:dyDescent="0.35">
      <c r="A2017">
        <v>115892</v>
      </c>
      <c r="B2017">
        <v>12</v>
      </c>
      <c r="D2017">
        <v>0</v>
      </c>
      <c r="F2017">
        <v>0</v>
      </c>
      <c r="G2017">
        <v>0</v>
      </c>
      <c r="K2017" t="s">
        <v>89</v>
      </c>
      <c r="L2017">
        <v>1</v>
      </c>
    </row>
    <row r="2018" spans="1:12" x14ac:dyDescent="0.35">
      <c r="A2018">
        <v>252691</v>
      </c>
      <c r="B2018">
        <v>1</v>
      </c>
      <c r="C2018" t="s">
        <v>42</v>
      </c>
      <c r="D2018">
        <v>15</v>
      </c>
      <c r="E2018">
        <v>5</v>
      </c>
      <c r="F2018">
        <v>3</v>
      </c>
      <c r="G2018">
        <v>92</v>
      </c>
      <c r="H2018" t="s">
        <v>273</v>
      </c>
      <c r="I2018" t="s">
        <v>273</v>
      </c>
      <c r="K2018">
        <v>5</v>
      </c>
      <c r="L2018">
        <v>1</v>
      </c>
    </row>
    <row r="2019" spans="1:12" x14ac:dyDescent="0.35">
      <c r="A2019">
        <v>252691</v>
      </c>
      <c r="B2019">
        <v>2</v>
      </c>
      <c r="C2019" t="s">
        <v>55</v>
      </c>
      <c r="D2019">
        <v>18</v>
      </c>
      <c r="E2019">
        <v>44</v>
      </c>
      <c r="F2019">
        <v>2</v>
      </c>
      <c r="G2019">
        <v>31</v>
      </c>
      <c r="H2019">
        <v>6.1894675925926457E-3</v>
      </c>
      <c r="I2019">
        <v>6.1894675925926457E-3</v>
      </c>
      <c r="J2019">
        <v>6.1894675925926457E-3</v>
      </c>
      <c r="K2019">
        <v>44</v>
      </c>
      <c r="L2019">
        <v>1</v>
      </c>
    </row>
    <row r="2020" spans="1:12" x14ac:dyDescent="0.35">
      <c r="A2020">
        <v>252691</v>
      </c>
      <c r="B2020">
        <v>3</v>
      </c>
      <c r="C2020" t="s">
        <v>133</v>
      </c>
      <c r="D2020">
        <v>35</v>
      </c>
      <c r="E2020">
        <v>32</v>
      </c>
      <c r="F2020">
        <v>1</v>
      </c>
      <c r="G2020">
        <v>38</v>
      </c>
      <c r="H2020">
        <v>2.2116666666666562E-2</v>
      </c>
      <c r="I2020">
        <v>2.2116666666666562E-2</v>
      </c>
      <c r="J2020">
        <v>2.2116666666666562E-2</v>
      </c>
      <c r="K2020">
        <v>32</v>
      </c>
      <c r="L2020">
        <v>1</v>
      </c>
    </row>
    <row r="2021" spans="1:12" x14ac:dyDescent="0.35">
      <c r="A2021">
        <v>252691</v>
      </c>
      <c r="B2021">
        <v>4</v>
      </c>
      <c r="C2021" t="s">
        <v>36</v>
      </c>
      <c r="D2021">
        <v>13</v>
      </c>
      <c r="E2021">
        <v>31</v>
      </c>
      <c r="F2021">
        <v>1</v>
      </c>
      <c r="G2021">
        <v>20</v>
      </c>
      <c r="H2021">
        <v>1.5839120370371162E-3</v>
      </c>
      <c r="I2021">
        <v>1.5839120370371162E-3</v>
      </c>
      <c r="J2021">
        <v>1.5839120370371162E-3</v>
      </c>
      <c r="K2021">
        <v>31</v>
      </c>
      <c r="L2021">
        <v>1</v>
      </c>
    </row>
    <row r="2022" spans="1:12" x14ac:dyDescent="0.35">
      <c r="A2022">
        <v>252691</v>
      </c>
      <c r="B2022">
        <v>5</v>
      </c>
      <c r="C2022" t="s">
        <v>64</v>
      </c>
      <c r="D2022">
        <v>15</v>
      </c>
      <c r="E2022">
        <v>12</v>
      </c>
      <c r="F2022">
        <v>1</v>
      </c>
      <c r="G2022">
        <v>56</v>
      </c>
      <c r="H2022" t="s">
        <v>286</v>
      </c>
      <c r="I2022">
        <v>586</v>
      </c>
      <c r="J2022">
        <v>586</v>
      </c>
      <c r="K2022">
        <v>12</v>
      </c>
      <c r="L2022">
        <v>1</v>
      </c>
    </row>
    <row r="2023" spans="1:12" x14ac:dyDescent="0.35">
      <c r="A2023">
        <v>252691</v>
      </c>
      <c r="B2023">
        <v>6</v>
      </c>
      <c r="D2023">
        <v>0</v>
      </c>
      <c r="F2023">
        <v>0</v>
      </c>
      <c r="G2023">
        <v>0</v>
      </c>
      <c r="K2023" t="s">
        <v>89</v>
      </c>
      <c r="L2023">
        <v>1</v>
      </c>
    </row>
    <row r="2024" spans="1:12" x14ac:dyDescent="0.35">
      <c r="A2024">
        <v>252691</v>
      </c>
      <c r="B2024">
        <v>7</v>
      </c>
      <c r="D2024">
        <v>0</v>
      </c>
      <c r="F2024">
        <v>0</v>
      </c>
      <c r="G2024">
        <v>0</v>
      </c>
      <c r="K2024" t="s">
        <v>89</v>
      </c>
      <c r="L2024">
        <v>1</v>
      </c>
    </row>
    <row r="2025" spans="1:12" x14ac:dyDescent="0.35">
      <c r="A2025">
        <v>252691</v>
      </c>
      <c r="B2025">
        <v>8</v>
      </c>
      <c r="D2025">
        <v>0</v>
      </c>
      <c r="F2025">
        <v>0</v>
      </c>
      <c r="G2025">
        <v>0</v>
      </c>
      <c r="K2025" t="s">
        <v>89</v>
      </c>
      <c r="L2025">
        <v>1</v>
      </c>
    </row>
    <row r="2026" spans="1:12" x14ac:dyDescent="0.35">
      <c r="A2026">
        <v>252691</v>
      </c>
      <c r="B2026">
        <v>9</v>
      </c>
      <c r="D2026">
        <v>0</v>
      </c>
      <c r="F2026">
        <v>0</v>
      </c>
      <c r="G2026">
        <v>0</v>
      </c>
      <c r="K2026" t="s">
        <v>89</v>
      </c>
      <c r="L2026">
        <v>1</v>
      </c>
    </row>
    <row r="2027" spans="1:12" x14ac:dyDescent="0.35">
      <c r="A2027">
        <v>252691</v>
      </c>
      <c r="B2027">
        <v>10</v>
      </c>
      <c r="D2027">
        <v>0</v>
      </c>
      <c r="F2027">
        <v>0</v>
      </c>
      <c r="G2027">
        <v>0</v>
      </c>
      <c r="K2027" t="s">
        <v>89</v>
      </c>
      <c r="L2027">
        <v>1</v>
      </c>
    </row>
    <row r="2028" spans="1:12" x14ac:dyDescent="0.35">
      <c r="A2028">
        <v>252691</v>
      </c>
      <c r="B2028">
        <v>11</v>
      </c>
      <c r="D2028">
        <v>0</v>
      </c>
      <c r="F2028">
        <v>0</v>
      </c>
      <c r="G2028">
        <v>0</v>
      </c>
      <c r="K2028" t="s">
        <v>89</v>
      </c>
      <c r="L2028">
        <v>1</v>
      </c>
    </row>
    <row r="2029" spans="1:12" x14ac:dyDescent="0.35">
      <c r="A2029">
        <v>252691</v>
      </c>
      <c r="B2029">
        <v>12</v>
      </c>
      <c r="D2029">
        <v>0</v>
      </c>
      <c r="F2029">
        <v>0</v>
      </c>
      <c r="G2029">
        <v>0</v>
      </c>
      <c r="K2029" t="s">
        <v>89</v>
      </c>
      <c r="L2029">
        <v>1</v>
      </c>
    </row>
    <row r="2030" spans="1:12" x14ac:dyDescent="0.35">
      <c r="A2030">
        <v>93497</v>
      </c>
      <c r="B2030">
        <v>1</v>
      </c>
      <c r="C2030" t="s">
        <v>113</v>
      </c>
      <c r="D2030">
        <v>31</v>
      </c>
      <c r="E2030">
        <v>39</v>
      </c>
      <c r="F2030">
        <v>3</v>
      </c>
      <c r="G2030">
        <v>36</v>
      </c>
      <c r="H2030" t="s">
        <v>200</v>
      </c>
      <c r="I2030" t="s">
        <v>200</v>
      </c>
      <c r="J2030">
        <v>17</v>
      </c>
      <c r="K2030">
        <v>39</v>
      </c>
      <c r="L2030">
        <v>1</v>
      </c>
    </row>
    <row r="2031" spans="1:12" x14ac:dyDescent="0.35">
      <c r="A2031">
        <v>93497</v>
      </c>
      <c r="B2031">
        <v>2</v>
      </c>
      <c r="C2031" t="s">
        <v>21</v>
      </c>
      <c r="D2031">
        <v>22</v>
      </c>
      <c r="E2031">
        <v>16</v>
      </c>
      <c r="F2031">
        <v>1</v>
      </c>
      <c r="G2031">
        <v>70</v>
      </c>
      <c r="H2031">
        <v>5.0568287037036086E-3</v>
      </c>
      <c r="I2031">
        <v>5.0568287037036086E-3</v>
      </c>
      <c r="J2031">
        <v>5.0568287037036086E-3</v>
      </c>
      <c r="K2031">
        <v>16</v>
      </c>
      <c r="L2031">
        <v>1</v>
      </c>
    </row>
    <row r="2032" spans="1:12" x14ac:dyDescent="0.35">
      <c r="A2032">
        <v>93497</v>
      </c>
      <c r="B2032">
        <v>3</v>
      </c>
      <c r="C2032" t="s">
        <v>90</v>
      </c>
      <c r="D2032">
        <v>37</v>
      </c>
      <c r="E2032">
        <v>12</v>
      </c>
      <c r="F2032">
        <v>1</v>
      </c>
      <c r="G2032">
        <v>78</v>
      </c>
      <c r="H2032">
        <v>2.0372569444444544E-2</v>
      </c>
      <c r="I2032">
        <v>2.0372569444444544E-2</v>
      </c>
      <c r="J2032">
        <v>2.0372569444444544E-2</v>
      </c>
      <c r="K2032">
        <v>12</v>
      </c>
      <c r="L2032">
        <v>1</v>
      </c>
    </row>
    <row r="2033" spans="1:12" x14ac:dyDescent="0.35">
      <c r="A2033">
        <v>93497</v>
      </c>
      <c r="B2033">
        <v>4</v>
      </c>
      <c r="C2033" t="s">
        <v>69</v>
      </c>
      <c r="D2033">
        <v>20</v>
      </c>
      <c r="E2033">
        <v>36</v>
      </c>
      <c r="F2033">
        <v>2</v>
      </c>
      <c r="G2033">
        <v>10</v>
      </c>
      <c r="H2033">
        <v>1.8361111111111494E-3</v>
      </c>
      <c r="I2033">
        <v>1.8361111111111494E-3</v>
      </c>
      <c r="J2033">
        <v>1.8361111111111494E-3</v>
      </c>
      <c r="K2033">
        <v>36</v>
      </c>
      <c r="L2033">
        <v>1</v>
      </c>
    </row>
    <row r="2034" spans="1:12" x14ac:dyDescent="0.35">
      <c r="A2034">
        <v>93497</v>
      </c>
      <c r="B2034">
        <v>5</v>
      </c>
      <c r="C2034" t="s">
        <v>115</v>
      </c>
      <c r="D2034">
        <v>2</v>
      </c>
      <c r="E2034">
        <v>19</v>
      </c>
      <c r="F2034">
        <v>1</v>
      </c>
      <c r="G2034">
        <v>34</v>
      </c>
      <c r="H2034" t="s">
        <v>287</v>
      </c>
      <c r="I2034">
        <v>545</v>
      </c>
      <c r="J2034">
        <v>545</v>
      </c>
      <c r="K2034">
        <v>19</v>
      </c>
      <c r="L2034">
        <v>1</v>
      </c>
    </row>
    <row r="2035" spans="1:12" x14ac:dyDescent="0.35">
      <c r="A2035">
        <v>93497</v>
      </c>
      <c r="B2035">
        <v>6</v>
      </c>
      <c r="D2035">
        <v>0</v>
      </c>
      <c r="F2035">
        <v>0</v>
      </c>
      <c r="G2035">
        <v>0</v>
      </c>
      <c r="K2035" t="s">
        <v>89</v>
      </c>
      <c r="L2035">
        <v>1</v>
      </c>
    </row>
    <row r="2036" spans="1:12" x14ac:dyDescent="0.35">
      <c r="A2036">
        <v>93497</v>
      </c>
      <c r="B2036">
        <v>7</v>
      </c>
      <c r="D2036">
        <v>0</v>
      </c>
      <c r="F2036">
        <v>0</v>
      </c>
      <c r="G2036">
        <v>0</v>
      </c>
      <c r="K2036" t="s">
        <v>89</v>
      </c>
      <c r="L2036">
        <v>1</v>
      </c>
    </row>
    <row r="2037" spans="1:12" x14ac:dyDescent="0.35">
      <c r="A2037">
        <v>93497</v>
      </c>
      <c r="B2037">
        <v>8</v>
      </c>
      <c r="D2037">
        <v>0</v>
      </c>
      <c r="F2037">
        <v>0</v>
      </c>
      <c r="G2037">
        <v>0</v>
      </c>
      <c r="K2037" t="s">
        <v>89</v>
      </c>
      <c r="L2037">
        <v>1</v>
      </c>
    </row>
    <row r="2038" spans="1:12" x14ac:dyDescent="0.35">
      <c r="A2038">
        <v>93497</v>
      </c>
      <c r="B2038">
        <v>9</v>
      </c>
      <c r="D2038">
        <v>0</v>
      </c>
      <c r="F2038">
        <v>0</v>
      </c>
      <c r="G2038">
        <v>0</v>
      </c>
      <c r="K2038" t="s">
        <v>89</v>
      </c>
      <c r="L2038">
        <v>1</v>
      </c>
    </row>
    <row r="2039" spans="1:12" x14ac:dyDescent="0.35">
      <c r="A2039">
        <v>93497</v>
      </c>
      <c r="B2039">
        <v>10</v>
      </c>
      <c r="D2039">
        <v>0</v>
      </c>
      <c r="F2039">
        <v>0</v>
      </c>
      <c r="G2039">
        <v>0</v>
      </c>
      <c r="K2039" t="s">
        <v>89</v>
      </c>
      <c r="L2039">
        <v>1</v>
      </c>
    </row>
    <row r="2040" spans="1:12" x14ac:dyDescent="0.35">
      <c r="A2040">
        <v>93497</v>
      </c>
      <c r="B2040">
        <v>11</v>
      </c>
      <c r="D2040">
        <v>0</v>
      </c>
      <c r="F2040">
        <v>0</v>
      </c>
      <c r="G2040">
        <v>0</v>
      </c>
      <c r="K2040" t="s">
        <v>89</v>
      </c>
      <c r="L2040">
        <v>1</v>
      </c>
    </row>
    <row r="2041" spans="1:12" x14ac:dyDescent="0.35">
      <c r="A2041">
        <v>93497</v>
      </c>
      <c r="B2041">
        <v>12</v>
      </c>
      <c r="D2041">
        <v>0</v>
      </c>
      <c r="F2041">
        <v>0</v>
      </c>
      <c r="G2041">
        <v>0</v>
      </c>
      <c r="K2041" t="s">
        <v>89</v>
      </c>
      <c r="L2041">
        <v>1</v>
      </c>
    </row>
    <row r="2042" spans="1:12" x14ac:dyDescent="0.35">
      <c r="A2042">
        <v>670000</v>
      </c>
      <c r="B2042">
        <v>1</v>
      </c>
      <c r="C2042" t="s">
        <v>62</v>
      </c>
      <c r="D2042">
        <v>28</v>
      </c>
      <c r="E2042">
        <v>25</v>
      </c>
      <c r="F2042">
        <v>3</v>
      </c>
      <c r="G2042">
        <v>52</v>
      </c>
      <c r="H2042" t="s">
        <v>168</v>
      </c>
      <c r="I2042" t="s">
        <v>168</v>
      </c>
      <c r="J2042">
        <v>10</v>
      </c>
      <c r="K2042">
        <v>25</v>
      </c>
      <c r="L2042">
        <v>1</v>
      </c>
    </row>
    <row r="2043" spans="1:12" x14ac:dyDescent="0.35">
      <c r="A2043">
        <v>670000</v>
      </c>
      <c r="B2043">
        <v>2</v>
      </c>
      <c r="C2043" t="s">
        <v>22</v>
      </c>
      <c r="D2043">
        <v>8</v>
      </c>
      <c r="E2043">
        <v>7</v>
      </c>
      <c r="F2043">
        <v>2</v>
      </c>
      <c r="G2043">
        <v>88</v>
      </c>
      <c r="H2043">
        <v>4.7907407407408176E-3</v>
      </c>
      <c r="I2043">
        <v>4.7907407407408176E-3</v>
      </c>
      <c r="J2043">
        <v>4.7907407407408176E-3</v>
      </c>
      <c r="K2043">
        <v>7</v>
      </c>
      <c r="L2043">
        <v>1</v>
      </c>
    </row>
    <row r="2044" spans="1:12" x14ac:dyDescent="0.35">
      <c r="A2044">
        <v>670000</v>
      </c>
      <c r="B2044">
        <v>3</v>
      </c>
      <c r="C2044" t="s">
        <v>50</v>
      </c>
      <c r="D2044">
        <v>32</v>
      </c>
      <c r="E2044">
        <v>39</v>
      </c>
      <c r="F2044">
        <v>1</v>
      </c>
      <c r="G2044">
        <v>24</v>
      </c>
      <c r="H2044">
        <v>2.2817592592592639E-2</v>
      </c>
      <c r="I2044">
        <v>2.2817592592592639E-2</v>
      </c>
      <c r="J2044">
        <v>2.2817592592592639E-2</v>
      </c>
      <c r="K2044">
        <v>39</v>
      </c>
      <c r="L2044">
        <v>1</v>
      </c>
    </row>
    <row r="2045" spans="1:12" x14ac:dyDescent="0.35">
      <c r="A2045">
        <v>670000</v>
      </c>
      <c r="B2045">
        <v>4</v>
      </c>
      <c r="C2045" t="s">
        <v>122</v>
      </c>
      <c r="D2045">
        <v>12</v>
      </c>
      <c r="E2045">
        <v>16</v>
      </c>
      <c r="F2045">
        <v>1</v>
      </c>
      <c r="G2045">
        <v>55</v>
      </c>
      <c r="H2045">
        <v>1.3225694444445324E-3</v>
      </c>
      <c r="I2045">
        <v>1.3225694444445324E-3</v>
      </c>
      <c r="J2045">
        <v>1.3225694444445324E-3</v>
      </c>
      <c r="K2045">
        <v>16</v>
      </c>
      <c r="L2045">
        <v>1</v>
      </c>
    </row>
    <row r="2046" spans="1:12" x14ac:dyDescent="0.35">
      <c r="A2046">
        <v>670000</v>
      </c>
      <c r="B2046">
        <v>5</v>
      </c>
      <c r="C2046" t="s">
        <v>135</v>
      </c>
      <c r="D2046">
        <v>5</v>
      </c>
      <c r="E2046">
        <v>28</v>
      </c>
      <c r="F2046">
        <v>1</v>
      </c>
      <c r="G2046">
        <v>7</v>
      </c>
      <c r="H2046" t="s">
        <v>288</v>
      </c>
      <c r="I2046">
        <v>455</v>
      </c>
      <c r="J2046">
        <v>455</v>
      </c>
      <c r="K2046">
        <v>28</v>
      </c>
      <c r="L2046">
        <v>1</v>
      </c>
    </row>
    <row r="2047" spans="1:12" x14ac:dyDescent="0.35">
      <c r="A2047">
        <v>670000</v>
      </c>
      <c r="B2047">
        <v>6</v>
      </c>
      <c r="D2047">
        <v>0</v>
      </c>
      <c r="F2047">
        <v>0</v>
      </c>
      <c r="G2047">
        <v>0</v>
      </c>
      <c r="K2047" t="s">
        <v>89</v>
      </c>
      <c r="L2047">
        <v>1</v>
      </c>
    </row>
    <row r="2048" spans="1:12" x14ac:dyDescent="0.35">
      <c r="A2048">
        <v>670000</v>
      </c>
      <c r="B2048">
        <v>7</v>
      </c>
      <c r="D2048">
        <v>0</v>
      </c>
      <c r="F2048">
        <v>0</v>
      </c>
      <c r="G2048">
        <v>0</v>
      </c>
      <c r="K2048" t="s">
        <v>89</v>
      </c>
      <c r="L2048">
        <v>1</v>
      </c>
    </row>
    <row r="2049" spans="1:12" x14ac:dyDescent="0.35">
      <c r="A2049">
        <v>670000</v>
      </c>
      <c r="B2049">
        <v>8</v>
      </c>
      <c r="D2049">
        <v>0</v>
      </c>
      <c r="F2049">
        <v>0</v>
      </c>
      <c r="G2049">
        <v>0</v>
      </c>
      <c r="K2049" t="s">
        <v>89</v>
      </c>
      <c r="L2049">
        <v>1</v>
      </c>
    </row>
    <row r="2050" spans="1:12" x14ac:dyDescent="0.35">
      <c r="A2050">
        <v>670000</v>
      </c>
      <c r="B2050">
        <v>9</v>
      </c>
      <c r="D2050">
        <v>0</v>
      </c>
      <c r="F2050">
        <v>0</v>
      </c>
      <c r="G2050">
        <v>0</v>
      </c>
      <c r="K2050" t="s">
        <v>89</v>
      </c>
      <c r="L2050">
        <v>1</v>
      </c>
    </row>
    <row r="2051" spans="1:12" x14ac:dyDescent="0.35">
      <c r="A2051">
        <v>670000</v>
      </c>
      <c r="B2051">
        <v>10</v>
      </c>
      <c r="D2051">
        <v>0</v>
      </c>
      <c r="F2051">
        <v>0</v>
      </c>
      <c r="G2051">
        <v>0</v>
      </c>
      <c r="K2051" t="s">
        <v>89</v>
      </c>
      <c r="L2051">
        <v>1</v>
      </c>
    </row>
    <row r="2052" spans="1:12" x14ac:dyDescent="0.35">
      <c r="A2052">
        <v>670000</v>
      </c>
      <c r="B2052">
        <v>11</v>
      </c>
      <c r="D2052">
        <v>0</v>
      </c>
      <c r="F2052">
        <v>0</v>
      </c>
      <c r="G2052">
        <v>0</v>
      </c>
      <c r="K2052" t="s">
        <v>89</v>
      </c>
      <c r="L2052">
        <v>1</v>
      </c>
    </row>
    <row r="2053" spans="1:12" x14ac:dyDescent="0.35">
      <c r="A2053">
        <v>670000</v>
      </c>
      <c r="B2053">
        <v>12</v>
      </c>
      <c r="D2053">
        <v>0</v>
      </c>
      <c r="F2053">
        <v>0</v>
      </c>
      <c r="G2053">
        <v>0</v>
      </c>
      <c r="K2053" t="s">
        <v>89</v>
      </c>
      <c r="L2053">
        <v>1</v>
      </c>
    </row>
    <row r="2054" spans="1:12" x14ac:dyDescent="0.35">
      <c r="A2054">
        <v>245403</v>
      </c>
      <c r="B2054">
        <v>1</v>
      </c>
      <c r="C2054" t="s">
        <v>40</v>
      </c>
      <c r="D2054">
        <v>40</v>
      </c>
      <c r="E2054">
        <v>26</v>
      </c>
      <c r="F2054">
        <v>3</v>
      </c>
      <c r="G2054">
        <v>50</v>
      </c>
      <c r="H2054" t="s">
        <v>170</v>
      </c>
      <c r="I2054" t="s">
        <v>170</v>
      </c>
      <c r="J2054">
        <v>11</v>
      </c>
      <c r="K2054">
        <v>26</v>
      </c>
      <c r="L2054">
        <v>1</v>
      </c>
    </row>
    <row r="2055" spans="1:12" x14ac:dyDescent="0.35">
      <c r="A2055">
        <v>245403</v>
      </c>
      <c r="B2055">
        <v>2</v>
      </c>
      <c r="C2055" t="s">
        <v>31</v>
      </c>
      <c r="D2055">
        <v>33</v>
      </c>
      <c r="E2055">
        <v>29</v>
      </c>
      <c r="F2055">
        <v>2</v>
      </c>
      <c r="G2055">
        <v>46</v>
      </c>
      <c r="H2055">
        <v>5.4637731481481655E-3</v>
      </c>
      <c r="I2055">
        <v>5.4637731481481655E-3</v>
      </c>
      <c r="J2055">
        <v>5.4637731481481655E-3</v>
      </c>
      <c r="K2055">
        <v>29</v>
      </c>
      <c r="L2055">
        <v>1</v>
      </c>
    </row>
    <row r="2056" spans="1:12" x14ac:dyDescent="0.35">
      <c r="A2056">
        <v>245403</v>
      </c>
      <c r="B2056">
        <v>3</v>
      </c>
      <c r="C2056" t="s">
        <v>98</v>
      </c>
      <c r="D2056">
        <v>11</v>
      </c>
      <c r="E2056">
        <v>37</v>
      </c>
      <c r="F2056">
        <v>1</v>
      </c>
      <c r="G2056">
        <v>28</v>
      </c>
      <c r="H2056">
        <v>2.2401041666666677E-2</v>
      </c>
      <c r="I2056">
        <v>2.2401041666666677E-2</v>
      </c>
      <c r="J2056">
        <v>2.2401041666666677E-2</v>
      </c>
      <c r="K2056">
        <v>37</v>
      </c>
      <c r="L2056">
        <v>1</v>
      </c>
    </row>
    <row r="2057" spans="1:12" x14ac:dyDescent="0.35">
      <c r="A2057">
        <v>245403</v>
      </c>
      <c r="B2057">
        <v>4</v>
      </c>
      <c r="C2057" t="s">
        <v>24</v>
      </c>
      <c r="D2057">
        <v>2</v>
      </c>
      <c r="E2057">
        <v>2</v>
      </c>
      <c r="F2057">
        <v>1</v>
      </c>
      <c r="G2057">
        <v>97</v>
      </c>
      <c r="H2057">
        <v>1.0887731481481477E-3</v>
      </c>
      <c r="I2057">
        <v>1.0887731481481477E-3</v>
      </c>
      <c r="J2057">
        <v>1.0887731481481477E-3</v>
      </c>
      <c r="K2057">
        <v>2</v>
      </c>
      <c r="L2057">
        <v>1</v>
      </c>
    </row>
    <row r="2058" spans="1:12" x14ac:dyDescent="0.35">
      <c r="A2058">
        <v>245403</v>
      </c>
      <c r="B2058">
        <v>5</v>
      </c>
      <c r="C2058" t="s">
        <v>143</v>
      </c>
      <c r="D2058">
        <v>11</v>
      </c>
      <c r="E2058">
        <v>30</v>
      </c>
      <c r="F2058">
        <v>1</v>
      </c>
      <c r="G2058">
        <v>1</v>
      </c>
      <c r="H2058" t="s">
        <v>289</v>
      </c>
      <c r="I2058">
        <v>436</v>
      </c>
      <c r="J2058">
        <v>436</v>
      </c>
      <c r="K2058">
        <v>30</v>
      </c>
      <c r="L2058">
        <v>1</v>
      </c>
    </row>
    <row r="2059" spans="1:12" x14ac:dyDescent="0.35">
      <c r="A2059">
        <v>245403</v>
      </c>
      <c r="B2059">
        <v>6</v>
      </c>
      <c r="D2059">
        <v>0</v>
      </c>
      <c r="F2059">
        <v>0</v>
      </c>
      <c r="G2059">
        <v>0</v>
      </c>
      <c r="K2059" t="s">
        <v>89</v>
      </c>
      <c r="L2059">
        <v>1</v>
      </c>
    </row>
    <row r="2060" spans="1:12" x14ac:dyDescent="0.35">
      <c r="A2060">
        <v>245403</v>
      </c>
      <c r="B2060">
        <v>7</v>
      </c>
      <c r="D2060">
        <v>0</v>
      </c>
      <c r="F2060">
        <v>0</v>
      </c>
      <c r="G2060">
        <v>0</v>
      </c>
      <c r="K2060" t="s">
        <v>89</v>
      </c>
      <c r="L2060">
        <v>1</v>
      </c>
    </row>
    <row r="2061" spans="1:12" x14ac:dyDescent="0.35">
      <c r="A2061">
        <v>245403</v>
      </c>
      <c r="B2061">
        <v>8</v>
      </c>
      <c r="D2061">
        <v>0</v>
      </c>
      <c r="F2061">
        <v>0</v>
      </c>
      <c r="G2061">
        <v>0</v>
      </c>
      <c r="K2061" t="s">
        <v>89</v>
      </c>
      <c r="L2061">
        <v>1</v>
      </c>
    </row>
    <row r="2062" spans="1:12" x14ac:dyDescent="0.35">
      <c r="A2062">
        <v>245403</v>
      </c>
      <c r="B2062">
        <v>9</v>
      </c>
      <c r="D2062">
        <v>0</v>
      </c>
      <c r="F2062">
        <v>0</v>
      </c>
      <c r="G2062">
        <v>0</v>
      </c>
      <c r="K2062" t="s">
        <v>89</v>
      </c>
      <c r="L2062">
        <v>1</v>
      </c>
    </row>
    <row r="2063" spans="1:12" x14ac:dyDescent="0.35">
      <c r="A2063">
        <v>245403</v>
      </c>
      <c r="B2063">
        <v>10</v>
      </c>
      <c r="D2063">
        <v>0</v>
      </c>
      <c r="F2063">
        <v>0</v>
      </c>
      <c r="G2063">
        <v>0</v>
      </c>
      <c r="K2063" t="s">
        <v>89</v>
      </c>
      <c r="L2063">
        <v>1</v>
      </c>
    </row>
    <row r="2064" spans="1:12" x14ac:dyDescent="0.35">
      <c r="A2064">
        <v>245403</v>
      </c>
      <c r="B2064">
        <v>11</v>
      </c>
      <c r="D2064">
        <v>0</v>
      </c>
      <c r="F2064">
        <v>0</v>
      </c>
      <c r="G2064">
        <v>0</v>
      </c>
      <c r="K2064" t="s">
        <v>89</v>
      </c>
      <c r="L2064">
        <v>1</v>
      </c>
    </row>
    <row r="2065" spans="1:12" x14ac:dyDescent="0.35">
      <c r="A2065">
        <v>245403</v>
      </c>
      <c r="B2065">
        <v>12</v>
      </c>
      <c r="D2065">
        <v>0</v>
      </c>
      <c r="F2065">
        <v>0</v>
      </c>
      <c r="G2065">
        <v>0</v>
      </c>
      <c r="K2065" t="s">
        <v>89</v>
      </c>
      <c r="L2065">
        <v>1</v>
      </c>
    </row>
    <row r="2066" spans="1:12" x14ac:dyDescent="0.35">
      <c r="A2066">
        <v>2088</v>
      </c>
      <c r="B2066">
        <v>1</v>
      </c>
      <c r="C2066" t="s">
        <v>55</v>
      </c>
      <c r="D2066">
        <v>37</v>
      </c>
      <c r="E2066">
        <v>44</v>
      </c>
      <c r="F2066">
        <v>3</v>
      </c>
      <c r="G2066">
        <v>31</v>
      </c>
      <c r="H2066" t="s">
        <v>205</v>
      </c>
      <c r="I2066" t="s">
        <v>205</v>
      </c>
      <c r="J2066">
        <v>19</v>
      </c>
      <c r="K2066">
        <v>44</v>
      </c>
      <c r="L2066">
        <v>1</v>
      </c>
    </row>
    <row r="2067" spans="1:12" x14ac:dyDescent="0.35">
      <c r="A2067">
        <v>2088</v>
      </c>
      <c r="B2067">
        <v>2</v>
      </c>
      <c r="C2067" t="s">
        <v>91</v>
      </c>
      <c r="D2067">
        <v>16</v>
      </c>
      <c r="E2067">
        <v>8</v>
      </c>
      <c r="F2067">
        <v>1</v>
      </c>
      <c r="G2067">
        <v>86</v>
      </c>
      <c r="H2067">
        <v>4.797453703703658E-3</v>
      </c>
      <c r="I2067">
        <v>4.797453703703658E-3</v>
      </c>
      <c r="J2067">
        <v>4.797453703703658E-3</v>
      </c>
      <c r="K2067">
        <v>8</v>
      </c>
      <c r="L2067">
        <v>1</v>
      </c>
    </row>
    <row r="2068" spans="1:12" x14ac:dyDescent="0.35">
      <c r="A2068">
        <v>2088</v>
      </c>
      <c r="B2068">
        <v>3</v>
      </c>
      <c r="C2068" t="s">
        <v>153</v>
      </c>
      <c r="D2068">
        <v>15</v>
      </c>
      <c r="E2068">
        <v>29</v>
      </c>
      <c r="F2068">
        <v>1</v>
      </c>
      <c r="G2068">
        <v>44</v>
      </c>
      <c r="H2068">
        <v>2.1853472222222114E-2</v>
      </c>
      <c r="I2068">
        <v>2.1853472222222114E-2</v>
      </c>
      <c r="J2068">
        <v>2.1853472222222114E-2</v>
      </c>
      <c r="K2068">
        <v>29</v>
      </c>
      <c r="L2068">
        <v>1</v>
      </c>
    </row>
    <row r="2069" spans="1:12" x14ac:dyDescent="0.35">
      <c r="A2069">
        <v>2088</v>
      </c>
      <c r="B2069">
        <v>4</v>
      </c>
      <c r="C2069" t="s">
        <v>93</v>
      </c>
      <c r="D2069">
        <v>7</v>
      </c>
      <c r="E2069">
        <v>20</v>
      </c>
      <c r="F2069">
        <v>1</v>
      </c>
      <c r="G2069">
        <v>43</v>
      </c>
      <c r="H2069">
        <v>1.4068287037036775E-3</v>
      </c>
      <c r="I2069">
        <v>1.4068287037036775E-3</v>
      </c>
      <c r="J2069">
        <v>1.4068287037036775E-3</v>
      </c>
      <c r="K2069">
        <v>20</v>
      </c>
      <c r="L2069">
        <v>1</v>
      </c>
    </row>
    <row r="2070" spans="1:12" x14ac:dyDescent="0.35">
      <c r="A2070">
        <v>2088</v>
      </c>
      <c r="B2070">
        <v>5</v>
      </c>
      <c r="C2070" t="s">
        <v>141</v>
      </c>
      <c r="D2070">
        <v>3</v>
      </c>
      <c r="E2070">
        <v>29</v>
      </c>
      <c r="F2070">
        <v>1</v>
      </c>
      <c r="G2070">
        <v>4</v>
      </c>
      <c r="H2070" t="s">
        <v>290</v>
      </c>
      <c r="I2070">
        <v>443</v>
      </c>
      <c r="J2070">
        <v>443</v>
      </c>
      <c r="K2070">
        <v>29</v>
      </c>
      <c r="L2070">
        <v>1</v>
      </c>
    </row>
    <row r="2071" spans="1:12" x14ac:dyDescent="0.35">
      <c r="A2071">
        <v>2088</v>
      </c>
      <c r="B2071">
        <v>6</v>
      </c>
      <c r="D2071">
        <v>0</v>
      </c>
      <c r="F2071">
        <v>0</v>
      </c>
      <c r="G2071">
        <v>0</v>
      </c>
      <c r="K2071" t="s">
        <v>89</v>
      </c>
      <c r="L2071">
        <v>1</v>
      </c>
    </row>
    <row r="2072" spans="1:12" x14ac:dyDescent="0.35">
      <c r="A2072">
        <v>2088</v>
      </c>
      <c r="B2072">
        <v>7</v>
      </c>
      <c r="D2072">
        <v>0</v>
      </c>
      <c r="F2072">
        <v>0</v>
      </c>
      <c r="G2072">
        <v>0</v>
      </c>
      <c r="K2072" t="s">
        <v>89</v>
      </c>
      <c r="L2072">
        <v>1</v>
      </c>
    </row>
    <row r="2073" spans="1:12" x14ac:dyDescent="0.35">
      <c r="A2073">
        <v>2088</v>
      </c>
      <c r="B2073">
        <v>8</v>
      </c>
      <c r="D2073">
        <v>0</v>
      </c>
      <c r="F2073">
        <v>0</v>
      </c>
      <c r="G2073">
        <v>0</v>
      </c>
      <c r="K2073" t="s">
        <v>89</v>
      </c>
      <c r="L2073">
        <v>1</v>
      </c>
    </row>
    <row r="2074" spans="1:12" x14ac:dyDescent="0.35">
      <c r="A2074">
        <v>2088</v>
      </c>
      <c r="B2074">
        <v>9</v>
      </c>
      <c r="D2074">
        <v>0</v>
      </c>
      <c r="F2074">
        <v>0</v>
      </c>
      <c r="G2074">
        <v>0</v>
      </c>
      <c r="K2074" t="s">
        <v>89</v>
      </c>
      <c r="L2074">
        <v>1</v>
      </c>
    </row>
    <row r="2075" spans="1:12" x14ac:dyDescent="0.35">
      <c r="A2075">
        <v>2088</v>
      </c>
      <c r="B2075">
        <v>10</v>
      </c>
      <c r="D2075">
        <v>0</v>
      </c>
      <c r="F2075">
        <v>0</v>
      </c>
      <c r="G2075">
        <v>0</v>
      </c>
      <c r="K2075" t="s">
        <v>89</v>
      </c>
      <c r="L2075">
        <v>1</v>
      </c>
    </row>
    <row r="2076" spans="1:12" x14ac:dyDescent="0.35">
      <c r="A2076">
        <v>2088</v>
      </c>
      <c r="B2076">
        <v>11</v>
      </c>
      <c r="D2076">
        <v>0</v>
      </c>
      <c r="F2076">
        <v>0</v>
      </c>
      <c r="G2076">
        <v>0</v>
      </c>
      <c r="K2076" t="s">
        <v>89</v>
      </c>
      <c r="L2076">
        <v>1</v>
      </c>
    </row>
    <row r="2077" spans="1:12" x14ac:dyDescent="0.35">
      <c r="A2077">
        <v>2088</v>
      </c>
      <c r="B2077">
        <v>12</v>
      </c>
      <c r="D2077">
        <v>0</v>
      </c>
      <c r="F2077">
        <v>0</v>
      </c>
      <c r="G2077">
        <v>0</v>
      </c>
      <c r="K2077" t="s">
        <v>89</v>
      </c>
      <c r="L2077">
        <v>1</v>
      </c>
    </row>
    <row r="2078" spans="1:12" x14ac:dyDescent="0.35">
      <c r="A2078">
        <v>477709</v>
      </c>
      <c r="B2078">
        <v>1</v>
      </c>
      <c r="C2078" t="s">
        <v>56</v>
      </c>
      <c r="D2078">
        <v>41</v>
      </c>
      <c r="E2078">
        <v>18</v>
      </c>
      <c r="F2078">
        <v>3</v>
      </c>
      <c r="G2078">
        <v>66</v>
      </c>
      <c r="H2078" t="s">
        <v>164</v>
      </c>
      <c r="I2078" t="s">
        <v>164</v>
      </c>
      <c r="J2078">
        <v>9</v>
      </c>
      <c r="K2078">
        <v>18</v>
      </c>
      <c r="L2078">
        <v>1</v>
      </c>
    </row>
    <row r="2079" spans="1:12" x14ac:dyDescent="0.35">
      <c r="A2079">
        <v>477709</v>
      </c>
      <c r="B2079">
        <v>2</v>
      </c>
      <c r="C2079" t="s">
        <v>48</v>
      </c>
      <c r="D2079">
        <v>29</v>
      </c>
      <c r="E2079">
        <v>13</v>
      </c>
      <c r="F2079">
        <v>2</v>
      </c>
      <c r="G2079">
        <v>76</v>
      </c>
      <c r="H2079">
        <v>4.8745370370371077E-3</v>
      </c>
      <c r="I2079">
        <v>4.8745370370371077E-3</v>
      </c>
      <c r="J2079">
        <v>4.8745370370371077E-3</v>
      </c>
      <c r="K2079">
        <v>13</v>
      </c>
      <c r="L2079">
        <v>1</v>
      </c>
    </row>
    <row r="2080" spans="1:12" x14ac:dyDescent="0.35">
      <c r="A2080">
        <v>477709</v>
      </c>
      <c r="B2080">
        <v>3</v>
      </c>
      <c r="C2080" t="s">
        <v>102</v>
      </c>
      <c r="D2080">
        <v>19</v>
      </c>
      <c r="E2080">
        <v>44</v>
      </c>
      <c r="F2080">
        <v>1</v>
      </c>
      <c r="G2080">
        <v>14</v>
      </c>
      <c r="H2080">
        <v>2.4269444444444455E-2</v>
      </c>
      <c r="I2080">
        <v>2.4269444444444455E-2</v>
      </c>
      <c r="J2080">
        <v>2.4269444444444455E-2</v>
      </c>
      <c r="K2080">
        <v>44</v>
      </c>
      <c r="L2080">
        <v>1</v>
      </c>
    </row>
    <row r="2081" spans="1:12" x14ac:dyDescent="0.35">
      <c r="A2081">
        <v>477709</v>
      </c>
      <c r="B2081">
        <v>4</v>
      </c>
      <c r="C2081" t="s">
        <v>43</v>
      </c>
      <c r="D2081">
        <v>14</v>
      </c>
      <c r="E2081">
        <v>30</v>
      </c>
      <c r="F2081">
        <v>1</v>
      </c>
      <c r="G2081">
        <v>22</v>
      </c>
      <c r="H2081">
        <v>1.5534722222221298E-3</v>
      </c>
      <c r="I2081">
        <v>1.5534722222221298E-3</v>
      </c>
      <c r="J2081">
        <v>1.5534722222221298E-3</v>
      </c>
      <c r="K2081">
        <v>30</v>
      </c>
      <c r="L2081">
        <v>1</v>
      </c>
    </row>
    <row r="2082" spans="1:12" x14ac:dyDescent="0.35">
      <c r="A2082">
        <v>477709</v>
      </c>
      <c r="B2082">
        <v>5</v>
      </c>
      <c r="C2082" t="s">
        <v>146</v>
      </c>
      <c r="D2082">
        <v>1</v>
      </c>
      <c r="E2082">
        <v>26</v>
      </c>
      <c r="F2082">
        <v>1</v>
      </c>
      <c r="G2082">
        <v>13</v>
      </c>
      <c r="H2082" t="s">
        <v>291</v>
      </c>
      <c r="I2082">
        <v>477</v>
      </c>
      <c r="J2082">
        <v>477</v>
      </c>
      <c r="K2082">
        <v>26</v>
      </c>
      <c r="L2082">
        <v>1</v>
      </c>
    </row>
    <row r="2083" spans="1:12" x14ac:dyDescent="0.35">
      <c r="A2083">
        <v>477709</v>
      </c>
      <c r="B2083">
        <v>6</v>
      </c>
      <c r="D2083">
        <v>0</v>
      </c>
      <c r="F2083">
        <v>0</v>
      </c>
      <c r="G2083">
        <v>0</v>
      </c>
      <c r="K2083" t="s">
        <v>89</v>
      </c>
      <c r="L2083">
        <v>1</v>
      </c>
    </row>
    <row r="2084" spans="1:12" x14ac:dyDescent="0.35">
      <c r="A2084">
        <v>477709</v>
      </c>
      <c r="B2084">
        <v>7</v>
      </c>
      <c r="D2084">
        <v>0</v>
      </c>
      <c r="F2084">
        <v>0</v>
      </c>
      <c r="G2084">
        <v>0</v>
      </c>
      <c r="K2084" t="s">
        <v>89</v>
      </c>
      <c r="L2084">
        <v>1</v>
      </c>
    </row>
    <row r="2085" spans="1:12" x14ac:dyDescent="0.35">
      <c r="A2085">
        <v>477709</v>
      </c>
      <c r="B2085">
        <v>8</v>
      </c>
      <c r="D2085">
        <v>0</v>
      </c>
      <c r="F2085">
        <v>0</v>
      </c>
      <c r="G2085">
        <v>0</v>
      </c>
      <c r="K2085" t="s">
        <v>89</v>
      </c>
      <c r="L2085">
        <v>1</v>
      </c>
    </row>
    <row r="2086" spans="1:12" x14ac:dyDescent="0.35">
      <c r="A2086">
        <v>477709</v>
      </c>
      <c r="B2086">
        <v>9</v>
      </c>
      <c r="D2086">
        <v>0</v>
      </c>
      <c r="F2086">
        <v>0</v>
      </c>
      <c r="G2086">
        <v>0</v>
      </c>
      <c r="K2086" t="s">
        <v>89</v>
      </c>
      <c r="L2086">
        <v>1</v>
      </c>
    </row>
    <row r="2087" spans="1:12" x14ac:dyDescent="0.35">
      <c r="A2087">
        <v>477709</v>
      </c>
      <c r="B2087">
        <v>10</v>
      </c>
      <c r="D2087">
        <v>0</v>
      </c>
      <c r="F2087">
        <v>0</v>
      </c>
      <c r="G2087">
        <v>0</v>
      </c>
      <c r="K2087" t="s">
        <v>89</v>
      </c>
      <c r="L2087">
        <v>1</v>
      </c>
    </row>
    <row r="2088" spans="1:12" x14ac:dyDescent="0.35">
      <c r="A2088">
        <v>477709</v>
      </c>
      <c r="B2088">
        <v>11</v>
      </c>
      <c r="D2088">
        <v>0</v>
      </c>
      <c r="F2088">
        <v>0</v>
      </c>
      <c r="G2088">
        <v>0</v>
      </c>
      <c r="K2088" t="s">
        <v>89</v>
      </c>
      <c r="L2088">
        <v>1</v>
      </c>
    </row>
    <row r="2089" spans="1:12" x14ac:dyDescent="0.35">
      <c r="A2089">
        <v>477709</v>
      </c>
      <c r="B2089">
        <v>12</v>
      </c>
      <c r="D2089">
        <v>0</v>
      </c>
      <c r="F2089">
        <v>0</v>
      </c>
      <c r="G2089">
        <v>0</v>
      </c>
      <c r="K2089" t="s">
        <v>89</v>
      </c>
      <c r="L2089">
        <v>1</v>
      </c>
    </row>
    <row r="2090" spans="1:12" x14ac:dyDescent="0.35">
      <c r="A2090">
        <v>531598</v>
      </c>
      <c r="B2090">
        <v>1</v>
      </c>
      <c r="C2090" t="s">
        <v>23</v>
      </c>
      <c r="D2090">
        <v>17</v>
      </c>
      <c r="E2090">
        <v>24</v>
      </c>
      <c r="F2090">
        <v>2</v>
      </c>
      <c r="G2090">
        <v>54</v>
      </c>
      <c r="H2090" t="s">
        <v>168</v>
      </c>
      <c r="I2090" t="s">
        <v>168</v>
      </c>
      <c r="J2090">
        <v>10</v>
      </c>
      <c r="K2090">
        <v>24</v>
      </c>
      <c r="L2090">
        <v>1</v>
      </c>
    </row>
    <row r="2091" spans="1:12" x14ac:dyDescent="0.35">
      <c r="A2091">
        <v>531598</v>
      </c>
      <c r="B2091">
        <v>2</v>
      </c>
      <c r="C2091" t="s">
        <v>160</v>
      </c>
      <c r="D2091">
        <v>32</v>
      </c>
      <c r="E2091">
        <v>36</v>
      </c>
      <c r="F2091">
        <v>2</v>
      </c>
      <c r="G2091">
        <v>39</v>
      </c>
      <c r="H2091">
        <v>5.8923611111110219E-3</v>
      </c>
      <c r="I2091">
        <v>5.8923611111110219E-3</v>
      </c>
      <c r="J2091">
        <v>5.8923611111110219E-3</v>
      </c>
      <c r="K2091">
        <v>36</v>
      </c>
      <c r="L2091">
        <v>1</v>
      </c>
    </row>
    <row r="2092" spans="1:12" x14ac:dyDescent="0.35">
      <c r="A2092">
        <v>531598</v>
      </c>
      <c r="B2092">
        <v>3</v>
      </c>
      <c r="C2092" t="s">
        <v>40</v>
      </c>
      <c r="D2092">
        <v>10</v>
      </c>
      <c r="E2092">
        <v>26</v>
      </c>
      <c r="F2092">
        <v>1</v>
      </c>
      <c r="G2092">
        <v>50</v>
      </c>
      <c r="H2092">
        <v>2.1611458333333333E-2</v>
      </c>
      <c r="I2092">
        <v>2.1611458333333333E-2</v>
      </c>
      <c r="J2092">
        <v>2.1611458333333333E-2</v>
      </c>
      <c r="K2092">
        <v>26</v>
      </c>
      <c r="L2092">
        <v>1</v>
      </c>
    </row>
    <row r="2093" spans="1:12" x14ac:dyDescent="0.35">
      <c r="A2093">
        <v>531598</v>
      </c>
      <c r="B2093">
        <v>4</v>
      </c>
      <c r="C2093" t="s">
        <v>98</v>
      </c>
      <c r="D2093">
        <v>15</v>
      </c>
      <c r="E2093">
        <v>27</v>
      </c>
      <c r="F2093">
        <v>1</v>
      </c>
      <c r="G2093">
        <v>28</v>
      </c>
      <c r="H2093">
        <v>1.4932870370369944E-3</v>
      </c>
      <c r="I2093">
        <v>1.4932870370369944E-3</v>
      </c>
      <c r="J2093">
        <v>1.4932870370369944E-3</v>
      </c>
      <c r="K2093">
        <v>27</v>
      </c>
      <c r="L2093">
        <v>1</v>
      </c>
    </row>
    <row r="2094" spans="1:12" x14ac:dyDescent="0.35">
      <c r="A2094">
        <v>531598</v>
      </c>
      <c r="B2094">
        <v>5</v>
      </c>
      <c r="D2094">
        <v>0</v>
      </c>
      <c r="F2094">
        <v>0</v>
      </c>
      <c r="G2094">
        <v>0</v>
      </c>
      <c r="K2094" t="s">
        <v>89</v>
      </c>
      <c r="L2094">
        <v>1</v>
      </c>
    </row>
    <row r="2095" spans="1:12" x14ac:dyDescent="0.35">
      <c r="A2095">
        <v>531598</v>
      </c>
      <c r="B2095">
        <v>6</v>
      </c>
      <c r="D2095">
        <v>0</v>
      </c>
      <c r="F2095">
        <v>0</v>
      </c>
      <c r="G2095">
        <v>0</v>
      </c>
      <c r="K2095" t="s">
        <v>89</v>
      </c>
      <c r="L2095">
        <v>1</v>
      </c>
    </row>
    <row r="2096" spans="1:12" x14ac:dyDescent="0.35">
      <c r="A2096">
        <v>531598</v>
      </c>
      <c r="B2096">
        <v>7</v>
      </c>
      <c r="D2096">
        <v>0</v>
      </c>
      <c r="F2096">
        <v>0</v>
      </c>
      <c r="G2096">
        <v>0</v>
      </c>
      <c r="K2096" t="s">
        <v>89</v>
      </c>
      <c r="L2096">
        <v>1</v>
      </c>
    </row>
    <row r="2097" spans="1:12" x14ac:dyDescent="0.35">
      <c r="A2097">
        <v>531598</v>
      </c>
      <c r="B2097">
        <v>8</v>
      </c>
      <c r="D2097">
        <v>0</v>
      </c>
      <c r="F2097">
        <v>0</v>
      </c>
      <c r="G2097">
        <v>0</v>
      </c>
      <c r="K2097" t="s">
        <v>89</v>
      </c>
      <c r="L2097">
        <v>1</v>
      </c>
    </row>
    <row r="2098" spans="1:12" x14ac:dyDescent="0.35">
      <c r="A2098">
        <v>531598</v>
      </c>
      <c r="B2098">
        <v>9</v>
      </c>
      <c r="D2098">
        <v>0</v>
      </c>
      <c r="F2098">
        <v>0</v>
      </c>
      <c r="G2098">
        <v>0</v>
      </c>
      <c r="K2098" t="s">
        <v>89</v>
      </c>
      <c r="L2098">
        <v>1</v>
      </c>
    </row>
    <row r="2099" spans="1:12" x14ac:dyDescent="0.35">
      <c r="A2099">
        <v>531598</v>
      </c>
      <c r="B2099">
        <v>10</v>
      </c>
      <c r="D2099">
        <v>0</v>
      </c>
      <c r="F2099">
        <v>0</v>
      </c>
      <c r="G2099">
        <v>0</v>
      </c>
      <c r="K2099" t="s">
        <v>89</v>
      </c>
      <c r="L2099">
        <v>1</v>
      </c>
    </row>
    <row r="2100" spans="1:12" x14ac:dyDescent="0.35">
      <c r="A2100">
        <v>531598</v>
      </c>
      <c r="B2100">
        <v>11</v>
      </c>
      <c r="D2100">
        <v>0</v>
      </c>
      <c r="F2100">
        <v>0</v>
      </c>
      <c r="G2100">
        <v>0</v>
      </c>
      <c r="K2100" t="s">
        <v>89</v>
      </c>
      <c r="L2100">
        <v>1</v>
      </c>
    </row>
    <row r="2101" spans="1:12" x14ac:dyDescent="0.35">
      <c r="A2101">
        <v>531598</v>
      </c>
      <c r="B2101">
        <v>12</v>
      </c>
      <c r="D2101">
        <v>0</v>
      </c>
      <c r="F2101">
        <v>0</v>
      </c>
      <c r="G2101">
        <v>0</v>
      </c>
      <c r="K2101" t="s">
        <v>89</v>
      </c>
      <c r="L2101">
        <v>1</v>
      </c>
    </row>
    <row r="2102" spans="1:12" x14ac:dyDescent="0.35">
      <c r="A2102">
        <v>887297</v>
      </c>
      <c r="B2102">
        <v>1</v>
      </c>
      <c r="C2102" t="s">
        <v>85</v>
      </c>
      <c r="D2102">
        <v>46</v>
      </c>
      <c r="E2102">
        <v>27</v>
      </c>
      <c r="F2102">
        <v>1</v>
      </c>
      <c r="G2102">
        <v>48</v>
      </c>
      <c r="H2102" t="s">
        <v>170</v>
      </c>
      <c r="I2102" t="s">
        <v>170</v>
      </c>
      <c r="J2102">
        <v>11</v>
      </c>
      <c r="K2102">
        <v>27</v>
      </c>
      <c r="L2102">
        <v>1</v>
      </c>
    </row>
    <row r="2103" spans="1:12" x14ac:dyDescent="0.35">
      <c r="A2103">
        <v>887297</v>
      </c>
      <c r="B2103">
        <v>2</v>
      </c>
      <c r="C2103" t="s">
        <v>115</v>
      </c>
      <c r="D2103">
        <v>7</v>
      </c>
      <c r="E2103">
        <v>41</v>
      </c>
      <c r="F2103">
        <v>2</v>
      </c>
      <c r="G2103">
        <v>34</v>
      </c>
      <c r="H2103">
        <v>6.0353009259259682E-3</v>
      </c>
      <c r="I2103">
        <v>6.0353009259259682E-3</v>
      </c>
      <c r="J2103">
        <v>6.0353009259259682E-3</v>
      </c>
      <c r="K2103">
        <v>41</v>
      </c>
      <c r="L2103">
        <v>1</v>
      </c>
    </row>
    <row r="2104" spans="1:12" x14ac:dyDescent="0.35">
      <c r="A2104">
        <v>887297</v>
      </c>
      <c r="B2104">
        <v>3</v>
      </c>
      <c r="C2104" t="s">
        <v>85</v>
      </c>
      <c r="D2104">
        <v>8</v>
      </c>
      <c r="E2104">
        <v>27</v>
      </c>
      <c r="F2104">
        <v>1</v>
      </c>
      <c r="G2104">
        <v>48</v>
      </c>
      <c r="H2104">
        <v>2.1616203703703762E-2</v>
      </c>
      <c r="I2104">
        <v>2.1616203703703762E-2</v>
      </c>
      <c r="J2104">
        <v>2.1616203703703762E-2</v>
      </c>
      <c r="K2104">
        <v>27</v>
      </c>
      <c r="L2104">
        <v>1</v>
      </c>
    </row>
    <row r="2105" spans="1:12" x14ac:dyDescent="0.35">
      <c r="A2105">
        <v>887297</v>
      </c>
      <c r="B2105">
        <v>4</v>
      </c>
      <c r="C2105" t="s">
        <v>133</v>
      </c>
      <c r="D2105">
        <v>4</v>
      </c>
      <c r="E2105">
        <v>22</v>
      </c>
      <c r="F2105">
        <v>1</v>
      </c>
      <c r="G2105">
        <v>38</v>
      </c>
      <c r="H2105">
        <v>1.4228009259258378E-3</v>
      </c>
      <c r="I2105">
        <v>1.4228009259258378E-3</v>
      </c>
      <c r="J2105">
        <v>1.4228009259258378E-3</v>
      </c>
      <c r="K2105">
        <v>22</v>
      </c>
      <c r="L2105">
        <v>1</v>
      </c>
    </row>
    <row r="2106" spans="1:12" x14ac:dyDescent="0.35">
      <c r="A2106">
        <v>887297</v>
      </c>
      <c r="B2106">
        <v>5</v>
      </c>
      <c r="D2106">
        <v>0</v>
      </c>
      <c r="F2106">
        <v>0</v>
      </c>
      <c r="G2106">
        <v>0</v>
      </c>
      <c r="K2106" t="s">
        <v>89</v>
      </c>
      <c r="L2106">
        <v>1</v>
      </c>
    </row>
    <row r="2107" spans="1:12" x14ac:dyDescent="0.35">
      <c r="A2107">
        <v>887297</v>
      </c>
      <c r="B2107">
        <v>6</v>
      </c>
      <c r="D2107">
        <v>0</v>
      </c>
      <c r="F2107">
        <v>0</v>
      </c>
      <c r="G2107">
        <v>0</v>
      </c>
      <c r="K2107" t="s">
        <v>89</v>
      </c>
      <c r="L2107">
        <v>1</v>
      </c>
    </row>
    <row r="2108" spans="1:12" x14ac:dyDescent="0.35">
      <c r="A2108">
        <v>887297</v>
      </c>
      <c r="B2108">
        <v>7</v>
      </c>
      <c r="D2108">
        <v>0</v>
      </c>
      <c r="F2108">
        <v>0</v>
      </c>
      <c r="G2108">
        <v>0</v>
      </c>
      <c r="K2108" t="s">
        <v>89</v>
      </c>
      <c r="L2108">
        <v>1</v>
      </c>
    </row>
    <row r="2109" spans="1:12" x14ac:dyDescent="0.35">
      <c r="A2109">
        <v>887297</v>
      </c>
      <c r="B2109">
        <v>8</v>
      </c>
      <c r="D2109">
        <v>0</v>
      </c>
      <c r="F2109">
        <v>0</v>
      </c>
      <c r="G2109">
        <v>0</v>
      </c>
      <c r="K2109" t="s">
        <v>89</v>
      </c>
      <c r="L2109">
        <v>1</v>
      </c>
    </row>
    <row r="2110" spans="1:12" x14ac:dyDescent="0.35">
      <c r="A2110">
        <v>887297</v>
      </c>
      <c r="B2110">
        <v>9</v>
      </c>
      <c r="D2110">
        <v>0</v>
      </c>
      <c r="F2110">
        <v>0</v>
      </c>
      <c r="G2110">
        <v>0</v>
      </c>
      <c r="K2110" t="s">
        <v>89</v>
      </c>
      <c r="L2110">
        <v>1</v>
      </c>
    </row>
    <row r="2111" spans="1:12" x14ac:dyDescent="0.35">
      <c r="A2111">
        <v>887297</v>
      </c>
      <c r="B2111">
        <v>10</v>
      </c>
      <c r="D2111">
        <v>0</v>
      </c>
      <c r="F2111">
        <v>0</v>
      </c>
      <c r="G2111">
        <v>0</v>
      </c>
      <c r="K2111" t="s">
        <v>89</v>
      </c>
      <c r="L2111">
        <v>1</v>
      </c>
    </row>
    <row r="2112" spans="1:12" x14ac:dyDescent="0.35">
      <c r="A2112">
        <v>887297</v>
      </c>
      <c r="B2112">
        <v>11</v>
      </c>
      <c r="D2112">
        <v>0</v>
      </c>
      <c r="F2112">
        <v>0</v>
      </c>
      <c r="G2112">
        <v>0</v>
      </c>
      <c r="K2112" t="s">
        <v>89</v>
      </c>
      <c r="L2112">
        <v>1</v>
      </c>
    </row>
    <row r="2113" spans="1:12" x14ac:dyDescent="0.35">
      <c r="A2113">
        <v>887297</v>
      </c>
      <c r="B2113">
        <v>12</v>
      </c>
      <c r="D2113">
        <v>0</v>
      </c>
      <c r="F2113">
        <v>0</v>
      </c>
      <c r="G2113">
        <v>0</v>
      </c>
      <c r="K2113" t="s">
        <v>89</v>
      </c>
      <c r="L2113">
        <v>1</v>
      </c>
    </row>
    <row r="2114" spans="1:12" x14ac:dyDescent="0.35">
      <c r="A2114">
        <v>106129</v>
      </c>
      <c r="B2114">
        <v>1</v>
      </c>
      <c r="C2114" t="s">
        <v>115</v>
      </c>
      <c r="D2114">
        <v>38</v>
      </c>
      <c r="E2114">
        <v>41</v>
      </c>
      <c r="F2114">
        <v>3</v>
      </c>
      <c r="G2114">
        <v>34</v>
      </c>
      <c r="H2114" t="s">
        <v>205</v>
      </c>
      <c r="I2114" t="s">
        <v>205</v>
      </c>
      <c r="J2114">
        <v>19</v>
      </c>
      <c r="K2114">
        <v>41</v>
      </c>
      <c r="L2114">
        <v>1</v>
      </c>
    </row>
    <row r="2115" spans="1:12" x14ac:dyDescent="0.35">
      <c r="A2115">
        <v>106129</v>
      </c>
      <c r="B2115">
        <v>2</v>
      </c>
      <c r="C2115" t="s">
        <v>124</v>
      </c>
      <c r="D2115">
        <v>23</v>
      </c>
      <c r="E2115">
        <v>34</v>
      </c>
      <c r="F2115">
        <v>1</v>
      </c>
      <c r="G2115">
        <v>41</v>
      </c>
      <c r="H2115">
        <v>5.7905092592591689E-3</v>
      </c>
      <c r="I2115">
        <v>5.7905092592591689E-3</v>
      </c>
      <c r="J2115">
        <v>5.7905092592591689E-3</v>
      </c>
      <c r="K2115">
        <v>34</v>
      </c>
      <c r="L2115">
        <v>1</v>
      </c>
    </row>
    <row r="2116" spans="1:12" x14ac:dyDescent="0.35">
      <c r="A2116">
        <v>106129</v>
      </c>
      <c r="B2116">
        <v>3</v>
      </c>
      <c r="C2116" t="s">
        <v>22</v>
      </c>
      <c r="D2116">
        <v>6</v>
      </c>
      <c r="E2116">
        <v>7</v>
      </c>
      <c r="F2116">
        <v>1</v>
      </c>
      <c r="G2116">
        <v>88</v>
      </c>
      <c r="H2116">
        <v>1.9923958333333269E-2</v>
      </c>
      <c r="I2116">
        <v>1.9923958333333269E-2</v>
      </c>
      <c r="J2116">
        <v>1.9923958333333269E-2</v>
      </c>
      <c r="K2116">
        <v>7</v>
      </c>
      <c r="L2116">
        <v>1</v>
      </c>
    </row>
    <row r="2117" spans="1:12" x14ac:dyDescent="0.35">
      <c r="A2117">
        <v>106129</v>
      </c>
      <c r="B2117">
        <v>4</v>
      </c>
      <c r="C2117" t="s">
        <v>141</v>
      </c>
      <c r="D2117">
        <v>8</v>
      </c>
      <c r="E2117">
        <v>39</v>
      </c>
      <c r="F2117">
        <v>1</v>
      </c>
      <c r="G2117">
        <v>4</v>
      </c>
      <c r="H2117">
        <v>2.3230324074074993E-3</v>
      </c>
      <c r="I2117">
        <v>2.3230324074074993E-3</v>
      </c>
      <c r="J2117">
        <v>2.3230324074074993E-3</v>
      </c>
      <c r="K2117">
        <v>39</v>
      </c>
      <c r="L2117">
        <v>1</v>
      </c>
    </row>
    <row r="2118" spans="1:12" x14ac:dyDescent="0.35">
      <c r="A2118">
        <v>106129</v>
      </c>
      <c r="B2118">
        <v>5</v>
      </c>
      <c r="D2118">
        <v>0</v>
      </c>
      <c r="F2118">
        <v>0</v>
      </c>
      <c r="G2118">
        <v>0</v>
      </c>
      <c r="K2118" t="s">
        <v>89</v>
      </c>
      <c r="L2118">
        <v>1</v>
      </c>
    </row>
    <row r="2119" spans="1:12" x14ac:dyDescent="0.35">
      <c r="A2119">
        <v>106129</v>
      </c>
      <c r="B2119">
        <v>6</v>
      </c>
      <c r="D2119">
        <v>0</v>
      </c>
      <c r="F2119">
        <v>0</v>
      </c>
      <c r="G2119">
        <v>0</v>
      </c>
      <c r="K2119" t="s">
        <v>89</v>
      </c>
      <c r="L2119">
        <v>1</v>
      </c>
    </row>
    <row r="2120" spans="1:12" x14ac:dyDescent="0.35">
      <c r="A2120">
        <v>106129</v>
      </c>
      <c r="B2120">
        <v>7</v>
      </c>
      <c r="D2120">
        <v>0</v>
      </c>
      <c r="F2120">
        <v>0</v>
      </c>
      <c r="G2120">
        <v>0</v>
      </c>
      <c r="K2120" t="s">
        <v>89</v>
      </c>
      <c r="L2120">
        <v>1</v>
      </c>
    </row>
    <row r="2121" spans="1:12" x14ac:dyDescent="0.35">
      <c r="A2121">
        <v>106129</v>
      </c>
      <c r="B2121">
        <v>8</v>
      </c>
      <c r="D2121">
        <v>0</v>
      </c>
      <c r="F2121">
        <v>0</v>
      </c>
      <c r="G2121">
        <v>0</v>
      </c>
      <c r="K2121" t="s">
        <v>89</v>
      </c>
      <c r="L2121">
        <v>1</v>
      </c>
    </row>
    <row r="2122" spans="1:12" x14ac:dyDescent="0.35">
      <c r="A2122">
        <v>106129</v>
      </c>
      <c r="B2122">
        <v>9</v>
      </c>
      <c r="D2122">
        <v>0</v>
      </c>
      <c r="F2122">
        <v>0</v>
      </c>
      <c r="G2122">
        <v>0</v>
      </c>
      <c r="K2122" t="s">
        <v>89</v>
      </c>
      <c r="L2122">
        <v>1</v>
      </c>
    </row>
    <row r="2123" spans="1:12" x14ac:dyDescent="0.35">
      <c r="A2123">
        <v>106129</v>
      </c>
      <c r="B2123">
        <v>10</v>
      </c>
      <c r="D2123">
        <v>0</v>
      </c>
      <c r="F2123">
        <v>0</v>
      </c>
      <c r="G2123">
        <v>0</v>
      </c>
      <c r="K2123" t="s">
        <v>89</v>
      </c>
      <c r="L2123">
        <v>1</v>
      </c>
    </row>
    <row r="2124" spans="1:12" x14ac:dyDescent="0.35">
      <c r="A2124">
        <v>106129</v>
      </c>
      <c r="B2124">
        <v>11</v>
      </c>
      <c r="D2124">
        <v>0</v>
      </c>
      <c r="F2124">
        <v>0</v>
      </c>
      <c r="G2124">
        <v>0</v>
      </c>
      <c r="K2124" t="s">
        <v>89</v>
      </c>
      <c r="L2124">
        <v>1</v>
      </c>
    </row>
    <row r="2125" spans="1:12" x14ac:dyDescent="0.35">
      <c r="A2125">
        <v>106129</v>
      </c>
      <c r="B2125">
        <v>12</v>
      </c>
      <c r="D2125">
        <v>0</v>
      </c>
      <c r="F2125">
        <v>0</v>
      </c>
      <c r="G2125">
        <v>0</v>
      </c>
      <c r="K2125" t="s">
        <v>89</v>
      </c>
      <c r="L2125">
        <v>1</v>
      </c>
    </row>
    <row r="2126" spans="1:12" x14ac:dyDescent="0.35">
      <c r="A2126">
        <v>330326</v>
      </c>
      <c r="B2126">
        <v>1</v>
      </c>
      <c r="C2126" t="s">
        <v>153</v>
      </c>
      <c r="D2126">
        <v>7</v>
      </c>
      <c r="E2126">
        <v>31</v>
      </c>
      <c r="F2126">
        <v>3</v>
      </c>
      <c r="G2126">
        <v>44</v>
      </c>
      <c r="H2126" t="s">
        <v>170</v>
      </c>
      <c r="I2126" t="s">
        <v>170</v>
      </c>
      <c r="J2126">
        <v>11</v>
      </c>
      <c r="K2126">
        <v>31</v>
      </c>
      <c r="L2126">
        <v>1</v>
      </c>
    </row>
    <row r="2127" spans="1:12" x14ac:dyDescent="0.35">
      <c r="A2127">
        <v>330326</v>
      </c>
      <c r="B2127">
        <v>2</v>
      </c>
      <c r="C2127" t="s">
        <v>64</v>
      </c>
      <c r="D2127">
        <v>5</v>
      </c>
      <c r="E2127">
        <v>23</v>
      </c>
      <c r="F2127">
        <v>2</v>
      </c>
      <c r="G2127">
        <v>56</v>
      </c>
      <c r="H2127">
        <v>5.3432870370371255E-3</v>
      </c>
      <c r="I2127">
        <v>5.3432870370371255E-3</v>
      </c>
      <c r="J2127">
        <v>5.3432870370371255E-3</v>
      </c>
      <c r="K2127">
        <v>23</v>
      </c>
      <c r="L2127">
        <v>1</v>
      </c>
    </row>
    <row r="2128" spans="1:12" x14ac:dyDescent="0.35">
      <c r="A2128">
        <v>330326</v>
      </c>
      <c r="B2128">
        <v>3</v>
      </c>
      <c r="C2128" t="s">
        <v>13</v>
      </c>
      <c r="D2128">
        <v>12</v>
      </c>
      <c r="E2128">
        <v>31</v>
      </c>
      <c r="F2128">
        <v>1</v>
      </c>
      <c r="G2128">
        <v>40</v>
      </c>
      <c r="H2128">
        <v>2.2067013888888987E-2</v>
      </c>
      <c r="I2128">
        <v>2.2067013888888987E-2</v>
      </c>
      <c r="J2128">
        <v>2.2067013888888987E-2</v>
      </c>
      <c r="K2128">
        <v>31</v>
      </c>
      <c r="L2128">
        <v>1</v>
      </c>
    </row>
    <row r="2129" spans="1:12" x14ac:dyDescent="0.35">
      <c r="A2129">
        <v>330326</v>
      </c>
      <c r="B2129">
        <v>4</v>
      </c>
      <c r="C2129" t="s">
        <v>151</v>
      </c>
      <c r="D2129">
        <v>5</v>
      </c>
      <c r="E2129">
        <v>33</v>
      </c>
      <c r="F2129">
        <v>1</v>
      </c>
      <c r="G2129">
        <v>16</v>
      </c>
      <c r="H2129">
        <v>1.6611111111111132E-3</v>
      </c>
      <c r="I2129">
        <v>1.6611111111111132E-3</v>
      </c>
      <c r="J2129">
        <v>1.6611111111111132E-3</v>
      </c>
      <c r="K2129">
        <v>33</v>
      </c>
      <c r="L2129">
        <v>1</v>
      </c>
    </row>
    <row r="2130" spans="1:12" x14ac:dyDescent="0.35">
      <c r="A2130">
        <v>330326</v>
      </c>
      <c r="B2130">
        <v>5</v>
      </c>
      <c r="D2130">
        <v>0</v>
      </c>
      <c r="F2130">
        <v>0</v>
      </c>
      <c r="G2130">
        <v>0</v>
      </c>
      <c r="K2130" t="s">
        <v>89</v>
      </c>
      <c r="L2130">
        <v>1</v>
      </c>
    </row>
    <row r="2131" spans="1:12" x14ac:dyDescent="0.35">
      <c r="A2131">
        <v>330326</v>
      </c>
      <c r="B2131">
        <v>6</v>
      </c>
      <c r="D2131">
        <v>0</v>
      </c>
      <c r="F2131">
        <v>0</v>
      </c>
      <c r="G2131">
        <v>0</v>
      </c>
      <c r="K2131" t="s">
        <v>89</v>
      </c>
      <c r="L2131">
        <v>1</v>
      </c>
    </row>
    <row r="2132" spans="1:12" x14ac:dyDescent="0.35">
      <c r="A2132">
        <v>330326</v>
      </c>
      <c r="B2132">
        <v>7</v>
      </c>
      <c r="D2132">
        <v>0</v>
      </c>
      <c r="F2132">
        <v>0</v>
      </c>
      <c r="G2132">
        <v>0</v>
      </c>
      <c r="K2132" t="s">
        <v>89</v>
      </c>
      <c r="L2132">
        <v>1</v>
      </c>
    </row>
    <row r="2133" spans="1:12" x14ac:dyDescent="0.35">
      <c r="A2133">
        <v>330326</v>
      </c>
      <c r="B2133">
        <v>8</v>
      </c>
      <c r="D2133">
        <v>0</v>
      </c>
      <c r="F2133">
        <v>0</v>
      </c>
      <c r="G2133">
        <v>0</v>
      </c>
      <c r="K2133" t="s">
        <v>89</v>
      </c>
      <c r="L2133">
        <v>1</v>
      </c>
    </row>
    <row r="2134" spans="1:12" x14ac:dyDescent="0.35">
      <c r="A2134">
        <v>330326</v>
      </c>
      <c r="B2134">
        <v>9</v>
      </c>
      <c r="D2134">
        <v>0</v>
      </c>
      <c r="F2134">
        <v>0</v>
      </c>
      <c r="G2134">
        <v>0</v>
      </c>
      <c r="K2134" t="s">
        <v>89</v>
      </c>
      <c r="L2134">
        <v>1</v>
      </c>
    </row>
    <row r="2135" spans="1:12" x14ac:dyDescent="0.35">
      <c r="A2135">
        <v>330326</v>
      </c>
      <c r="B2135">
        <v>10</v>
      </c>
      <c r="D2135">
        <v>0</v>
      </c>
      <c r="F2135">
        <v>0</v>
      </c>
      <c r="G2135">
        <v>0</v>
      </c>
      <c r="K2135" t="s">
        <v>89</v>
      </c>
      <c r="L2135">
        <v>1</v>
      </c>
    </row>
    <row r="2136" spans="1:12" x14ac:dyDescent="0.35">
      <c r="A2136">
        <v>330326</v>
      </c>
      <c r="B2136">
        <v>11</v>
      </c>
      <c r="D2136">
        <v>0</v>
      </c>
      <c r="F2136">
        <v>0</v>
      </c>
      <c r="G2136">
        <v>0</v>
      </c>
      <c r="K2136" t="s">
        <v>89</v>
      </c>
      <c r="L2136">
        <v>1</v>
      </c>
    </row>
    <row r="2137" spans="1:12" x14ac:dyDescent="0.35">
      <c r="A2137">
        <v>330326</v>
      </c>
      <c r="B2137">
        <v>12</v>
      </c>
      <c r="D2137">
        <v>0</v>
      </c>
      <c r="F2137">
        <v>0</v>
      </c>
      <c r="G2137">
        <v>0</v>
      </c>
      <c r="K2137" t="s">
        <v>89</v>
      </c>
      <c r="L2137">
        <v>1</v>
      </c>
    </row>
    <row r="2138" spans="1:12" x14ac:dyDescent="0.35">
      <c r="A2138">
        <v>43198</v>
      </c>
      <c r="B2138">
        <v>1</v>
      </c>
      <c r="C2138" t="s">
        <v>155</v>
      </c>
      <c r="D2138">
        <v>31</v>
      </c>
      <c r="E2138">
        <v>43</v>
      </c>
      <c r="F2138">
        <v>2</v>
      </c>
      <c r="G2138">
        <v>32</v>
      </c>
      <c r="H2138" t="s">
        <v>205</v>
      </c>
      <c r="I2138" t="s">
        <v>205</v>
      </c>
      <c r="J2138">
        <v>19</v>
      </c>
      <c r="K2138">
        <v>43</v>
      </c>
      <c r="L2138">
        <v>1</v>
      </c>
    </row>
    <row r="2139" spans="1:12" x14ac:dyDescent="0.35">
      <c r="A2139">
        <v>43198</v>
      </c>
      <c r="B2139">
        <v>2</v>
      </c>
      <c r="C2139" t="s">
        <v>71</v>
      </c>
      <c r="D2139">
        <v>24</v>
      </c>
      <c r="E2139">
        <v>19</v>
      </c>
      <c r="F2139">
        <v>1</v>
      </c>
      <c r="G2139">
        <v>64</v>
      </c>
      <c r="H2139">
        <v>5.1371527777777093E-3</v>
      </c>
      <c r="I2139">
        <v>5.1371527777777093E-3</v>
      </c>
      <c r="J2139">
        <v>5.1371527777777093E-3</v>
      </c>
      <c r="K2139">
        <v>19</v>
      </c>
      <c r="L2139">
        <v>1</v>
      </c>
    </row>
    <row r="2140" spans="1:12" x14ac:dyDescent="0.35">
      <c r="A2140">
        <v>43198</v>
      </c>
      <c r="B2140">
        <v>3</v>
      </c>
      <c r="C2140" t="s">
        <v>155</v>
      </c>
      <c r="D2140">
        <v>39</v>
      </c>
      <c r="E2140">
        <v>35</v>
      </c>
      <c r="F2140">
        <v>1</v>
      </c>
      <c r="G2140">
        <v>32</v>
      </c>
      <c r="H2140">
        <v>2.2386458333333303E-2</v>
      </c>
      <c r="I2140">
        <v>2.2386458333333303E-2</v>
      </c>
      <c r="J2140">
        <v>2.2386458333333303E-2</v>
      </c>
      <c r="K2140">
        <v>35</v>
      </c>
      <c r="L2140">
        <v>1</v>
      </c>
    </row>
    <row r="2141" spans="1:12" x14ac:dyDescent="0.35">
      <c r="A2141">
        <v>43198</v>
      </c>
      <c r="B2141">
        <v>4</v>
      </c>
      <c r="C2141" t="s">
        <v>50</v>
      </c>
      <c r="D2141">
        <v>17</v>
      </c>
      <c r="E2141">
        <v>29</v>
      </c>
      <c r="F2141">
        <v>1</v>
      </c>
      <c r="G2141">
        <v>24</v>
      </c>
      <c r="H2141">
        <v>1.506597222222128E-3</v>
      </c>
      <c r="I2141">
        <v>1.506597222222128E-3</v>
      </c>
      <c r="J2141">
        <v>1.506597222222128E-3</v>
      </c>
      <c r="K2141">
        <v>29</v>
      </c>
      <c r="L2141">
        <v>1</v>
      </c>
    </row>
    <row r="2142" spans="1:12" x14ac:dyDescent="0.35">
      <c r="A2142">
        <v>43198</v>
      </c>
      <c r="B2142">
        <v>5</v>
      </c>
      <c r="D2142">
        <v>0</v>
      </c>
      <c r="F2142">
        <v>0</v>
      </c>
      <c r="G2142">
        <v>0</v>
      </c>
      <c r="K2142" t="s">
        <v>89</v>
      </c>
      <c r="L2142">
        <v>1</v>
      </c>
    </row>
    <row r="2143" spans="1:12" x14ac:dyDescent="0.35">
      <c r="A2143">
        <v>43198</v>
      </c>
      <c r="B2143">
        <v>6</v>
      </c>
      <c r="D2143">
        <v>0</v>
      </c>
      <c r="F2143">
        <v>0</v>
      </c>
      <c r="G2143">
        <v>0</v>
      </c>
      <c r="K2143" t="s">
        <v>89</v>
      </c>
      <c r="L2143">
        <v>1</v>
      </c>
    </row>
    <row r="2144" spans="1:12" x14ac:dyDescent="0.35">
      <c r="A2144">
        <v>43198</v>
      </c>
      <c r="B2144">
        <v>7</v>
      </c>
      <c r="D2144">
        <v>0</v>
      </c>
      <c r="F2144">
        <v>0</v>
      </c>
      <c r="G2144">
        <v>0</v>
      </c>
      <c r="K2144" t="s">
        <v>89</v>
      </c>
      <c r="L2144">
        <v>1</v>
      </c>
    </row>
    <row r="2145" spans="1:12" x14ac:dyDescent="0.35">
      <c r="A2145">
        <v>43198</v>
      </c>
      <c r="B2145">
        <v>8</v>
      </c>
      <c r="D2145">
        <v>0</v>
      </c>
      <c r="F2145">
        <v>0</v>
      </c>
      <c r="G2145">
        <v>0</v>
      </c>
      <c r="K2145" t="s">
        <v>89</v>
      </c>
      <c r="L2145">
        <v>1</v>
      </c>
    </row>
    <row r="2146" spans="1:12" x14ac:dyDescent="0.35">
      <c r="A2146">
        <v>43198</v>
      </c>
      <c r="B2146">
        <v>9</v>
      </c>
      <c r="D2146">
        <v>0</v>
      </c>
      <c r="F2146">
        <v>0</v>
      </c>
      <c r="G2146">
        <v>0</v>
      </c>
      <c r="K2146" t="s">
        <v>89</v>
      </c>
      <c r="L2146">
        <v>1</v>
      </c>
    </row>
    <row r="2147" spans="1:12" x14ac:dyDescent="0.35">
      <c r="A2147">
        <v>43198</v>
      </c>
      <c r="B2147">
        <v>10</v>
      </c>
      <c r="D2147">
        <v>0</v>
      </c>
      <c r="F2147">
        <v>0</v>
      </c>
      <c r="G2147">
        <v>0</v>
      </c>
      <c r="K2147" t="s">
        <v>89</v>
      </c>
      <c r="L2147">
        <v>1</v>
      </c>
    </row>
    <row r="2148" spans="1:12" x14ac:dyDescent="0.35">
      <c r="A2148">
        <v>43198</v>
      </c>
      <c r="B2148">
        <v>11</v>
      </c>
      <c r="D2148">
        <v>0</v>
      </c>
      <c r="F2148">
        <v>0</v>
      </c>
      <c r="G2148">
        <v>0</v>
      </c>
      <c r="K2148" t="s">
        <v>89</v>
      </c>
      <c r="L2148">
        <v>1</v>
      </c>
    </row>
    <row r="2149" spans="1:12" x14ac:dyDescent="0.35">
      <c r="A2149">
        <v>43198</v>
      </c>
      <c r="B2149">
        <v>12</v>
      </c>
      <c r="D2149">
        <v>0</v>
      </c>
      <c r="F2149">
        <v>0</v>
      </c>
      <c r="G2149">
        <v>0</v>
      </c>
      <c r="K2149" t="s">
        <v>89</v>
      </c>
      <c r="L2149">
        <v>1</v>
      </c>
    </row>
    <row r="2150" spans="1:12" x14ac:dyDescent="0.35">
      <c r="A2150">
        <v>390443</v>
      </c>
      <c r="B2150">
        <v>1</v>
      </c>
      <c r="C2150" t="s">
        <v>98</v>
      </c>
      <c r="D2150">
        <v>29</v>
      </c>
      <c r="E2150">
        <v>47</v>
      </c>
      <c r="F2150">
        <v>2</v>
      </c>
      <c r="G2150">
        <v>28</v>
      </c>
      <c r="H2150" t="s">
        <v>205</v>
      </c>
      <c r="I2150" t="s">
        <v>205</v>
      </c>
      <c r="J2150">
        <v>19</v>
      </c>
      <c r="K2150">
        <v>47</v>
      </c>
      <c r="L2150">
        <v>1</v>
      </c>
    </row>
    <row r="2151" spans="1:12" x14ac:dyDescent="0.35">
      <c r="A2151">
        <v>390443</v>
      </c>
      <c r="B2151">
        <v>2</v>
      </c>
      <c r="C2151" t="s">
        <v>114</v>
      </c>
      <c r="D2151">
        <v>26</v>
      </c>
      <c r="E2151">
        <v>22</v>
      </c>
      <c r="F2151">
        <v>1</v>
      </c>
      <c r="G2151">
        <v>58</v>
      </c>
      <c r="H2151">
        <v>5.2638888888889568E-3</v>
      </c>
      <c r="I2151">
        <v>5.2638888888889568E-3</v>
      </c>
      <c r="J2151">
        <v>5.2638888888889568E-3</v>
      </c>
      <c r="K2151">
        <v>22</v>
      </c>
      <c r="L2151">
        <v>1</v>
      </c>
    </row>
    <row r="2152" spans="1:12" x14ac:dyDescent="0.35">
      <c r="A2152">
        <v>390443</v>
      </c>
      <c r="B2152">
        <v>3</v>
      </c>
      <c r="C2152" t="s">
        <v>115</v>
      </c>
      <c r="D2152">
        <v>42</v>
      </c>
      <c r="E2152">
        <v>34</v>
      </c>
      <c r="F2152">
        <v>1</v>
      </c>
      <c r="G2152">
        <v>34</v>
      </c>
      <c r="H2152">
        <v>2.2360185185185122E-2</v>
      </c>
      <c r="I2152">
        <v>2.2360185185185122E-2</v>
      </c>
      <c r="J2152">
        <v>2.2360185185185122E-2</v>
      </c>
      <c r="K2152">
        <v>34</v>
      </c>
      <c r="L2152">
        <v>1</v>
      </c>
    </row>
    <row r="2153" spans="1:12" x14ac:dyDescent="0.35">
      <c r="A2153">
        <v>390443</v>
      </c>
      <c r="B2153">
        <v>4</v>
      </c>
      <c r="C2153" t="s">
        <v>155</v>
      </c>
      <c r="D2153">
        <v>1</v>
      </c>
      <c r="E2153">
        <v>25</v>
      </c>
      <c r="F2153">
        <v>1</v>
      </c>
      <c r="G2153">
        <v>32</v>
      </c>
      <c r="H2153">
        <v>1.4658564814815644E-3</v>
      </c>
      <c r="I2153">
        <v>1.4658564814815644E-3</v>
      </c>
      <c r="J2153">
        <v>1.4658564814815644E-3</v>
      </c>
      <c r="K2153">
        <v>25</v>
      </c>
      <c r="L2153">
        <v>1</v>
      </c>
    </row>
    <row r="2154" spans="1:12" x14ac:dyDescent="0.35">
      <c r="A2154">
        <v>390443</v>
      </c>
      <c r="B2154">
        <v>5</v>
      </c>
      <c r="D2154">
        <v>0</v>
      </c>
      <c r="F2154">
        <v>0</v>
      </c>
      <c r="G2154">
        <v>0</v>
      </c>
      <c r="K2154" t="s">
        <v>89</v>
      </c>
      <c r="L2154">
        <v>1</v>
      </c>
    </row>
    <row r="2155" spans="1:12" x14ac:dyDescent="0.35">
      <c r="A2155">
        <v>390443</v>
      </c>
      <c r="B2155">
        <v>6</v>
      </c>
      <c r="D2155">
        <v>0</v>
      </c>
      <c r="F2155">
        <v>0</v>
      </c>
      <c r="G2155">
        <v>0</v>
      </c>
      <c r="K2155" t="s">
        <v>89</v>
      </c>
      <c r="L2155">
        <v>1</v>
      </c>
    </row>
    <row r="2156" spans="1:12" x14ac:dyDescent="0.35">
      <c r="A2156">
        <v>390443</v>
      </c>
      <c r="B2156">
        <v>7</v>
      </c>
      <c r="D2156">
        <v>0</v>
      </c>
      <c r="F2156">
        <v>0</v>
      </c>
      <c r="G2156">
        <v>0</v>
      </c>
      <c r="K2156" t="s">
        <v>89</v>
      </c>
      <c r="L2156">
        <v>1</v>
      </c>
    </row>
    <row r="2157" spans="1:12" x14ac:dyDescent="0.35">
      <c r="A2157">
        <v>390443</v>
      </c>
      <c r="B2157">
        <v>8</v>
      </c>
      <c r="D2157">
        <v>0</v>
      </c>
      <c r="F2157">
        <v>0</v>
      </c>
      <c r="G2157">
        <v>0</v>
      </c>
      <c r="K2157" t="s">
        <v>89</v>
      </c>
      <c r="L2157">
        <v>1</v>
      </c>
    </row>
    <row r="2158" spans="1:12" x14ac:dyDescent="0.35">
      <c r="A2158">
        <v>390443</v>
      </c>
      <c r="B2158">
        <v>9</v>
      </c>
      <c r="D2158">
        <v>0</v>
      </c>
      <c r="F2158">
        <v>0</v>
      </c>
      <c r="G2158">
        <v>0</v>
      </c>
      <c r="K2158" t="s">
        <v>89</v>
      </c>
      <c r="L2158">
        <v>1</v>
      </c>
    </row>
    <row r="2159" spans="1:12" x14ac:dyDescent="0.35">
      <c r="A2159">
        <v>390443</v>
      </c>
      <c r="B2159">
        <v>10</v>
      </c>
      <c r="D2159">
        <v>0</v>
      </c>
      <c r="F2159">
        <v>0</v>
      </c>
      <c r="G2159">
        <v>0</v>
      </c>
      <c r="K2159" t="s">
        <v>89</v>
      </c>
      <c r="L2159">
        <v>1</v>
      </c>
    </row>
    <row r="2160" spans="1:12" x14ac:dyDescent="0.35">
      <c r="A2160">
        <v>390443</v>
      </c>
      <c r="B2160">
        <v>11</v>
      </c>
      <c r="D2160">
        <v>0</v>
      </c>
      <c r="F2160">
        <v>0</v>
      </c>
      <c r="G2160">
        <v>0</v>
      </c>
      <c r="K2160" t="s">
        <v>89</v>
      </c>
      <c r="L2160">
        <v>1</v>
      </c>
    </row>
    <row r="2161" spans="1:12" x14ac:dyDescent="0.35">
      <c r="A2161">
        <v>390443</v>
      </c>
      <c r="B2161">
        <v>12</v>
      </c>
      <c r="D2161">
        <v>0</v>
      </c>
      <c r="F2161">
        <v>0</v>
      </c>
      <c r="G2161">
        <v>0</v>
      </c>
      <c r="K2161" t="s">
        <v>89</v>
      </c>
      <c r="L2161">
        <v>1</v>
      </c>
    </row>
    <row r="2162" spans="1:12" x14ac:dyDescent="0.35">
      <c r="A2162">
        <v>635438</v>
      </c>
      <c r="B2162">
        <v>1</v>
      </c>
      <c r="C2162" t="s">
        <v>169</v>
      </c>
      <c r="D2162">
        <v>20</v>
      </c>
      <c r="E2162">
        <v>52</v>
      </c>
      <c r="F2162">
        <v>2</v>
      </c>
      <c r="G2162">
        <v>23</v>
      </c>
      <c r="H2162" t="s">
        <v>213</v>
      </c>
      <c r="I2162" t="s">
        <v>213</v>
      </c>
      <c r="J2162">
        <v>20</v>
      </c>
      <c r="K2162">
        <v>52</v>
      </c>
      <c r="L2162">
        <v>1</v>
      </c>
    </row>
    <row r="2163" spans="1:12" x14ac:dyDescent="0.35">
      <c r="A2163">
        <v>635438</v>
      </c>
      <c r="B2163">
        <v>2</v>
      </c>
      <c r="C2163" t="s">
        <v>85</v>
      </c>
      <c r="D2163">
        <v>12</v>
      </c>
      <c r="E2163">
        <v>27</v>
      </c>
      <c r="F2163">
        <v>1</v>
      </c>
      <c r="G2163">
        <v>48</v>
      </c>
      <c r="H2163">
        <v>5.4436342592592002E-3</v>
      </c>
      <c r="I2163">
        <v>5.4436342592592002E-3</v>
      </c>
      <c r="J2163">
        <v>5.4436342592592002E-3</v>
      </c>
      <c r="K2163">
        <v>27</v>
      </c>
      <c r="L2163">
        <v>1</v>
      </c>
    </row>
    <row r="2164" spans="1:12" x14ac:dyDescent="0.35">
      <c r="A2164">
        <v>635438</v>
      </c>
      <c r="B2164">
        <v>3</v>
      </c>
      <c r="C2164" t="s">
        <v>70</v>
      </c>
      <c r="D2164">
        <v>46</v>
      </c>
      <c r="E2164">
        <v>20</v>
      </c>
      <c r="F2164">
        <v>1</v>
      </c>
      <c r="G2164">
        <v>62</v>
      </c>
      <c r="H2164">
        <v>2.0981134259259182E-2</v>
      </c>
      <c r="I2164">
        <v>2.0981134259259182E-2</v>
      </c>
      <c r="J2164">
        <v>2.0981134259259182E-2</v>
      </c>
      <c r="K2164">
        <v>20</v>
      </c>
      <c r="L2164">
        <v>1</v>
      </c>
    </row>
    <row r="2165" spans="1:12" x14ac:dyDescent="0.35">
      <c r="A2165">
        <v>635438</v>
      </c>
      <c r="B2165">
        <v>4</v>
      </c>
      <c r="C2165" t="s">
        <v>156</v>
      </c>
      <c r="D2165">
        <v>16</v>
      </c>
      <c r="E2165">
        <v>37</v>
      </c>
      <c r="F2165">
        <v>1</v>
      </c>
      <c r="G2165">
        <v>8</v>
      </c>
      <c r="H2165">
        <v>1.8459490740740936E-3</v>
      </c>
      <c r="I2165">
        <v>1.8459490740740936E-3</v>
      </c>
      <c r="J2165">
        <v>1.8459490740740936E-3</v>
      </c>
      <c r="K2165">
        <v>37</v>
      </c>
      <c r="L2165">
        <v>1</v>
      </c>
    </row>
    <row r="2166" spans="1:12" x14ac:dyDescent="0.35">
      <c r="A2166">
        <v>635438</v>
      </c>
      <c r="B2166">
        <v>5</v>
      </c>
      <c r="D2166">
        <v>0</v>
      </c>
      <c r="F2166">
        <v>0</v>
      </c>
      <c r="G2166">
        <v>0</v>
      </c>
      <c r="K2166" t="s">
        <v>89</v>
      </c>
      <c r="L2166">
        <v>1</v>
      </c>
    </row>
    <row r="2167" spans="1:12" x14ac:dyDescent="0.35">
      <c r="A2167">
        <v>635438</v>
      </c>
      <c r="B2167">
        <v>6</v>
      </c>
      <c r="D2167">
        <v>0</v>
      </c>
      <c r="F2167">
        <v>0</v>
      </c>
      <c r="G2167">
        <v>0</v>
      </c>
      <c r="K2167" t="s">
        <v>89</v>
      </c>
      <c r="L2167">
        <v>1</v>
      </c>
    </row>
    <row r="2168" spans="1:12" x14ac:dyDescent="0.35">
      <c r="A2168">
        <v>635438</v>
      </c>
      <c r="B2168">
        <v>7</v>
      </c>
      <c r="D2168">
        <v>0</v>
      </c>
      <c r="F2168">
        <v>0</v>
      </c>
      <c r="G2168">
        <v>0</v>
      </c>
      <c r="K2168" t="s">
        <v>89</v>
      </c>
      <c r="L2168">
        <v>1</v>
      </c>
    </row>
    <row r="2169" spans="1:12" x14ac:dyDescent="0.35">
      <c r="A2169">
        <v>635438</v>
      </c>
      <c r="B2169">
        <v>8</v>
      </c>
      <c r="D2169">
        <v>0</v>
      </c>
      <c r="F2169">
        <v>0</v>
      </c>
      <c r="G2169">
        <v>0</v>
      </c>
      <c r="K2169" t="s">
        <v>89</v>
      </c>
      <c r="L2169">
        <v>1</v>
      </c>
    </row>
    <row r="2170" spans="1:12" x14ac:dyDescent="0.35">
      <c r="A2170">
        <v>635438</v>
      </c>
      <c r="B2170">
        <v>9</v>
      </c>
      <c r="D2170">
        <v>0</v>
      </c>
      <c r="F2170">
        <v>0</v>
      </c>
      <c r="G2170">
        <v>0</v>
      </c>
      <c r="K2170" t="s">
        <v>89</v>
      </c>
      <c r="L2170">
        <v>1</v>
      </c>
    </row>
    <row r="2171" spans="1:12" x14ac:dyDescent="0.35">
      <c r="A2171">
        <v>635438</v>
      </c>
      <c r="B2171">
        <v>10</v>
      </c>
      <c r="D2171">
        <v>0</v>
      </c>
      <c r="F2171">
        <v>0</v>
      </c>
      <c r="G2171">
        <v>0</v>
      </c>
      <c r="K2171" t="s">
        <v>89</v>
      </c>
      <c r="L2171">
        <v>1</v>
      </c>
    </row>
    <row r="2172" spans="1:12" x14ac:dyDescent="0.35">
      <c r="A2172">
        <v>635438</v>
      </c>
      <c r="B2172">
        <v>11</v>
      </c>
      <c r="D2172">
        <v>0</v>
      </c>
      <c r="F2172">
        <v>0</v>
      </c>
      <c r="G2172">
        <v>0</v>
      </c>
      <c r="K2172" t="s">
        <v>89</v>
      </c>
      <c r="L2172">
        <v>1</v>
      </c>
    </row>
    <row r="2173" spans="1:12" x14ac:dyDescent="0.35">
      <c r="A2173">
        <v>635438</v>
      </c>
      <c r="B2173">
        <v>12</v>
      </c>
      <c r="D2173">
        <v>0</v>
      </c>
      <c r="F2173">
        <v>0</v>
      </c>
      <c r="G2173">
        <v>0</v>
      </c>
      <c r="K2173" t="s">
        <v>89</v>
      </c>
      <c r="L2173">
        <v>1</v>
      </c>
    </row>
    <row r="2174" spans="1:12" x14ac:dyDescent="0.35">
      <c r="A2174">
        <v>796219</v>
      </c>
      <c r="B2174">
        <v>1</v>
      </c>
      <c r="C2174" t="s">
        <v>139</v>
      </c>
      <c r="D2174">
        <v>47</v>
      </c>
      <c r="E2174">
        <v>42</v>
      </c>
      <c r="F2174">
        <v>1</v>
      </c>
      <c r="G2174">
        <v>33</v>
      </c>
      <c r="H2174" t="s">
        <v>205</v>
      </c>
      <c r="I2174" t="s">
        <v>205</v>
      </c>
      <c r="J2174">
        <v>19</v>
      </c>
      <c r="K2174">
        <v>42</v>
      </c>
      <c r="L2174">
        <v>1</v>
      </c>
    </row>
    <row r="2175" spans="1:12" x14ac:dyDescent="0.35">
      <c r="A2175">
        <v>796219</v>
      </c>
      <c r="B2175">
        <v>2</v>
      </c>
      <c r="C2175" t="s">
        <v>117</v>
      </c>
      <c r="D2175">
        <v>17</v>
      </c>
      <c r="E2175">
        <v>50</v>
      </c>
      <c r="F2175">
        <v>1</v>
      </c>
      <c r="G2175">
        <v>25</v>
      </c>
      <c r="H2175">
        <v>6.4346064814815307E-3</v>
      </c>
      <c r="I2175">
        <v>6.4346064814815307E-3</v>
      </c>
      <c r="J2175">
        <v>6.4346064814815307E-3</v>
      </c>
      <c r="K2175">
        <v>50</v>
      </c>
      <c r="L2175">
        <v>1</v>
      </c>
    </row>
    <row r="2176" spans="1:12" x14ac:dyDescent="0.35">
      <c r="A2176">
        <v>796219</v>
      </c>
      <c r="B2176">
        <v>3</v>
      </c>
      <c r="C2176" t="s">
        <v>12</v>
      </c>
      <c r="D2176">
        <v>49</v>
      </c>
      <c r="E2176">
        <v>17</v>
      </c>
      <c r="F2176">
        <v>1</v>
      </c>
      <c r="G2176">
        <v>68</v>
      </c>
      <c r="H2176">
        <v>2.0735416666666673E-2</v>
      </c>
      <c r="I2176">
        <v>2.0735416666666673E-2</v>
      </c>
      <c r="J2176">
        <v>2.0735416666666673E-2</v>
      </c>
      <c r="K2176">
        <v>17</v>
      </c>
      <c r="L2176">
        <v>1</v>
      </c>
    </row>
    <row r="2177" spans="1:12" x14ac:dyDescent="0.35">
      <c r="A2177">
        <v>796219</v>
      </c>
      <c r="B2177">
        <v>4</v>
      </c>
      <c r="C2177" t="s">
        <v>92</v>
      </c>
      <c r="D2177">
        <v>3</v>
      </c>
      <c r="E2177">
        <v>38</v>
      </c>
      <c r="F2177">
        <v>1</v>
      </c>
      <c r="G2177">
        <v>6</v>
      </c>
      <c r="H2177">
        <v>1.9291666666667595E-3</v>
      </c>
      <c r="I2177">
        <v>1.9291666666667595E-3</v>
      </c>
      <c r="J2177">
        <v>1.9291666666667595E-3</v>
      </c>
      <c r="K2177">
        <v>38</v>
      </c>
      <c r="L2177">
        <v>1</v>
      </c>
    </row>
    <row r="2178" spans="1:12" x14ac:dyDescent="0.35">
      <c r="A2178">
        <v>796219</v>
      </c>
      <c r="B2178">
        <v>5</v>
      </c>
      <c r="D2178">
        <v>0</v>
      </c>
      <c r="F2178">
        <v>0</v>
      </c>
      <c r="G2178">
        <v>0</v>
      </c>
      <c r="K2178" t="s">
        <v>89</v>
      </c>
      <c r="L2178">
        <v>1</v>
      </c>
    </row>
    <row r="2179" spans="1:12" x14ac:dyDescent="0.35">
      <c r="A2179">
        <v>796219</v>
      </c>
      <c r="B2179">
        <v>6</v>
      </c>
      <c r="D2179">
        <v>0</v>
      </c>
      <c r="F2179">
        <v>0</v>
      </c>
      <c r="G2179">
        <v>0</v>
      </c>
      <c r="K2179" t="s">
        <v>89</v>
      </c>
      <c r="L2179">
        <v>1</v>
      </c>
    </row>
    <row r="2180" spans="1:12" x14ac:dyDescent="0.35">
      <c r="A2180">
        <v>796219</v>
      </c>
      <c r="B2180">
        <v>7</v>
      </c>
      <c r="D2180">
        <v>0</v>
      </c>
      <c r="F2180">
        <v>0</v>
      </c>
      <c r="G2180">
        <v>0</v>
      </c>
      <c r="K2180" t="s">
        <v>89</v>
      </c>
      <c r="L2180">
        <v>1</v>
      </c>
    </row>
    <row r="2181" spans="1:12" x14ac:dyDescent="0.35">
      <c r="A2181">
        <v>796219</v>
      </c>
      <c r="B2181">
        <v>8</v>
      </c>
      <c r="D2181">
        <v>0</v>
      </c>
      <c r="F2181">
        <v>0</v>
      </c>
      <c r="G2181">
        <v>0</v>
      </c>
      <c r="K2181" t="s">
        <v>89</v>
      </c>
      <c r="L2181">
        <v>1</v>
      </c>
    </row>
    <row r="2182" spans="1:12" x14ac:dyDescent="0.35">
      <c r="A2182">
        <v>796219</v>
      </c>
      <c r="B2182">
        <v>9</v>
      </c>
      <c r="D2182">
        <v>0</v>
      </c>
      <c r="F2182">
        <v>0</v>
      </c>
      <c r="G2182">
        <v>0</v>
      </c>
      <c r="K2182" t="s">
        <v>89</v>
      </c>
      <c r="L2182">
        <v>1</v>
      </c>
    </row>
    <row r="2183" spans="1:12" x14ac:dyDescent="0.35">
      <c r="A2183">
        <v>796219</v>
      </c>
      <c r="B2183">
        <v>10</v>
      </c>
      <c r="D2183">
        <v>0</v>
      </c>
      <c r="F2183">
        <v>0</v>
      </c>
      <c r="G2183">
        <v>0</v>
      </c>
      <c r="K2183" t="s">
        <v>89</v>
      </c>
      <c r="L2183">
        <v>1</v>
      </c>
    </row>
    <row r="2184" spans="1:12" x14ac:dyDescent="0.35">
      <c r="A2184">
        <v>796219</v>
      </c>
      <c r="B2184">
        <v>11</v>
      </c>
      <c r="D2184">
        <v>0</v>
      </c>
      <c r="F2184">
        <v>0</v>
      </c>
      <c r="G2184">
        <v>0</v>
      </c>
      <c r="K2184" t="s">
        <v>89</v>
      </c>
      <c r="L2184">
        <v>1</v>
      </c>
    </row>
    <row r="2185" spans="1:12" x14ac:dyDescent="0.35">
      <c r="A2185">
        <v>796219</v>
      </c>
      <c r="B2185">
        <v>12</v>
      </c>
      <c r="D2185">
        <v>0</v>
      </c>
      <c r="F2185">
        <v>0</v>
      </c>
      <c r="G2185">
        <v>0</v>
      </c>
      <c r="K2185" t="s">
        <v>89</v>
      </c>
      <c r="L2185">
        <v>1</v>
      </c>
    </row>
    <row r="2186" spans="1:12" x14ac:dyDescent="0.35">
      <c r="A2186">
        <v>96750</v>
      </c>
      <c r="B2186">
        <v>1</v>
      </c>
      <c r="C2186" t="s">
        <v>48</v>
      </c>
      <c r="D2186">
        <v>33</v>
      </c>
      <c r="E2186">
        <v>13</v>
      </c>
      <c r="F2186">
        <v>2</v>
      </c>
      <c r="G2186">
        <v>76</v>
      </c>
      <c r="H2186" t="s">
        <v>129</v>
      </c>
      <c r="I2186" t="s">
        <v>129</v>
      </c>
      <c r="J2186">
        <v>8</v>
      </c>
      <c r="K2186">
        <v>13</v>
      </c>
      <c r="L2186">
        <v>1</v>
      </c>
    </row>
    <row r="2187" spans="1:12" x14ac:dyDescent="0.35">
      <c r="A2187">
        <v>96750</v>
      </c>
      <c r="B2187">
        <v>2</v>
      </c>
      <c r="C2187" t="s">
        <v>126</v>
      </c>
      <c r="D2187">
        <v>14</v>
      </c>
      <c r="E2187">
        <v>60</v>
      </c>
      <c r="F2187">
        <v>2</v>
      </c>
      <c r="G2187">
        <v>15</v>
      </c>
      <c r="H2187" t="s">
        <v>162</v>
      </c>
      <c r="I2187" t="s">
        <v>162</v>
      </c>
      <c r="J2187">
        <v>1</v>
      </c>
      <c r="K2187" t="s">
        <v>292</v>
      </c>
      <c r="L2187">
        <v>1</v>
      </c>
    </row>
    <row r="2188" spans="1:12" x14ac:dyDescent="0.35">
      <c r="A2188">
        <v>96750</v>
      </c>
      <c r="B2188">
        <v>3</v>
      </c>
      <c r="C2188" t="s">
        <v>43</v>
      </c>
      <c r="D2188">
        <v>41</v>
      </c>
      <c r="E2188">
        <v>40</v>
      </c>
      <c r="F2188">
        <v>1</v>
      </c>
      <c r="G2188">
        <v>22</v>
      </c>
      <c r="H2188">
        <v>2.2870254629629549E-2</v>
      </c>
      <c r="I2188">
        <v>2.2870254629629549E-2</v>
      </c>
      <c r="J2188">
        <v>2.2870254629629549E-2</v>
      </c>
      <c r="K2188">
        <v>40</v>
      </c>
      <c r="L2188">
        <v>1</v>
      </c>
    </row>
    <row r="2189" spans="1:12" x14ac:dyDescent="0.35">
      <c r="A2189">
        <v>96750</v>
      </c>
      <c r="B2189">
        <v>4</v>
      </c>
      <c r="C2189" t="s">
        <v>110</v>
      </c>
      <c r="D2189">
        <v>20</v>
      </c>
      <c r="E2189">
        <v>35</v>
      </c>
      <c r="F2189">
        <v>1</v>
      </c>
      <c r="G2189">
        <v>12</v>
      </c>
      <c r="H2189">
        <v>1.8012731481480415E-3</v>
      </c>
      <c r="I2189">
        <v>1.8012731481480415E-3</v>
      </c>
      <c r="J2189">
        <v>1.8012731481480415E-3</v>
      </c>
      <c r="K2189">
        <v>35</v>
      </c>
      <c r="L2189">
        <v>1</v>
      </c>
    </row>
    <row r="2190" spans="1:12" x14ac:dyDescent="0.35">
      <c r="A2190">
        <v>96750</v>
      </c>
      <c r="B2190">
        <v>5</v>
      </c>
      <c r="D2190">
        <v>0</v>
      </c>
      <c r="F2190">
        <v>0</v>
      </c>
      <c r="G2190">
        <v>0</v>
      </c>
      <c r="K2190" t="s">
        <v>89</v>
      </c>
      <c r="L2190">
        <v>1</v>
      </c>
    </row>
    <row r="2191" spans="1:12" x14ac:dyDescent="0.35">
      <c r="A2191">
        <v>96750</v>
      </c>
      <c r="B2191">
        <v>6</v>
      </c>
      <c r="D2191">
        <v>0</v>
      </c>
      <c r="F2191">
        <v>0</v>
      </c>
      <c r="G2191">
        <v>0</v>
      </c>
      <c r="K2191" t="s">
        <v>89</v>
      </c>
      <c r="L2191">
        <v>1</v>
      </c>
    </row>
    <row r="2192" spans="1:12" x14ac:dyDescent="0.35">
      <c r="A2192">
        <v>96750</v>
      </c>
      <c r="B2192">
        <v>7</v>
      </c>
      <c r="D2192">
        <v>0</v>
      </c>
      <c r="F2192">
        <v>0</v>
      </c>
      <c r="G2192">
        <v>0</v>
      </c>
      <c r="K2192" t="s">
        <v>89</v>
      </c>
      <c r="L2192">
        <v>1</v>
      </c>
    </row>
    <row r="2193" spans="1:12" x14ac:dyDescent="0.35">
      <c r="A2193">
        <v>96750</v>
      </c>
      <c r="B2193">
        <v>8</v>
      </c>
      <c r="D2193">
        <v>0</v>
      </c>
      <c r="F2193">
        <v>0</v>
      </c>
      <c r="G2193">
        <v>0</v>
      </c>
      <c r="K2193" t="s">
        <v>89</v>
      </c>
      <c r="L2193">
        <v>1</v>
      </c>
    </row>
    <row r="2194" spans="1:12" x14ac:dyDescent="0.35">
      <c r="A2194">
        <v>96750</v>
      </c>
      <c r="B2194">
        <v>9</v>
      </c>
      <c r="D2194">
        <v>0</v>
      </c>
      <c r="F2194">
        <v>0</v>
      </c>
      <c r="G2194">
        <v>0</v>
      </c>
      <c r="K2194" t="s">
        <v>89</v>
      </c>
      <c r="L2194">
        <v>1</v>
      </c>
    </row>
    <row r="2195" spans="1:12" x14ac:dyDescent="0.35">
      <c r="A2195">
        <v>96750</v>
      </c>
      <c r="B2195">
        <v>10</v>
      </c>
      <c r="D2195">
        <v>0</v>
      </c>
      <c r="F2195">
        <v>0</v>
      </c>
      <c r="G2195">
        <v>0</v>
      </c>
      <c r="K2195" t="s">
        <v>89</v>
      </c>
      <c r="L2195">
        <v>1</v>
      </c>
    </row>
    <row r="2196" spans="1:12" x14ac:dyDescent="0.35">
      <c r="A2196">
        <v>96750</v>
      </c>
      <c r="B2196">
        <v>11</v>
      </c>
      <c r="D2196">
        <v>0</v>
      </c>
      <c r="F2196">
        <v>0</v>
      </c>
      <c r="G2196">
        <v>0</v>
      </c>
      <c r="K2196" t="s">
        <v>89</v>
      </c>
      <c r="L2196">
        <v>1</v>
      </c>
    </row>
    <row r="2197" spans="1:12" x14ac:dyDescent="0.35">
      <c r="A2197">
        <v>96750</v>
      </c>
      <c r="B2197">
        <v>12</v>
      </c>
      <c r="D2197">
        <v>0</v>
      </c>
      <c r="F2197">
        <v>0</v>
      </c>
      <c r="G2197">
        <v>0</v>
      </c>
      <c r="K2197" t="s">
        <v>89</v>
      </c>
      <c r="L2197">
        <v>1</v>
      </c>
    </row>
    <row r="2198" spans="1:12" x14ac:dyDescent="0.35">
      <c r="A2198">
        <v>9759</v>
      </c>
      <c r="B2198">
        <v>1</v>
      </c>
      <c r="C2198" t="s">
        <v>133</v>
      </c>
      <c r="D2198">
        <v>42</v>
      </c>
      <c r="E2198">
        <v>37</v>
      </c>
      <c r="F2198">
        <v>3</v>
      </c>
      <c r="G2198">
        <v>38</v>
      </c>
      <c r="H2198" t="s">
        <v>198</v>
      </c>
      <c r="I2198" t="s">
        <v>198</v>
      </c>
      <c r="J2198">
        <v>16</v>
      </c>
      <c r="K2198">
        <v>37</v>
      </c>
      <c r="L2198">
        <v>1</v>
      </c>
    </row>
    <row r="2199" spans="1:12" x14ac:dyDescent="0.35">
      <c r="A2199">
        <v>9759</v>
      </c>
      <c r="B2199">
        <v>2</v>
      </c>
      <c r="C2199" t="s">
        <v>43</v>
      </c>
      <c r="D2199">
        <v>21</v>
      </c>
      <c r="E2199">
        <v>53</v>
      </c>
      <c r="F2199">
        <v>1</v>
      </c>
      <c r="G2199">
        <v>22</v>
      </c>
      <c r="H2199">
        <v>6.6071759259258567E-3</v>
      </c>
      <c r="I2199">
        <v>6.6071759259258567E-3</v>
      </c>
      <c r="J2199">
        <v>6.6071759259258567E-3</v>
      </c>
      <c r="K2199">
        <v>53</v>
      </c>
      <c r="L2199">
        <v>1</v>
      </c>
    </row>
    <row r="2200" spans="1:12" x14ac:dyDescent="0.35">
      <c r="A2200">
        <v>9759</v>
      </c>
      <c r="B2200">
        <v>3</v>
      </c>
      <c r="C2200" t="s">
        <v>19</v>
      </c>
      <c r="D2200">
        <v>2</v>
      </c>
      <c r="E2200">
        <v>21</v>
      </c>
      <c r="F2200">
        <v>1</v>
      </c>
      <c r="G2200">
        <v>60</v>
      </c>
      <c r="H2200">
        <v>2.1102777777777693E-2</v>
      </c>
      <c r="I2200">
        <v>2.1102777777777693E-2</v>
      </c>
      <c r="J2200">
        <v>2.1102777777777693E-2</v>
      </c>
      <c r="K2200">
        <v>21</v>
      </c>
      <c r="L2200">
        <v>1</v>
      </c>
    </row>
    <row r="2201" spans="1:12" x14ac:dyDescent="0.35">
      <c r="A2201">
        <v>9759</v>
      </c>
      <c r="B2201">
        <v>4</v>
      </c>
      <c r="C2201" t="s">
        <v>145</v>
      </c>
      <c r="D2201">
        <v>19</v>
      </c>
      <c r="E2201">
        <v>40</v>
      </c>
      <c r="F2201">
        <v>1</v>
      </c>
      <c r="G2201">
        <v>2</v>
      </c>
      <c r="H2201">
        <v>2.7451388888888317E-3</v>
      </c>
      <c r="I2201">
        <v>2.7451388888888317E-3</v>
      </c>
      <c r="J2201">
        <v>2.7451388888888317E-3</v>
      </c>
      <c r="K2201">
        <v>40</v>
      </c>
      <c r="L2201">
        <v>1</v>
      </c>
    </row>
    <row r="2202" spans="1:12" x14ac:dyDescent="0.35">
      <c r="A2202">
        <v>9759</v>
      </c>
      <c r="B2202">
        <v>5</v>
      </c>
      <c r="D2202">
        <v>0</v>
      </c>
      <c r="F2202">
        <v>0</v>
      </c>
      <c r="G2202">
        <v>0</v>
      </c>
      <c r="K2202" t="s">
        <v>89</v>
      </c>
      <c r="L2202">
        <v>1</v>
      </c>
    </row>
    <row r="2203" spans="1:12" x14ac:dyDescent="0.35">
      <c r="A2203">
        <v>9759</v>
      </c>
      <c r="B2203">
        <v>6</v>
      </c>
      <c r="D2203">
        <v>0</v>
      </c>
      <c r="F2203">
        <v>0</v>
      </c>
      <c r="G2203">
        <v>0</v>
      </c>
      <c r="K2203" t="s">
        <v>89</v>
      </c>
      <c r="L2203">
        <v>1</v>
      </c>
    </row>
    <row r="2204" spans="1:12" x14ac:dyDescent="0.35">
      <c r="A2204">
        <v>9759</v>
      </c>
      <c r="B2204">
        <v>7</v>
      </c>
      <c r="D2204">
        <v>0</v>
      </c>
      <c r="F2204">
        <v>0</v>
      </c>
      <c r="G2204">
        <v>0</v>
      </c>
      <c r="K2204" t="s">
        <v>89</v>
      </c>
      <c r="L2204">
        <v>1</v>
      </c>
    </row>
    <row r="2205" spans="1:12" x14ac:dyDescent="0.35">
      <c r="A2205">
        <v>9759</v>
      </c>
      <c r="B2205">
        <v>8</v>
      </c>
      <c r="D2205">
        <v>0</v>
      </c>
      <c r="F2205">
        <v>0</v>
      </c>
      <c r="G2205">
        <v>0</v>
      </c>
      <c r="K2205" t="s">
        <v>89</v>
      </c>
      <c r="L2205">
        <v>1</v>
      </c>
    </row>
    <row r="2206" spans="1:12" x14ac:dyDescent="0.35">
      <c r="A2206">
        <v>9759</v>
      </c>
      <c r="B2206">
        <v>9</v>
      </c>
      <c r="D2206">
        <v>0</v>
      </c>
      <c r="F2206">
        <v>0</v>
      </c>
      <c r="G2206">
        <v>0</v>
      </c>
      <c r="K2206" t="s">
        <v>89</v>
      </c>
      <c r="L2206">
        <v>1</v>
      </c>
    </row>
    <row r="2207" spans="1:12" x14ac:dyDescent="0.35">
      <c r="A2207">
        <v>9759</v>
      </c>
      <c r="B2207">
        <v>10</v>
      </c>
      <c r="D2207">
        <v>0</v>
      </c>
      <c r="F2207">
        <v>0</v>
      </c>
      <c r="G2207">
        <v>0</v>
      </c>
      <c r="K2207" t="s">
        <v>89</v>
      </c>
      <c r="L2207">
        <v>1</v>
      </c>
    </row>
    <row r="2208" spans="1:12" x14ac:dyDescent="0.35">
      <c r="A2208">
        <v>9759</v>
      </c>
      <c r="B2208">
        <v>11</v>
      </c>
      <c r="D2208">
        <v>0</v>
      </c>
      <c r="F2208">
        <v>0</v>
      </c>
      <c r="G2208">
        <v>0</v>
      </c>
      <c r="K2208" t="s">
        <v>89</v>
      </c>
      <c r="L2208">
        <v>1</v>
      </c>
    </row>
    <row r="2209" spans="1:12" x14ac:dyDescent="0.35">
      <c r="A2209">
        <v>9759</v>
      </c>
      <c r="B2209">
        <v>12</v>
      </c>
      <c r="D2209">
        <v>0</v>
      </c>
      <c r="F2209">
        <v>0</v>
      </c>
      <c r="G2209">
        <v>0</v>
      </c>
      <c r="K2209" t="s">
        <v>89</v>
      </c>
      <c r="L2209">
        <v>1</v>
      </c>
    </row>
    <row r="2210" spans="1:12" x14ac:dyDescent="0.35">
      <c r="A2210">
        <v>279929</v>
      </c>
      <c r="B2210">
        <v>1</v>
      </c>
      <c r="C2210" t="s">
        <v>157</v>
      </c>
      <c r="D2210">
        <v>4</v>
      </c>
      <c r="E2210">
        <v>49</v>
      </c>
      <c r="F2210">
        <v>1</v>
      </c>
      <c r="G2210">
        <v>26</v>
      </c>
      <c r="H2210" t="s">
        <v>213</v>
      </c>
      <c r="I2210" t="s">
        <v>213</v>
      </c>
      <c r="J2210">
        <v>20</v>
      </c>
      <c r="K2210">
        <v>49</v>
      </c>
      <c r="L2210">
        <v>1</v>
      </c>
    </row>
    <row r="2211" spans="1:12" x14ac:dyDescent="0.35">
      <c r="A2211">
        <v>279929</v>
      </c>
      <c r="B2211">
        <v>2</v>
      </c>
      <c r="C2211" t="s">
        <v>153</v>
      </c>
      <c r="D2211">
        <v>27</v>
      </c>
      <c r="E2211">
        <v>31</v>
      </c>
      <c r="F2211">
        <v>1</v>
      </c>
      <c r="G2211">
        <v>44</v>
      </c>
      <c r="H2211">
        <v>5.5755787037037319E-3</v>
      </c>
      <c r="I2211">
        <v>5.5755787037037319E-3</v>
      </c>
      <c r="J2211">
        <v>5.5755787037037319E-3</v>
      </c>
      <c r="K2211">
        <v>31</v>
      </c>
      <c r="L2211">
        <v>1</v>
      </c>
    </row>
    <row r="2212" spans="1:12" x14ac:dyDescent="0.35">
      <c r="A2212">
        <v>279929</v>
      </c>
      <c r="B2212">
        <v>3</v>
      </c>
      <c r="C2212" t="s">
        <v>16</v>
      </c>
      <c r="D2212">
        <v>4</v>
      </c>
      <c r="E2212">
        <v>36</v>
      </c>
      <c r="F2212">
        <v>1</v>
      </c>
      <c r="G2212">
        <v>30</v>
      </c>
      <c r="H2212">
        <v>2.2394560185185153E-2</v>
      </c>
      <c r="I2212">
        <v>2.2394560185185153E-2</v>
      </c>
      <c r="J2212">
        <v>2.2394560185185153E-2</v>
      </c>
      <c r="K2212">
        <v>36</v>
      </c>
      <c r="L2212">
        <v>1</v>
      </c>
    </row>
    <row r="2213" spans="1:12" x14ac:dyDescent="0.35">
      <c r="A2213">
        <v>279929</v>
      </c>
      <c r="B2213">
        <v>4</v>
      </c>
      <c r="D2213">
        <v>0</v>
      </c>
      <c r="F2213">
        <v>0</v>
      </c>
      <c r="G2213">
        <v>0</v>
      </c>
      <c r="K2213" t="s">
        <v>89</v>
      </c>
      <c r="L2213">
        <v>1</v>
      </c>
    </row>
    <row r="2214" spans="1:12" x14ac:dyDescent="0.35">
      <c r="A2214">
        <v>279929</v>
      </c>
      <c r="B2214">
        <v>5</v>
      </c>
      <c r="D2214">
        <v>0</v>
      </c>
      <c r="F2214">
        <v>0</v>
      </c>
      <c r="G2214">
        <v>0</v>
      </c>
      <c r="K2214" t="s">
        <v>89</v>
      </c>
      <c r="L2214">
        <v>1</v>
      </c>
    </row>
    <row r="2215" spans="1:12" x14ac:dyDescent="0.35">
      <c r="A2215">
        <v>279929</v>
      </c>
      <c r="B2215">
        <v>6</v>
      </c>
      <c r="D2215">
        <v>0</v>
      </c>
      <c r="F2215">
        <v>0</v>
      </c>
      <c r="G2215">
        <v>0</v>
      </c>
      <c r="K2215" t="s">
        <v>89</v>
      </c>
      <c r="L2215">
        <v>1</v>
      </c>
    </row>
    <row r="2216" spans="1:12" x14ac:dyDescent="0.35">
      <c r="A2216">
        <v>279929</v>
      </c>
      <c r="B2216">
        <v>7</v>
      </c>
      <c r="D2216">
        <v>0</v>
      </c>
      <c r="F2216">
        <v>0</v>
      </c>
      <c r="G2216">
        <v>0</v>
      </c>
      <c r="K2216" t="s">
        <v>89</v>
      </c>
      <c r="L2216">
        <v>1</v>
      </c>
    </row>
    <row r="2217" spans="1:12" x14ac:dyDescent="0.35">
      <c r="A2217">
        <v>279929</v>
      </c>
      <c r="B2217">
        <v>8</v>
      </c>
      <c r="D2217">
        <v>0</v>
      </c>
      <c r="F2217">
        <v>0</v>
      </c>
      <c r="G2217">
        <v>0</v>
      </c>
      <c r="K2217" t="s">
        <v>89</v>
      </c>
      <c r="L2217">
        <v>1</v>
      </c>
    </row>
    <row r="2218" spans="1:12" x14ac:dyDescent="0.35">
      <c r="A2218">
        <v>279929</v>
      </c>
      <c r="B2218">
        <v>9</v>
      </c>
      <c r="D2218">
        <v>0</v>
      </c>
      <c r="F2218">
        <v>0</v>
      </c>
      <c r="G2218">
        <v>0</v>
      </c>
      <c r="K2218" t="s">
        <v>89</v>
      </c>
      <c r="L2218">
        <v>1</v>
      </c>
    </row>
    <row r="2219" spans="1:12" x14ac:dyDescent="0.35">
      <c r="A2219">
        <v>279929</v>
      </c>
      <c r="B2219">
        <v>10</v>
      </c>
      <c r="D2219">
        <v>0</v>
      </c>
      <c r="F2219">
        <v>0</v>
      </c>
      <c r="G2219">
        <v>0</v>
      </c>
      <c r="K2219" t="s">
        <v>89</v>
      </c>
      <c r="L2219">
        <v>1</v>
      </c>
    </row>
    <row r="2220" spans="1:12" x14ac:dyDescent="0.35">
      <c r="A2220">
        <v>279929</v>
      </c>
      <c r="B2220">
        <v>11</v>
      </c>
      <c r="D2220">
        <v>0</v>
      </c>
      <c r="F2220">
        <v>0</v>
      </c>
      <c r="G2220">
        <v>0</v>
      </c>
      <c r="K2220" t="s">
        <v>89</v>
      </c>
      <c r="L2220">
        <v>1</v>
      </c>
    </row>
    <row r="2221" spans="1:12" x14ac:dyDescent="0.35">
      <c r="A2221">
        <v>279929</v>
      </c>
      <c r="B2221">
        <v>12</v>
      </c>
      <c r="D2221">
        <v>0</v>
      </c>
      <c r="F2221">
        <v>0</v>
      </c>
      <c r="G2221">
        <v>0</v>
      </c>
      <c r="K2221" t="s">
        <v>89</v>
      </c>
      <c r="L2221">
        <v>1</v>
      </c>
    </row>
    <row r="2222" spans="1:12" x14ac:dyDescent="0.35">
      <c r="A2222">
        <v>505225</v>
      </c>
      <c r="B2222">
        <v>1</v>
      </c>
      <c r="C2222" t="s">
        <v>16</v>
      </c>
      <c r="D2222">
        <v>6</v>
      </c>
      <c r="E2222">
        <v>45</v>
      </c>
      <c r="F2222">
        <v>1</v>
      </c>
      <c r="G2222">
        <v>30</v>
      </c>
      <c r="H2222" t="s">
        <v>205</v>
      </c>
      <c r="I2222" t="s">
        <v>205</v>
      </c>
      <c r="J2222">
        <v>19</v>
      </c>
      <c r="K2222">
        <v>45</v>
      </c>
      <c r="L2222">
        <v>1</v>
      </c>
    </row>
    <row r="2223" spans="1:12" x14ac:dyDescent="0.35">
      <c r="A2223">
        <v>505225</v>
      </c>
      <c r="B2223">
        <v>2</v>
      </c>
      <c r="C2223" t="s">
        <v>84</v>
      </c>
      <c r="D2223">
        <v>25</v>
      </c>
      <c r="E2223">
        <v>33</v>
      </c>
      <c r="F2223">
        <v>1</v>
      </c>
      <c r="G2223">
        <v>42</v>
      </c>
      <c r="H2223">
        <v>5.6311342592592073E-3</v>
      </c>
      <c r="I2223">
        <v>5.6311342592592073E-3</v>
      </c>
      <c r="J2223">
        <v>5.6311342592592073E-3</v>
      </c>
      <c r="K2223">
        <v>33</v>
      </c>
      <c r="L2223">
        <v>1</v>
      </c>
    </row>
    <row r="2224" spans="1:12" x14ac:dyDescent="0.35">
      <c r="A2224">
        <v>505225</v>
      </c>
      <c r="B2224">
        <v>3</v>
      </c>
      <c r="C2224" t="s">
        <v>157</v>
      </c>
      <c r="D2224">
        <v>5</v>
      </c>
      <c r="E2224">
        <v>38</v>
      </c>
      <c r="F2224">
        <v>1</v>
      </c>
      <c r="G2224">
        <v>26</v>
      </c>
      <c r="H2224">
        <v>2.2593402777777882E-2</v>
      </c>
      <c r="I2224">
        <v>2.2593402777777882E-2</v>
      </c>
      <c r="J2224">
        <v>2.2593402777777882E-2</v>
      </c>
      <c r="K2224">
        <v>38</v>
      </c>
      <c r="L2224">
        <v>1</v>
      </c>
    </row>
    <row r="2225" spans="1:12" x14ac:dyDescent="0.35">
      <c r="A2225">
        <v>505225</v>
      </c>
      <c r="B2225">
        <v>4</v>
      </c>
      <c r="D2225">
        <v>0</v>
      </c>
      <c r="F2225">
        <v>0</v>
      </c>
      <c r="G2225">
        <v>0</v>
      </c>
      <c r="K2225" t="s">
        <v>89</v>
      </c>
      <c r="L2225">
        <v>1</v>
      </c>
    </row>
    <row r="2226" spans="1:12" x14ac:dyDescent="0.35">
      <c r="A2226">
        <v>505225</v>
      </c>
      <c r="B2226">
        <v>5</v>
      </c>
      <c r="D2226">
        <v>0</v>
      </c>
      <c r="F2226">
        <v>0</v>
      </c>
      <c r="G2226">
        <v>0</v>
      </c>
      <c r="K2226" t="s">
        <v>89</v>
      </c>
      <c r="L2226">
        <v>1</v>
      </c>
    </row>
    <row r="2227" spans="1:12" x14ac:dyDescent="0.35">
      <c r="A2227">
        <v>505225</v>
      </c>
      <c r="B2227">
        <v>6</v>
      </c>
      <c r="D2227">
        <v>0</v>
      </c>
      <c r="F2227">
        <v>0</v>
      </c>
      <c r="G2227">
        <v>0</v>
      </c>
      <c r="K2227" t="s">
        <v>89</v>
      </c>
      <c r="L2227">
        <v>1</v>
      </c>
    </row>
    <row r="2228" spans="1:12" x14ac:dyDescent="0.35">
      <c r="A2228">
        <v>505225</v>
      </c>
      <c r="B2228">
        <v>7</v>
      </c>
      <c r="D2228">
        <v>0</v>
      </c>
      <c r="F2228">
        <v>0</v>
      </c>
      <c r="G2228">
        <v>0</v>
      </c>
      <c r="K2228" t="s">
        <v>89</v>
      </c>
      <c r="L2228">
        <v>1</v>
      </c>
    </row>
    <row r="2229" spans="1:12" x14ac:dyDescent="0.35">
      <c r="A2229">
        <v>505225</v>
      </c>
      <c r="B2229">
        <v>8</v>
      </c>
      <c r="D2229">
        <v>0</v>
      </c>
      <c r="F2229">
        <v>0</v>
      </c>
      <c r="G2229">
        <v>0</v>
      </c>
      <c r="K2229" t="s">
        <v>89</v>
      </c>
      <c r="L2229">
        <v>1</v>
      </c>
    </row>
    <row r="2230" spans="1:12" x14ac:dyDescent="0.35">
      <c r="A2230">
        <v>505225</v>
      </c>
      <c r="B2230">
        <v>9</v>
      </c>
      <c r="D2230">
        <v>0</v>
      </c>
      <c r="F2230">
        <v>0</v>
      </c>
      <c r="G2230">
        <v>0</v>
      </c>
      <c r="K2230" t="s">
        <v>89</v>
      </c>
      <c r="L2230">
        <v>1</v>
      </c>
    </row>
    <row r="2231" spans="1:12" x14ac:dyDescent="0.35">
      <c r="A2231">
        <v>505225</v>
      </c>
      <c r="B2231">
        <v>10</v>
      </c>
      <c r="D2231">
        <v>0</v>
      </c>
      <c r="F2231">
        <v>0</v>
      </c>
      <c r="G2231">
        <v>0</v>
      </c>
      <c r="K2231" t="s">
        <v>89</v>
      </c>
      <c r="L2231">
        <v>1</v>
      </c>
    </row>
    <row r="2232" spans="1:12" x14ac:dyDescent="0.35">
      <c r="A2232">
        <v>505225</v>
      </c>
      <c r="B2232">
        <v>11</v>
      </c>
      <c r="D2232">
        <v>0</v>
      </c>
      <c r="F2232">
        <v>0</v>
      </c>
      <c r="G2232">
        <v>0</v>
      </c>
      <c r="K2232" t="s">
        <v>89</v>
      </c>
      <c r="L2232">
        <v>1</v>
      </c>
    </row>
    <row r="2233" spans="1:12" x14ac:dyDescent="0.35">
      <c r="A2233">
        <v>505225</v>
      </c>
      <c r="B2233">
        <v>12</v>
      </c>
      <c r="D2233">
        <v>0</v>
      </c>
      <c r="F2233">
        <v>0</v>
      </c>
      <c r="G2233">
        <v>0</v>
      </c>
      <c r="K2233" t="s">
        <v>89</v>
      </c>
      <c r="L2233">
        <v>1</v>
      </c>
    </row>
    <row r="2234" spans="1:12" x14ac:dyDescent="0.35">
      <c r="A2234">
        <v>667707</v>
      </c>
      <c r="B2234">
        <v>1</v>
      </c>
      <c r="C2234" t="s">
        <v>31</v>
      </c>
      <c r="D2234">
        <v>22</v>
      </c>
      <c r="E2234">
        <v>29</v>
      </c>
      <c r="F2234">
        <v>1</v>
      </c>
      <c r="G2234">
        <v>46</v>
      </c>
      <c r="H2234" t="s">
        <v>170</v>
      </c>
      <c r="I2234" t="s">
        <v>170</v>
      </c>
      <c r="J2234">
        <v>11</v>
      </c>
      <c r="K2234">
        <v>29</v>
      </c>
      <c r="L2234">
        <v>1</v>
      </c>
    </row>
    <row r="2235" spans="1:12" x14ac:dyDescent="0.35">
      <c r="A2235">
        <v>667707</v>
      </c>
      <c r="B2235">
        <v>2</v>
      </c>
      <c r="C2235" t="s">
        <v>156</v>
      </c>
      <c r="D2235">
        <v>6</v>
      </c>
      <c r="E2235">
        <v>67</v>
      </c>
      <c r="F2235">
        <v>2</v>
      </c>
      <c r="G2235">
        <v>8</v>
      </c>
      <c r="H2235" t="s">
        <v>294</v>
      </c>
      <c r="I2235" t="s">
        <v>294</v>
      </c>
      <c r="J2235">
        <v>3</v>
      </c>
      <c r="K2235" t="s">
        <v>293</v>
      </c>
      <c r="L2235">
        <v>1</v>
      </c>
    </row>
    <row r="2236" spans="1:12" x14ac:dyDescent="0.35">
      <c r="A2236">
        <v>667707</v>
      </c>
      <c r="B2236">
        <v>3</v>
      </c>
      <c r="C2236" t="s">
        <v>113</v>
      </c>
      <c r="D2236">
        <v>50</v>
      </c>
      <c r="E2236">
        <v>33</v>
      </c>
      <c r="F2236">
        <v>1</v>
      </c>
      <c r="G2236">
        <v>36</v>
      </c>
      <c r="H2236">
        <v>2.2295138888888788E-2</v>
      </c>
      <c r="I2236">
        <v>2.2295138888888788E-2</v>
      </c>
      <c r="J2236">
        <v>2.2295138888888788E-2</v>
      </c>
      <c r="K2236">
        <v>33</v>
      </c>
      <c r="L2236">
        <v>1</v>
      </c>
    </row>
    <row r="2237" spans="1:12" x14ac:dyDescent="0.35">
      <c r="A2237">
        <v>667707</v>
      </c>
      <c r="B2237">
        <v>4</v>
      </c>
      <c r="D2237">
        <v>0</v>
      </c>
      <c r="F2237">
        <v>0</v>
      </c>
      <c r="G2237">
        <v>0</v>
      </c>
      <c r="K2237" t="s">
        <v>89</v>
      </c>
      <c r="L2237">
        <v>1</v>
      </c>
    </row>
    <row r="2238" spans="1:12" x14ac:dyDescent="0.35">
      <c r="A2238">
        <v>667707</v>
      </c>
      <c r="B2238">
        <v>5</v>
      </c>
      <c r="D2238">
        <v>0</v>
      </c>
      <c r="F2238">
        <v>0</v>
      </c>
      <c r="G2238">
        <v>0</v>
      </c>
      <c r="K2238" t="s">
        <v>89</v>
      </c>
      <c r="L2238">
        <v>1</v>
      </c>
    </row>
    <row r="2239" spans="1:12" x14ac:dyDescent="0.35">
      <c r="A2239">
        <v>667707</v>
      </c>
      <c r="B2239">
        <v>6</v>
      </c>
      <c r="D2239">
        <v>0</v>
      </c>
      <c r="F2239">
        <v>0</v>
      </c>
      <c r="G2239">
        <v>0</v>
      </c>
      <c r="K2239" t="s">
        <v>89</v>
      </c>
      <c r="L2239">
        <v>1</v>
      </c>
    </row>
    <row r="2240" spans="1:12" x14ac:dyDescent="0.35">
      <c r="A2240">
        <v>667707</v>
      </c>
      <c r="B2240">
        <v>7</v>
      </c>
      <c r="D2240">
        <v>0</v>
      </c>
      <c r="F2240">
        <v>0</v>
      </c>
      <c r="G2240">
        <v>0</v>
      </c>
      <c r="K2240" t="s">
        <v>89</v>
      </c>
      <c r="L2240">
        <v>1</v>
      </c>
    </row>
    <row r="2241" spans="1:12" x14ac:dyDescent="0.35">
      <c r="A2241">
        <v>667707</v>
      </c>
      <c r="B2241">
        <v>8</v>
      </c>
      <c r="D2241">
        <v>0</v>
      </c>
      <c r="F2241">
        <v>0</v>
      </c>
      <c r="G2241">
        <v>0</v>
      </c>
      <c r="K2241" t="s">
        <v>89</v>
      </c>
      <c r="L2241">
        <v>1</v>
      </c>
    </row>
    <row r="2242" spans="1:12" x14ac:dyDescent="0.35">
      <c r="A2242">
        <v>667707</v>
      </c>
      <c r="B2242">
        <v>9</v>
      </c>
      <c r="D2242">
        <v>0</v>
      </c>
      <c r="F2242">
        <v>0</v>
      </c>
      <c r="G2242">
        <v>0</v>
      </c>
      <c r="K2242" t="s">
        <v>89</v>
      </c>
      <c r="L2242">
        <v>1</v>
      </c>
    </row>
    <row r="2243" spans="1:12" x14ac:dyDescent="0.35">
      <c r="A2243">
        <v>667707</v>
      </c>
      <c r="B2243">
        <v>10</v>
      </c>
      <c r="D2243">
        <v>0</v>
      </c>
      <c r="F2243">
        <v>0</v>
      </c>
      <c r="G2243">
        <v>0</v>
      </c>
      <c r="K2243" t="s">
        <v>89</v>
      </c>
      <c r="L2243">
        <v>1</v>
      </c>
    </row>
    <row r="2244" spans="1:12" x14ac:dyDescent="0.35">
      <c r="A2244">
        <v>667707</v>
      </c>
      <c r="B2244">
        <v>11</v>
      </c>
      <c r="D2244">
        <v>0</v>
      </c>
      <c r="F2244">
        <v>0</v>
      </c>
      <c r="G2244">
        <v>0</v>
      </c>
      <c r="K2244" t="s">
        <v>89</v>
      </c>
      <c r="L2244">
        <v>1</v>
      </c>
    </row>
    <row r="2245" spans="1:12" x14ac:dyDescent="0.35">
      <c r="A2245">
        <v>667707</v>
      </c>
      <c r="B2245">
        <v>12</v>
      </c>
      <c r="D2245">
        <v>0</v>
      </c>
      <c r="F2245">
        <v>0</v>
      </c>
      <c r="G2245">
        <v>0</v>
      </c>
      <c r="K2245" t="s">
        <v>89</v>
      </c>
      <c r="L2245">
        <v>1</v>
      </c>
    </row>
    <row r="2246" spans="1:12" x14ac:dyDescent="0.35">
      <c r="A2246">
        <v>238208</v>
      </c>
      <c r="B2246">
        <v>1</v>
      </c>
      <c r="C2246" t="s">
        <v>93</v>
      </c>
      <c r="D2246">
        <v>14</v>
      </c>
      <c r="E2246">
        <v>32</v>
      </c>
      <c r="F2246">
        <v>3</v>
      </c>
      <c r="G2246">
        <v>43</v>
      </c>
      <c r="H2246" t="s">
        <v>170</v>
      </c>
      <c r="I2246" t="s">
        <v>170</v>
      </c>
      <c r="J2246">
        <v>11</v>
      </c>
      <c r="K2246">
        <v>32</v>
      </c>
      <c r="L2246">
        <v>1</v>
      </c>
    </row>
    <row r="2247" spans="1:12" x14ac:dyDescent="0.35">
      <c r="A2247">
        <v>238208</v>
      </c>
      <c r="B2247">
        <v>2</v>
      </c>
      <c r="C2247" t="s">
        <v>113</v>
      </c>
      <c r="D2247">
        <v>36</v>
      </c>
      <c r="E2247">
        <v>39</v>
      </c>
      <c r="F2247">
        <v>2</v>
      </c>
      <c r="G2247">
        <v>36</v>
      </c>
      <c r="H2247">
        <v>5.9615740740741607E-3</v>
      </c>
      <c r="I2247">
        <v>5.9615740740741607E-3</v>
      </c>
      <c r="J2247">
        <v>5.9615740740741607E-3</v>
      </c>
      <c r="K2247">
        <v>39</v>
      </c>
      <c r="L2247">
        <v>1</v>
      </c>
    </row>
    <row r="2248" spans="1:12" x14ac:dyDescent="0.35">
      <c r="A2248">
        <v>238208</v>
      </c>
      <c r="B2248">
        <v>3</v>
      </c>
      <c r="C2248" t="s">
        <v>69</v>
      </c>
      <c r="D2248">
        <v>43</v>
      </c>
      <c r="E2248">
        <v>46</v>
      </c>
      <c r="F2248">
        <v>1</v>
      </c>
      <c r="G2248">
        <v>10</v>
      </c>
      <c r="H2248">
        <v>2.4853009259259151E-2</v>
      </c>
      <c r="I2248">
        <v>2.4853009259259151E-2</v>
      </c>
      <c r="J2248">
        <v>2.4853009259259151E-2</v>
      </c>
      <c r="K2248">
        <v>46</v>
      </c>
      <c r="L2248">
        <v>1</v>
      </c>
    </row>
    <row r="2249" spans="1:12" x14ac:dyDescent="0.35">
      <c r="A2249">
        <v>238208</v>
      </c>
      <c r="B2249">
        <v>4</v>
      </c>
      <c r="D2249">
        <v>0</v>
      </c>
      <c r="F2249">
        <v>0</v>
      </c>
      <c r="G2249">
        <v>0</v>
      </c>
      <c r="K2249" t="s">
        <v>89</v>
      </c>
      <c r="L2249">
        <v>1</v>
      </c>
    </row>
    <row r="2250" spans="1:12" x14ac:dyDescent="0.35">
      <c r="A2250">
        <v>238208</v>
      </c>
      <c r="B2250">
        <v>5</v>
      </c>
      <c r="D2250">
        <v>0</v>
      </c>
      <c r="F2250">
        <v>0</v>
      </c>
      <c r="G2250">
        <v>0</v>
      </c>
      <c r="K2250" t="s">
        <v>89</v>
      </c>
      <c r="L2250">
        <v>1</v>
      </c>
    </row>
    <row r="2251" spans="1:12" x14ac:dyDescent="0.35">
      <c r="A2251">
        <v>238208</v>
      </c>
      <c r="B2251">
        <v>6</v>
      </c>
      <c r="D2251">
        <v>0</v>
      </c>
      <c r="F2251">
        <v>0</v>
      </c>
      <c r="G2251">
        <v>0</v>
      </c>
      <c r="K2251" t="s">
        <v>89</v>
      </c>
      <c r="L2251">
        <v>1</v>
      </c>
    </row>
    <row r="2252" spans="1:12" x14ac:dyDescent="0.35">
      <c r="A2252">
        <v>238208</v>
      </c>
      <c r="B2252">
        <v>7</v>
      </c>
      <c r="D2252">
        <v>0</v>
      </c>
      <c r="F2252">
        <v>0</v>
      </c>
      <c r="G2252">
        <v>0</v>
      </c>
      <c r="K2252" t="s">
        <v>89</v>
      </c>
      <c r="L2252">
        <v>1</v>
      </c>
    </row>
    <row r="2253" spans="1:12" x14ac:dyDescent="0.35">
      <c r="A2253">
        <v>238208</v>
      </c>
      <c r="B2253">
        <v>8</v>
      </c>
      <c r="D2253">
        <v>0</v>
      </c>
      <c r="F2253">
        <v>0</v>
      </c>
      <c r="G2253">
        <v>0</v>
      </c>
      <c r="K2253" t="s">
        <v>89</v>
      </c>
      <c r="L2253">
        <v>1</v>
      </c>
    </row>
    <row r="2254" spans="1:12" x14ac:dyDescent="0.35">
      <c r="A2254">
        <v>238208</v>
      </c>
      <c r="B2254">
        <v>9</v>
      </c>
      <c r="D2254">
        <v>0</v>
      </c>
      <c r="F2254">
        <v>0</v>
      </c>
      <c r="G2254">
        <v>0</v>
      </c>
      <c r="K2254" t="s">
        <v>89</v>
      </c>
      <c r="L2254">
        <v>1</v>
      </c>
    </row>
    <row r="2255" spans="1:12" x14ac:dyDescent="0.35">
      <c r="A2255">
        <v>238208</v>
      </c>
      <c r="B2255">
        <v>10</v>
      </c>
      <c r="D2255">
        <v>0</v>
      </c>
      <c r="F2255">
        <v>0</v>
      </c>
      <c r="G2255">
        <v>0</v>
      </c>
      <c r="K2255" t="s">
        <v>89</v>
      </c>
      <c r="L2255">
        <v>1</v>
      </c>
    </row>
    <row r="2256" spans="1:12" x14ac:dyDescent="0.35">
      <c r="A2256">
        <v>238208</v>
      </c>
      <c r="B2256">
        <v>11</v>
      </c>
      <c r="D2256">
        <v>0</v>
      </c>
      <c r="F2256">
        <v>0</v>
      </c>
      <c r="G2256">
        <v>0</v>
      </c>
      <c r="K2256" t="s">
        <v>89</v>
      </c>
      <c r="L2256">
        <v>1</v>
      </c>
    </row>
    <row r="2257" spans="1:12" x14ac:dyDescent="0.35">
      <c r="A2257">
        <v>238208</v>
      </c>
      <c r="B2257">
        <v>12</v>
      </c>
      <c r="D2257">
        <v>0</v>
      </c>
      <c r="F2257">
        <v>0</v>
      </c>
      <c r="G2257">
        <v>0</v>
      </c>
      <c r="K2257" t="s">
        <v>89</v>
      </c>
      <c r="L2257">
        <v>1</v>
      </c>
    </row>
    <row r="2258" spans="1:12" x14ac:dyDescent="0.35">
      <c r="A2258">
        <v>248235</v>
      </c>
      <c r="B2258">
        <v>1</v>
      </c>
      <c r="C2258" t="s">
        <v>30</v>
      </c>
      <c r="D2258">
        <v>23</v>
      </c>
      <c r="E2258">
        <v>30</v>
      </c>
      <c r="F2258">
        <v>2</v>
      </c>
      <c r="G2258">
        <v>45</v>
      </c>
      <c r="H2258" t="s">
        <v>170</v>
      </c>
      <c r="I2258" t="s">
        <v>170</v>
      </c>
      <c r="J2258">
        <v>11</v>
      </c>
      <c r="K2258">
        <v>30</v>
      </c>
      <c r="L2258">
        <v>1</v>
      </c>
    </row>
    <row r="2259" spans="1:12" x14ac:dyDescent="0.35">
      <c r="A2259">
        <v>248235</v>
      </c>
      <c r="B2259">
        <v>2</v>
      </c>
      <c r="C2259" t="s">
        <v>139</v>
      </c>
      <c r="D2259">
        <v>35</v>
      </c>
      <c r="E2259">
        <v>42</v>
      </c>
      <c r="F2259">
        <v>2</v>
      </c>
      <c r="G2259">
        <v>33</v>
      </c>
      <c r="H2259">
        <v>6.0643518518519457E-3</v>
      </c>
      <c r="I2259">
        <v>6.0643518518519457E-3</v>
      </c>
      <c r="J2259">
        <v>6.0643518518519457E-3</v>
      </c>
      <c r="K2259">
        <v>42</v>
      </c>
      <c r="L2259">
        <v>1</v>
      </c>
    </row>
    <row r="2260" spans="1:12" x14ac:dyDescent="0.35">
      <c r="A2260">
        <v>248235</v>
      </c>
      <c r="B2260">
        <v>3</v>
      </c>
      <c r="C2260" t="s">
        <v>156</v>
      </c>
      <c r="D2260">
        <v>44</v>
      </c>
      <c r="E2260">
        <v>47</v>
      </c>
      <c r="F2260">
        <v>1</v>
      </c>
      <c r="G2260">
        <v>8</v>
      </c>
      <c r="H2260">
        <v>2.4968287037037129E-2</v>
      </c>
      <c r="I2260">
        <v>2.4968287037037129E-2</v>
      </c>
      <c r="J2260">
        <v>2.4968287037037129E-2</v>
      </c>
      <c r="K2260">
        <v>47</v>
      </c>
      <c r="L2260">
        <v>1</v>
      </c>
    </row>
    <row r="2261" spans="1:12" x14ac:dyDescent="0.35">
      <c r="A2261">
        <v>248235</v>
      </c>
      <c r="B2261">
        <v>4</v>
      </c>
      <c r="D2261">
        <v>0</v>
      </c>
      <c r="F2261">
        <v>0</v>
      </c>
      <c r="G2261">
        <v>0</v>
      </c>
      <c r="K2261" t="s">
        <v>89</v>
      </c>
      <c r="L2261">
        <v>1</v>
      </c>
    </row>
    <row r="2262" spans="1:12" x14ac:dyDescent="0.35">
      <c r="A2262">
        <v>248235</v>
      </c>
      <c r="B2262">
        <v>5</v>
      </c>
      <c r="D2262">
        <v>0</v>
      </c>
      <c r="F2262">
        <v>0</v>
      </c>
      <c r="G2262">
        <v>0</v>
      </c>
      <c r="K2262" t="s">
        <v>89</v>
      </c>
      <c r="L2262">
        <v>1</v>
      </c>
    </row>
    <row r="2263" spans="1:12" x14ac:dyDescent="0.35">
      <c r="A2263">
        <v>248235</v>
      </c>
      <c r="B2263">
        <v>6</v>
      </c>
      <c r="D2263">
        <v>0</v>
      </c>
      <c r="F2263">
        <v>0</v>
      </c>
      <c r="G2263">
        <v>0</v>
      </c>
      <c r="K2263" t="s">
        <v>89</v>
      </c>
      <c r="L2263">
        <v>1</v>
      </c>
    </row>
    <row r="2264" spans="1:12" x14ac:dyDescent="0.35">
      <c r="A2264">
        <v>248235</v>
      </c>
      <c r="B2264">
        <v>7</v>
      </c>
      <c r="D2264">
        <v>0</v>
      </c>
      <c r="F2264">
        <v>0</v>
      </c>
      <c r="G2264">
        <v>0</v>
      </c>
      <c r="K2264" t="s">
        <v>89</v>
      </c>
      <c r="L2264">
        <v>1</v>
      </c>
    </row>
    <row r="2265" spans="1:12" x14ac:dyDescent="0.35">
      <c r="A2265">
        <v>248235</v>
      </c>
      <c r="B2265">
        <v>8</v>
      </c>
      <c r="D2265">
        <v>0</v>
      </c>
      <c r="F2265">
        <v>0</v>
      </c>
      <c r="G2265">
        <v>0</v>
      </c>
      <c r="K2265" t="s">
        <v>89</v>
      </c>
      <c r="L2265">
        <v>1</v>
      </c>
    </row>
    <row r="2266" spans="1:12" x14ac:dyDescent="0.35">
      <c r="A2266">
        <v>248235</v>
      </c>
      <c r="B2266">
        <v>9</v>
      </c>
      <c r="D2266">
        <v>0</v>
      </c>
      <c r="F2266">
        <v>0</v>
      </c>
      <c r="G2266">
        <v>0</v>
      </c>
      <c r="K2266" t="s">
        <v>89</v>
      </c>
      <c r="L2266">
        <v>1</v>
      </c>
    </row>
    <row r="2267" spans="1:12" x14ac:dyDescent="0.35">
      <c r="A2267">
        <v>248235</v>
      </c>
      <c r="B2267">
        <v>10</v>
      </c>
      <c r="D2267">
        <v>0</v>
      </c>
      <c r="F2267">
        <v>0</v>
      </c>
      <c r="G2267">
        <v>0</v>
      </c>
      <c r="K2267" t="s">
        <v>89</v>
      </c>
      <c r="L2267">
        <v>1</v>
      </c>
    </row>
    <row r="2268" spans="1:12" x14ac:dyDescent="0.35">
      <c r="A2268">
        <v>248235</v>
      </c>
      <c r="B2268">
        <v>11</v>
      </c>
      <c r="D2268">
        <v>0</v>
      </c>
      <c r="F2268">
        <v>0</v>
      </c>
      <c r="G2268">
        <v>0</v>
      </c>
      <c r="K2268" t="s">
        <v>89</v>
      </c>
      <c r="L2268">
        <v>1</v>
      </c>
    </row>
    <row r="2269" spans="1:12" x14ac:dyDescent="0.35">
      <c r="A2269">
        <v>248235</v>
      </c>
      <c r="B2269">
        <v>12</v>
      </c>
      <c r="D2269">
        <v>0</v>
      </c>
      <c r="F2269">
        <v>0</v>
      </c>
      <c r="G2269">
        <v>0</v>
      </c>
      <c r="K2269" t="s">
        <v>89</v>
      </c>
      <c r="L2269">
        <v>1</v>
      </c>
    </row>
    <row r="2270" spans="1:12" x14ac:dyDescent="0.35">
      <c r="A2270">
        <v>103617</v>
      </c>
      <c r="B2270">
        <v>1</v>
      </c>
      <c r="C2270" t="s">
        <v>124</v>
      </c>
      <c r="D2270">
        <v>44</v>
      </c>
      <c r="E2270">
        <v>34</v>
      </c>
      <c r="F2270">
        <v>3</v>
      </c>
      <c r="G2270">
        <v>41</v>
      </c>
      <c r="H2270" t="s">
        <v>170</v>
      </c>
      <c r="I2270" t="s">
        <v>170</v>
      </c>
      <c r="J2270">
        <v>11</v>
      </c>
      <c r="K2270">
        <v>34</v>
      </c>
      <c r="L2270">
        <v>1</v>
      </c>
    </row>
    <row r="2271" spans="1:12" x14ac:dyDescent="0.35">
      <c r="A2271">
        <v>103617</v>
      </c>
      <c r="B2271">
        <v>2</v>
      </c>
      <c r="C2271" t="s">
        <v>107</v>
      </c>
      <c r="D2271">
        <v>37</v>
      </c>
      <c r="E2271">
        <v>48</v>
      </c>
      <c r="F2271">
        <v>2</v>
      </c>
      <c r="G2271">
        <v>27</v>
      </c>
      <c r="H2271">
        <v>6.356597222222149E-3</v>
      </c>
      <c r="I2271">
        <v>6.356597222222149E-3</v>
      </c>
      <c r="J2271">
        <v>6.356597222222149E-3</v>
      </c>
      <c r="K2271">
        <v>48</v>
      </c>
      <c r="L2271">
        <v>1</v>
      </c>
    </row>
    <row r="2272" spans="1:12" x14ac:dyDescent="0.35">
      <c r="A2272">
        <v>103617</v>
      </c>
      <c r="B2272">
        <v>3</v>
      </c>
      <c r="C2272" t="s">
        <v>110</v>
      </c>
      <c r="D2272">
        <v>3</v>
      </c>
      <c r="E2272">
        <v>45</v>
      </c>
      <c r="F2272">
        <v>1</v>
      </c>
      <c r="G2272">
        <v>12</v>
      </c>
      <c r="H2272">
        <v>2.4368171296296204E-2</v>
      </c>
      <c r="I2272">
        <v>2.4368171296296204E-2</v>
      </c>
      <c r="J2272">
        <v>2.4368171296296204E-2</v>
      </c>
      <c r="K2272">
        <v>45</v>
      </c>
      <c r="L2272">
        <v>1</v>
      </c>
    </row>
    <row r="2273" spans="1:12" x14ac:dyDescent="0.35">
      <c r="A2273">
        <v>103617</v>
      </c>
      <c r="B2273">
        <v>4</v>
      </c>
      <c r="D2273">
        <v>0</v>
      </c>
      <c r="F2273">
        <v>0</v>
      </c>
      <c r="G2273">
        <v>0</v>
      </c>
      <c r="K2273" t="s">
        <v>89</v>
      </c>
      <c r="L2273">
        <v>1</v>
      </c>
    </row>
    <row r="2274" spans="1:12" x14ac:dyDescent="0.35">
      <c r="A2274">
        <v>103617</v>
      </c>
      <c r="B2274">
        <v>5</v>
      </c>
      <c r="D2274">
        <v>0</v>
      </c>
      <c r="F2274">
        <v>0</v>
      </c>
      <c r="G2274">
        <v>0</v>
      </c>
      <c r="K2274" t="s">
        <v>89</v>
      </c>
      <c r="L2274">
        <v>1</v>
      </c>
    </row>
    <row r="2275" spans="1:12" x14ac:dyDescent="0.35">
      <c r="A2275">
        <v>103617</v>
      </c>
      <c r="B2275">
        <v>6</v>
      </c>
      <c r="D2275">
        <v>0</v>
      </c>
      <c r="F2275">
        <v>0</v>
      </c>
      <c r="G2275">
        <v>0</v>
      </c>
      <c r="K2275" t="s">
        <v>89</v>
      </c>
      <c r="L2275">
        <v>1</v>
      </c>
    </row>
    <row r="2276" spans="1:12" x14ac:dyDescent="0.35">
      <c r="A2276">
        <v>103617</v>
      </c>
      <c r="B2276">
        <v>7</v>
      </c>
      <c r="D2276">
        <v>0</v>
      </c>
      <c r="F2276">
        <v>0</v>
      </c>
      <c r="G2276">
        <v>0</v>
      </c>
      <c r="K2276" t="s">
        <v>89</v>
      </c>
      <c r="L2276">
        <v>1</v>
      </c>
    </row>
    <row r="2277" spans="1:12" x14ac:dyDescent="0.35">
      <c r="A2277">
        <v>103617</v>
      </c>
      <c r="B2277">
        <v>8</v>
      </c>
      <c r="D2277">
        <v>0</v>
      </c>
      <c r="F2277">
        <v>0</v>
      </c>
      <c r="G2277">
        <v>0</v>
      </c>
      <c r="K2277" t="s">
        <v>89</v>
      </c>
      <c r="L2277">
        <v>1</v>
      </c>
    </row>
    <row r="2278" spans="1:12" x14ac:dyDescent="0.35">
      <c r="A2278">
        <v>103617</v>
      </c>
      <c r="B2278">
        <v>9</v>
      </c>
      <c r="D2278">
        <v>0</v>
      </c>
      <c r="F2278">
        <v>0</v>
      </c>
      <c r="G2278">
        <v>0</v>
      </c>
      <c r="K2278" t="s">
        <v>89</v>
      </c>
      <c r="L2278">
        <v>1</v>
      </c>
    </row>
    <row r="2279" spans="1:12" x14ac:dyDescent="0.35">
      <c r="A2279">
        <v>103617</v>
      </c>
      <c r="B2279">
        <v>10</v>
      </c>
      <c r="D2279">
        <v>0</v>
      </c>
      <c r="F2279">
        <v>0</v>
      </c>
      <c r="G2279">
        <v>0</v>
      </c>
      <c r="K2279" t="s">
        <v>89</v>
      </c>
      <c r="L2279">
        <v>1</v>
      </c>
    </row>
    <row r="2280" spans="1:12" x14ac:dyDescent="0.35">
      <c r="A2280">
        <v>103617</v>
      </c>
      <c r="B2280">
        <v>11</v>
      </c>
      <c r="D2280">
        <v>0</v>
      </c>
      <c r="F2280">
        <v>0</v>
      </c>
      <c r="G2280">
        <v>0</v>
      </c>
      <c r="K2280" t="s">
        <v>89</v>
      </c>
      <c r="L2280">
        <v>1</v>
      </c>
    </row>
    <row r="2281" spans="1:12" x14ac:dyDescent="0.35">
      <c r="A2281">
        <v>103617</v>
      </c>
      <c r="B2281">
        <v>12</v>
      </c>
      <c r="D2281">
        <v>0</v>
      </c>
      <c r="F2281">
        <v>0</v>
      </c>
      <c r="G2281">
        <v>0</v>
      </c>
      <c r="K2281" t="s">
        <v>89</v>
      </c>
      <c r="L2281">
        <v>1</v>
      </c>
    </row>
    <row r="2282" spans="1:12" x14ac:dyDescent="0.35">
      <c r="A2282">
        <v>299053</v>
      </c>
      <c r="B2282">
        <v>1</v>
      </c>
      <c r="C2282" t="s">
        <v>13</v>
      </c>
      <c r="D2282">
        <v>36</v>
      </c>
      <c r="E2282">
        <v>35</v>
      </c>
      <c r="F2282">
        <v>3</v>
      </c>
      <c r="G2282">
        <v>40</v>
      </c>
      <c r="H2282" t="s">
        <v>190</v>
      </c>
      <c r="I2282" t="s">
        <v>190</v>
      </c>
      <c r="J2282">
        <v>12</v>
      </c>
      <c r="K2282">
        <v>35</v>
      </c>
      <c r="L2282">
        <v>1</v>
      </c>
    </row>
    <row r="2283" spans="1:12" x14ac:dyDescent="0.35">
      <c r="A2283">
        <v>299053</v>
      </c>
      <c r="B2283">
        <v>2</v>
      </c>
      <c r="C2283" t="s">
        <v>54</v>
      </c>
      <c r="D2283">
        <v>3</v>
      </c>
      <c r="E2283">
        <v>40</v>
      </c>
      <c r="F2283">
        <v>2</v>
      </c>
      <c r="G2283">
        <v>35</v>
      </c>
      <c r="H2283">
        <v>5.9672453703702999E-3</v>
      </c>
      <c r="I2283">
        <v>5.9672453703702999E-3</v>
      </c>
      <c r="J2283">
        <v>5.9672453703702999E-3</v>
      </c>
      <c r="K2283">
        <v>40</v>
      </c>
      <c r="L2283">
        <v>1</v>
      </c>
    </row>
    <row r="2284" spans="1:12" x14ac:dyDescent="0.35">
      <c r="A2284">
        <v>299053</v>
      </c>
      <c r="B2284">
        <v>3</v>
      </c>
      <c r="C2284" t="s">
        <v>145</v>
      </c>
      <c r="D2284">
        <v>45</v>
      </c>
      <c r="E2284">
        <v>50</v>
      </c>
      <c r="F2284">
        <v>1</v>
      </c>
      <c r="G2284">
        <v>2</v>
      </c>
      <c r="H2284" t="s">
        <v>162</v>
      </c>
      <c r="I2284" t="s">
        <v>162</v>
      </c>
      <c r="J2284">
        <v>1</v>
      </c>
      <c r="K2284">
        <v>50</v>
      </c>
      <c r="L2284">
        <v>1</v>
      </c>
    </row>
    <row r="2285" spans="1:12" x14ac:dyDescent="0.35">
      <c r="A2285">
        <v>299053</v>
      </c>
      <c r="B2285">
        <v>4</v>
      </c>
      <c r="D2285">
        <v>0</v>
      </c>
      <c r="F2285">
        <v>0</v>
      </c>
      <c r="G2285">
        <v>0</v>
      </c>
      <c r="K2285" t="s">
        <v>89</v>
      </c>
      <c r="L2285">
        <v>1</v>
      </c>
    </row>
    <row r="2286" spans="1:12" x14ac:dyDescent="0.35">
      <c r="A2286">
        <v>299053</v>
      </c>
      <c r="B2286">
        <v>5</v>
      </c>
      <c r="D2286">
        <v>0</v>
      </c>
      <c r="F2286">
        <v>0</v>
      </c>
      <c r="G2286">
        <v>0</v>
      </c>
      <c r="K2286" t="s">
        <v>89</v>
      </c>
      <c r="L2286">
        <v>1</v>
      </c>
    </row>
    <row r="2287" spans="1:12" x14ac:dyDescent="0.35">
      <c r="A2287">
        <v>299053</v>
      </c>
      <c r="B2287">
        <v>6</v>
      </c>
      <c r="D2287">
        <v>0</v>
      </c>
      <c r="F2287">
        <v>0</v>
      </c>
      <c r="G2287">
        <v>0</v>
      </c>
      <c r="K2287" t="s">
        <v>89</v>
      </c>
      <c r="L2287">
        <v>1</v>
      </c>
    </row>
    <row r="2288" spans="1:12" x14ac:dyDescent="0.35">
      <c r="A2288">
        <v>299053</v>
      </c>
      <c r="B2288">
        <v>7</v>
      </c>
      <c r="D2288">
        <v>0</v>
      </c>
      <c r="F2288">
        <v>0</v>
      </c>
      <c r="G2288">
        <v>0</v>
      </c>
      <c r="K2288" t="s">
        <v>89</v>
      </c>
      <c r="L2288">
        <v>1</v>
      </c>
    </row>
    <row r="2289" spans="1:12" x14ac:dyDescent="0.35">
      <c r="A2289">
        <v>299053</v>
      </c>
      <c r="B2289">
        <v>8</v>
      </c>
      <c r="D2289">
        <v>0</v>
      </c>
      <c r="F2289">
        <v>0</v>
      </c>
      <c r="G2289">
        <v>0</v>
      </c>
      <c r="K2289" t="s">
        <v>89</v>
      </c>
      <c r="L2289">
        <v>1</v>
      </c>
    </row>
    <row r="2290" spans="1:12" x14ac:dyDescent="0.35">
      <c r="A2290">
        <v>299053</v>
      </c>
      <c r="B2290">
        <v>9</v>
      </c>
      <c r="D2290">
        <v>0</v>
      </c>
      <c r="F2290">
        <v>0</v>
      </c>
      <c r="G2290">
        <v>0</v>
      </c>
      <c r="K2290" t="s">
        <v>89</v>
      </c>
      <c r="L2290">
        <v>1</v>
      </c>
    </row>
    <row r="2291" spans="1:12" x14ac:dyDescent="0.35">
      <c r="A2291">
        <v>299053</v>
      </c>
      <c r="B2291">
        <v>10</v>
      </c>
      <c r="D2291">
        <v>0</v>
      </c>
      <c r="F2291">
        <v>0</v>
      </c>
      <c r="G2291">
        <v>0</v>
      </c>
      <c r="K2291" t="s">
        <v>89</v>
      </c>
      <c r="L2291">
        <v>1</v>
      </c>
    </row>
    <row r="2292" spans="1:12" x14ac:dyDescent="0.35">
      <c r="A2292">
        <v>299053</v>
      </c>
      <c r="B2292">
        <v>11</v>
      </c>
      <c r="D2292">
        <v>0</v>
      </c>
      <c r="F2292">
        <v>0</v>
      </c>
      <c r="G2292">
        <v>0</v>
      </c>
      <c r="K2292" t="s">
        <v>89</v>
      </c>
      <c r="L2292">
        <v>1</v>
      </c>
    </row>
    <row r="2293" spans="1:12" x14ac:dyDescent="0.35">
      <c r="A2293">
        <v>299053</v>
      </c>
      <c r="B2293">
        <v>12</v>
      </c>
      <c r="D2293">
        <v>0</v>
      </c>
      <c r="F2293">
        <v>0</v>
      </c>
      <c r="G2293">
        <v>0</v>
      </c>
      <c r="K2293" t="s">
        <v>89</v>
      </c>
      <c r="L2293">
        <v>1</v>
      </c>
    </row>
    <row r="2294" spans="1:12" x14ac:dyDescent="0.35">
      <c r="A2294">
        <v>258629</v>
      </c>
      <c r="B2294">
        <v>1</v>
      </c>
      <c r="C2294" t="s">
        <v>119</v>
      </c>
      <c r="D2294">
        <v>25</v>
      </c>
      <c r="E2294">
        <v>28</v>
      </c>
      <c r="F2294">
        <v>2</v>
      </c>
      <c r="G2294">
        <v>47</v>
      </c>
      <c r="H2294" t="s">
        <v>170</v>
      </c>
      <c r="I2294" t="s">
        <v>170</v>
      </c>
      <c r="J2294">
        <v>11</v>
      </c>
      <c r="K2294">
        <v>28</v>
      </c>
      <c r="L2294">
        <v>1</v>
      </c>
    </row>
    <row r="2295" spans="1:12" x14ac:dyDescent="0.35">
      <c r="A2295">
        <v>258629</v>
      </c>
      <c r="B2295">
        <v>2</v>
      </c>
      <c r="C2295" t="s">
        <v>159</v>
      </c>
      <c r="D2295">
        <v>34</v>
      </c>
      <c r="E2295">
        <v>54</v>
      </c>
      <c r="F2295">
        <v>2</v>
      </c>
      <c r="G2295">
        <v>21</v>
      </c>
      <c r="H2295">
        <v>6.646874999999941E-3</v>
      </c>
      <c r="I2295">
        <v>6.646874999999941E-3</v>
      </c>
      <c r="J2295">
        <v>6.646874999999941E-3</v>
      </c>
      <c r="K2295">
        <v>54</v>
      </c>
      <c r="L2295">
        <v>1</v>
      </c>
    </row>
    <row r="2296" spans="1:12" x14ac:dyDescent="0.35">
      <c r="A2296">
        <v>258629</v>
      </c>
      <c r="B2296">
        <v>3</v>
      </c>
      <c r="C2296" t="s">
        <v>92</v>
      </c>
      <c r="D2296">
        <v>47</v>
      </c>
      <c r="E2296">
        <v>48</v>
      </c>
      <c r="F2296">
        <v>1</v>
      </c>
      <c r="G2296">
        <v>6</v>
      </c>
      <c r="H2296">
        <v>2.609907407407408E-2</v>
      </c>
      <c r="I2296">
        <v>2.609907407407408E-2</v>
      </c>
      <c r="J2296">
        <v>2.609907407407408E-2</v>
      </c>
      <c r="K2296">
        <v>48</v>
      </c>
      <c r="L2296">
        <v>1</v>
      </c>
    </row>
    <row r="2297" spans="1:12" x14ac:dyDescent="0.35">
      <c r="A2297">
        <v>258629</v>
      </c>
      <c r="B2297">
        <v>4</v>
      </c>
      <c r="D2297">
        <v>0</v>
      </c>
      <c r="F2297">
        <v>0</v>
      </c>
      <c r="G2297">
        <v>0</v>
      </c>
      <c r="K2297" t="s">
        <v>89</v>
      </c>
      <c r="L2297">
        <v>1</v>
      </c>
    </row>
    <row r="2298" spans="1:12" x14ac:dyDescent="0.35">
      <c r="A2298">
        <v>258629</v>
      </c>
      <c r="B2298">
        <v>5</v>
      </c>
      <c r="D2298">
        <v>0</v>
      </c>
      <c r="F2298">
        <v>0</v>
      </c>
      <c r="G2298">
        <v>0</v>
      </c>
      <c r="K2298" t="s">
        <v>89</v>
      </c>
      <c r="L2298">
        <v>1</v>
      </c>
    </row>
    <row r="2299" spans="1:12" x14ac:dyDescent="0.35">
      <c r="A2299">
        <v>258629</v>
      </c>
      <c r="B2299">
        <v>6</v>
      </c>
      <c r="D2299">
        <v>0</v>
      </c>
      <c r="F2299">
        <v>0</v>
      </c>
      <c r="G2299">
        <v>0</v>
      </c>
      <c r="K2299" t="s">
        <v>89</v>
      </c>
      <c r="L2299">
        <v>1</v>
      </c>
    </row>
    <row r="2300" spans="1:12" x14ac:dyDescent="0.35">
      <c r="A2300">
        <v>258629</v>
      </c>
      <c r="B2300">
        <v>7</v>
      </c>
      <c r="D2300">
        <v>0</v>
      </c>
      <c r="F2300">
        <v>0</v>
      </c>
      <c r="G2300">
        <v>0</v>
      </c>
      <c r="K2300" t="s">
        <v>89</v>
      </c>
      <c r="L2300">
        <v>1</v>
      </c>
    </row>
    <row r="2301" spans="1:12" x14ac:dyDescent="0.35">
      <c r="A2301">
        <v>258629</v>
      </c>
      <c r="B2301">
        <v>8</v>
      </c>
      <c r="D2301">
        <v>0</v>
      </c>
      <c r="F2301">
        <v>0</v>
      </c>
      <c r="G2301">
        <v>0</v>
      </c>
      <c r="K2301" t="s">
        <v>89</v>
      </c>
      <c r="L2301">
        <v>1</v>
      </c>
    </row>
    <row r="2302" spans="1:12" x14ac:dyDescent="0.35">
      <c r="A2302">
        <v>258629</v>
      </c>
      <c r="B2302">
        <v>9</v>
      </c>
      <c r="D2302">
        <v>0</v>
      </c>
      <c r="F2302">
        <v>0</v>
      </c>
      <c r="G2302">
        <v>0</v>
      </c>
      <c r="K2302" t="s">
        <v>89</v>
      </c>
      <c r="L2302">
        <v>1</v>
      </c>
    </row>
    <row r="2303" spans="1:12" x14ac:dyDescent="0.35">
      <c r="A2303">
        <v>258629</v>
      </c>
      <c r="B2303">
        <v>10</v>
      </c>
      <c r="D2303">
        <v>0</v>
      </c>
      <c r="F2303">
        <v>0</v>
      </c>
      <c r="G2303">
        <v>0</v>
      </c>
      <c r="K2303" t="s">
        <v>89</v>
      </c>
      <c r="L2303">
        <v>1</v>
      </c>
    </row>
    <row r="2304" spans="1:12" x14ac:dyDescent="0.35">
      <c r="A2304">
        <v>258629</v>
      </c>
      <c r="B2304">
        <v>11</v>
      </c>
      <c r="D2304">
        <v>0</v>
      </c>
      <c r="F2304">
        <v>0</v>
      </c>
      <c r="G2304">
        <v>0</v>
      </c>
      <c r="K2304" t="s">
        <v>89</v>
      </c>
      <c r="L2304">
        <v>1</v>
      </c>
    </row>
    <row r="2305" spans="1:12" x14ac:dyDescent="0.35">
      <c r="A2305">
        <v>258629</v>
      </c>
      <c r="B2305">
        <v>12</v>
      </c>
      <c r="D2305">
        <v>0</v>
      </c>
      <c r="F2305">
        <v>0</v>
      </c>
      <c r="G2305">
        <v>0</v>
      </c>
      <c r="K2305" t="s">
        <v>89</v>
      </c>
      <c r="L2305">
        <v>1</v>
      </c>
    </row>
    <row r="2306" spans="1:12" x14ac:dyDescent="0.35">
      <c r="A2306">
        <v>452187</v>
      </c>
      <c r="B2306">
        <v>1</v>
      </c>
      <c r="C2306" t="s">
        <v>160</v>
      </c>
      <c r="D2306">
        <v>10</v>
      </c>
      <c r="E2306">
        <v>36</v>
      </c>
      <c r="F2306">
        <v>2</v>
      </c>
      <c r="G2306">
        <v>39</v>
      </c>
      <c r="H2306" t="s">
        <v>295</v>
      </c>
      <c r="I2306" t="s">
        <v>295</v>
      </c>
      <c r="J2306">
        <v>13</v>
      </c>
      <c r="K2306">
        <v>36</v>
      </c>
      <c r="L2306">
        <v>1</v>
      </c>
    </row>
    <row r="2307" spans="1:12" x14ac:dyDescent="0.35">
      <c r="A2307">
        <v>452187</v>
      </c>
      <c r="B2307">
        <v>2</v>
      </c>
      <c r="C2307" t="s">
        <v>151</v>
      </c>
      <c r="D2307">
        <v>20</v>
      </c>
      <c r="E2307">
        <v>59</v>
      </c>
      <c r="F2307">
        <v>1</v>
      </c>
      <c r="G2307">
        <v>16</v>
      </c>
      <c r="H2307">
        <v>6.9006944444445217E-3</v>
      </c>
      <c r="I2307">
        <v>6.9006944444445217E-3</v>
      </c>
      <c r="J2307">
        <v>6.9006944444445217E-3</v>
      </c>
      <c r="K2307">
        <v>59</v>
      </c>
      <c r="L2307">
        <v>1</v>
      </c>
    </row>
    <row r="2308" spans="1:12" x14ac:dyDescent="0.35">
      <c r="A2308">
        <v>452187</v>
      </c>
      <c r="B2308">
        <v>3</v>
      </c>
      <c r="C2308" t="s">
        <v>151</v>
      </c>
      <c r="D2308">
        <v>1</v>
      </c>
      <c r="E2308">
        <v>43</v>
      </c>
      <c r="F2308">
        <v>1</v>
      </c>
      <c r="G2308">
        <v>16</v>
      </c>
      <c r="H2308">
        <v>2.4243287037037042E-2</v>
      </c>
      <c r="I2308">
        <v>2.4243287037037042E-2</v>
      </c>
      <c r="J2308">
        <v>2.4243287037037042E-2</v>
      </c>
      <c r="K2308">
        <v>43</v>
      </c>
      <c r="L2308">
        <v>1</v>
      </c>
    </row>
    <row r="2309" spans="1:12" x14ac:dyDescent="0.35">
      <c r="A2309">
        <v>452187</v>
      </c>
      <c r="B2309">
        <v>4</v>
      </c>
      <c r="D2309">
        <v>0</v>
      </c>
      <c r="F2309">
        <v>0</v>
      </c>
      <c r="G2309">
        <v>0</v>
      </c>
      <c r="K2309" t="s">
        <v>89</v>
      </c>
      <c r="L2309">
        <v>1</v>
      </c>
    </row>
    <row r="2310" spans="1:12" x14ac:dyDescent="0.35">
      <c r="A2310">
        <v>452187</v>
      </c>
      <c r="B2310">
        <v>5</v>
      </c>
      <c r="D2310">
        <v>0</v>
      </c>
      <c r="F2310">
        <v>0</v>
      </c>
      <c r="G2310">
        <v>0</v>
      </c>
      <c r="K2310" t="s">
        <v>89</v>
      </c>
      <c r="L2310">
        <v>1</v>
      </c>
    </row>
    <row r="2311" spans="1:12" x14ac:dyDescent="0.35">
      <c r="A2311">
        <v>452187</v>
      </c>
      <c r="B2311">
        <v>6</v>
      </c>
      <c r="D2311">
        <v>0</v>
      </c>
      <c r="F2311">
        <v>0</v>
      </c>
      <c r="G2311">
        <v>0</v>
      </c>
      <c r="K2311" t="s">
        <v>89</v>
      </c>
      <c r="L2311">
        <v>1</v>
      </c>
    </row>
    <row r="2312" spans="1:12" x14ac:dyDescent="0.35">
      <c r="A2312">
        <v>452187</v>
      </c>
      <c r="B2312">
        <v>7</v>
      </c>
      <c r="D2312">
        <v>0</v>
      </c>
      <c r="F2312">
        <v>0</v>
      </c>
      <c r="G2312">
        <v>0</v>
      </c>
      <c r="K2312" t="s">
        <v>89</v>
      </c>
      <c r="L2312">
        <v>1</v>
      </c>
    </row>
    <row r="2313" spans="1:12" x14ac:dyDescent="0.35">
      <c r="A2313">
        <v>452187</v>
      </c>
      <c r="B2313">
        <v>8</v>
      </c>
      <c r="D2313">
        <v>0</v>
      </c>
      <c r="F2313">
        <v>0</v>
      </c>
      <c r="G2313">
        <v>0</v>
      </c>
      <c r="K2313" t="s">
        <v>89</v>
      </c>
      <c r="L2313">
        <v>1</v>
      </c>
    </row>
    <row r="2314" spans="1:12" x14ac:dyDescent="0.35">
      <c r="A2314">
        <v>452187</v>
      </c>
      <c r="B2314">
        <v>9</v>
      </c>
      <c r="D2314">
        <v>0</v>
      </c>
      <c r="F2314">
        <v>0</v>
      </c>
      <c r="G2314">
        <v>0</v>
      </c>
      <c r="K2314" t="s">
        <v>89</v>
      </c>
      <c r="L2314">
        <v>1</v>
      </c>
    </row>
    <row r="2315" spans="1:12" x14ac:dyDescent="0.35">
      <c r="A2315">
        <v>452187</v>
      </c>
      <c r="B2315">
        <v>10</v>
      </c>
      <c r="D2315">
        <v>0</v>
      </c>
      <c r="F2315">
        <v>0</v>
      </c>
      <c r="G2315">
        <v>0</v>
      </c>
      <c r="K2315" t="s">
        <v>89</v>
      </c>
      <c r="L2315">
        <v>1</v>
      </c>
    </row>
    <row r="2316" spans="1:12" x14ac:dyDescent="0.35">
      <c r="A2316">
        <v>452187</v>
      </c>
      <c r="B2316">
        <v>11</v>
      </c>
      <c r="D2316">
        <v>0</v>
      </c>
      <c r="F2316">
        <v>0</v>
      </c>
      <c r="G2316">
        <v>0</v>
      </c>
      <c r="K2316" t="s">
        <v>89</v>
      </c>
      <c r="L2316">
        <v>1</v>
      </c>
    </row>
    <row r="2317" spans="1:12" x14ac:dyDescent="0.35">
      <c r="A2317">
        <v>452187</v>
      </c>
      <c r="B2317">
        <v>12</v>
      </c>
      <c r="D2317">
        <v>0</v>
      </c>
      <c r="F2317">
        <v>0</v>
      </c>
      <c r="G2317">
        <v>0</v>
      </c>
      <c r="K2317" t="s">
        <v>89</v>
      </c>
      <c r="L2317">
        <v>1</v>
      </c>
    </row>
    <row r="2318" spans="1:12" x14ac:dyDescent="0.35">
      <c r="A2318">
        <v>871307</v>
      </c>
      <c r="B2318">
        <v>1</v>
      </c>
      <c r="C2318" t="s">
        <v>36</v>
      </c>
      <c r="D2318">
        <v>34</v>
      </c>
      <c r="E2318">
        <v>55</v>
      </c>
      <c r="F2318">
        <v>3</v>
      </c>
      <c r="G2318">
        <v>20</v>
      </c>
      <c r="H2318" t="s">
        <v>217</v>
      </c>
      <c r="I2318" t="s">
        <v>217</v>
      </c>
      <c r="J2318">
        <v>21</v>
      </c>
      <c r="K2318">
        <v>55</v>
      </c>
      <c r="L2318">
        <v>1</v>
      </c>
    </row>
    <row r="2319" spans="1:12" x14ac:dyDescent="0.35">
      <c r="A2319">
        <v>871307</v>
      </c>
      <c r="B2319">
        <v>2</v>
      </c>
      <c r="C2319" t="s">
        <v>30</v>
      </c>
      <c r="D2319">
        <v>30</v>
      </c>
      <c r="E2319">
        <v>30</v>
      </c>
      <c r="F2319">
        <v>1</v>
      </c>
      <c r="G2319">
        <v>45</v>
      </c>
      <c r="H2319">
        <v>5.4990740740741284E-3</v>
      </c>
      <c r="I2319">
        <v>5.4990740740741284E-3</v>
      </c>
      <c r="J2319">
        <v>5.4990740740741284E-3</v>
      </c>
      <c r="K2319">
        <v>30</v>
      </c>
      <c r="L2319">
        <v>1</v>
      </c>
    </row>
    <row r="2320" spans="1:12" x14ac:dyDescent="0.35">
      <c r="A2320">
        <v>871307</v>
      </c>
      <c r="B2320">
        <v>3</v>
      </c>
      <c r="C2320" t="s">
        <v>141</v>
      </c>
      <c r="D2320">
        <v>48</v>
      </c>
      <c r="E2320">
        <v>49</v>
      </c>
      <c r="F2320">
        <v>1</v>
      </c>
      <c r="G2320">
        <v>4</v>
      </c>
      <c r="H2320">
        <v>2.6103356481481432E-2</v>
      </c>
      <c r="I2320">
        <v>2.6103356481481432E-2</v>
      </c>
      <c r="J2320">
        <v>2.6103356481481432E-2</v>
      </c>
      <c r="K2320">
        <v>49</v>
      </c>
      <c r="L2320">
        <v>1</v>
      </c>
    </row>
    <row r="2321" spans="1:12" x14ac:dyDescent="0.35">
      <c r="A2321">
        <v>871307</v>
      </c>
      <c r="B2321">
        <v>4</v>
      </c>
      <c r="D2321">
        <v>0</v>
      </c>
      <c r="F2321">
        <v>0</v>
      </c>
      <c r="G2321">
        <v>0</v>
      </c>
      <c r="K2321" t="s">
        <v>89</v>
      </c>
      <c r="L2321">
        <v>1</v>
      </c>
    </row>
    <row r="2322" spans="1:12" x14ac:dyDescent="0.35">
      <c r="A2322">
        <v>871307</v>
      </c>
      <c r="B2322">
        <v>5</v>
      </c>
      <c r="D2322">
        <v>0</v>
      </c>
      <c r="F2322">
        <v>0</v>
      </c>
      <c r="G2322">
        <v>0</v>
      </c>
      <c r="K2322" t="s">
        <v>89</v>
      </c>
      <c r="L2322">
        <v>1</v>
      </c>
    </row>
    <row r="2323" spans="1:12" x14ac:dyDescent="0.35">
      <c r="A2323">
        <v>871307</v>
      </c>
      <c r="B2323">
        <v>6</v>
      </c>
      <c r="D2323">
        <v>0</v>
      </c>
      <c r="F2323">
        <v>0</v>
      </c>
      <c r="G2323">
        <v>0</v>
      </c>
      <c r="K2323" t="s">
        <v>89</v>
      </c>
      <c r="L2323">
        <v>1</v>
      </c>
    </row>
    <row r="2324" spans="1:12" x14ac:dyDescent="0.35">
      <c r="A2324">
        <v>871307</v>
      </c>
      <c r="B2324">
        <v>7</v>
      </c>
      <c r="D2324">
        <v>0</v>
      </c>
      <c r="F2324">
        <v>0</v>
      </c>
      <c r="G2324">
        <v>0</v>
      </c>
      <c r="K2324" t="s">
        <v>89</v>
      </c>
      <c r="L2324">
        <v>1</v>
      </c>
    </row>
    <row r="2325" spans="1:12" x14ac:dyDescent="0.35">
      <c r="A2325">
        <v>871307</v>
      </c>
      <c r="B2325">
        <v>8</v>
      </c>
      <c r="D2325">
        <v>0</v>
      </c>
      <c r="F2325">
        <v>0</v>
      </c>
      <c r="G2325">
        <v>0</v>
      </c>
      <c r="K2325" t="s">
        <v>89</v>
      </c>
      <c r="L2325">
        <v>1</v>
      </c>
    </row>
    <row r="2326" spans="1:12" x14ac:dyDescent="0.35">
      <c r="A2326">
        <v>871307</v>
      </c>
      <c r="B2326">
        <v>9</v>
      </c>
      <c r="D2326">
        <v>0</v>
      </c>
      <c r="F2326">
        <v>0</v>
      </c>
      <c r="G2326">
        <v>0</v>
      </c>
      <c r="K2326" t="s">
        <v>89</v>
      </c>
      <c r="L2326">
        <v>1</v>
      </c>
    </row>
    <row r="2327" spans="1:12" x14ac:dyDescent="0.35">
      <c r="A2327">
        <v>871307</v>
      </c>
      <c r="B2327">
        <v>10</v>
      </c>
      <c r="D2327">
        <v>0</v>
      </c>
      <c r="F2327">
        <v>0</v>
      </c>
      <c r="G2327">
        <v>0</v>
      </c>
      <c r="K2327" t="s">
        <v>89</v>
      </c>
      <c r="L2327">
        <v>1</v>
      </c>
    </row>
    <row r="2328" spans="1:12" x14ac:dyDescent="0.35">
      <c r="A2328">
        <v>871307</v>
      </c>
      <c r="B2328">
        <v>11</v>
      </c>
      <c r="D2328">
        <v>0</v>
      </c>
      <c r="F2328">
        <v>0</v>
      </c>
      <c r="G2328">
        <v>0</v>
      </c>
      <c r="K2328" t="s">
        <v>89</v>
      </c>
      <c r="L2328">
        <v>1</v>
      </c>
    </row>
    <row r="2329" spans="1:12" x14ac:dyDescent="0.35">
      <c r="A2329">
        <v>871307</v>
      </c>
      <c r="B2329">
        <v>12</v>
      </c>
      <c r="D2329">
        <v>0</v>
      </c>
      <c r="F2329">
        <v>0</v>
      </c>
      <c r="G2329">
        <v>0</v>
      </c>
      <c r="K2329" t="s">
        <v>89</v>
      </c>
      <c r="L2329">
        <v>1</v>
      </c>
    </row>
    <row r="2330" spans="1:12" x14ac:dyDescent="0.35">
      <c r="A2330">
        <v>527011</v>
      </c>
      <c r="B2330">
        <v>1</v>
      </c>
      <c r="C2330" t="s">
        <v>43</v>
      </c>
      <c r="D2330">
        <v>18</v>
      </c>
      <c r="E2330">
        <v>53</v>
      </c>
      <c r="F2330">
        <v>2</v>
      </c>
      <c r="G2330">
        <v>22</v>
      </c>
      <c r="H2330" t="s">
        <v>213</v>
      </c>
      <c r="I2330" t="s">
        <v>213</v>
      </c>
      <c r="J2330">
        <v>20</v>
      </c>
      <c r="K2330">
        <v>53</v>
      </c>
      <c r="L2330">
        <v>1</v>
      </c>
    </row>
    <row r="2331" spans="1:12" x14ac:dyDescent="0.35">
      <c r="A2331">
        <v>527011</v>
      </c>
      <c r="B2331">
        <v>2</v>
      </c>
      <c r="C2331" t="s">
        <v>155</v>
      </c>
      <c r="D2331">
        <v>29</v>
      </c>
      <c r="E2331">
        <v>43</v>
      </c>
      <c r="F2331">
        <v>1</v>
      </c>
      <c r="G2331">
        <v>32</v>
      </c>
      <c r="H2331">
        <v>6.0825231481480557E-3</v>
      </c>
      <c r="I2331">
        <v>6.0825231481480557E-3</v>
      </c>
      <c r="J2331">
        <v>6.0825231481480557E-3</v>
      </c>
      <c r="K2331">
        <v>43</v>
      </c>
      <c r="L2331">
        <v>1</v>
      </c>
    </row>
    <row r="2332" spans="1:12" x14ac:dyDescent="0.35">
      <c r="A2332">
        <v>527011</v>
      </c>
      <c r="B2332">
        <v>3</v>
      </c>
      <c r="D2332">
        <v>0</v>
      </c>
      <c r="F2332">
        <v>0</v>
      </c>
      <c r="G2332">
        <v>0</v>
      </c>
      <c r="K2332" t="s">
        <v>89</v>
      </c>
      <c r="L2332">
        <v>1</v>
      </c>
    </row>
    <row r="2333" spans="1:12" x14ac:dyDescent="0.35">
      <c r="A2333">
        <v>527011</v>
      </c>
      <c r="B2333">
        <v>4</v>
      </c>
      <c r="D2333">
        <v>0</v>
      </c>
      <c r="F2333">
        <v>0</v>
      </c>
      <c r="G2333">
        <v>0</v>
      </c>
      <c r="K2333" t="s">
        <v>89</v>
      </c>
      <c r="L2333">
        <v>1</v>
      </c>
    </row>
    <row r="2334" spans="1:12" x14ac:dyDescent="0.35">
      <c r="A2334">
        <v>527011</v>
      </c>
      <c r="B2334">
        <v>5</v>
      </c>
      <c r="D2334">
        <v>0</v>
      </c>
      <c r="F2334">
        <v>0</v>
      </c>
      <c r="G2334">
        <v>0</v>
      </c>
      <c r="K2334" t="s">
        <v>89</v>
      </c>
      <c r="L2334">
        <v>1</v>
      </c>
    </row>
    <row r="2335" spans="1:12" x14ac:dyDescent="0.35">
      <c r="A2335">
        <v>527011</v>
      </c>
      <c r="B2335">
        <v>6</v>
      </c>
      <c r="D2335">
        <v>0</v>
      </c>
      <c r="F2335">
        <v>0</v>
      </c>
      <c r="G2335">
        <v>0</v>
      </c>
      <c r="K2335" t="s">
        <v>89</v>
      </c>
      <c r="L2335">
        <v>1</v>
      </c>
    </row>
    <row r="2336" spans="1:12" x14ac:dyDescent="0.35">
      <c r="A2336">
        <v>527011</v>
      </c>
      <c r="B2336">
        <v>7</v>
      </c>
      <c r="D2336">
        <v>0</v>
      </c>
      <c r="F2336">
        <v>0</v>
      </c>
      <c r="G2336">
        <v>0</v>
      </c>
      <c r="K2336" t="s">
        <v>89</v>
      </c>
      <c r="L2336">
        <v>1</v>
      </c>
    </row>
    <row r="2337" spans="1:12" x14ac:dyDescent="0.35">
      <c r="A2337">
        <v>527011</v>
      </c>
      <c r="B2337">
        <v>8</v>
      </c>
      <c r="D2337">
        <v>0</v>
      </c>
      <c r="F2337">
        <v>0</v>
      </c>
      <c r="G2337">
        <v>0</v>
      </c>
      <c r="K2337" t="s">
        <v>89</v>
      </c>
      <c r="L2337">
        <v>1</v>
      </c>
    </row>
    <row r="2338" spans="1:12" x14ac:dyDescent="0.35">
      <c r="A2338">
        <v>527011</v>
      </c>
      <c r="B2338">
        <v>9</v>
      </c>
      <c r="D2338">
        <v>0</v>
      </c>
      <c r="F2338">
        <v>0</v>
      </c>
      <c r="G2338">
        <v>0</v>
      </c>
      <c r="K2338" t="s">
        <v>89</v>
      </c>
      <c r="L2338">
        <v>1</v>
      </c>
    </row>
    <row r="2339" spans="1:12" x14ac:dyDescent="0.35">
      <c r="A2339">
        <v>527011</v>
      </c>
      <c r="B2339">
        <v>10</v>
      </c>
      <c r="D2339">
        <v>0</v>
      </c>
      <c r="F2339">
        <v>0</v>
      </c>
      <c r="G2339">
        <v>0</v>
      </c>
      <c r="K2339" t="s">
        <v>89</v>
      </c>
      <c r="L2339">
        <v>1</v>
      </c>
    </row>
    <row r="2340" spans="1:12" x14ac:dyDescent="0.35">
      <c r="A2340">
        <v>527011</v>
      </c>
      <c r="B2340">
        <v>11</v>
      </c>
      <c r="D2340">
        <v>0</v>
      </c>
      <c r="F2340">
        <v>0</v>
      </c>
      <c r="G2340">
        <v>0</v>
      </c>
      <c r="K2340" t="s">
        <v>89</v>
      </c>
      <c r="L2340">
        <v>1</v>
      </c>
    </row>
    <row r="2341" spans="1:12" x14ac:dyDescent="0.35">
      <c r="A2341">
        <v>527011</v>
      </c>
      <c r="B2341">
        <v>12</v>
      </c>
      <c r="D2341">
        <v>0</v>
      </c>
      <c r="F2341">
        <v>0</v>
      </c>
      <c r="G2341">
        <v>0</v>
      </c>
      <c r="K2341" t="s">
        <v>89</v>
      </c>
      <c r="L2341">
        <v>1</v>
      </c>
    </row>
    <row r="2342" spans="1:12" x14ac:dyDescent="0.35">
      <c r="A2342">
        <v>151555</v>
      </c>
      <c r="B2342">
        <v>1</v>
      </c>
      <c r="C2342" t="s">
        <v>156</v>
      </c>
      <c r="D2342">
        <v>5</v>
      </c>
      <c r="E2342">
        <v>67</v>
      </c>
      <c r="F2342">
        <v>1</v>
      </c>
      <c r="G2342">
        <v>8</v>
      </c>
      <c r="H2342" t="s">
        <v>231</v>
      </c>
      <c r="I2342" t="s">
        <v>231</v>
      </c>
      <c r="J2342">
        <v>30</v>
      </c>
      <c r="K2342">
        <v>67</v>
      </c>
      <c r="L2342">
        <v>1</v>
      </c>
    </row>
    <row r="2343" spans="1:12" x14ac:dyDescent="0.35">
      <c r="A2343">
        <v>151555</v>
      </c>
      <c r="B2343">
        <v>2</v>
      </c>
      <c r="C2343" t="s">
        <v>13</v>
      </c>
      <c r="D2343">
        <v>36</v>
      </c>
      <c r="E2343">
        <v>35</v>
      </c>
      <c r="F2343">
        <v>1</v>
      </c>
      <c r="G2343">
        <v>40</v>
      </c>
      <c r="H2343">
        <v>5.8420138888888307E-3</v>
      </c>
      <c r="I2343">
        <v>5.8420138888888307E-3</v>
      </c>
      <c r="J2343">
        <v>5.8420138888888307E-3</v>
      </c>
      <c r="K2343">
        <v>35</v>
      </c>
      <c r="L2343">
        <v>1</v>
      </c>
    </row>
    <row r="2344" spans="1:12" x14ac:dyDescent="0.35">
      <c r="A2344">
        <v>151555</v>
      </c>
      <c r="B2344">
        <v>3</v>
      </c>
      <c r="D2344">
        <v>0</v>
      </c>
      <c r="F2344">
        <v>0</v>
      </c>
      <c r="G2344">
        <v>0</v>
      </c>
      <c r="K2344" t="s">
        <v>89</v>
      </c>
      <c r="L2344">
        <v>1</v>
      </c>
    </row>
    <row r="2345" spans="1:12" x14ac:dyDescent="0.35">
      <c r="A2345">
        <v>151555</v>
      </c>
      <c r="B2345">
        <v>4</v>
      </c>
      <c r="D2345">
        <v>0</v>
      </c>
      <c r="F2345">
        <v>0</v>
      </c>
      <c r="G2345">
        <v>0</v>
      </c>
      <c r="K2345" t="s">
        <v>89</v>
      </c>
      <c r="L2345">
        <v>1</v>
      </c>
    </row>
    <row r="2346" spans="1:12" x14ac:dyDescent="0.35">
      <c r="A2346">
        <v>151555</v>
      </c>
      <c r="B2346">
        <v>5</v>
      </c>
      <c r="D2346">
        <v>0</v>
      </c>
      <c r="F2346">
        <v>0</v>
      </c>
      <c r="G2346">
        <v>0</v>
      </c>
      <c r="K2346" t="s">
        <v>89</v>
      </c>
      <c r="L2346">
        <v>1</v>
      </c>
    </row>
    <row r="2347" spans="1:12" x14ac:dyDescent="0.35">
      <c r="A2347">
        <v>151555</v>
      </c>
      <c r="B2347">
        <v>6</v>
      </c>
      <c r="D2347">
        <v>0</v>
      </c>
      <c r="F2347">
        <v>0</v>
      </c>
      <c r="G2347">
        <v>0</v>
      </c>
      <c r="K2347" t="s">
        <v>89</v>
      </c>
      <c r="L2347">
        <v>1</v>
      </c>
    </row>
    <row r="2348" spans="1:12" x14ac:dyDescent="0.35">
      <c r="A2348">
        <v>151555</v>
      </c>
      <c r="B2348">
        <v>7</v>
      </c>
      <c r="D2348">
        <v>0</v>
      </c>
      <c r="F2348">
        <v>0</v>
      </c>
      <c r="G2348">
        <v>0</v>
      </c>
      <c r="K2348" t="s">
        <v>89</v>
      </c>
      <c r="L2348">
        <v>1</v>
      </c>
    </row>
    <row r="2349" spans="1:12" x14ac:dyDescent="0.35">
      <c r="A2349">
        <v>151555</v>
      </c>
      <c r="B2349">
        <v>8</v>
      </c>
      <c r="D2349">
        <v>0</v>
      </c>
      <c r="F2349">
        <v>0</v>
      </c>
      <c r="G2349">
        <v>0</v>
      </c>
      <c r="K2349" t="s">
        <v>89</v>
      </c>
      <c r="L2349">
        <v>1</v>
      </c>
    </row>
    <row r="2350" spans="1:12" x14ac:dyDescent="0.35">
      <c r="A2350">
        <v>151555</v>
      </c>
      <c r="B2350">
        <v>9</v>
      </c>
      <c r="D2350">
        <v>0</v>
      </c>
      <c r="F2350">
        <v>0</v>
      </c>
      <c r="G2350">
        <v>0</v>
      </c>
      <c r="K2350" t="s">
        <v>89</v>
      </c>
      <c r="L2350">
        <v>1</v>
      </c>
    </row>
    <row r="2351" spans="1:12" x14ac:dyDescent="0.35">
      <c r="A2351">
        <v>151555</v>
      </c>
      <c r="B2351">
        <v>10</v>
      </c>
      <c r="D2351">
        <v>0</v>
      </c>
      <c r="F2351">
        <v>0</v>
      </c>
      <c r="G2351">
        <v>0</v>
      </c>
      <c r="K2351" t="s">
        <v>89</v>
      </c>
      <c r="L2351">
        <v>1</v>
      </c>
    </row>
    <row r="2352" spans="1:12" x14ac:dyDescent="0.35">
      <c r="A2352">
        <v>151555</v>
      </c>
      <c r="B2352">
        <v>11</v>
      </c>
      <c r="D2352">
        <v>0</v>
      </c>
      <c r="F2352">
        <v>0</v>
      </c>
      <c r="G2352">
        <v>0</v>
      </c>
      <c r="K2352" t="s">
        <v>89</v>
      </c>
      <c r="L2352">
        <v>1</v>
      </c>
    </row>
    <row r="2353" spans="1:12" x14ac:dyDescent="0.35">
      <c r="A2353">
        <v>151555</v>
      </c>
      <c r="B2353">
        <v>12</v>
      </c>
      <c r="D2353">
        <v>0</v>
      </c>
      <c r="F2353">
        <v>0</v>
      </c>
      <c r="G2353">
        <v>0</v>
      </c>
      <c r="K2353" t="s">
        <v>89</v>
      </c>
      <c r="L2353">
        <v>1</v>
      </c>
    </row>
    <row r="2354" spans="1:12" x14ac:dyDescent="0.35">
      <c r="A2354">
        <v>238026</v>
      </c>
      <c r="B2354">
        <v>1</v>
      </c>
      <c r="C2354" t="s">
        <v>107</v>
      </c>
      <c r="D2354">
        <v>28</v>
      </c>
      <c r="E2354">
        <v>48</v>
      </c>
      <c r="F2354">
        <v>2</v>
      </c>
      <c r="G2354">
        <v>27</v>
      </c>
      <c r="H2354" t="s">
        <v>205</v>
      </c>
      <c r="I2354" t="s">
        <v>205</v>
      </c>
      <c r="J2354">
        <v>19</v>
      </c>
      <c r="K2354">
        <v>48</v>
      </c>
      <c r="L2354">
        <v>1</v>
      </c>
    </row>
    <row r="2355" spans="1:12" x14ac:dyDescent="0.35">
      <c r="A2355">
        <v>238026</v>
      </c>
      <c r="B2355">
        <v>2</v>
      </c>
      <c r="C2355" t="s">
        <v>163</v>
      </c>
      <c r="D2355">
        <v>14</v>
      </c>
      <c r="E2355">
        <v>56</v>
      </c>
      <c r="F2355">
        <v>1</v>
      </c>
      <c r="G2355">
        <v>19</v>
      </c>
      <c r="H2355">
        <v>6.6663194444445129E-3</v>
      </c>
      <c r="I2355">
        <v>6.6663194444445129E-3</v>
      </c>
      <c r="J2355">
        <v>6.6663194444445129E-3</v>
      </c>
      <c r="K2355">
        <v>56</v>
      </c>
      <c r="L2355">
        <v>1</v>
      </c>
    </row>
    <row r="2356" spans="1:12" x14ac:dyDescent="0.35">
      <c r="A2356">
        <v>238026</v>
      </c>
      <c r="B2356">
        <v>3</v>
      </c>
      <c r="D2356">
        <v>0</v>
      </c>
      <c r="F2356">
        <v>0</v>
      </c>
      <c r="G2356">
        <v>0</v>
      </c>
      <c r="K2356" t="s">
        <v>89</v>
      </c>
      <c r="L2356">
        <v>1</v>
      </c>
    </row>
    <row r="2357" spans="1:12" x14ac:dyDescent="0.35">
      <c r="A2357">
        <v>238026</v>
      </c>
      <c r="B2357">
        <v>4</v>
      </c>
      <c r="D2357">
        <v>0</v>
      </c>
      <c r="F2357">
        <v>0</v>
      </c>
      <c r="G2357">
        <v>0</v>
      </c>
      <c r="K2357" t="s">
        <v>89</v>
      </c>
      <c r="L2357">
        <v>1</v>
      </c>
    </row>
    <row r="2358" spans="1:12" x14ac:dyDescent="0.35">
      <c r="A2358">
        <v>238026</v>
      </c>
      <c r="B2358">
        <v>5</v>
      </c>
      <c r="D2358">
        <v>0</v>
      </c>
      <c r="F2358">
        <v>0</v>
      </c>
      <c r="G2358">
        <v>0</v>
      </c>
      <c r="K2358" t="s">
        <v>89</v>
      </c>
      <c r="L2358">
        <v>1</v>
      </c>
    </row>
    <row r="2359" spans="1:12" x14ac:dyDescent="0.35">
      <c r="A2359">
        <v>238026</v>
      </c>
      <c r="B2359">
        <v>6</v>
      </c>
      <c r="D2359">
        <v>0</v>
      </c>
      <c r="F2359">
        <v>0</v>
      </c>
      <c r="G2359">
        <v>0</v>
      </c>
      <c r="K2359" t="s">
        <v>89</v>
      </c>
      <c r="L2359">
        <v>1</v>
      </c>
    </row>
    <row r="2360" spans="1:12" x14ac:dyDescent="0.35">
      <c r="A2360">
        <v>238026</v>
      </c>
      <c r="B2360">
        <v>7</v>
      </c>
      <c r="D2360">
        <v>0</v>
      </c>
      <c r="F2360">
        <v>0</v>
      </c>
      <c r="G2360">
        <v>0</v>
      </c>
      <c r="K2360" t="s">
        <v>89</v>
      </c>
      <c r="L2360">
        <v>1</v>
      </c>
    </row>
    <row r="2361" spans="1:12" x14ac:dyDescent="0.35">
      <c r="A2361">
        <v>238026</v>
      </c>
      <c r="B2361">
        <v>8</v>
      </c>
      <c r="D2361">
        <v>0</v>
      </c>
      <c r="F2361">
        <v>0</v>
      </c>
      <c r="G2361">
        <v>0</v>
      </c>
      <c r="K2361" t="s">
        <v>89</v>
      </c>
      <c r="L2361">
        <v>1</v>
      </c>
    </row>
    <row r="2362" spans="1:12" x14ac:dyDescent="0.35">
      <c r="A2362">
        <v>238026</v>
      </c>
      <c r="B2362">
        <v>9</v>
      </c>
      <c r="D2362">
        <v>0</v>
      </c>
      <c r="F2362">
        <v>0</v>
      </c>
      <c r="G2362">
        <v>0</v>
      </c>
      <c r="K2362" t="s">
        <v>89</v>
      </c>
      <c r="L2362">
        <v>1</v>
      </c>
    </row>
    <row r="2363" spans="1:12" x14ac:dyDescent="0.35">
      <c r="A2363">
        <v>238026</v>
      </c>
      <c r="B2363">
        <v>10</v>
      </c>
      <c r="D2363">
        <v>0</v>
      </c>
      <c r="F2363">
        <v>0</v>
      </c>
      <c r="G2363">
        <v>0</v>
      </c>
      <c r="K2363" t="s">
        <v>89</v>
      </c>
      <c r="L2363">
        <v>1</v>
      </c>
    </row>
    <row r="2364" spans="1:12" x14ac:dyDescent="0.35">
      <c r="A2364">
        <v>238026</v>
      </c>
      <c r="B2364">
        <v>11</v>
      </c>
      <c r="D2364">
        <v>0</v>
      </c>
      <c r="F2364">
        <v>0</v>
      </c>
      <c r="G2364">
        <v>0</v>
      </c>
      <c r="K2364" t="s">
        <v>89</v>
      </c>
      <c r="L2364">
        <v>1</v>
      </c>
    </row>
    <row r="2365" spans="1:12" x14ac:dyDescent="0.35">
      <c r="A2365">
        <v>238026</v>
      </c>
      <c r="B2365">
        <v>12</v>
      </c>
      <c r="D2365">
        <v>0</v>
      </c>
      <c r="F2365">
        <v>0</v>
      </c>
      <c r="G2365">
        <v>0</v>
      </c>
      <c r="K2365" t="s">
        <v>89</v>
      </c>
      <c r="L2365">
        <v>1</v>
      </c>
    </row>
    <row r="2366" spans="1:12" x14ac:dyDescent="0.35">
      <c r="A2366">
        <v>350442</v>
      </c>
      <c r="B2366">
        <v>1</v>
      </c>
      <c r="C2366" t="s">
        <v>120</v>
      </c>
      <c r="D2366">
        <v>28</v>
      </c>
      <c r="E2366">
        <v>38</v>
      </c>
      <c r="F2366">
        <v>1</v>
      </c>
      <c r="G2366">
        <v>37</v>
      </c>
      <c r="H2366" t="s">
        <v>198</v>
      </c>
      <c r="I2366" t="s">
        <v>198</v>
      </c>
      <c r="J2366">
        <v>16</v>
      </c>
      <c r="K2366">
        <v>38</v>
      </c>
      <c r="L2366">
        <v>1</v>
      </c>
    </row>
    <row r="2367" spans="1:12" x14ac:dyDescent="0.35">
      <c r="A2367">
        <v>350442</v>
      </c>
      <c r="B2367">
        <v>2</v>
      </c>
      <c r="C2367" t="s">
        <v>156</v>
      </c>
      <c r="D2367">
        <v>19</v>
      </c>
      <c r="E2367">
        <v>67</v>
      </c>
      <c r="F2367">
        <v>1</v>
      </c>
      <c r="G2367">
        <v>8</v>
      </c>
      <c r="H2367" t="s">
        <v>294</v>
      </c>
      <c r="I2367" t="s">
        <v>294</v>
      </c>
      <c r="J2367">
        <v>3</v>
      </c>
      <c r="K2367" t="s">
        <v>293</v>
      </c>
      <c r="L2367">
        <v>1</v>
      </c>
    </row>
    <row r="2368" spans="1:12" x14ac:dyDescent="0.35">
      <c r="A2368">
        <v>350442</v>
      </c>
      <c r="B2368">
        <v>3</v>
      </c>
      <c r="D2368">
        <v>0</v>
      </c>
      <c r="F2368">
        <v>0</v>
      </c>
      <c r="G2368">
        <v>0</v>
      </c>
      <c r="K2368" t="s">
        <v>89</v>
      </c>
      <c r="L2368">
        <v>1</v>
      </c>
    </row>
    <row r="2369" spans="1:12" x14ac:dyDescent="0.35">
      <c r="A2369">
        <v>350442</v>
      </c>
      <c r="B2369">
        <v>4</v>
      </c>
      <c r="D2369">
        <v>0</v>
      </c>
      <c r="F2369">
        <v>0</v>
      </c>
      <c r="G2369">
        <v>0</v>
      </c>
      <c r="K2369" t="s">
        <v>89</v>
      </c>
      <c r="L2369">
        <v>1</v>
      </c>
    </row>
    <row r="2370" spans="1:12" x14ac:dyDescent="0.35">
      <c r="A2370">
        <v>350442</v>
      </c>
      <c r="B2370">
        <v>5</v>
      </c>
      <c r="D2370">
        <v>0</v>
      </c>
      <c r="F2370">
        <v>0</v>
      </c>
      <c r="G2370">
        <v>0</v>
      </c>
      <c r="K2370" t="s">
        <v>89</v>
      </c>
      <c r="L2370">
        <v>1</v>
      </c>
    </row>
    <row r="2371" spans="1:12" x14ac:dyDescent="0.35">
      <c r="A2371">
        <v>350442</v>
      </c>
      <c r="B2371">
        <v>6</v>
      </c>
      <c r="D2371">
        <v>0</v>
      </c>
      <c r="F2371">
        <v>0</v>
      </c>
      <c r="G2371">
        <v>0</v>
      </c>
      <c r="K2371" t="s">
        <v>89</v>
      </c>
      <c r="L2371">
        <v>1</v>
      </c>
    </row>
    <row r="2372" spans="1:12" x14ac:dyDescent="0.35">
      <c r="A2372">
        <v>350442</v>
      </c>
      <c r="B2372">
        <v>7</v>
      </c>
      <c r="D2372">
        <v>0</v>
      </c>
      <c r="F2372">
        <v>0</v>
      </c>
      <c r="G2372">
        <v>0</v>
      </c>
      <c r="K2372" t="s">
        <v>89</v>
      </c>
      <c r="L2372">
        <v>1</v>
      </c>
    </row>
    <row r="2373" spans="1:12" x14ac:dyDescent="0.35">
      <c r="A2373">
        <v>350442</v>
      </c>
      <c r="B2373">
        <v>8</v>
      </c>
      <c r="D2373">
        <v>0</v>
      </c>
      <c r="F2373">
        <v>0</v>
      </c>
      <c r="G2373">
        <v>0</v>
      </c>
      <c r="K2373" t="s">
        <v>89</v>
      </c>
      <c r="L2373">
        <v>1</v>
      </c>
    </row>
    <row r="2374" spans="1:12" x14ac:dyDescent="0.35">
      <c r="A2374">
        <v>350442</v>
      </c>
      <c r="B2374">
        <v>9</v>
      </c>
      <c r="D2374">
        <v>0</v>
      </c>
      <c r="F2374">
        <v>0</v>
      </c>
      <c r="G2374">
        <v>0</v>
      </c>
      <c r="K2374" t="s">
        <v>89</v>
      </c>
      <c r="L2374">
        <v>1</v>
      </c>
    </row>
    <row r="2375" spans="1:12" x14ac:dyDescent="0.35">
      <c r="A2375">
        <v>350442</v>
      </c>
      <c r="B2375">
        <v>10</v>
      </c>
      <c r="D2375">
        <v>0</v>
      </c>
      <c r="F2375">
        <v>0</v>
      </c>
      <c r="G2375">
        <v>0</v>
      </c>
      <c r="K2375" t="s">
        <v>89</v>
      </c>
      <c r="L2375">
        <v>1</v>
      </c>
    </row>
    <row r="2376" spans="1:12" x14ac:dyDescent="0.35">
      <c r="A2376">
        <v>350442</v>
      </c>
      <c r="B2376">
        <v>11</v>
      </c>
      <c r="D2376">
        <v>0</v>
      </c>
      <c r="F2376">
        <v>0</v>
      </c>
      <c r="G2376">
        <v>0</v>
      </c>
      <c r="K2376" t="s">
        <v>89</v>
      </c>
      <c r="L2376">
        <v>1</v>
      </c>
    </row>
    <row r="2377" spans="1:12" x14ac:dyDescent="0.35">
      <c r="A2377">
        <v>350442</v>
      </c>
      <c r="B2377">
        <v>12</v>
      </c>
      <c r="D2377">
        <v>0</v>
      </c>
      <c r="F2377">
        <v>0</v>
      </c>
      <c r="G2377">
        <v>0</v>
      </c>
      <c r="K2377" t="s">
        <v>89</v>
      </c>
      <c r="L2377">
        <v>1</v>
      </c>
    </row>
    <row r="2378" spans="1:12" x14ac:dyDescent="0.35">
      <c r="A2378">
        <v>115239</v>
      </c>
      <c r="B2378">
        <v>1</v>
      </c>
      <c r="C2378" t="s">
        <v>126</v>
      </c>
      <c r="D2378">
        <v>17</v>
      </c>
      <c r="E2378">
        <v>60</v>
      </c>
      <c r="F2378">
        <v>3</v>
      </c>
      <c r="G2378">
        <v>15</v>
      </c>
      <c r="H2378" t="s">
        <v>219</v>
      </c>
      <c r="I2378" t="s">
        <v>219</v>
      </c>
      <c r="J2378">
        <v>22</v>
      </c>
      <c r="K2378">
        <v>60</v>
      </c>
      <c r="L2378">
        <v>1</v>
      </c>
    </row>
    <row r="2379" spans="1:12" x14ac:dyDescent="0.35">
      <c r="A2379">
        <v>115239</v>
      </c>
      <c r="B2379">
        <v>2</v>
      </c>
      <c r="C2379" t="s">
        <v>77</v>
      </c>
      <c r="D2379">
        <v>7</v>
      </c>
      <c r="E2379">
        <v>46</v>
      </c>
      <c r="F2379">
        <v>1</v>
      </c>
      <c r="G2379">
        <v>29</v>
      </c>
      <c r="H2379">
        <v>6.298958333333271E-3</v>
      </c>
      <c r="I2379">
        <v>6.298958333333271E-3</v>
      </c>
      <c r="J2379">
        <v>6.298958333333271E-3</v>
      </c>
      <c r="K2379">
        <v>46</v>
      </c>
      <c r="L2379">
        <v>1</v>
      </c>
    </row>
    <row r="2380" spans="1:12" x14ac:dyDescent="0.35">
      <c r="A2380">
        <v>115239</v>
      </c>
      <c r="B2380">
        <v>3</v>
      </c>
      <c r="D2380">
        <v>0</v>
      </c>
      <c r="F2380">
        <v>0</v>
      </c>
      <c r="G2380">
        <v>0</v>
      </c>
      <c r="K2380" t="s">
        <v>89</v>
      </c>
      <c r="L2380">
        <v>1</v>
      </c>
    </row>
    <row r="2381" spans="1:12" x14ac:dyDescent="0.35">
      <c r="A2381">
        <v>115239</v>
      </c>
      <c r="B2381">
        <v>4</v>
      </c>
      <c r="D2381">
        <v>0</v>
      </c>
      <c r="F2381">
        <v>0</v>
      </c>
      <c r="G2381">
        <v>0</v>
      </c>
      <c r="K2381" t="s">
        <v>89</v>
      </c>
      <c r="L2381">
        <v>1</v>
      </c>
    </row>
    <row r="2382" spans="1:12" x14ac:dyDescent="0.35">
      <c r="A2382">
        <v>115239</v>
      </c>
      <c r="B2382">
        <v>5</v>
      </c>
      <c r="D2382">
        <v>0</v>
      </c>
      <c r="F2382">
        <v>0</v>
      </c>
      <c r="G2382">
        <v>0</v>
      </c>
      <c r="K2382" t="s">
        <v>89</v>
      </c>
      <c r="L2382">
        <v>1</v>
      </c>
    </row>
    <row r="2383" spans="1:12" x14ac:dyDescent="0.35">
      <c r="A2383">
        <v>115239</v>
      </c>
      <c r="B2383">
        <v>6</v>
      </c>
      <c r="D2383">
        <v>0</v>
      </c>
      <c r="F2383">
        <v>0</v>
      </c>
      <c r="G2383">
        <v>0</v>
      </c>
      <c r="K2383" t="s">
        <v>89</v>
      </c>
      <c r="L2383">
        <v>1</v>
      </c>
    </row>
    <row r="2384" spans="1:12" x14ac:dyDescent="0.35">
      <c r="A2384">
        <v>115239</v>
      </c>
      <c r="B2384">
        <v>7</v>
      </c>
      <c r="D2384">
        <v>0</v>
      </c>
      <c r="F2384">
        <v>0</v>
      </c>
      <c r="G2384">
        <v>0</v>
      </c>
      <c r="K2384" t="s">
        <v>89</v>
      </c>
      <c r="L2384">
        <v>1</v>
      </c>
    </row>
    <row r="2385" spans="1:12" x14ac:dyDescent="0.35">
      <c r="A2385">
        <v>115239</v>
      </c>
      <c r="B2385">
        <v>8</v>
      </c>
      <c r="D2385">
        <v>0</v>
      </c>
      <c r="F2385">
        <v>0</v>
      </c>
      <c r="G2385">
        <v>0</v>
      </c>
      <c r="K2385" t="s">
        <v>89</v>
      </c>
      <c r="L2385">
        <v>1</v>
      </c>
    </row>
    <row r="2386" spans="1:12" x14ac:dyDescent="0.35">
      <c r="A2386">
        <v>115239</v>
      </c>
      <c r="B2386">
        <v>9</v>
      </c>
      <c r="D2386">
        <v>0</v>
      </c>
      <c r="F2386">
        <v>0</v>
      </c>
      <c r="G2386">
        <v>0</v>
      </c>
      <c r="K2386" t="s">
        <v>89</v>
      </c>
      <c r="L2386">
        <v>1</v>
      </c>
    </row>
    <row r="2387" spans="1:12" x14ac:dyDescent="0.35">
      <c r="A2387">
        <v>115239</v>
      </c>
      <c r="B2387">
        <v>10</v>
      </c>
      <c r="D2387">
        <v>0</v>
      </c>
      <c r="F2387">
        <v>0</v>
      </c>
      <c r="G2387">
        <v>0</v>
      </c>
      <c r="K2387" t="s">
        <v>89</v>
      </c>
      <c r="L2387">
        <v>1</v>
      </c>
    </row>
    <row r="2388" spans="1:12" x14ac:dyDescent="0.35">
      <c r="A2388">
        <v>115239</v>
      </c>
      <c r="B2388">
        <v>11</v>
      </c>
      <c r="D2388">
        <v>0</v>
      </c>
      <c r="F2388">
        <v>0</v>
      </c>
      <c r="G2388">
        <v>0</v>
      </c>
      <c r="K2388" t="s">
        <v>89</v>
      </c>
      <c r="L2388">
        <v>1</v>
      </c>
    </row>
    <row r="2389" spans="1:12" x14ac:dyDescent="0.35">
      <c r="A2389">
        <v>115239</v>
      </c>
      <c r="B2389">
        <v>12</v>
      </c>
      <c r="D2389">
        <v>0</v>
      </c>
      <c r="F2389">
        <v>0</v>
      </c>
      <c r="G2389">
        <v>0</v>
      </c>
      <c r="K2389" t="s">
        <v>89</v>
      </c>
      <c r="L2389">
        <v>1</v>
      </c>
    </row>
    <row r="2390" spans="1:12" x14ac:dyDescent="0.35">
      <c r="A2390">
        <v>242149</v>
      </c>
      <c r="B2390">
        <v>1</v>
      </c>
      <c r="C2390" t="s">
        <v>173</v>
      </c>
      <c r="D2390">
        <v>19</v>
      </c>
      <c r="E2390">
        <v>75</v>
      </c>
      <c r="F2390">
        <v>2</v>
      </c>
      <c r="G2390">
        <v>0</v>
      </c>
      <c r="H2390" t="s">
        <v>231</v>
      </c>
      <c r="I2390" t="s">
        <v>231</v>
      </c>
      <c r="J2390">
        <v>30</v>
      </c>
      <c r="K2390">
        <v>75</v>
      </c>
      <c r="L2390">
        <v>1</v>
      </c>
    </row>
    <row r="2391" spans="1:12" x14ac:dyDescent="0.35">
      <c r="A2391">
        <v>242149</v>
      </c>
      <c r="B2391">
        <v>2</v>
      </c>
      <c r="C2391" t="s">
        <v>93</v>
      </c>
      <c r="D2391">
        <v>40</v>
      </c>
      <c r="E2391">
        <v>32</v>
      </c>
      <c r="F2391">
        <v>1</v>
      </c>
      <c r="G2391">
        <v>43</v>
      </c>
      <c r="H2391">
        <v>5.6237268518517514E-3</v>
      </c>
      <c r="I2391">
        <v>5.6237268518517514E-3</v>
      </c>
      <c r="J2391">
        <v>5.6237268518517514E-3</v>
      </c>
      <c r="K2391">
        <v>32</v>
      </c>
      <c r="L2391">
        <v>1</v>
      </c>
    </row>
    <row r="2392" spans="1:12" x14ac:dyDescent="0.35">
      <c r="A2392">
        <v>242149</v>
      </c>
      <c r="B2392">
        <v>3</v>
      </c>
      <c r="D2392">
        <v>0</v>
      </c>
      <c r="F2392">
        <v>0</v>
      </c>
      <c r="G2392">
        <v>0</v>
      </c>
      <c r="K2392" t="s">
        <v>89</v>
      </c>
      <c r="L2392">
        <v>1</v>
      </c>
    </row>
    <row r="2393" spans="1:12" x14ac:dyDescent="0.35">
      <c r="A2393">
        <v>242149</v>
      </c>
      <c r="B2393">
        <v>4</v>
      </c>
      <c r="D2393">
        <v>0</v>
      </c>
      <c r="F2393">
        <v>0</v>
      </c>
      <c r="G2393">
        <v>0</v>
      </c>
      <c r="K2393" t="s">
        <v>89</v>
      </c>
      <c r="L2393">
        <v>1</v>
      </c>
    </row>
    <row r="2394" spans="1:12" x14ac:dyDescent="0.35">
      <c r="A2394">
        <v>242149</v>
      </c>
      <c r="B2394">
        <v>5</v>
      </c>
      <c r="D2394">
        <v>0</v>
      </c>
      <c r="F2394">
        <v>0</v>
      </c>
      <c r="G2394">
        <v>0</v>
      </c>
      <c r="K2394" t="s">
        <v>89</v>
      </c>
      <c r="L2394">
        <v>1</v>
      </c>
    </row>
    <row r="2395" spans="1:12" x14ac:dyDescent="0.35">
      <c r="A2395">
        <v>242149</v>
      </c>
      <c r="B2395">
        <v>6</v>
      </c>
      <c r="D2395">
        <v>0</v>
      </c>
      <c r="F2395">
        <v>0</v>
      </c>
      <c r="G2395">
        <v>0</v>
      </c>
      <c r="K2395" t="s">
        <v>89</v>
      </c>
      <c r="L2395">
        <v>1</v>
      </c>
    </row>
    <row r="2396" spans="1:12" x14ac:dyDescent="0.35">
      <c r="A2396">
        <v>242149</v>
      </c>
      <c r="B2396">
        <v>7</v>
      </c>
      <c r="D2396">
        <v>0</v>
      </c>
      <c r="F2396">
        <v>0</v>
      </c>
      <c r="G2396">
        <v>0</v>
      </c>
      <c r="K2396" t="s">
        <v>89</v>
      </c>
      <c r="L2396">
        <v>1</v>
      </c>
    </row>
    <row r="2397" spans="1:12" x14ac:dyDescent="0.35">
      <c r="A2397">
        <v>242149</v>
      </c>
      <c r="B2397">
        <v>8</v>
      </c>
      <c r="D2397">
        <v>0</v>
      </c>
      <c r="F2397">
        <v>0</v>
      </c>
      <c r="G2397">
        <v>0</v>
      </c>
      <c r="K2397" t="s">
        <v>89</v>
      </c>
      <c r="L2397">
        <v>1</v>
      </c>
    </row>
    <row r="2398" spans="1:12" x14ac:dyDescent="0.35">
      <c r="A2398">
        <v>242149</v>
      </c>
      <c r="B2398">
        <v>9</v>
      </c>
      <c r="D2398">
        <v>0</v>
      </c>
      <c r="F2398">
        <v>0</v>
      </c>
      <c r="G2398">
        <v>0</v>
      </c>
      <c r="K2398" t="s">
        <v>89</v>
      </c>
      <c r="L2398">
        <v>1</v>
      </c>
    </row>
    <row r="2399" spans="1:12" x14ac:dyDescent="0.35">
      <c r="A2399">
        <v>242149</v>
      </c>
      <c r="B2399">
        <v>10</v>
      </c>
      <c r="D2399">
        <v>0</v>
      </c>
      <c r="F2399">
        <v>0</v>
      </c>
      <c r="G2399">
        <v>0</v>
      </c>
      <c r="K2399" t="s">
        <v>89</v>
      </c>
      <c r="L2399">
        <v>1</v>
      </c>
    </row>
    <row r="2400" spans="1:12" x14ac:dyDescent="0.35">
      <c r="A2400">
        <v>242149</v>
      </c>
      <c r="B2400">
        <v>11</v>
      </c>
      <c r="D2400">
        <v>0</v>
      </c>
      <c r="F2400">
        <v>0</v>
      </c>
      <c r="G2400">
        <v>0</v>
      </c>
      <c r="K2400" t="s">
        <v>89</v>
      </c>
      <c r="L2400">
        <v>1</v>
      </c>
    </row>
    <row r="2401" spans="1:12" x14ac:dyDescent="0.35">
      <c r="A2401">
        <v>242149</v>
      </c>
      <c r="B2401">
        <v>12</v>
      </c>
      <c r="D2401">
        <v>0</v>
      </c>
      <c r="F2401">
        <v>0</v>
      </c>
      <c r="G2401">
        <v>0</v>
      </c>
      <c r="K2401" t="s">
        <v>89</v>
      </c>
      <c r="L2401">
        <v>1</v>
      </c>
    </row>
    <row r="2402" spans="1:12" x14ac:dyDescent="0.35">
      <c r="A2402">
        <v>39517</v>
      </c>
      <c r="B2402">
        <v>1</v>
      </c>
      <c r="C2402" t="s">
        <v>77</v>
      </c>
      <c r="D2402">
        <v>43</v>
      </c>
      <c r="E2402">
        <v>46</v>
      </c>
      <c r="F2402">
        <v>3</v>
      </c>
      <c r="G2402">
        <v>29</v>
      </c>
      <c r="H2402" t="s">
        <v>205</v>
      </c>
      <c r="I2402" t="s">
        <v>205</v>
      </c>
      <c r="J2402">
        <v>19</v>
      </c>
      <c r="K2402">
        <v>46</v>
      </c>
      <c r="L2402">
        <v>1</v>
      </c>
    </row>
    <row r="2403" spans="1:12" x14ac:dyDescent="0.35">
      <c r="A2403">
        <v>39517</v>
      </c>
      <c r="B2403">
        <v>2</v>
      </c>
      <c r="C2403" t="s">
        <v>171</v>
      </c>
      <c r="D2403">
        <v>15</v>
      </c>
      <c r="E2403">
        <v>64</v>
      </c>
      <c r="F2403">
        <v>1</v>
      </c>
      <c r="G2403">
        <v>11</v>
      </c>
      <c r="H2403" t="s">
        <v>150</v>
      </c>
      <c r="I2403" t="s">
        <v>150</v>
      </c>
      <c r="J2403">
        <v>2</v>
      </c>
      <c r="K2403" t="s">
        <v>296</v>
      </c>
      <c r="L2403">
        <v>1</v>
      </c>
    </row>
    <row r="2404" spans="1:12" x14ac:dyDescent="0.35">
      <c r="A2404">
        <v>39517</v>
      </c>
      <c r="B2404">
        <v>3</v>
      </c>
      <c r="D2404">
        <v>0</v>
      </c>
      <c r="F2404">
        <v>0</v>
      </c>
      <c r="G2404">
        <v>0</v>
      </c>
      <c r="K2404" t="s">
        <v>89</v>
      </c>
      <c r="L2404">
        <v>1</v>
      </c>
    </row>
    <row r="2405" spans="1:12" x14ac:dyDescent="0.35">
      <c r="A2405">
        <v>39517</v>
      </c>
      <c r="B2405">
        <v>4</v>
      </c>
      <c r="D2405">
        <v>0</v>
      </c>
      <c r="F2405">
        <v>0</v>
      </c>
      <c r="G2405">
        <v>0</v>
      </c>
      <c r="K2405" t="s">
        <v>89</v>
      </c>
      <c r="L2405">
        <v>1</v>
      </c>
    </row>
    <row r="2406" spans="1:12" x14ac:dyDescent="0.35">
      <c r="A2406">
        <v>39517</v>
      </c>
      <c r="B2406">
        <v>5</v>
      </c>
      <c r="D2406">
        <v>0</v>
      </c>
      <c r="F2406">
        <v>0</v>
      </c>
      <c r="G2406">
        <v>0</v>
      </c>
      <c r="K2406" t="s">
        <v>89</v>
      </c>
      <c r="L2406">
        <v>1</v>
      </c>
    </row>
    <row r="2407" spans="1:12" x14ac:dyDescent="0.35">
      <c r="A2407">
        <v>39517</v>
      </c>
      <c r="B2407">
        <v>6</v>
      </c>
      <c r="D2407">
        <v>0</v>
      </c>
      <c r="F2407">
        <v>0</v>
      </c>
      <c r="G2407">
        <v>0</v>
      </c>
      <c r="K2407" t="s">
        <v>89</v>
      </c>
      <c r="L2407">
        <v>1</v>
      </c>
    </row>
    <row r="2408" spans="1:12" x14ac:dyDescent="0.35">
      <c r="A2408">
        <v>39517</v>
      </c>
      <c r="B2408">
        <v>7</v>
      </c>
      <c r="D2408">
        <v>0</v>
      </c>
      <c r="F2408">
        <v>0</v>
      </c>
      <c r="G2408">
        <v>0</v>
      </c>
      <c r="K2408" t="s">
        <v>89</v>
      </c>
      <c r="L2408">
        <v>1</v>
      </c>
    </row>
    <row r="2409" spans="1:12" x14ac:dyDescent="0.35">
      <c r="A2409">
        <v>39517</v>
      </c>
      <c r="B2409">
        <v>8</v>
      </c>
      <c r="D2409">
        <v>0</v>
      </c>
      <c r="F2409">
        <v>0</v>
      </c>
      <c r="G2409">
        <v>0</v>
      </c>
      <c r="K2409" t="s">
        <v>89</v>
      </c>
      <c r="L2409">
        <v>1</v>
      </c>
    </row>
    <row r="2410" spans="1:12" x14ac:dyDescent="0.35">
      <c r="A2410">
        <v>39517</v>
      </c>
      <c r="B2410">
        <v>9</v>
      </c>
      <c r="D2410">
        <v>0</v>
      </c>
      <c r="F2410">
        <v>0</v>
      </c>
      <c r="G2410">
        <v>0</v>
      </c>
      <c r="K2410" t="s">
        <v>89</v>
      </c>
      <c r="L2410">
        <v>1</v>
      </c>
    </row>
    <row r="2411" spans="1:12" x14ac:dyDescent="0.35">
      <c r="A2411">
        <v>39517</v>
      </c>
      <c r="B2411">
        <v>10</v>
      </c>
      <c r="D2411">
        <v>0</v>
      </c>
      <c r="F2411">
        <v>0</v>
      </c>
      <c r="G2411">
        <v>0</v>
      </c>
      <c r="K2411" t="s">
        <v>89</v>
      </c>
      <c r="L2411">
        <v>1</v>
      </c>
    </row>
    <row r="2412" spans="1:12" x14ac:dyDescent="0.35">
      <c r="A2412">
        <v>39517</v>
      </c>
      <c r="B2412">
        <v>11</v>
      </c>
      <c r="D2412">
        <v>0</v>
      </c>
      <c r="F2412">
        <v>0</v>
      </c>
      <c r="G2412">
        <v>0</v>
      </c>
      <c r="K2412" t="s">
        <v>89</v>
      </c>
      <c r="L2412">
        <v>1</v>
      </c>
    </row>
    <row r="2413" spans="1:12" x14ac:dyDescent="0.35">
      <c r="A2413">
        <v>39517</v>
      </c>
      <c r="B2413">
        <v>12</v>
      </c>
      <c r="D2413">
        <v>0</v>
      </c>
      <c r="F2413">
        <v>0</v>
      </c>
      <c r="G2413">
        <v>0</v>
      </c>
      <c r="K2413" t="s">
        <v>89</v>
      </c>
      <c r="L2413">
        <v>1</v>
      </c>
    </row>
    <row r="2414" spans="1:12" x14ac:dyDescent="0.35">
      <c r="A2414">
        <v>120277</v>
      </c>
      <c r="B2414">
        <v>1</v>
      </c>
      <c r="C2414" t="s">
        <v>117</v>
      </c>
      <c r="D2414">
        <v>21</v>
      </c>
      <c r="E2414">
        <v>50</v>
      </c>
      <c r="F2414">
        <v>2</v>
      </c>
      <c r="G2414">
        <v>25</v>
      </c>
      <c r="H2414" t="s">
        <v>213</v>
      </c>
      <c r="I2414" t="s">
        <v>213</v>
      </c>
      <c r="J2414">
        <v>20</v>
      </c>
      <c r="K2414">
        <v>50</v>
      </c>
      <c r="L2414">
        <v>1</v>
      </c>
    </row>
    <row r="2415" spans="1:12" x14ac:dyDescent="0.35">
      <c r="A2415">
        <v>120277</v>
      </c>
      <c r="B2415">
        <v>2</v>
      </c>
      <c r="C2415" t="s">
        <v>171</v>
      </c>
      <c r="D2415">
        <v>13</v>
      </c>
      <c r="E2415">
        <v>64</v>
      </c>
      <c r="F2415">
        <v>1</v>
      </c>
      <c r="G2415">
        <v>11</v>
      </c>
      <c r="H2415" t="s">
        <v>150</v>
      </c>
      <c r="I2415" t="s">
        <v>150</v>
      </c>
      <c r="J2415">
        <v>2</v>
      </c>
      <c r="K2415" t="s">
        <v>296</v>
      </c>
      <c r="L2415">
        <v>1</v>
      </c>
    </row>
    <row r="2416" spans="1:12" x14ac:dyDescent="0.35">
      <c r="A2416">
        <v>120277</v>
      </c>
      <c r="B2416">
        <v>3</v>
      </c>
      <c r="D2416">
        <v>0</v>
      </c>
      <c r="F2416">
        <v>0</v>
      </c>
      <c r="G2416">
        <v>0</v>
      </c>
      <c r="K2416" t="s">
        <v>89</v>
      </c>
      <c r="L2416">
        <v>1</v>
      </c>
    </row>
    <row r="2417" spans="1:12" x14ac:dyDescent="0.35">
      <c r="A2417">
        <v>120277</v>
      </c>
      <c r="B2417">
        <v>4</v>
      </c>
      <c r="D2417">
        <v>0</v>
      </c>
      <c r="F2417">
        <v>0</v>
      </c>
      <c r="G2417">
        <v>0</v>
      </c>
      <c r="K2417" t="s">
        <v>89</v>
      </c>
      <c r="L2417">
        <v>1</v>
      </c>
    </row>
    <row r="2418" spans="1:12" x14ac:dyDescent="0.35">
      <c r="A2418">
        <v>120277</v>
      </c>
      <c r="B2418">
        <v>5</v>
      </c>
      <c r="D2418">
        <v>0</v>
      </c>
      <c r="F2418">
        <v>0</v>
      </c>
      <c r="G2418">
        <v>0</v>
      </c>
      <c r="K2418" t="s">
        <v>89</v>
      </c>
      <c r="L2418">
        <v>1</v>
      </c>
    </row>
    <row r="2419" spans="1:12" x14ac:dyDescent="0.35">
      <c r="A2419">
        <v>120277</v>
      </c>
      <c r="B2419">
        <v>6</v>
      </c>
      <c r="D2419">
        <v>0</v>
      </c>
      <c r="F2419">
        <v>0</v>
      </c>
      <c r="G2419">
        <v>0</v>
      </c>
      <c r="K2419" t="s">
        <v>89</v>
      </c>
      <c r="L2419">
        <v>1</v>
      </c>
    </row>
    <row r="2420" spans="1:12" x14ac:dyDescent="0.35">
      <c r="A2420">
        <v>120277</v>
      </c>
      <c r="B2420">
        <v>7</v>
      </c>
      <c r="D2420">
        <v>0</v>
      </c>
      <c r="F2420">
        <v>0</v>
      </c>
      <c r="G2420">
        <v>0</v>
      </c>
      <c r="K2420" t="s">
        <v>89</v>
      </c>
      <c r="L2420">
        <v>1</v>
      </c>
    </row>
    <row r="2421" spans="1:12" x14ac:dyDescent="0.35">
      <c r="A2421">
        <v>120277</v>
      </c>
      <c r="B2421">
        <v>8</v>
      </c>
      <c r="D2421">
        <v>0</v>
      </c>
      <c r="F2421">
        <v>0</v>
      </c>
      <c r="G2421">
        <v>0</v>
      </c>
      <c r="K2421" t="s">
        <v>89</v>
      </c>
      <c r="L2421">
        <v>1</v>
      </c>
    </row>
    <row r="2422" spans="1:12" x14ac:dyDescent="0.35">
      <c r="A2422">
        <v>120277</v>
      </c>
      <c r="B2422">
        <v>9</v>
      </c>
      <c r="D2422">
        <v>0</v>
      </c>
      <c r="F2422">
        <v>0</v>
      </c>
      <c r="G2422">
        <v>0</v>
      </c>
      <c r="K2422" t="s">
        <v>89</v>
      </c>
      <c r="L2422">
        <v>1</v>
      </c>
    </row>
    <row r="2423" spans="1:12" x14ac:dyDescent="0.35">
      <c r="A2423">
        <v>120277</v>
      </c>
      <c r="B2423">
        <v>10</v>
      </c>
      <c r="D2423">
        <v>0</v>
      </c>
      <c r="F2423">
        <v>0</v>
      </c>
      <c r="G2423">
        <v>0</v>
      </c>
      <c r="K2423" t="s">
        <v>89</v>
      </c>
      <c r="L2423">
        <v>1</v>
      </c>
    </row>
    <row r="2424" spans="1:12" x14ac:dyDescent="0.35">
      <c r="A2424">
        <v>120277</v>
      </c>
      <c r="B2424">
        <v>11</v>
      </c>
      <c r="D2424">
        <v>0</v>
      </c>
      <c r="F2424">
        <v>0</v>
      </c>
      <c r="G2424">
        <v>0</v>
      </c>
      <c r="K2424" t="s">
        <v>89</v>
      </c>
      <c r="L2424">
        <v>1</v>
      </c>
    </row>
    <row r="2425" spans="1:12" x14ac:dyDescent="0.35">
      <c r="A2425">
        <v>120277</v>
      </c>
      <c r="B2425">
        <v>12</v>
      </c>
      <c r="D2425">
        <v>0</v>
      </c>
      <c r="F2425">
        <v>0</v>
      </c>
      <c r="G2425">
        <v>0</v>
      </c>
      <c r="K2425" t="s">
        <v>89</v>
      </c>
      <c r="L2425">
        <v>1</v>
      </c>
    </row>
    <row r="2426" spans="1:12" x14ac:dyDescent="0.35">
      <c r="A2426">
        <v>120247</v>
      </c>
      <c r="B2426">
        <v>1</v>
      </c>
      <c r="C2426" t="s">
        <v>151</v>
      </c>
      <c r="D2426">
        <v>39</v>
      </c>
      <c r="E2426">
        <v>59</v>
      </c>
      <c r="F2426">
        <v>3</v>
      </c>
      <c r="G2426">
        <v>16</v>
      </c>
      <c r="H2426" t="s">
        <v>219</v>
      </c>
      <c r="I2426" t="s">
        <v>219</v>
      </c>
      <c r="J2426">
        <v>22</v>
      </c>
      <c r="K2426">
        <v>59</v>
      </c>
      <c r="L2426">
        <v>1</v>
      </c>
    </row>
    <row r="2427" spans="1:12" x14ac:dyDescent="0.35">
      <c r="A2427">
        <v>120247</v>
      </c>
      <c r="B2427">
        <v>2</v>
      </c>
      <c r="C2427" t="s">
        <v>36</v>
      </c>
      <c r="D2427">
        <v>32</v>
      </c>
      <c r="E2427">
        <v>55</v>
      </c>
      <c r="F2427">
        <v>1</v>
      </c>
      <c r="G2427">
        <v>20</v>
      </c>
      <c r="H2427">
        <v>6.6530092592591572E-3</v>
      </c>
      <c r="I2427">
        <v>6.6530092592591572E-3</v>
      </c>
      <c r="J2427">
        <v>6.6530092592591572E-3</v>
      </c>
      <c r="K2427">
        <v>55</v>
      </c>
      <c r="L2427">
        <v>1</v>
      </c>
    </row>
    <row r="2428" spans="1:12" x14ac:dyDescent="0.35">
      <c r="A2428">
        <v>120247</v>
      </c>
      <c r="B2428">
        <v>3</v>
      </c>
      <c r="D2428">
        <v>0</v>
      </c>
      <c r="F2428">
        <v>0</v>
      </c>
      <c r="G2428">
        <v>0</v>
      </c>
      <c r="K2428" t="s">
        <v>89</v>
      </c>
      <c r="L2428">
        <v>1</v>
      </c>
    </row>
    <row r="2429" spans="1:12" x14ac:dyDescent="0.35">
      <c r="A2429">
        <v>120247</v>
      </c>
      <c r="B2429">
        <v>4</v>
      </c>
      <c r="D2429">
        <v>0</v>
      </c>
      <c r="F2429">
        <v>0</v>
      </c>
      <c r="G2429">
        <v>0</v>
      </c>
      <c r="K2429" t="s">
        <v>89</v>
      </c>
      <c r="L2429">
        <v>1</v>
      </c>
    </row>
    <row r="2430" spans="1:12" x14ac:dyDescent="0.35">
      <c r="A2430">
        <v>120247</v>
      </c>
      <c r="B2430">
        <v>5</v>
      </c>
      <c r="D2430">
        <v>0</v>
      </c>
      <c r="F2430">
        <v>0</v>
      </c>
      <c r="G2430">
        <v>0</v>
      </c>
      <c r="K2430" t="s">
        <v>89</v>
      </c>
      <c r="L2430">
        <v>1</v>
      </c>
    </row>
    <row r="2431" spans="1:12" x14ac:dyDescent="0.35">
      <c r="A2431">
        <v>120247</v>
      </c>
      <c r="B2431">
        <v>6</v>
      </c>
      <c r="D2431">
        <v>0</v>
      </c>
      <c r="F2431">
        <v>0</v>
      </c>
      <c r="G2431">
        <v>0</v>
      </c>
      <c r="K2431" t="s">
        <v>89</v>
      </c>
      <c r="L2431">
        <v>1</v>
      </c>
    </row>
    <row r="2432" spans="1:12" x14ac:dyDescent="0.35">
      <c r="A2432">
        <v>120247</v>
      </c>
      <c r="B2432">
        <v>7</v>
      </c>
      <c r="D2432">
        <v>0</v>
      </c>
      <c r="F2432">
        <v>0</v>
      </c>
      <c r="G2432">
        <v>0</v>
      </c>
      <c r="K2432" t="s">
        <v>89</v>
      </c>
      <c r="L2432">
        <v>1</v>
      </c>
    </row>
    <row r="2433" spans="1:12" x14ac:dyDescent="0.35">
      <c r="A2433">
        <v>120247</v>
      </c>
      <c r="B2433">
        <v>8</v>
      </c>
      <c r="D2433">
        <v>0</v>
      </c>
      <c r="F2433">
        <v>0</v>
      </c>
      <c r="G2433">
        <v>0</v>
      </c>
      <c r="K2433" t="s">
        <v>89</v>
      </c>
      <c r="L2433">
        <v>1</v>
      </c>
    </row>
    <row r="2434" spans="1:12" x14ac:dyDescent="0.35">
      <c r="A2434">
        <v>120247</v>
      </c>
      <c r="B2434">
        <v>9</v>
      </c>
      <c r="D2434">
        <v>0</v>
      </c>
      <c r="F2434">
        <v>0</v>
      </c>
      <c r="G2434">
        <v>0</v>
      </c>
      <c r="K2434" t="s">
        <v>89</v>
      </c>
      <c r="L2434">
        <v>1</v>
      </c>
    </row>
    <row r="2435" spans="1:12" x14ac:dyDescent="0.35">
      <c r="A2435">
        <v>120247</v>
      </c>
      <c r="B2435">
        <v>10</v>
      </c>
      <c r="D2435">
        <v>0</v>
      </c>
      <c r="F2435">
        <v>0</v>
      </c>
      <c r="G2435">
        <v>0</v>
      </c>
      <c r="K2435" t="s">
        <v>89</v>
      </c>
      <c r="L2435">
        <v>1</v>
      </c>
    </row>
    <row r="2436" spans="1:12" x14ac:dyDescent="0.35">
      <c r="A2436">
        <v>120247</v>
      </c>
      <c r="B2436">
        <v>11</v>
      </c>
      <c r="D2436">
        <v>0</v>
      </c>
      <c r="F2436">
        <v>0</v>
      </c>
      <c r="G2436">
        <v>0</v>
      </c>
      <c r="K2436" t="s">
        <v>89</v>
      </c>
      <c r="L2436">
        <v>1</v>
      </c>
    </row>
    <row r="2437" spans="1:12" x14ac:dyDescent="0.35">
      <c r="A2437">
        <v>120247</v>
      </c>
      <c r="B2437">
        <v>12</v>
      </c>
      <c r="D2437">
        <v>0</v>
      </c>
      <c r="F2437">
        <v>0</v>
      </c>
      <c r="G2437">
        <v>0</v>
      </c>
      <c r="K2437" t="s">
        <v>89</v>
      </c>
      <c r="L2437">
        <v>1</v>
      </c>
    </row>
    <row r="2438" spans="1:12" x14ac:dyDescent="0.35">
      <c r="A2438">
        <v>215510</v>
      </c>
      <c r="B2438">
        <v>1</v>
      </c>
      <c r="C2438" t="s">
        <v>50</v>
      </c>
      <c r="D2438">
        <v>40</v>
      </c>
      <c r="E2438">
        <v>51</v>
      </c>
      <c r="F2438">
        <v>2</v>
      </c>
      <c r="G2438">
        <v>24</v>
      </c>
      <c r="H2438" t="s">
        <v>213</v>
      </c>
      <c r="I2438" t="s">
        <v>213</v>
      </c>
      <c r="J2438">
        <v>20</v>
      </c>
      <c r="K2438">
        <v>51</v>
      </c>
      <c r="L2438">
        <v>1</v>
      </c>
    </row>
    <row r="2439" spans="1:12" x14ac:dyDescent="0.35">
      <c r="A2439">
        <v>215510</v>
      </c>
      <c r="B2439">
        <v>2</v>
      </c>
      <c r="C2439" t="s">
        <v>171</v>
      </c>
      <c r="D2439">
        <v>28</v>
      </c>
      <c r="E2439">
        <v>64</v>
      </c>
      <c r="F2439">
        <v>1</v>
      </c>
      <c r="G2439">
        <v>11</v>
      </c>
      <c r="H2439" t="s">
        <v>150</v>
      </c>
      <c r="I2439" t="s">
        <v>150</v>
      </c>
      <c r="J2439">
        <v>2</v>
      </c>
      <c r="K2439" t="s">
        <v>296</v>
      </c>
      <c r="L2439">
        <v>1</v>
      </c>
    </row>
    <row r="2440" spans="1:12" x14ac:dyDescent="0.35">
      <c r="A2440">
        <v>215510</v>
      </c>
      <c r="B2440">
        <v>3</v>
      </c>
      <c r="D2440">
        <v>0</v>
      </c>
      <c r="F2440">
        <v>0</v>
      </c>
      <c r="G2440">
        <v>0</v>
      </c>
      <c r="K2440" t="s">
        <v>89</v>
      </c>
      <c r="L2440">
        <v>1</v>
      </c>
    </row>
    <row r="2441" spans="1:12" x14ac:dyDescent="0.35">
      <c r="A2441">
        <v>215510</v>
      </c>
      <c r="B2441">
        <v>4</v>
      </c>
      <c r="D2441">
        <v>0</v>
      </c>
      <c r="F2441">
        <v>0</v>
      </c>
      <c r="G2441">
        <v>0</v>
      </c>
      <c r="K2441" t="s">
        <v>89</v>
      </c>
      <c r="L2441">
        <v>1</v>
      </c>
    </row>
    <row r="2442" spans="1:12" x14ac:dyDescent="0.35">
      <c r="A2442">
        <v>215510</v>
      </c>
      <c r="B2442">
        <v>5</v>
      </c>
      <c r="D2442">
        <v>0</v>
      </c>
      <c r="F2442">
        <v>0</v>
      </c>
      <c r="G2442">
        <v>0</v>
      </c>
      <c r="K2442" t="s">
        <v>89</v>
      </c>
      <c r="L2442">
        <v>1</v>
      </c>
    </row>
    <row r="2443" spans="1:12" x14ac:dyDescent="0.35">
      <c r="A2443">
        <v>215510</v>
      </c>
      <c r="B2443">
        <v>6</v>
      </c>
      <c r="D2443">
        <v>0</v>
      </c>
      <c r="F2443">
        <v>0</v>
      </c>
      <c r="G2443">
        <v>0</v>
      </c>
      <c r="K2443" t="s">
        <v>89</v>
      </c>
      <c r="L2443">
        <v>1</v>
      </c>
    </row>
    <row r="2444" spans="1:12" x14ac:dyDescent="0.35">
      <c r="A2444">
        <v>215510</v>
      </c>
      <c r="B2444">
        <v>7</v>
      </c>
      <c r="D2444">
        <v>0</v>
      </c>
      <c r="F2444">
        <v>0</v>
      </c>
      <c r="G2444">
        <v>0</v>
      </c>
      <c r="K2444" t="s">
        <v>89</v>
      </c>
      <c r="L2444">
        <v>1</v>
      </c>
    </row>
    <row r="2445" spans="1:12" x14ac:dyDescent="0.35">
      <c r="A2445">
        <v>215510</v>
      </c>
      <c r="B2445">
        <v>8</v>
      </c>
      <c r="D2445">
        <v>0</v>
      </c>
      <c r="F2445">
        <v>0</v>
      </c>
      <c r="G2445">
        <v>0</v>
      </c>
      <c r="K2445" t="s">
        <v>89</v>
      </c>
      <c r="L2445">
        <v>1</v>
      </c>
    </row>
    <row r="2446" spans="1:12" x14ac:dyDescent="0.35">
      <c r="A2446">
        <v>215510</v>
      </c>
      <c r="B2446">
        <v>9</v>
      </c>
      <c r="D2446">
        <v>0</v>
      </c>
      <c r="F2446">
        <v>0</v>
      </c>
      <c r="G2446">
        <v>0</v>
      </c>
      <c r="K2446" t="s">
        <v>89</v>
      </c>
      <c r="L2446">
        <v>1</v>
      </c>
    </row>
    <row r="2447" spans="1:12" x14ac:dyDescent="0.35">
      <c r="A2447">
        <v>215510</v>
      </c>
      <c r="B2447">
        <v>10</v>
      </c>
      <c r="D2447">
        <v>0</v>
      </c>
      <c r="F2447">
        <v>0</v>
      </c>
      <c r="G2447">
        <v>0</v>
      </c>
      <c r="K2447" t="s">
        <v>89</v>
      </c>
      <c r="L2447">
        <v>1</v>
      </c>
    </row>
    <row r="2448" spans="1:12" x14ac:dyDescent="0.35">
      <c r="A2448">
        <v>215510</v>
      </c>
      <c r="B2448">
        <v>11</v>
      </c>
      <c r="D2448">
        <v>0</v>
      </c>
      <c r="F2448">
        <v>0</v>
      </c>
      <c r="G2448">
        <v>0</v>
      </c>
      <c r="K2448" t="s">
        <v>89</v>
      </c>
      <c r="L2448">
        <v>1</v>
      </c>
    </row>
    <row r="2449" spans="1:12" x14ac:dyDescent="0.35">
      <c r="A2449">
        <v>215510</v>
      </c>
      <c r="B2449">
        <v>12</v>
      </c>
      <c r="D2449">
        <v>0</v>
      </c>
      <c r="F2449">
        <v>0</v>
      </c>
      <c r="G2449">
        <v>0</v>
      </c>
      <c r="K2449" t="s">
        <v>89</v>
      </c>
      <c r="L2449">
        <v>1</v>
      </c>
    </row>
    <row r="2450" spans="1:12" x14ac:dyDescent="0.35">
      <c r="A2450">
        <v>120265</v>
      </c>
      <c r="B2450">
        <v>1</v>
      </c>
      <c r="C2450" t="s">
        <v>110</v>
      </c>
      <c r="D2450">
        <v>5</v>
      </c>
      <c r="E2450">
        <v>63</v>
      </c>
      <c r="F2450">
        <v>2</v>
      </c>
      <c r="G2450">
        <v>12</v>
      </c>
      <c r="H2450" t="s">
        <v>297</v>
      </c>
      <c r="I2450" t="s">
        <v>297</v>
      </c>
      <c r="J2450">
        <v>23</v>
      </c>
      <c r="K2450">
        <v>63</v>
      </c>
      <c r="L2450">
        <v>1</v>
      </c>
    </row>
    <row r="2451" spans="1:12" x14ac:dyDescent="0.35">
      <c r="A2451">
        <v>120265</v>
      </c>
      <c r="B2451">
        <v>2</v>
      </c>
      <c r="C2451" t="s">
        <v>169</v>
      </c>
      <c r="D2451">
        <v>34</v>
      </c>
      <c r="E2451">
        <v>52</v>
      </c>
      <c r="F2451">
        <v>1</v>
      </c>
      <c r="G2451">
        <v>23</v>
      </c>
      <c r="H2451">
        <v>6.55520833333334E-3</v>
      </c>
      <c r="I2451">
        <v>6.55520833333334E-3</v>
      </c>
      <c r="J2451">
        <v>6.55520833333334E-3</v>
      </c>
      <c r="K2451">
        <v>52</v>
      </c>
      <c r="L2451">
        <v>1</v>
      </c>
    </row>
    <row r="2452" spans="1:12" x14ac:dyDescent="0.35">
      <c r="A2452">
        <v>120265</v>
      </c>
      <c r="B2452">
        <v>3</v>
      </c>
      <c r="D2452">
        <v>0</v>
      </c>
      <c r="F2452">
        <v>0</v>
      </c>
      <c r="G2452">
        <v>0</v>
      </c>
      <c r="K2452" t="s">
        <v>89</v>
      </c>
      <c r="L2452">
        <v>1</v>
      </c>
    </row>
    <row r="2453" spans="1:12" x14ac:dyDescent="0.35">
      <c r="A2453">
        <v>120265</v>
      </c>
      <c r="B2453">
        <v>4</v>
      </c>
      <c r="D2453">
        <v>0</v>
      </c>
      <c r="F2453">
        <v>0</v>
      </c>
      <c r="G2453">
        <v>0</v>
      </c>
      <c r="K2453" t="s">
        <v>89</v>
      </c>
      <c r="L2453">
        <v>1</v>
      </c>
    </row>
    <row r="2454" spans="1:12" x14ac:dyDescent="0.35">
      <c r="A2454">
        <v>120265</v>
      </c>
      <c r="B2454">
        <v>5</v>
      </c>
      <c r="D2454">
        <v>0</v>
      </c>
      <c r="F2454">
        <v>0</v>
      </c>
      <c r="G2454">
        <v>0</v>
      </c>
      <c r="K2454" t="s">
        <v>89</v>
      </c>
      <c r="L2454">
        <v>1</v>
      </c>
    </row>
    <row r="2455" spans="1:12" x14ac:dyDescent="0.35">
      <c r="A2455">
        <v>120265</v>
      </c>
      <c r="B2455">
        <v>6</v>
      </c>
      <c r="D2455">
        <v>0</v>
      </c>
      <c r="F2455">
        <v>0</v>
      </c>
      <c r="G2455">
        <v>0</v>
      </c>
      <c r="K2455" t="s">
        <v>89</v>
      </c>
      <c r="L2455">
        <v>1</v>
      </c>
    </row>
    <row r="2456" spans="1:12" x14ac:dyDescent="0.35">
      <c r="A2456">
        <v>120265</v>
      </c>
      <c r="B2456">
        <v>7</v>
      </c>
      <c r="D2456">
        <v>0</v>
      </c>
      <c r="F2456">
        <v>0</v>
      </c>
      <c r="G2456">
        <v>0</v>
      </c>
      <c r="K2456" t="s">
        <v>89</v>
      </c>
      <c r="L2456">
        <v>1</v>
      </c>
    </row>
    <row r="2457" spans="1:12" x14ac:dyDescent="0.35">
      <c r="A2457">
        <v>120265</v>
      </c>
      <c r="B2457">
        <v>8</v>
      </c>
      <c r="D2457">
        <v>0</v>
      </c>
      <c r="F2457">
        <v>0</v>
      </c>
      <c r="G2457">
        <v>0</v>
      </c>
      <c r="K2457" t="s">
        <v>89</v>
      </c>
      <c r="L2457">
        <v>1</v>
      </c>
    </row>
    <row r="2458" spans="1:12" x14ac:dyDescent="0.35">
      <c r="A2458">
        <v>120265</v>
      </c>
      <c r="B2458">
        <v>9</v>
      </c>
      <c r="D2458">
        <v>0</v>
      </c>
      <c r="F2458">
        <v>0</v>
      </c>
      <c r="G2458">
        <v>0</v>
      </c>
      <c r="K2458" t="s">
        <v>89</v>
      </c>
      <c r="L2458">
        <v>1</v>
      </c>
    </row>
    <row r="2459" spans="1:12" x14ac:dyDescent="0.35">
      <c r="A2459">
        <v>120265</v>
      </c>
      <c r="B2459">
        <v>10</v>
      </c>
      <c r="D2459">
        <v>0</v>
      </c>
      <c r="F2459">
        <v>0</v>
      </c>
      <c r="G2459">
        <v>0</v>
      </c>
      <c r="K2459" t="s">
        <v>89</v>
      </c>
      <c r="L2459">
        <v>1</v>
      </c>
    </row>
    <row r="2460" spans="1:12" x14ac:dyDescent="0.35">
      <c r="A2460">
        <v>120265</v>
      </c>
      <c r="B2460">
        <v>11</v>
      </c>
      <c r="D2460">
        <v>0</v>
      </c>
      <c r="F2460">
        <v>0</v>
      </c>
      <c r="G2460">
        <v>0</v>
      </c>
      <c r="K2460" t="s">
        <v>89</v>
      </c>
      <c r="L2460">
        <v>1</v>
      </c>
    </row>
    <row r="2461" spans="1:12" x14ac:dyDescent="0.35">
      <c r="A2461">
        <v>120265</v>
      </c>
      <c r="B2461">
        <v>12</v>
      </c>
      <c r="D2461">
        <v>0</v>
      </c>
      <c r="F2461">
        <v>0</v>
      </c>
      <c r="G2461">
        <v>0</v>
      </c>
      <c r="K2461" t="s">
        <v>89</v>
      </c>
      <c r="L2461">
        <v>1</v>
      </c>
    </row>
    <row r="2462" spans="1:12" x14ac:dyDescent="0.35">
      <c r="A2462">
        <v>1299203</v>
      </c>
      <c r="B2462">
        <v>1</v>
      </c>
      <c r="C2462" t="s">
        <v>92</v>
      </c>
      <c r="D2462">
        <v>39</v>
      </c>
      <c r="E2462">
        <v>69</v>
      </c>
      <c r="F2462">
        <v>2</v>
      </c>
      <c r="G2462">
        <v>6</v>
      </c>
      <c r="H2462" t="s">
        <v>231</v>
      </c>
      <c r="I2462" t="s">
        <v>231</v>
      </c>
      <c r="J2462">
        <v>30</v>
      </c>
      <c r="K2462" t="s">
        <v>298</v>
      </c>
      <c r="L2462">
        <v>1</v>
      </c>
    </row>
    <row r="2463" spans="1:12" x14ac:dyDescent="0.35">
      <c r="A2463">
        <v>1299203</v>
      </c>
      <c r="B2463">
        <v>2</v>
      </c>
      <c r="C2463" t="s">
        <v>98</v>
      </c>
      <c r="D2463">
        <v>37</v>
      </c>
      <c r="E2463">
        <v>47</v>
      </c>
      <c r="F2463">
        <v>1</v>
      </c>
      <c r="G2463">
        <v>28</v>
      </c>
      <c r="H2463">
        <v>6.2991898148148096E-3</v>
      </c>
      <c r="I2463">
        <v>6.2991898148148096E-3</v>
      </c>
      <c r="J2463">
        <v>6.2991898148148096E-3</v>
      </c>
      <c r="K2463">
        <v>47</v>
      </c>
      <c r="L2463">
        <v>1</v>
      </c>
    </row>
    <row r="2464" spans="1:12" x14ac:dyDescent="0.35">
      <c r="A2464">
        <v>1299203</v>
      </c>
      <c r="B2464">
        <v>3</v>
      </c>
      <c r="D2464">
        <v>0</v>
      </c>
      <c r="F2464">
        <v>0</v>
      </c>
      <c r="G2464">
        <v>0</v>
      </c>
      <c r="K2464" t="s">
        <v>89</v>
      </c>
      <c r="L2464">
        <v>1</v>
      </c>
    </row>
    <row r="2465" spans="1:12" x14ac:dyDescent="0.35">
      <c r="A2465">
        <v>1299203</v>
      </c>
      <c r="B2465">
        <v>4</v>
      </c>
      <c r="D2465">
        <v>0</v>
      </c>
      <c r="F2465">
        <v>0</v>
      </c>
      <c r="G2465">
        <v>0</v>
      </c>
      <c r="K2465" t="s">
        <v>89</v>
      </c>
      <c r="L2465">
        <v>1</v>
      </c>
    </row>
    <row r="2466" spans="1:12" x14ac:dyDescent="0.35">
      <c r="A2466">
        <v>1299203</v>
      </c>
      <c r="B2466">
        <v>5</v>
      </c>
      <c r="D2466">
        <v>0</v>
      </c>
      <c r="F2466">
        <v>0</v>
      </c>
      <c r="G2466">
        <v>0</v>
      </c>
      <c r="K2466" t="s">
        <v>89</v>
      </c>
      <c r="L2466">
        <v>1</v>
      </c>
    </row>
    <row r="2467" spans="1:12" x14ac:dyDescent="0.35">
      <c r="A2467">
        <v>1299203</v>
      </c>
      <c r="B2467">
        <v>6</v>
      </c>
      <c r="D2467">
        <v>0</v>
      </c>
      <c r="F2467">
        <v>0</v>
      </c>
      <c r="G2467">
        <v>0</v>
      </c>
      <c r="K2467" t="s">
        <v>89</v>
      </c>
      <c r="L2467">
        <v>1</v>
      </c>
    </row>
    <row r="2468" spans="1:12" x14ac:dyDescent="0.35">
      <c r="A2468">
        <v>1299203</v>
      </c>
      <c r="B2468">
        <v>7</v>
      </c>
      <c r="D2468">
        <v>0</v>
      </c>
      <c r="F2468">
        <v>0</v>
      </c>
      <c r="G2468">
        <v>0</v>
      </c>
      <c r="K2468" t="s">
        <v>89</v>
      </c>
      <c r="L2468">
        <v>1</v>
      </c>
    </row>
    <row r="2469" spans="1:12" x14ac:dyDescent="0.35">
      <c r="A2469">
        <v>1299203</v>
      </c>
      <c r="B2469">
        <v>8</v>
      </c>
      <c r="D2469">
        <v>0</v>
      </c>
      <c r="F2469">
        <v>0</v>
      </c>
      <c r="G2469">
        <v>0</v>
      </c>
      <c r="K2469" t="s">
        <v>89</v>
      </c>
      <c r="L2469">
        <v>1</v>
      </c>
    </row>
    <row r="2470" spans="1:12" x14ac:dyDescent="0.35">
      <c r="A2470">
        <v>1299203</v>
      </c>
      <c r="B2470">
        <v>9</v>
      </c>
      <c r="D2470">
        <v>0</v>
      </c>
      <c r="F2470">
        <v>0</v>
      </c>
      <c r="G2470">
        <v>0</v>
      </c>
      <c r="K2470" t="s">
        <v>89</v>
      </c>
      <c r="L2470">
        <v>1</v>
      </c>
    </row>
    <row r="2471" spans="1:12" x14ac:dyDescent="0.35">
      <c r="A2471">
        <v>1299203</v>
      </c>
      <c r="B2471">
        <v>10</v>
      </c>
      <c r="D2471">
        <v>0</v>
      </c>
      <c r="F2471">
        <v>0</v>
      </c>
      <c r="G2471">
        <v>0</v>
      </c>
      <c r="K2471" t="s">
        <v>89</v>
      </c>
      <c r="L2471">
        <v>1</v>
      </c>
    </row>
    <row r="2472" spans="1:12" x14ac:dyDescent="0.35">
      <c r="A2472">
        <v>1299203</v>
      </c>
      <c r="B2472">
        <v>11</v>
      </c>
      <c r="D2472">
        <v>0</v>
      </c>
      <c r="F2472">
        <v>0</v>
      </c>
      <c r="G2472">
        <v>0</v>
      </c>
      <c r="K2472" t="s">
        <v>89</v>
      </c>
      <c r="L2472">
        <v>1</v>
      </c>
    </row>
    <row r="2473" spans="1:12" x14ac:dyDescent="0.35">
      <c r="A2473">
        <v>1299203</v>
      </c>
      <c r="B2473">
        <v>12</v>
      </c>
      <c r="D2473">
        <v>0</v>
      </c>
      <c r="F2473">
        <v>0</v>
      </c>
      <c r="G2473">
        <v>0</v>
      </c>
      <c r="K2473" t="s">
        <v>89</v>
      </c>
      <c r="L2473">
        <v>1</v>
      </c>
    </row>
    <row r="2474" spans="1:12" x14ac:dyDescent="0.35">
      <c r="A2474">
        <v>235110</v>
      </c>
      <c r="B2474">
        <v>1</v>
      </c>
      <c r="C2474" t="s">
        <v>102</v>
      </c>
      <c r="D2474">
        <v>26</v>
      </c>
      <c r="E2474">
        <v>61</v>
      </c>
      <c r="F2474">
        <v>2</v>
      </c>
      <c r="G2474">
        <v>14</v>
      </c>
      <c r="H2474" t="s">
        <v>219</v>
      </c>
      <c r="I2474" t="s">
        <v>219</v>
      </c>
      <c r="J2474">
        <v>22</v>
      </c>
      <c r="K2474">
        <v>61</v>
      </c>
      <c r="L2474">
        <v>1</v>
      </c>
    </row>
    <row r="2475" spans="1:12" x14ac:dyDescent="0.35">
      <c r="A2475">
        <v>235110</v>
      </c>
      <c r="B2475">
        <v>2</v>
      </c>
      <c r="C2475" t="s">
        <v>108</v>
      </c>
      <c r="D2475">
        <v>8</v>
      </c>
      <c r="E2475">
        <v>57</v>
      </c>
      <c r="F2475">
        <v>1</v>
      </c>
      <c r="G2475">
        <v>18</v>
      </c>
      <c r="H2475">
        <v>6.7585648148147381E-3</v>
      </c>
      <c r="I2475">
        <v>6.7585648148147381E-3</v>
      </c>
      <c r="J2475">
        <v>6.7585648148147381E-3</v>
      </c>
      <c r="K2475">
        <v>57</v>
      </c>
      <c r="L2475">
        <v>1</v>
      </c>
    </row>
    <row r="2476" spans="1:12" x14ac:dyDescent="0.35">
      <c r="A2476">
        <v>235110</v>
      </c>
      <c r="B2476">
        <v>3</v>
      </c>
      <c r="D2476">
        <v>0</v>
      </c>
      <c r="F2476">
        <v>0</v>
      </c>
      <c r="G2476">
        <v>0</v>
      </c>
      <c r="K2476" t="s">
        <v>89</v>
      </c>
      <c r="L2476">
        <v>1</v>
      </c>
    </row>
    <row r="2477" spans="1:12" x14ac:dyDescent="0.35">
      <c r="A2477">
        <v>235110</v>
      </c>
      <c r="B2477">
        <v>4</v>
      </c>
      <c r="D2477">
        <v>0</v>
      </c>
      <c r="F2477">
        <v>0</v>
      </c>
      <c r="G2477">
        <v>0</v>
      </c>
      <c r="K2477" t="s">
        <v>89</v>
      </c>
      <c r="L2477">
        <v>1</v>
      </c>
    </row>
    <row r="2478" spans="1:12" x14ac:dyDescent="0.35">
      <c r="A2478">
        <v>235110</v>
      </c>
      <c r="B2478">
        <v>5</v>
      </c>
      <c r="D2478">
        <v>0</v>
      </c>
      <c r="F2478">
        <v>0</v>
      </c>
      <c r="G2478">
        <v>0</v>
      </c>
      <c r="K2478" t="s">
        <v>89</v>
      </c>
      <c r="L2478">
        <v>1</v>
      </c>
    </row>
    <row r="2479" spans="1:12" x14ac:dyDescent="0.35">
      <c r="A2479">
        <v>235110</v>
      </c>
      <c r="B2479">
        <v>6</v>
      </c>
      <c r="D2479">
        <v>0</v>
      </c>
      <c r="F2479">
        <v>0</v>
      </c>
      <c r="G2479">
        <v>0</v>
      </c>
      <c r="K2479" t="s">
        <v>89</v>
      </c>
      <c r="L2479">
        <v>1</v>
      </c>
    </row>
    <row r="2480" spans="1:12" x14ac:dyDescent="0.35">
      <c r="A2480">
        <v>235110</v>
      </c>
      <c r="B2480">
        <v>7</v>
      </c>
      <c r="D2480">
        <v>0</v>
      </c>
      <c r="F2480">
        <v>0</v>
      </c>
      <c r="G2480">
        <v>0</v>
      </c>
      <c r="K2480" t="s">
        <v>89</v>
      </c>
      <c r="L2480">
        <v>1</v>
      </c>
    </row>
    <row r="2481" spans="1:12" x14ac:dyDescent="0.35">
      <c r="A2481">
        <v>235110</v>
      </c>
      <c r="B2481">
        <v>8</v>
      </c>
      <c r="D2481">
        <v>0</v>
      </c>
      <c r="F2481">
        <v>0</v>
      </c>
      <c r="G2481">
        <v>0</v>
      </c>
      <c r="K2481" t="s">
        <v>89</v>
      </c>
      <c r="L2481">
        <v>1</v>
      </c>
    </row>
    <row r="2482" spans="1:12" x14ac:dyDescent="0.35">
      <c r="A2482">
        <v>235110</v>
      </c>
      <c r="B2482">
        <v>9</v>
      </c>
      <c r="D2482">
        <v>0</v>
      </c>
      <c r="F2482">
        <v>0</v>
      </c>
      <c r="G2482">
        <v>0</v>
      </c>
      <c r="K2482" t="s">
        <v>89</v>
      </c>
      <c r="L2482">
        <v>1</v>
      </c>
    </row>
    <row r="2483" spans="1:12" x14ac:dyDescent="0.35">
      <c r="A2483">
        <v>235110</v>
      </c>
      <c r="B2483">
        <v>10</v>
      </c>
      <c r="D2483">
        <v>0</v>
      </c>
      <c r="F2483">
        <v>0</v>
      </c>
      <c r="G2483">
        <v>0</v>
      </c>
      <c r="K2483" t="s">
        <v>89</v>
      </c>
      <c r="L2483">
        <v>1</v>
      </c>
    </row>
    <row r="2484" spans="1:12" x14ac:dyDescent="0.35">
      <c r="A2484">
        <v>235110</v>
      </c>
      <c r="B2484">
        <v>11</v>
      </c>
      <c r="D2484">
        <v>0</v>
      </c>
      <c r="F2484">
        <v>0</v>
      </c>
      <c r="G2484">
        <v>0</v>
      </c>
      <c r="K2484" t="s">
        <v>89</v>
      </c>
      <c r="L2484">
        <v>1</v>
      </c>
    </row>
    <row r="2485" spans="1:12" x14ac:dyDescent="0.35">
      <c r="A2485">
        <v>235110</v>
      </c>
      <c r="B2485">
        <v>12</v>
      </c>
      <c r="D2485">
        <v>0</v>
      </c>
      <c r="F2485">
        <v>0</v>
      </c>
      <c r="G2485">
        <v>0</v>
      </c>
      <c r="K2485" t="s">
        <v>89</v>
      </c>
      <c r="L2485">
        <v>1</v>
      </c>
    </row>
    <row r="2486" spans="1:12" x14ac:dyDescent="0.35">
      <c r="A2486">
        <v>855131</v>
      </c>
      <c r="B2486">
        <v>1</v>
      </c>
      <c r="C2486" t="s">
        <v>141</v>
      </c>
      <c r="D2486">
        <v>14</v>
      </c>
      <c r="E2486">
        <v>71</v>
      </c>
      <c r="F2486">
        <v>2</v>
      </c>
      <c r="G2486">
        <v>4</v>
      </c>
      <c r="H2486" t="s">
        <v>231</v>
      </c>
      <c r="I2486" t="s">
        <v>231</v>
      </c>
      <c r="J2486">
        <v>30</v>
      </c>
      <c r="K2486">
        <v>71</v>
      </c>
      <c r="L2486">
        <v>1</v>
      </c>
    </row>
    <row r="2487" spans="1:12" x14ac:dyDescent="0.35">
      <c r="A2487">
        <v>855131</v>
      </c>
      <c r="B2487">
        <v>2</v>
      </c>
      <c r="C2487" t="s">
        <v>50</v>
      </c>
      <c r="D2487">
        <v>38</v>
      </c>
      <c r="E2487">
        <v>51</v>
      </c>
      <c r="F2487">
        <v>1</v>
      </c>
      <c r="G2487">
        <v>24</v>
      </c>
      <c r="H2487">
        <v>6.5337962962963569E-3</v>
      </c>
      <c r="I2487">
        <v>6.5337962962963569E-3</v>
      </c>
      <c r="J2487">
        <v>6.5337962962963569E-3</v>
      </c>
      <c r="K2487">
        <v>51</v>
      </c>
      <c r="L2487">
        <v>1</v>
      </c>
    </row>
    <row r="2488" spans="1:12" x14ac:dyDescent="0.35">
      <c r="A2488">
        <v>855131</v>
      </c>
      <c r="B2488">
        <v>3</v>
      </c>
      <c r="D2488">
        <v>0</v>
      </c>
      <c r="F2488">
        <v>0</v>
      </c>
      <c r="G2488">
        <v>0</v>
      </c>
      <c r="K2488" t="s">
        <v>89</v>
      </c>
      <c r="L2488">
        <v>1</v>
      </c>
    </row>
    <row r="2489" spans="1:12" x14ac:dyDescent="0.35">
      <c r="A2489">
        <v>855131</v>
      </c>
      <c r="B2489">
        <v>4</v>
      </c>
      <c r="D2489">
        <v>0</v>
      </c>
      <c r="F2489">
        <v>0</v>
      </c>
      <c r="G2489">
        <v>0</v>
      </c>
      <c r="K2489" t="s">
        <v>89</v>
      </c>
      <c r="L2489">
        <v>1</v>
      </c>
    </row>
    <row r="2490" spans="1:12" x14ac:dyDescent="0.35">
      <c r="A2490">
        <v>855131</v>
      </c>
      <c r="B2490">
        <v>5</v>
      </c>
      <c r="D2490">
        <v>0</v>
      </c>
      <c r="F2490">
        <v>0</v>
      </c>
      <c r="G2490">
        <v>0</v>
      </c>
      <c r="K2490" t="s">
        <v>89</v>
      </c>
      <c r="L2490">
        <v>1</v>
      </c>
    </row>
    <row r="2491" spans="1:12" x14ac:dyDescent="0.35">
      <c r="A2491">
        <v>855131</v>
      </c>
      <c r="B2491">
        <v>6</v>
      </c>
      <c r="D2491">
        <v>0</v>
      </c>
      <c r="F2491">
        <v>0</v>
      </c>
      <c r="G2491">
        <v>0</v>
      </c>
      <c r="K2491" t="s">
        <v>89</v>
      </c>
      <c r="L2491">
        <v>1</v>
      </c>
    </row>
    <row r="2492" spans="1:12" x14ac:dyDescent="0.35">
      <c r="A2492">
        <v>855131</v>
      </c>
      <c r="B2492">
        <v>7</v>
      </c>
      <c r="D2492">
        <v>0</v>
      </c>
      <c r="F2492">
        <v>0</v>
      </c>
      <c r="G2492">
        <v>0</v>
      </c>
      <c r="K2492" t="s">
        <v>89</v>
      </c>
      <c r="L2492">
        <v>1</v>
      </c>
    </row>
    <row r="2493" spans="1:12" x14ac:dyDescent="0.35">
      <c r="A2493">
        <v>855131</v>
      </c>
      <c r="B2493">
        <v>8</v>
      </c>
      <c r="D2493">
        <v>0</v>
      </c>
      <c r="F2493">
        <v>0</v>
      </c>
      <c r="G2493">
        <v>0</v>
      </c>
      <c r="K2493" t="s">
        <v>89</v>
      </c>
      <c r="L2493">
        <v>1</v>
      </c>
    </row>
    <row r="2494" spans="1:12" x14ac:dyDescent="0.35">
      <c r="A2494">
        <v>855131</v>
      </c>
      <c r="B2494">
        <v>9</v>
      </c>
      <c r="D2494">
        <v>0</v>
      </c>
      <c r="F2494">
        <v>0</v>
      </c>
      <c r="G2494">
        <v>0</v>
      </c>
      <c r="K2494" t="s">
        <v>89</v>
      </c>
      <c r="L2494">
        <v>1</v>
      </c>
    </row>
    <row r="2495" spans="1:12" x14ac:dyDescent="0.35">
      <c r="A2495">
        <v>855131</v>
      </c>
      <c r="B2495">
        <v>10</v>
      </c>
      <c r="D2495">
        <v>0</v>
      </c>
      <c r="F2495">
        <v>0</v>
      </c>
      <c r="G2495">
        <v>0</v>
      </c>
      <c r="K2495" t="s">
        <v>89</v>
      </c>
      <c r="L2495">
        <v>1</v>
      </c>
    </row>
    <row r="2496" spans="1:12" x14ac:dyDescent="0.35">
      <c r="A2496">
        <v>855131</v>
      </c>
      <c r="B2496">
        <v>11</v>
      </c>
      <c r="D2496">
        <v>0</v>
      </c>
      <c r="F2496">
        <v>0</v>
      </c>
      <c r="G2496">
        <v>0</v>
      </c>
      <c r="K2496" t="s">
        <v>89</v>
      </c>
      <c r="L2496">
        <v>1</v>
      </c>
    </row>
    <row r="2497" spans="1:12" x14ac:dyDescent="0.35">
      <c r="A2497">
        <v>855131</v>
      </c>
      <c r="B2497">
        <v>12</v>
      </c>
      <c r="D2497">
        <v>0</v>
      </c>
      <c r="F2497">
        <v>0</v>
      </c>
      <c r="G2497">
        <v>0</v>
      </c>
      <c r="K2497" t="s">
        <v>89</v>
      </c>
      <c r="L2497">
        <v>1</v>
      </c>
    </row>
    <row r="2498" spans="1:12" x14ac:dyDescent="0.35">
      <c r="A2498">
        <v>485089</v>
      </c>
      <c r="B2498">
        <v>1</v>
      </c>
      <c r="C2498" t="s">
        <v>146</v>
      </c>
      <c r="D2498">
        <v>8</v>
      </c>
      <c r="E2498">
        <v>62</v>
      </c>
      <c r="F2498">
        <v>3</v>
      </c>
      <c r="G2498">
        <v>13</v>
      </c>
      <c r="H2498" t="s">
        <v>219</v>
      </c>
      <c r="I2498" t="s">
        <v>219</v>
      </c>
      <c r="J2498">
        <v>22</v>
      </c>
      <c r="K2498">
        <v>62</v>
      </c>
      <c r="L2498">
        <v>1</v>
      </c>
    </row>
    <row r="2499" spans="1:12" x14ac:dyDescent="0.35">
      <c r="A2499">
        <v>485089</v>
      </c>
      <c r="B2499">
        <v>2</v>
      </c>
      <c r="C2499" t="s">
        <v>126</v>
      </c>
      <c r="D2499">
        <v>33</v>
      </c>
      <c r="E2499">
        <v>60</v>
      </c>
      <c r="F2499">
        <v>1</v>
      </c>
      <c r="G2499">
        <v>15</v>
      </c>
      <c r="H2499" t="s">
        <v>162</v>
      </c>
      <c r="I2499" t="s">
        <v>162</v>
      </c>
      <c r="J2499">
        <v>1</v>
      </c>
      <c r="K2499" t="s">
        <v>292</v>
      </c>
      <c r="L2499">
        <v>1</v>
      </c>
    </row>
    <row r="2500" spans="1:12" x14ac:dyDescent="0.35">
      <c r="A2500">
        <v>485089</v>
      </c>
      <c r="B2500">
        <v>3</v>
      </c>
      <c r="D2500">
        <v>0</v>
      </c>
      <c r="F2500">
        <v>0</v>
      </c>
      <c r="G2500">
        <v>0</v>
      </c>
      <c r="K2500" t="s">
        <v>89</v>
      </c>
      <c r="L2500">
        <v>1</v>
      </c>
    </row>
    <row r="2501" spans="1:12" x14ac:dyDescent="0.35">
      <c r="A2501">
        <v>485089</v>
      </c>
      <c r="B2501">
        <v>4</v>
      </c>
      <c r="D2501">
        <v>0</v>
      </c>
      <c r="F2501">
        <v>0</v>
      </c>
      <c r="G2501">
        <v>0</v>
      </c>
      <c r="K2501" t="s">
        <v>89</v>
      </c>
      <c r="L2501">
        <v>1</v>
      </c>
    </row>
    <row r="2502" spans="1:12" x14ac:dyDescent="0.35">
      <c r="A2502">
        <v>485089</v>
      </c>
      <c r="B2502">
        <v>5</v>
      </c>
      <c r="D2502">
        <v>0</v>
      </c>
      <c r="F2502">
        <v>0</v>
      </c>
      <c r="G2502">
        <v>0</v>
      </c>
      <c r="K2502" t="s">
        <v>89</v>
      </c>
      <c r="L2502">
        <v>1</v>
      </c>
    </row>
    <row r="2503" spans="1:12" x14ac:dyDescent="0.35">
      <c r="A2503">
        <v>485089</v>
      </c>
      <c r="B2503">
        <v>6</v>
      </c>
      <c r="D2503">
        <v>0</v>
      </c>
      <c r="F2503">
        <v>0</v>
      </c>
      <c r="G2503">
        <v>0</v>
      </c>
      <c r="K2503" t="s">
        <v>89</v>
      </c>
      <c r="L2503">
        <v>1</v>
      </c>
    </row>
    <row r="2504" spans="1:12" x14ac:dyDescent="0.35">
      <c r="A2504">
        <v>485089</v>
      </c>
      <c r="B2504">
        <v>7</v>
      </c>
      <c r="D2504">
        <v>0</v>
      </c>
      <c r="F2504">
        <v>0</v>
      </c>
      <c r="G2504">
        <v>0</v>
      </c>
      <c r="K2504" t="s">
        <v>89</v>
      </c>
      <c r="L2504">
        <v>1</v>
      </c>
    </row>
    <row r="2505" spans="1:12" x14ac:dyDescent="0.35">
      <c r="A2505">
        <v>485089</v>
      </c>
      <c r="B2505">
        <v>8</v>
      </c>
      <c r="D2505">
        <v>0</v>
      </c>
      <c r="F2505">
        <v>0</v>
      </c>
      <c r="G2505">
        <v>0</v>
      </c>
      <c r="K2505" t="s">
        <v>89</v>
      </c>
      <c r="L2505">
        <v>1</v>
      </c>
    </row>
    <row r="2506" spans="1:12" x14ac:dyDescent="0.35">
      <c r="A2506">
        <v>485089</v>
      </c>
      <c r="B2506">
        <v>9</v>
      </c>
      <c r="D2506">
        <v>0</v>
      </c>
      <c r="F2506">
        <v>0</v>
      </c>
      <c r="G2506">
        <v>0</v>
      </c>
      <c r="K2506" t="s">
        <v>89</v>
      </c>
      <c r="L2506">
        <v>1</v>
      </c>
    </row>
    <row r="2507" spans="1:12" x14ac:dyDescent="0.35">
      <c r="A2507">
        <v>485089</v>
      </c>
      <c r="B2507">
        <v>10</v>
      </c>
      <c r="D2507">
        <v>0</v>
      </c>
      <c r="F2507">
        <v>0</v>
      </c>
      <c r="G2507">
        <v>0</v>
      </c>
      <c r="K2507" t="s">
        <v>89</v>
      </c>
      <c r="L2507">
        <v>1</v>
      </c>
    </row>
    <row r="2508" spans="1:12" x14ac:dyDescent="0.35">
      <c r="A2508">
        <v>485089</v>
      </c>
      <c r="B2508">
        <v>11</v>
      </c>
      <c r="D2508">
        <v>0</v>
      </c>
      <c r="F2508">
        <v>0</v>
      </c>
      <c r="G2508">
        <v>0</v>
      </c>
      <c r="K2508" t="s">
        <v>89</v>
      </c>
      <c r="L2508">
        <v>1</v>
      </c>
    </row>
    <row r="2509" spans="1:12" x14ac:dyDescent="0.35">
      <c r="A2509">
        <v>485089</v>
      </c>
      <c r="B2509">
        <v>12</v>
      </c>
      <c r="D2509">
        <v>0</v>
      </c>
      <c r="F2509">
        <v>0</v>
      </c>
      <c r="G2509">
        <v>0</v>
      </c>
      <c r="K2509" t="s">
        <v>89</v>
      </c>
      <c r="L2509">
        <v>1</v>
      </c>
    </row>
    <row r="2510" spans="1:12" x14ac:dyDescent="0.35">
      <c r="A2510">
        <v>244718</v>
      </c>
      <c r="B2510">
        <v>1</v>
      </c>
      <c r="C2510" t="s">
        <v>163</v>
      </c>
      <c r="D2510">
        <v>15</v>
      </c>
      <c r="E2510">
        <v>56</v>
      </c>
      <c r="F2510">
        <v>1</v>
      </c>
      <c r="G2510">
        <v>19</v>
      </c>
      <c r="H2510" t="s">
        <v>219</v>
      </c>
      <c r="I2510" t="s">
        <v>219</v>
      </c>
      <c r="J2510">
        <v>22</v>
      </c>
      <c r="K2510">
        <v>56</v>
      </c>
      <c r="L2510">
        <v>1</v>
      </c>
    </row>
    <row r="2511" spans="1:12" x14ac:dyDescent="0.35">
      <c r="A2511">
        <v>244718</v>
      </c>
      <c r="B2511">
        <v>2</v>
      </c>
      <c r="C2511" t="s">
        <v>156</v>
      </c>
      <c r="D2511">
        <v>10</v>
      </c>
      <c r="E2511">
        <v>67</v>
      </c>
      <c r="F2511">
        <v>1</v>
      </c>
      <c r="G2511">
        <v>8</v>
      </c>
      <c r="H2511" t="s">
        <v>294</v>
      </c>
      <c r="I2511" t="s">
        <v>294</v>
      </c>
      <c r="J2511">
        <v>3</v>
      </c>
      <c r="K2511" t="s">
        <v>293</v>
      </c>
      <c r="L2511">
        <v>1</v>
      </c>
    </row>
    <row r="2512" spans="1:12" x14ac:dyDescent="0.35">
      <c r="A2512">
        <v>244718</v>
      </c>
      <c r="B2512">
        <v>3</v>
      </c>
      <c r="D2512">
        <v>0</v>
      </c>
      <c r="F2512">
        <v>0</v>
      </c>
      <c r="G2512">
        <v>0</v>
      </c>
      <c r="K2512" t="s">
        <v>89</v>
      </c>
      <c r="L2512">
        <v>1</v>
      </c>
    </row>
    <row r="2513" spans="1:12" x14ac:dyDescent="0.35">
      <c r="A2513">
        <v>244718</v>
      </c>
      <c r="B2513">
        <v>4</v>
      </c>
      <c r="D2513">
        <v>0</v>
      </c>
      <c r="F2513">
        <v>0</v>
      </c>
      <c r="G2513">
        <v>0</v>
      </c>
      <c r="K2513" t="s">
        <v>89</v>
      </c>
      <c r="L2513">
        <v>1</v>
      </c>
    </row>
    <row r="2514" spans="1:12" x14ac:dyDescent="0.35">
      <c r="A2514">
        <v>244718</v>
      </c>
      <c r="B2514">
        <v>5</v>
      </c>
      <c r="D2514">
        <v>0</v>
      </c>
      <c r="F2514">
        <v>0</v>
      </c>
      <c r="G2514">
        <v>0</v>
      </c>
      <c r="K2514" t="s">
        <v>89</v>
      </c>
      <c r="L2514">
        <v>1</v>
      </c>
    </row>
    <row r="2515" spans="1:12" x14ac:dyDescent="0.35">
      <c r="A2515">
        <v>244718</v>
      </c>
      <c r="B2515">
        <v>6</v>
      </c>
      <c r="D2515">
        <v>0</v>
      </c>
      <c r="F2515">
        <v>0</v>
      </c>
      <c r="G2515">
        <v>0</v>
      </c>
      <c r="K2515" t="s">
        <v>89</v>
      </c>
      <c r="L2515">
        <v>1</v>
      </c>
    </row>
    <row r="2516" spans="1:12" x14ac:dyDescent="0.35">
      <c r="A2516">
        <v>244718</v>
      </c>
      <c r="B2516">
        <v>7</v>
      </c>
      <c r="D2516">
        <v>0</v>
      </c>
      <c r="F2516">
        <v>0</v>
      </c>
      <c r="G2516">
        <v>0</v>
      </c>
      <c r="K2516" t="s">
        <v>89</v>
      </c>
      <c r="L2516">
        <v>1</v>
      </c>
    </row>
    <row r="2517" spans="1:12" x14ac:dyDescent="0.35">
      <c r="A2517">
        <v>244718</v>
      </c>
      <c r="B2517">
        <v>8</v>
      </c>
      <c r="D2517">
        <v>0</v>
      </c>
      <c r="F2517">
        <v>0</v>
      </c>
      <c r="G2517">
        <v>0</v>
      </c>
      <c r="K2517" t="s">
        <v>89</v>
      </c>
      <c r="L2517">
        <v>1</v>
      </c>
    </row>
    <row r="2518" spans="1:12" x14ac:dyDescent="0.35">
      <c r="A2518">
        <v>244718</v>
      </c>
      <c r="B2518">
        <v>9</v>
      </c>
      <c r="D2518">
        <v>0</v>
      </c>
      <c r="F2518">
        <v>0</v>
      </c>
      <c r="G2518">
        <v>0</v>
      </c>
      <c r="K2518" t="s">
        <v>89</v>
      </c>
      <c r="L2518">
        <v>1</v>
      </c>
    </row>
    <row r="2519" spans="1:12" x14ac:dyDescent="0.35">
      <c r="A2519">
        <v>244718</v>
      </c>
      <c r="B2519">
        <v>10</v>
      </c>
      <c r="D2519">
        <v>0</v>
      </c>
      <c r="F2519">
        <v>0</v>
      </c>
      <c r="G2519">
        <v>0</v>
      </c>
      <c r="K2519" t="s">
        <v>89</v>
      </c>
      <c r="L2519">
        <v>1</v>
      </c>
    </row>
    <row r="2520" spans="1:12" x14ac:dyDescent="0.35">
      <c r="A2520">
        <v>244718</v>
      </c>
      <c r="B2520">
        <v>11</v>
      </c>
      <c r="D2520">
        <v>0</v>
      </c>
      <c r="F2520">
        <v>0</v>
      </c>
      <c r="G2520">
        <v>0</v>
      </c>
      <c r="K2520" t="s">
        <v>89</v>
      </c>
      <c r="L2520">
        <v>1</v>
      </c>
    </row>
    <row r="2521" spans="1:12" x14ac:dyDescent="0.35">
      <c r="A2521">
        <v>244718</v>
      </c>
      <c r="B2521">
        <v>12</v>
      </c>
      <c r="D2521">
        <v>0</v>
      </c>
      <c r="F2521">
        <v>0</v>
      </c>
      <c r="G2521">
        <v>0</v>
      </c>
      <c r="K2521" t="s">
        <v>89</v>
      </c>
      <c r="L2521">
        <v>1</v>
      </c>
    </row>
    <row r="2522" spans="1:12" x14ac:dyDescent="0.35">
      <c r="A2522">
        <v>1055578</v>
      </c>
      <c r="B2522">
        <v>1</v>
      </c>
      <c r="C2522" t="s">
        <v>108</v>
      </c>
      <c r="D2522">
        <v>7</v>
      </c>
      <c r="E2522">
        <v>57</v>
      </c>
      <c r="F2522">
        <v>2</v>
      </c>
      <c r="G2522">
        <v>18</v>
      </c>
      <c r="H2522" t="s">
        <v>219</v>
      </c>
      <c r="I2522" t="s">
        <v>219</v>
      </c>
      <c r="J2522">
        <v>22</v>
      </c>
      <c r="K2522">
        <v>57</v>
      </c>
      <c r="L2522">
        <v>1</v>
      </c>
    </row>
    <row r="2523" spans="1:12" x14ac:dyDescent="0.35">
      <c r="A2523">
        <v>1055578</v>
      </c>
      <c r="B2523">
        <v>2</v>
      </c>
      <c r="C2523" t="s">
        <v>156</v>
      </c>
      <c r="D2523">
        <v>31</v>
      </c>
      <c r="E2523">
        <v>67</v>
      </c>
      <c r="F2523">
        <v>1</v>
      </c>
      <c r="G2523">
        <v>8</v>
      </c>
      <c r="H2523" t="s">
        <v>294</v>
      </c>
      <c r="I2523" t="s">
        <v>294</v>
      </c>
      <c r="J2523">
        <v>3</v>
      </c>
      <c r="K2523" t="s">
        <v>293</v>
      </c>
      <c r="L2523">
        <v>1</v>
      </c>
    </row>
    <row r="2524" spans="1:12" x14ac:dyDescent="0.35">
      <c r="A2524">
        <v>1055578</v>
      </c>
      <c r="B2524">
        <v>3</v>
      </c>
      <c r="D2524">
        <v>0</v>
      </c>
      <c r="F2524">
        <v>0</v>
      </c>
      <c r="G2524">
        <v>0</v>
      </c>
      <c r="K2524" t="s">
        <v>89</v>
      </c>
      <c r="L2524">
        <v>1</v>
      </c>
    </row>
    <row r="2525" spans="1:12" x14ac:dyDescent="0.35">
      <c r="A2525">
        <v>1055578</v>
      </c>
      <c r="B2525">
        <v>4</v>
      </c>
      <c r="D2525">
        <v>0</v>
      </c>
      <c r="F2525">
        <v>0</v>
      </c>
      <c r="G2525">
        <v>0</v>
      </c>
      <c r="K2525" t="s">
        <v>89</v>
      </c>
      <c r="L2525">
        <v>1</v>
      </c>
    </row>
    <row r="2526" spans="1:12" x14ac:dyDescent="0.35">
      <c r="A2526">
        <v>1055578</v>
      </c>
      <c r="B2526">
        <v>5</v>
      </c>
      <c r="D2526">
        <v>0</v>
      </c>
      <c r="F2526">
        <v>0</v>
      </c>
      <c r="G2526">
        <v>0</v>
      </c>
      <c r="K2526" t="s">
        <v>89</v>
      </c>
      <c r="L2526">
        <v>1</v>
      </c>
    </row>
    <row r="2527" spans="1:12" x14ac:dyDescent="0.35">
      <c r="A2527">
        <v>1055578</v>
      </c>
      <c r="B2527">
        <v>6</v>
      </c>
      <c r="D2527">
        <v>0</v>
      </c>
      <c r="F2527">
        <v>0</v>
      </c>
      <c r="G2527">
        <v>0</v>
      </c>
      <c r="K2527" t="s">
        <v>89</v>
      </c>
      <c r="L2527">
        <v>1</v>
      </c>
    </row>
    <row r="2528" spans="1:12" x14ac:dyDescent="0.35">
      <c r="A2528">
        <v>1055578</v>
      </c>
      <c r="B2528">
        <v>7</v>
      </c>
      <c r="D2528">
        <v>0</v>
      </c>
      <c r="F2528">
        <v>0</v>
      </c>
      <c r="G2528">
        <v>0</v>
      </c>
      <c r="K2528" t="s">
        <v>89</v>
      </c>
      <c r="L2528">
        <v>1</v>
      </c>
    </row>
    <row r="2529" spans="1:12" x14ac:dyDescent="0.35">
      <c r="A2529">
        <v>1055578</v>
      </c>
      <c r="B2529">
        <v>8</v>
      </c>
      <c r="D2529">
        <v>0</v>
      </c>
      <c r="F2529">
        <v>0</v>
      </c>
      <c r="G2529">
        <v>0</v>
      </c>
      <c r="K2529" t="s">
        <v>89</v>
      </c>
      <c r="L2529">
        <v>1</v>
      </c>
    </row>
    <row r="2530" spans="1:12" x14ac:dyDescent="0.35">
      <c r="A2530">
        <v>1055578</v>
      </c>
      <c r="B2530">
        <v>9</v>
      </c>
      <c r="D2530">
        <v>0</v>
      </c>
      <c r="F2530">
        <v>0</v>
      </c>
      <c r="G2530">
        <v>0</v>
      </c>
      <c r="K2530" t="s">
        <v>89</v>
      </c>
      <c r="L2530">
        <v>1</v>
      </c>
    </row>
    <row r="2531" spans="1:12" x14ac:dyDescent="0.35">
      <c r="A2531">
        <v>1055578</v>
      </c>
      <c r="B2531">
        <v>10</v>
      </c>
      <c r="D2531">
        <v>0</v>
      </c>
      <c r="F2531">
        <v>0</v>
      </c>
      <c r="G2531">
        <v>0</v>
      </c>
      <c r="K2531" t="s">
        <v>89</v>
      </c>
      <c r="L2531">
        <v>1</v>
      </c>
    </row>
    <row r="2532" spans="1:12" x14ac:dyDescent="0.35">
      <c r="A2532">
        <v>1055578</v>
      </c>
      <c r="B2532">
        <v>11</v>
      </c>
      <c r="D2532">
        <v>0</v>
      </c>
      <c r="F2532">
        <v>0</v>
      </c>
      <c r="G2532">
        <v>0</v>
      </c>
      <c r="K2532" t="s">
        <v>89</v>
      </c>
      <c r="L2532">
        <v>1</v>
      </c>
    </row>
    <row r="2533" spans="1:12" x14ac:dyDescent="0.35">
      <c r="A2533">
        <v>1055578</v>
      </c>
      <c r="B2533">
        <v>12</v>
      </c>
      <c r="D2533">
        <v>0</v>
      </c>
      <c r="F2533">
        <v>0</v>
      </c>
      <c r="G2533">
        <v>0</v>
      </c>
      <c r="K2533" t="s">
        <v>89</v>
      </c>
      <c r="L2533">
        <v>1</v>
      </c>
    </row>
    <row r="2534" spans="1:12" x14ac:dyDescent="0.35">
      <c r="A2534">
        <v>359849</v>
      </c>
      <c r="B2534">
        <v>1</v>
      </c>
      <c r="C2534" t="s">
        <v>92</v>
      </c>
      <c r="D2534">
        <v>9</v>
      </c>
      <c r="E2534">
        <v>69</v>
      </c>
      <c r="F2534">
        <v>2</v>
      </c>
      <c r="G2534">
        <v>6</v>
      </c>
      <c r="H2534" t="s">
        <v>231</v>
      </c>
      <c r="I2534" t="s">
        <v>231</v>
      </c>
      <c r="J2534">
        <v>30</v>
      </c>
      <c r="K2534" t="s">
        <v>298</v>
      </c>
      <c r="L2534">
        <v>1</v>
      </c>
    </row>
    <row r="2535" spans="1:12" x14ac:dyDescent="0.35">
      <c r="A2535">
        <v>359849</v>
      </c>
      <c r="B2535">
        <v>2</v>
      </c>
      <c r="C2535" t="s">
        <v>126</v>
      </c>
      <c r="D2535">
        <v>3</v>
      </c>
      <c r="E2535">
        <v>60</v>
      </c>
      <c r="F2535">
        <v>1</v>
      </c>
      <c r="G2535">
        <v>15</v>
      </c>
      <c r="H2535" t="s">
        <v>162</v>
      </c>
      <c r="I2535" t="s">
        <v>162</v>
      </c>
      <c r="J2535">
        <v>1</v>
      </c>
      <c r="K2535" t="s">
        <v>292</v>
      </c>
      <c r="L2535">
        <v>1</v>
      </c>
    </row>
    <row r="2536" spans="1:12" x14ac:dyDescent="0.35">
      <c r="A2536">
        <v>359849</v>
      </c>
      <c r="B2536">
        <v>3</v>
      </c>
      <c r="D2536">
        <v>0</v>
      </c>
      <c r="F2536">
        <v>0</v>
      </c>
      <c r="G2536">
        <v>0</v>
      </c>
      <c r="K2536" t="s">
        <v>89</v>
      </c>
      <c r="L2536">
        <v>1</v>
      </c>
    </row>
    <row r="2537" spans="1:12" x14ac:dyDescent="0.35">
      <c r="A2537">
        <v>359849</v>
      </c>
      <c r="B2537">
        <v>4</v>
      </c>
      <c r="D2537">
        <v>0</v>
      </c>
      <c r="F2537">
        <v>0</v>
      </c>
      <c r="G2537">
        <v>0</v>
      </c>
      <c r="K2537" t="s">
        <v>89</v>
      </c>
      <c r="L2537">
        <v>1</v>
      </c>
    </row>
    <row r="2538" spans="1:12" x14ac:dyDescent="0.35">
      <c r="A2538">
        <v>359849</v>
      </c>
      <c r="B2538">
        <v>5</v>
      </c>
      <c r="D2538">
        <v>0</v>
      </c>
      <c r="F2538">
        <v>0</v>
      </c>
      <c r="G2538">
        <v>0</v>
      </c>
      <c r="K2538" t="s">
        <v>89</v>
      </c>
      <c r="L2538">
        <v>1</v>
      </c>
    </row>
    <row r="2539" spans="1:12" x14ac:dyDescent="0.35">
      <c r="A2539">
        <v>359849</v>
      </c>
      <c r="B2539">
        <v>6</v>
      </c>
      <c r="D2539">
        <v>0</v>
      </c>
      <c r="F2539">
        <v>0</v>
      </c>
      <c r="G2539">
        <v>0</v>
      </c>
      <c r="K2539" t="s">
        <v>89</v>
      </c>
      <c r="L2539">
        <v>1</v>
      </c>
    </row>
    <row r="2540" spans="1:12" x14ac:dyDescent="0.35">
      <c r="A2540">
        <v>359849</v>
      </c>
      <c r="B2540">
        <v>7</v>
      </c>
      <c r="D2540">
        <v>0</v>
      </c>
      <c r="F2540">
        <v>0</v>
      </c>
      <c r="G2540">
        <v>0</v>
      </c>
      <c r="K2540" t="s">
        <v>89</v>
      </c>
      <c r="L2540">
        <v>1</v>
      </c>
    </row>
    <row r="2541" spans="1:12" x14ac:dyDescent="0.35">
      <c r="A2541">
        <v>359849</v>
      </c>
      <c r="B2541">
        <v>8</v>
      </c>
      <c r="D2541">
        <v>0</v>
      </c>
      <c r="F2541">
        <v>0</v>
      </c>
      <c r="G2541">
        <v>0</v>
      </c>
      <c r="K2541" t="s">
        <v>89</v>
      </c>
      <c r="L2541">
        <v>1</v>
      </c>
    </row>
    <row r="2542" spans="1:12" x14ac:dyDescent="0.35">
      <c r="A2542">
        <v>359849</v>
      </c>
      <c r="B2542">
        <v>9</v>
      </c>
      <c r="D2542">
        <v>0</v>
      </c>
      <c r="F2542">
        <v>0</v>
      </c>
      <c r="G2542">
        <v>0</v>
      </c>
      <c r="K2542" t="s">
        <v>89</v>
      </c>
      <c r="L2542">
        <v>1</v>
      </c>
    </row>
    <row r="2543" spans="1:12" x14ac:dyDescent="0.35">
      <c r="A2543">
        <v>359849</v>
      </c>
      <c r="B2543">
        <v>10</v>
      </c>
      <c r="D2543">
        <v>0</v>
      </c>
      <c r="F2543">
        <v>0</v>
      </c>
      <c r="G2543">
        <v>0</v>
      </c>
      <c r="K2543" t="s">
        <v>89</v>
      </c>
      <c r="L2543">
        <v>1</v>
      </c>
    </row>
    <row r="2544" spans="1:12" x14ac:dyDescent="0.35">
      <c r="A2544">
        <v>359849</v>
      </c>
      <c r="B2544">
        <v>11</v>
      </c>
      <c r="D2544">
        <v>0</v>
      </c>
      <c r="F2544">
        <v>0</v>
      </c>
      <c r="G2544">
        <v>0</v>
      </c>
      <c r="K2544" t="s">
        <v>89</v>
      </c>
      <c r="L2544">
        <v>1</v>
      </c>
    </row>
    <row r="2545" spans="1:12" x14ac:dyDescent="0.35">
      <c r="A2545">
        <v>359849</v>
      </c>
      <c r="B2545">
        <v>12</v>
      </c>
      <c r="D2545">
        <v>0</v>
      </c>
      <c r="F2545">
        <v>0</v>
      </c>
      <c r="G2545">
        <v>0</v>
      </c>
      <c r="K2545" t="s">
        <v>89</v>
      </c>
      <c r="L2545">
        <v>1</v>
      </c>
    </row>
    <row r="2546" spans="1:12" x14ac:dyDescent="0.35">
      <c r="A2546">
        <v>331478</v>
      </c>
      <c r="B2546">
        <v>1</v>
      </c>
      <c r="C2546" t="s">
        <v>171</v>
      </c>
      <c r="D2546">
        <v>23</v>
      </c>
      <c r="E2546">
        <v>64</v>
      </c>
      <c r="F2546">
        <v>1</v>
      </c>
      <c r="G2546">
        <v>11</v>
      </c>
      <c r="H2546" t="s">
        <v>222</v>
      </c>
      <c r="I2546" t="s">
        <v>222</v>
      </c>
      <c r="J2546">
        <v>24</v>
      </c>
      <c r="K2546">
        <v>64</v>
      </c>
      <c r="L2546">
        <v>1</v>
      </c>
    </row>
    <row r="2547" spans="1:12" x14ac:dyDescent="0.35">
      <c r="A2547">
        <v>331478</v>
      </c>
      <c r="B2547">
        <v>2</v>
      </c>
      <c r="C2547" t="s">
        <v>156</v>
      </c>
      <c r="D2547">
        <v>6</v>
      </c>
      <c r="E2547">
        <v>67</v>
      </c>
      <c r="F2547">
        <v>1</v>
      </c>
      <c r="G2547">
        <v>8</v>
      </c>
      <c r="H2547" t="s">
        <v>294</v>
      </c>
      <c r="I2547" t="s">
        <v>294</v>
      </c>
      <c r="J2547">
        <v>3</v>
      </c>
      <c r="K2547" t="s">
        <v>293</v>
      </c>
      <c r="L2547">
        <v>1</v>
      </c>
    </row>
    <row r="2548" spans="1:12" x14ac:dyDescent="0.35">
      <c r="A2548">
        <v>331478</v>
      </c>
      <c r="B2548">
        <v>3</v>
      </c>
      <c r="D2548">
        <v>0</v>
      </c>
      <c r="F2548">
        <v>0</v>
      </c>
      <c r="G2548">
        <v>0</v>
      </c>
      <c r="K2548" t="s">
        <v>89</v>
      </c>
      <c r="L2548">
        <v>1</v>
      </c>
    </row>
    <row r="2549" spans="1:12" x14ac:dyDescent="0.35">
      <c r="A2549">
        <v>331478</v>
      </c>
      <c r="B2549">
        <v>4</v>
      </c>
      <c r="D2549">
        <v>0</v>
      </c>
      <c r="F2549">
        <v>0</v>
      </c>
      <c r="G2549">
        <v>0</v>
      </c>
      <c r="K2549" t="s">
        <v>89</v>
      </c>
      <c r="L2549">
        <v>1</v>
      </c>
    </row>
    <row r="2550" spans="1:12" x14ac:dyDescent="0.35">
      <c r="A2550">
        <v>331478</v>
      </c>
      <c r="B2550">
        <v>5</v>
      </c>
      <c r="D2550">
        <v>0</v>
      </c>
      <c r="F2550">
        <v>0</v>
      </c>
      <c r="G2550">
        <v>0</v>
      </c>
      <c r="K2550" t="s">
        <v>89</v>
      </c>
      <c r="L2550">
        <v>1</v>
      </c>
    </row>
    <row r="2551" spans="1:12" x14ac:dyDescent="0.35">
      <c r="A2551">
        <v>331478</v>
      </c>
      <c r="B2551">
        <v>6</v>
      </c>
      <c r="D2551">
        <v>0</v>
      </c>
      <c r="F2551">
        <v>0</v>
      </c>
      <c r="G2551">
        <v>0</v>
      </c>
      <c r="K2551" t="s">
        <v>89</v>
      </c>
      <c r="L2551">
        <v>1</v>
      </c>
    </row>
    <row r="2552" spans="1:12" x14ac:dyDescent="0.35">
      <c r="A2552">
        <v>331478</v>
      </c>
      <c r="B2552">
        <v>7</v>
      </c>
      <c r="D2552">
        <v>0</v>
      </c>
      <c r="F2552">
        <v>0</v>
      </c>
      <c r="G2552">
        <v>0</v>
      </c>
      <c r="K2552" t="s">
        <v>89</v>
      </c>
      <c r="L2552">
        <v>1</v>
      </c>
    </row>
    <row r="2553" spans="1:12" x14ac:dyDescent="0.35">
      <c r="A2553">
        <v>331478</v>
      </c>
      <c r="B2553">
        <v>8</v>
      </c>
      <c r="D2553">
        <v>0</v>
      </c>
      <c r="F2553">
        <v>0</v>
      </c>
      <c r="G2553">
        <v>0</v>
      </c>
      <c r="K2553" t="s">
        <v>89</v>
      </c>
      <c r="L2553">
        <v>1</v>
      </c>
    </row>
    <row r="2554" spans="1:12" x14ac:dyDescent="0.35">
      <c r="A2554">
        <v>331478</v>
      </c>
      <c r="B2554">
        <v>9</v>
      </c>
      <c r="D2554">
        <v>0</v>
      </c>
      <c r="F2554">
        <v>0</v>
      </c>
      <c r="G2554">
        <v>0</v>
      </c>
      <c r="K2554" t="s">
        <v>89</v>
      </c>
      <c r="L2554">
        <v>1</v>
      </c>
    </row>
    <row r="2555" spans="1:12" x14ac:dyDescent="0.35">
      <c r="A2555">
        <v>331478</v>
      </c>
      <c r="B2555">
        <v>10</v>
      </c>
      <c r="D2555">
        <v>0</v>
      </c>
      <c r="F2555">
        <v>0</v>
      </c>
      <c r="G2555">
        <v>0</v>
      </c>
      <c r="K2555" t="s">
        <v>89</v>
      </c>
      <c r="L2555">
        <v>1</v>
      </c>
    </row>
    <row r="2556" spans="1:12" x14ac:dyDescent="0.35">
      <c r="A2556">
        <v>331478</v>
      </c>
      <c r="B2556">
        <v>11</v>
      </c>
      <c r="D2556">
        <v>0</v>
      </c>
      <c r="F2556">
        <v>0</v>
      </c>
      <c r="G2556">
        <v>0</v>
      </c>
      <c r="K2556" t="s">
        <v>89</v>
      </c>
      <c r="L2556">
        <v>1</v>
      </c>
    </row>
    <row r="2557" spans="1:12" x14ac:dyDescent="0.35">
      <c r="A2557">
        <v>331478</v>
      </c>
      <c r="B2557">
        <v>12</v>
      </c>
      <c r="D2557">
        <v>0</v>
      </c>
      <c r="F2557">
        <v>0</v>
      </c>
      <c r="G2557">
        <v>0</v>
      </c>
      <c r="K2557" t="s">
        <v>89</v>
      </c>
      <c r="L2557">
        <v>1</v>
      </c>
    </row>
    <row r="2558" spans="1:12" x14ac:dyDescent="0.35">
      <c r="A2558">
        <v>477570</v>
      </c>
      <c r="B2558">
        <v>1</v>
      </c>
      <c r="C2558" t="s">
        <v>143</v>
      </c>
      <c r="D2558">
        <v>38</v>
      </c>
      <c r="E2558">
        <v>74</v>
      </c>
      <c r="F2558">
        <v>2</v>
      </c>
      <c r="G2558">
        <v>1</v>
      </c>
      <c r="H2558" t="s">
        <v>231</v>
      </c>
      <c r="I2558" t="s">
        <v>231</v>
      </c>
      <c r="J2558">
        <v>30</v>
      </c>
      <c r="K2558">
        <v>74</v>
      </c>
      <c r="L2558">
        <v>1</v>
      </c>
    </row>
    <row r="2559" spans="1:12" x14ac:dyDescent="0.35">
      <c r="A2559">
        <v>477570</v>
      </c>
      <c r="B2559">
        <v>2</v>
      </c>
      <c r="C2559" t="s">
        <v>161</v>
      </c>
      <c r="D2559">
        <v>1</v>
      </c>
      <c r="E2559">
        <v>58</v>
      </c>
      <c r="F2559">
        <v>1</v>
      </c>
      <c r="G2559">
        <v>17</v>
      </c>
      <c r="H2559">
        <v>6.7851851851852274E-3</v>
      </c>
      <c r="I2559">
        <v>6.7851851851852274E-3</v>
      </c>
      <c r="J2559">
        <v>6.7851851851852274E-3</v>
      </c>
      <c r="K2559">
        <v>58</v>
      </c>
      <c r="L2559">
        <v>1</v>
      </c>
    </row>
    <row r="2560" spans="1:12" x14ac:dyDescent="0.35">
      <c r="A2560">
        <v>477570</v>
      </c>
      <c r="B2560">
        <v>3</v>
      </c>
      <c r="D2560">
        <v>0</v>
      </c>
      <c r="F2560">
        <v>0</v>
      </c>
      <c r="G2560">
        <v>0</v>
      </c>
      <c r="K2560" t="s">
        <v>89</v>
      </c>
      <c r="L2560">
        <v>1</v>
      </c>
    </row>
    <row r="2561" spans="1:12" x14ac:dyDescent="0.35">
      <c r="A2561">
        <v>477570</v>
      </c>
      <c r="B2561">
        <v>4</v>
      </c>
      <c r="D2561">
        <v>0</v>
      </c>
      <c r="F2561">
        <v>0</v>
      </c>
      <c r="G2561">
        <v>0</v>
      </c>
      <c r="K2561" t="s">
        <v>89</v>
      </c>
      <c r="L2561">
        <v>1</v>
      </c>
    </row>
    <row r="2562" spans="1:12" x14ac:dyDescent="0.35">
      <c r="A2562">
        <v>477570</v>
      </c>
      <c r="B2562">
        <v>5</v>
      </c>
      <c r="D2562">
        <v>0</v>
      </c>
      <c r="F2562">
        <v>0</v>
      </c>
      <c r="G2562">
        <v>0</v>
      </c>
      <c r="K2562" t="s">
        <v>89</v>
      </c>
      <c r="L2562">
        <v>1</v>
      </c>
    </row>
    <row r="2563" spans="1:12" x14ac:dyDescent="0.35">
      <c r="A2563">
        <v>477570</v>
      </c>
      <c r="B2563">
        <v>6</v>
      </c>
      <c r="D2563">
        <v>0</v>
      </c>
      <c r="F2563">
        <v>0</v>
      </c>
      <c r="G2563">
        <v>0</v>
      </c>
      <c r="K2563" t="s">
        <v>89</v>
      </c>
      <c r="L2563">
        <v>1</v>
      </c>
    </row>
    <row r="2564" spans="1:12" x14ac:dyDescent="0.35">
      <c r="A2564">
        <v>477570</v>
      </c>
      <c r="B2564">
        <v>7</v>
      </c>
      <c r="D2564">
        <v>0</v>
      </c>
      <c r="F2564">
        <v>0</v>
      </c>
      <c r="G2564">
        <v>0</v>
      </c>
      <c r="K2564" t="s">
        <v>89</v>
      </c>
      <c r="L2564">
        <v>1</v>
      </c>
    </row>
    <row r="2565" spans="1:12" x14ac:dyDescent="0.35">
      <c r="A2565">
        <v>477570</v>
      </c>
      <c r="B2565">
        <v>8</v>
      </c>
      <c r="D2565">
        <v>0</v>
      </c>
      <c r="F2565">
        <v>0</v>
      </c>
      <c r="G2565">
        <v>0</v>
      </c>
      <c r="K2565" t="s">
        <v>89</v>
      </c>
      <c r="L2565">
        <v>1</v>
      </c>
    </row>
    <row r="2566" spans="1:12" x14ac:dyDescent="0.35">
      <c r="A2566">
        <v>477570</v>
      </c>
      <c r="B2566">
        <v>9</v>
      </c>
      <c r="D2566">
        <v>0</v>
      </c>
      <c r="F2566">
        <v>0</v>
      </c>
      <c r="G2566">
        <v>0</v>
      </c>
      <c r="K2566" t="s">
        <v>89</v>
      </c>
      <c r="L2566">
        <v>1</v>
      </c>
    </row>
    <row r="2567" spans="1:12" x14ac:dyDescent="0.35">
      <c r="A2567">
        <v>477570</v>
      </c>
      <c r="B2567">
        <v>10</v>
      </c>
      <c r="D2567">
        <v>0</v>
      </c>
      <c r="F2567">
        <v>0</v>
      </c>
      <c r="G2567">
        <v>0</v>
      </c>
      <c r="K2567" t="s">
        <v>89</v>
      </c>
      <c r="L2567">
        <v>1</v>
      </c>
    </row>
    <row r="2568" spans="1:12" x14ac:dyDescent="0.35">
      <c r="A2568">
        <v>477570</v>
      </c>
      <c r="B2568">
        <v>11</v>
      </c>
      <c r="D2568">
        <v>0</v>
      </c>
      <c r="F2568">
        <v>0</v>
      </c>
      <c r="G2568">
        <v>0</v>
      </c>
      <c r="K2568" t="s">
        <v>89</v>
      </c>
      <c r="L2568">
        <v>1</v>
      </c>
    </row>
    <row r="2569" spans="1:12" x14ac:dyDescent="0.35">
      <c r="A2569">
        <v>477570</v>
      </c>
      <c r="B2569">
        <v>12</v>
      </c>
      <c r="D2569">
        <v>0</v>
      </c>
      <c r="F2569">
        <v>0</v>
      </c>
      <c r="G2569">
        <v>0</v>
      </c>
      <c r="K2569" t="s">
        <v>89</v>
      </c>
      <c r="L2569">
        <v>1</v>
      </c>
    </row>
    <row r="2570" spans="1:12" x14ac:dyDescent="0.35">
      <c r="A2570">
        <v>227678</v>
      </c>
      <c r="B2570">
        <v>1</v>
      </c>
      <c r="C2570" t="s">
        <v>167</v>
      </c>
      <c r="D2570">
        <v>27</v>
      </c>
      <c r="E2570">
        <v>72</v>
      </c>
      <c r="F2570">
        <v>2</v>
      </c>
      <c r="G2570">
        <v>3</v>
      </c>
      <c r="H2570" t="s">
        <v>231</v>
      </c>
      <c r="I2570" t="s">
        <v>231</v>
      </c>
      <c r="J2570">
        <v>30</v>
      </c>
      <c r="K2570">
        <v>72</v>
      </c>
      <c r="L2570">
        <v>1</v>
      </c>
    </row>
    <row r="2571" spans="1:12" x14ac:dyDescent="0.35">
      <c r="A2571">
        <v>227678</v>
      </c>
      <c r="B2571">
        <v>2</v>
      </c>
      <c r="C2571" t="s">
        <v>126</v>
      </c>
      <c r="D2571">
        <v>2</v>
      </c>
      <c r="E2571">
        <v>60</v>
      </c>
      <c r="F2571">
        <v>1</v>
      </c>
      <c r="G2571">
        <v>15</v>
      </c>
      <c r="H2571" t="s">
        <v>162</v>
      </c>
      <c r="I2571" t="s">
        <v>162</v>
      </c>
      <c r="J2571">
        <v>1</v>
      </c>
      <c r="K2571" t="s">
        <v>292</v>
      </c>
      <c r="L2571">
        <v>1</v>
      </c>
    </row>
    <row r="2572" spans="1:12" x14ac:dyDescent="0.35">
      <c r="A2572">
        <v>227678</v>
      </c>
      <c r="B2572">
        <v>3</v>
      </c>
      <c r="D2572">
        <v>0</v>
      </c>
      <c r="F2572">
        <v>0</v>
      </c>
      <c r="G2572">
        <v>0</v>
      </c>
      <c r="K2572" t="s">
        <v>89</v>
      </c>
      <c r="L2572">
        <v>1</v>
      </c>
    </row>
    <row r="2573" spans="1:12" x14ac:dyDescent="0.35">
      <c r="A2573">
        <v>227678</v>
      </c>
      <c r="B2573">
        <v>4</v>
      </c>
      <c r="D2573">
        <v>0</v>
      </c>
      <c r="F2573">
        <v>0</v>
      </c>
      <c r="G2573">
        <v>0</v>
      </c>
      <c r="K2573" t="s">
        <v>89</v>
      </c>
      <c r="L2573">
        <v>1</v>
      </c>
    </row>
    <row r="2574" spans="1:12" x14ac:dyDescent="0.35">
      <c r="A2574">
        <v>227678</v>
      </c>
      <c r="B2574">
        <v>5</v>
      </c>
      <c r="D2574">
        <v>0</v>
      </c>
      <c r="F2574">
        <v>0</v>
      </c>
      <c r="G2574">
        <v>0</v>
      </c>
      <c r="K2574" t="s">
        <v>89</v>
      </c>
      <c r="L2574">
        <v>1</v>
      </c>
    </row>
    <row r="2575" spans="1:12" x14ac:dyDescent="0.35">
      <c r="A2575">
        <v>227678</v>
      </c>
      <c r="B2575">
        <v>6</v>
      </c>
      <c r="D2575">
        <v>0</v>
      </c>
      <c r="F2575">
        <v>0</v>
      </c>
      <c r="G2575">
        <v>0</v>
      </c>
      <c r="K2575" t="s">
        <v>89</v>
      </c>
      <c r="L2575">
        <v>1</v>
      </c>
    </row>
    <row r="2576" spans="1:12" x14ac:dyDescent="0.35">
      <c r="A2576">
        <v>227678</v>
      </c>
      <c r="B2576">
        <v>7</v>
      </c>
      <c r="D2576">
        <v>0</v>
      </c>
      <c r="F2576">
        <v>0</v>
      </c>
      <c r="G2576">
        <v>0</v>
      </c>
      <c r="K2576" t="s">
        <v>89</v>
      </c>
      <c r="L2576">
        <v>1</v>
      </c>
    </row>
    <row r="2577" spans="1:12" x14ac:dyDescent="0.35">
      <c r="A2577">
        <v>227678</v>
      </c>
      <c r="B2577">
        <v>8</v>
      </c>
      <c r="D2577">
        <v>0</v>
      </c>
      <c r="F2577">
        <v>0</v>
      </c>
      <c r="G2577">
        <v>0</v>
      </c>
      <c r="K2577" t="s">
        <v>89</v>
      </c>
      <c r="L2577">
        <v>1</v>
      </c>
    </row>
    <row r="2578" spans="1:12" x14ac:dyDescent="0.35">
      <c r="A2578">
        <v>227678</v>
      </c>
      <c r="B2578">
        <v>9</v>
      </c>
      <c r="D2578">
        <v>0</v>
      </c>
      <c r="F2578">
        <v>0</v>
      </c>
      <c r="G2578">
        <v>0</v>
      </c>
      <c r="K2578" t="s">
        <v>89</v>
      </c>
      <c r="L2578">
        <v>1</v>
      </c>
    </row>
    <row r="2579" spans="1:12" x14ac:dyDescent="0.35">
      <c r="A2579">
        <v>227678</v>
      </c>
      <c r="B2579">
        <v>10</v>
      </c>
      <c r="D2579">
        <v>0</v>
      </c>
      <c r="F2579">
        <v>0</v>
      </c>
      <c r="G2579">
        <v>0</v>
      </c>
      <c r="K2579" t="s">
        <v>89</v>
      </c>
      <c r="L2579">
        <v>1</v>
      </c>
    </row>
    <row r="2580" spans="1:12" x14ac:dyDescent="0.35">
      <c r="A2580">
        <v>227678</v>
      </c>
      <c r="B2580">
        <v>11</v>
      </c>
      <c r="D2580">
        <v>0</v>
      </c>
      <c r="F2580">
        <v>0</v>
      </c>
      <c r="G2580">
        <v>0</v>
      </c>
      <c r="K2580" t="s">
        <v>89</v>
      </c>
      <c r="L2580">
        <v>1</v>
      </c>
    </row>
    <row r="2581" spans="1:12" x14ac:dyDescent="0.35">
      <c r="A2581">
        <v>227678</v>
      </c>
      <c r="B2581">
        <v>12</v>
      </c>
      <c r="D2581">
        <v>0</v>
      </c>
      <c r="F2581">
        <v>0</v>
      </c>
      <c r="G2581">
        <v>0</v>
      </c>
      <c r="K2581" t="s">
        <v>89</v>
      </c>
      <c r="L2581">
        <v>1</v>
      </c>
    </row>
    <row r="2582" spans="1:12" x14ac:dyDescent="0.35">
      <c r="A2582">
        <v>728984</v>
      </c>
      <c r="B2582">
        <v>1</v>
      </c>
      <c r="C2582" t="s">
        <v>69</v>
      </c>
      <c r="D2582">
        <v>44</v>
      </c>
      <c r="E2582">
        <v>65</v>
      </c>
      <c r="F2582">
        <v>2</v>
      </c>
      <c r="G2582">
        <v>10</v>
      </c>
      <c r="H2582" t="s">
        <v>229</v>
      </c>
      <c r="I2582" t="s">
        <v>229</v>
      </c>
      <c r="J2582">
        <v>27</v>
      </c>
      <c r="K2582">
        <v>65</v>
      </c>
      <c r="L2582">
        <v>1</v>
      </c>
    </row>
    <row r="2583" spans="1:12" x14ac:dyDescent="0.35">
      <c r="A2583">
        <v>728984</v>
      </c>
      <c r="B2583">
        <v>2</v>
      </c>
      <c r="C2583" t="s">
        <v>156</v>
      </c>
      <c r="D2583">
        <v>35</v>
      </c>
      <c r="E2583">
        <v>67</v>
      </c>
      <c r="F2583">
        <v>1</v>
      </c>
      <c r="G2583">
        <v>8</v>
      </c>
      <c r="H2583" t="s">
        <v>294</v>
      </c>
      <c r="I2583" t="s">
        <v>294</v>
      </c>
      <c r="J2583">
        <v>3</v>
      </c>
      <c r="K2583" t="s">
        <v>293</v>
      </c>
      <c r="L2583">
        <v>1</v>
      </c>
    </row>
    <row r="2584" spans="1:12" x14ac:dyDescent="0.35">
      <c r="A2584">
        <v>728984</v>
      </c>
      <c r="B2584">
        <v>3</v>
      </c>
      <c r="D2584">
        <v>0</v>
      </c>
      <c r="F2584">
        <v>0</v>
      </c>
      <c r="G2584">
        <v>0</v>
      </c>
      <c r="K2584" t="s">
        <v>89</v>
      </c>
      <c r="L2584">
        <v>1</v>
      </c>
    </row>
    <row r="2585" spans="1:12" x14ac:dyDescent="0.35">
      <c r="A2585">
        <v>728984</v>
      </c>
      <c r="B2585">
        <v>4</v>
      </c>
      <c r="D2585">
        <v>0</v>
      </c>
      <c r="F2585">
        <v>0</v>
      </c>
      <c r="G2585">
        <v>0</v>
      </c>
      <c r="K2585" t="s">
        <v>89</v>
      </c>
      <c r="L2585">
        <v>1</v>
      </c>
    </row>
    <row r="2586" spans="1:12" x14ac:dyDescent="0.35">
      <c r="A2586">
        <v>728984</v>
      </c>
      <c r="B2586">
        <v>5</v>
      </c>
      <c r="D2586">
        <v>0</v>
      </c>
      <c r="F2586">
        <v>0</v>
      </c>
      <c r="G2586">
        <v>0</v>
      </c>
      <c r="K2586" t="s">
        <v>89</v>
      </c>
      <c r="L2586">
        <v>1</v>
      </c>
    </row>
    <row r="2587" spans="1:12" x14ac:dyDescent="0.35">
      <c r="A2587">
        <v>728984</v>
      </c>
      <c r="B2587">
        <v>6</v>
      </c>
      <c r="D2587">
        <v>0</v>
      </c>
      <c r="F2587">
        <v>0</v>
      </c>
      <c r="G2587">
        <v>0</v>
      </c>
      <c r="K2587" t="s">
        <v>89</v>
      </c>
      <c r="L2587">
        <v>1</v>
      </c>
    </row>
    <row r="2588" spans="1:12" x14ac:dyDescent="0.35">
      <c r="A2588">
        <v>728984</v>
      </c>
      <c r="B2588">
        <v>7</v>
      </c>
      <c r="D2588">
        <v>0</v>
      </c>
      <c r="F2588">
        <v>0</v>
      </c>
      <c r="G2588">
        <v>0</v>
      </c>
      <c r="K2588" t="s">
        <v>89</v>
      </c>
      <c r="L2588">
        <v>1</v>
      </c>
    </row>
    <row r="2589" spans="1:12" x14ac:dyDescent="0.35">
      <c r="A2589">
        <v>728984</v>
      </c>
      <c r="B2589">
        <v>8</v>
      </c>
      <c r="D2589">
        <v>0</v>
      </c>
      <c r="F2589">
        <v>0</v>
      </c>
      <c r="G2589">
        <v>0</v>
      </c>
      <c r="K2589" t="s">
        <v>89</v>
      </c>
      <c r="L2589">
        <v>1</v>
      </c>
    </row>
    <row r="2590" spans="1:12" x14ac:dyDescent="0.35">
      <c r="A2590">
        <v>728984</v>
      </c>
      <c r="B2590">
        <v>9</v>
      </c>
      <c r="D2590">
        <v>0</v>
      </c>
      <c r="F2590">
        <v>0</v>
      </c>
      <c r="G2590">
        <v>0</v>
      </c>
      <c r="K2590" t="s">
        <v>89</v>
      </c>
      <c r="L2590">
        <v>1</v>
      </c>
    </row>
    <row r="2591" spans="1:12" x14ac:dyDescent="0.35">
      <c r="A2591">
        <v>728984</v>
      </c>
      <c r="B2591">
        <v>10</v>
      </c>
      <c r="D2591">
        <v>0</v>
      </c>
      <c r="F2591">
        <v>0</v>
      </c>
      <c r="G2591">
        <v>0</v>
      </c>
      <c r="K2591" t="s">
        <v>89</v>
      </c>
      <c r="L2591">
        <v>1</v>
      </c>
    </row>
    <row r="2592" spans="1:12" x14ac:dyDescent="0.35">
      <c r="A2592">
        <v>728984</v>
      </c>
      <c r="B2592">
        <v>11</v>
      </c>
      <c r="D2592">
        <v>0</v>
      </c>
      <c r="F2592">
        <v>0</v>
      </c>
      <c r="G2592">
        <v>0</v>
      </c>
      <c r="K2592" t="s">
        <v>89</v>
      </c>
      <c r="L2592">
        <v>1</v>
      </c>
    </row>
    <row r="2593" spans="1:12" x14ac:dyDescent="0.35">
      <c r="A2593">
        <v>728984</v>
      </c>
      <c r="B2593">
        <v>12</v>
      </c>
      <c r="D2593">
        <v>0</v>
      </c>
      <c r="F2593">
        <v>0</v>
      </c>
      <c r="G2593">
        <v>0</v>
      </c>
      <c r="K2593" t="s">
        <v>89</v>
      </c>
      <c r="L2593">
        <v>1</v>
      </c>
    </row>
    <row r="2594" spans="1:12" x14ac:dyDescent="0.35">
      <c r="A2594">
        <v>156732</v>
      </c>
      <c r="B2594">
        <v>1</v>
      </c>
      <c r="C2594" t="s">
        <v>165</v>
      </c>
      <c r="D2594">
        <v>32</v>
      </c>
      <c r="E2594">
        <v>66</v>
      </c>
      <c r="F2594">
        <v>2</v>
      </c>
      <c r="G2594">
        <v>9</v>
      </c>
      <c r="H2594" t="s">
        <v>299</v>
      </c>
      <c r="I2594" t="s">
        <v>299</v>
      </c>
      <c r="J2594">
        <v>29</v>
      </c>
      <c r="K2594">
        <v>66</v>
      </c>
      <c r="L2594">
        <v>1</v>
      </c>
    </row>
    <row r="2595" spans="1:12" x14ac:dyDescent="0.35">
      <c r="A2595">
        <v>156732</v>
      </c>
      <c r="B2595">
        <v>2</v>
      </c>
      <c r="C2595" t="s">
        <v>156</v>
      </c>
      <c r="D2595">
        <v>5</v>
      </c>
      <c r="E2595">
        <v>67</v>
      </c>
      <c r="F2595">
        <v>1</v>
      </c>
      <c r="G2595">
        <v>8</v>
      </c>
      <c r="H2595" t="s">
        <v>294</v>
      </c>
      <c r="I2595" t="s">
        <v>294</v>
      </c>
      <c r="J2595">
        <v>3</v>
      </c>
      <c r="K2595" t="s">
        <v>293</v>
      </c>
      <c r="L2595">
        <v>1</v>
      </c>
    </row>
    <row r="2596" spans="1:12" x14ac:dyDescent="0.35">
      <c r="A2596">
        <v>156732</v>
      </c>
      <c r="B2596">
        <v>3</v>
      </c>
      <c r="D2596">
        <v>0</v>
      </c>
      <c r="F2596">
        <v>0</v>
      </c>
      <c r="G2596">
        <v>0</v>
      </c>
      <c r="K2596" t="s">
        <v>89</v>
      </c>
      <c r="L2596">
        <v>1</v>
      </c>
    </row>
    <row r="2597" spans="1:12" x14ac:dyDescent="0.35">
      <c r="A2597">
        <v>156732</v>
      </c>
      <c r="B2597">
        <v>4</v>
      </c>
      <c r="D2597">
        <v>0</v>
      </c>
      <c r="F2597">
        <v>0</v>
      </c>
      <c r="G2597">
        <v>0</v>
      </c>
      <c r="K2597" t="s">
        <v>89</v>
      </c>
      <c r="L2597">
        <v>1</v>
      </c>
    </row>
    <row r="2598" spans="1:12" x14ac:dyDescent="0.35">
      <c r="A2598">
        <v>156732</v>
      </c>
      <c r="B2598">
        <v>5</v>
      </c>
      <c r="D2598">
        <v>0</v>
      </c>
      <c r="F2598">
        <v>0</v>
      </c>
      <c r="G2598">
        <v>0</v>
      </c>
      <c r="K2598" t="s">
        <v>89</v>
      </c>
      <c r="L2598">
        <v>1</v>
      </c>
    </row>
    <row r="2599" spans="1:12" x14ac:dyDescent="0.35">
      <c r="A2599">
        <v>156732</v>
      </c>
      <c r="B2599">
        <v>6</v>
      </c>
      <c r="D2599">
        <v>0</v>
      </c>
      <c r="F2599">
        <v>0</v>
      </c>
      <c r="G2599">
        <v>0</v>
      </c>
      <c r="K2599" t="s">
        <v>89</v>
      </c>
      <c r="L2599">
        <v>1</v>
      </c>
    </row>
    <row r="2600" spans="1:12" x14ac:dyDescent="0.35">
      <c r="A2600">
        <v>156732</v>
      </c>
      <c r="B2600">
        <v>7</v>
      </c>
      <c r="D2600">
        <v>0</v>
      </c>
      <c r="F2600">
        <v>0</v>
      </c>
      <c r="G2600">
        <v>0</v>
      </c>
      <c r="K2600" t="s">
        <v>89</v>
      </c>
      <c r="L2600">
        <v>1</v>
      </c>
    </row>
    <row r="2601" spans="1:12" x14ac:dyDescent="0.35">
      <c r="A2601">
        <v>156732</v>
      </c>
      <c r="B2601">
        <v>8</v>
      </c>
      <c r="D2601">
        <v>0</v>
      </c>
      <c r="F2601">
        <v>0</v>
      </c>
      <c r="G2601">
        <v>0</v>
      </c>
      <c r="K2601" t="s">
        <v>89</v>
      </c>
      <c r="L2601">
        <v>1</v>
      </c>
    </row>
    <row r="2602" spans="1:12" x14ac:dyDescent="0.35">
      <c r="A2602">
        <v>156732</v>
      </c>
      <c r="B2602">
        <v>9</v>
      </c>
      <c r="D2602">
        <v>0</v>
      </c>
      <c r="F2602">
        <v>0</v>
      </c>
      <c r="G2602">
        <v>0</v>
      </c>
      <c r="K2602" t="s">
        <v>89</v>
      </c>
      <c r="L2602">
        <v>1</v>
      </c>
    </row>
    <row r="2603" spans="1:12" x14ac:dyDescent="0.35">
      <c r="A2603">
        <v>156732</v>
      </c>
      <c r="B2603">
        <v>10</v>
      </c>
      <c r="D2603">
        <v>0</v>
      </c>
      <c r="F2603">
        <v>0</v>
      </c>
      <c r="G2603">
        <v>0</v>
      </c>
      <c r="K2603" t="s">
        <v>89</v>
      </c>
      <c r="L2603">
        <v>1</v>
      </c>
    </row>
    <row r="2604" spans="1:12" x14ac:dyDescent="0.35">
      <c r="A2604">
        <v>156732</v>
      </c>
      <c r="B2604">
        <v>11</v>
      </c>
      <c r="D2604">
        <v>0</v>
      </c>
      <c r="F2604">
        <v>0</v>
      </c>
      <c r="G2604">
        <v>0</v>
      </c>
      <c r="K2604" t="s">
        <v>89</v>
      </c>
      <c r="L2604">
        <v>1</v>
      </c>
    </row>
    <row r="2605" spans="1:12" x14ac:dyDescent="0.35">
      <c r="A2605">
        <v>156732</v>
      </c>
      <c r="B2605">
        <v>12</v>
      </c>
      <c r="D2605">
        <v>0</v>
      </c>
      <c r="F2605">
        <v>0</v>
      </c>
      <c r="G2605">
        <v>0</v>
      </c>
      <c r="K2605" t="s">
        <v>89</v>
      </c>
      <c r="L2605">
        <v>1</v>
      </c>
    </row>
    <row r="2606" spans="1:12" x14ac:dyDescent="0.35">
      <c r="A2606">
        <v>695821</v>
      </c>
      <c r="B2606">
        <v>1</v>
      </c>
      <c r="C2606" t="s">
        <v>135</v>
      </c>
      <c r="D2606">
        <v>11</v>
      </c>
      <c r="E2606">
        <v>68</v>
      </c>
      <c r="F2606">
        <v>3</v>
      </c>
      <c r="G2606">
        <v>7</v>
      </c>
      <c r="H2606" t="s">
        <v>231</v>
      </c>
      <c r="I2606" t="s">
        <v>231</v>
      </c>
      <c r="J2606">
        <v>30</v>
      </c>
      <c r="K2606">
        <v>68</v>
      </c>
      <c r="L2606">
        <v>1</v>
      </c>
    </row>
    <row r="2607" spans="1:12" x14ac:dyDescent="0.35">
      <c r="A2607">
        <v>695821</v>
      </c>
      <c r="B2607">
        <v>2</v>
      </c>
      <c r="C2607" t="s">
        <v>156</v>
      </c>
      <c r="D2607">
        <v>4</v>
      </c>
      <c r="E2607">
        <v>67</v>
      </c>
      <c r="F2607">
        <v>1</v>
      </c>
      <c r="G2607">
        <v>8</v>
      </c>
      <c r="H2607" t="s">
        <v>294</v>
      </c>
      <c r="I2607" t="s">
        <v>294</v>
      </c>
      <c r="J2607">
        <v>3</v>
      </c>
      <c r="K2607" t="s">
        <v>293</v>
      </c>
      <c r="L2607">
        <v>1</v>
      </c>
    </row>
    <row r="2608" spans="1:12" x14ac:dyDescent="0.35">
      <c r="A2608">
        <v>695821</v>
      </c>
      <c r="B2608">
        <v>3</v>
      </c>
      <c r="D2608">
        <v>0</v>
      </c>
      <c r="E2608" t="s">
        <v>257</v>
      </c>
      <c r="F2608">
        <v>0</v>
      </c>
      <c r="G2608">
        <v>0</v>
      </c>
      <c r="K2608" t="s">
        <v>257</v>
      </c>
      <c r="L2608">
        <v>1</v>
      </c>
    </row>
    <row r="2609" spans="1:12" x14ac:dyDescent="0.35">
      <c r="A2609">
        <v>695821</v>
      </c>
      <c r="B2609">
        <v>4</v>
      </c>
      <c r="D2609">
        <v>0</v>
      </c>
      <c r="E2609" t="s">
        <v>257</v>
      </c>
      <c r="F2609">
        <v>0</v>
      </c>
      <c r="G2609">
        <v>0</v>
      </c>
      <c r="K2609" t="s">
        <v>257</v>
      </c>
      <c r="L2609">
        <v>1</v>
      </c>
    </row>
    <row r="2610" spans="1:12" x14ac:dyDescent="0.35">
      <c r="A2610">
        <v>695821</v>
      </c>
      <c r="B2610">
        <v>5</v>
      </c>
      <c r="D2610">
        <v>0</v>
      </c>
      <c r="E2610" t="s">
        <v>257</v>
      </c>
      <c r="F2610">
        <v>0</v>
      </c>
      <c r="G2610">
        <v>0</v>
      </c>
      <c r="K2610" t="s">
        <v>257</v>
      </c>
      <c r="L2610">
        <v>1</v>
      </c>
    </row>
    <row r="2611" spans="1:12" x14ac:dyDescent="0.35">
      <c r="A2611">
        <v>695821</v>
      </c>
      <c r="B2611">
        <v>6</v>
      </c>
      <c r="D2611">
        <v>0</v>
      </c>
      <c r="E2611" t="s">
        <v>257</v>
      </c>
      <c r="F2611">
        <v>0</v>
      </c>
      <c r="G2611">
        <v>0</v>
      </c>
      <c r="K2611" t="s">
        <v>257</v>
      </c>
      <c r="L2611">
        <v>1</v>
      </c>
    </row>
    <row r="2612" spans="1:12" x14ac:dyDescent="0.35">
      <c r="A2612">
        <v>695821</v>
      </c>
      <c r="B2612">
        <v>7</v>
      </c>
      <c r="D2612">
        <v>0</v>
      </c>
      <c r="E2612" t="s">
        <v>257</v>
      </c>
      <c r="F2612">
        <v>0</v>
      </c>
      <c r="G2612">
        <v>0</v>
      </c>
      <c r="K2612" t="s">
        <v>257</v>
      </c>
      <c r="L2612">
        <v>1</v>
      </c>
    </row>
    <row r="2613" spans="1:12" x14ac:dyDescent="0.35">
      <c r="A2613">
        <v>695821</v>
      </c>
      <c r="B2613">
        <v>8</v>
      </c>
      <c r="D2613">
        <v>0</v>
      </c>
      <c r="E2613" t="s">
        <v>257</v>
      </c>
      <c r="F2613">
        <v>0</v>
      </c>
      <c r="G2613">
        <v>0</v>
      </c>
      <c r="K2613" t="s">
        <v>257</v>
      </c>
      <c r="L2613">
        <v>1</v>
      </c>
    </row>
    <row r="2614" spans="1:12" x14ac:dyDescent="0.35">
      <c r="A2614">
        <v>695821</v>
      </c>
      <c r="B2614">
        <v>9</v>
      </c>
      <c r="D2614">
        <v>0</v>
      </c>
      <c r="E2614" t="s">
        <v>257</v>
      </c>
      <c r="F2614">
        <v>0</v>
      </c>
      <c r="G2614">
        <v>0</v>
      </c>
      <c r="K2614" t="s">
        <v>257</v>
      </c>
      <c r="L2614">
        <v>1</v>
      </c>
    </row>
    <row r="2615" spans="1:12" x14ac:dyDescent="0.35">
      <c r="A2615">
        <v>695821</v>
      </c>
      <c r="B2615">
        <v>10</v>
      </c>
      <c r="D2615">
        <v>0</v>
      </c>
      <c r="E2615" t="s">
        <v>257</v>
      </c>
      <c r="F2615">
        <v>0</v>
      </c>
      <c r="G2615">
        <v>0</v>
      </c>
      <c r="K2615" t="s">
        <v>257</v>
      </c>
      <c r="L2615">
        <v>1</v>
      </c>
    </row>
    <row r="2616" spans="1:12" x14ac:dyDescent="0.35">
      <c r="A2616">
        <v>695821</v>
      </c>
      <c r="B2616">
        <v>11</v>
      </c>
      <c r="D2616">
        <v>0</v>
      </c>
      <c r="E2616" t="s">
        <v>257</v>
      </c>
      <c r="F2616">
        <v>0</v>
      </c>
      <c r="G2616">
        <v>0</v>
      </c>
      <c r="K2616" t="s">
        <v>257</v>
      </c>
      <c r="L2616">
        <v>1</v>
      </c>
    </row>
    <row r="2617" spans="1:12" x14ac:dyDescent="0.35">
      <c r="A2617">
        <v>695821</v>
      </c>
      <c r="B2617">
        <v>12</v>
      </c>
      <c r="D2617">
        <v>0</v>
      </c>
      <c r="E2617" t="s">
        <v>257</v>
      </c>
      <c r="F2617">
        <v>0</v>
      </c>
      <c r="G2617">
        <v>0</v>
      </c>
      <c r="K2617" t="s">
        <v>257</v>
      </c>
      <c r="L2617">
        <v>1</v>
      </c>
    </row>
    <row r="2618" spans="1:12" x14ac:dyDescent="0.35">
      <c r="A2618">
        <v>468509</v>
      </c>
      <c r="B2618">
        <v>1</v>
      </c>
      <c r="C2618" t="s">
        <v>145</v>
      </c>
      <c r="D2618">
        <v>48</v>
      </c>
      <c r="E2618">
        <v>73</v>
      </c>
      <c r="F2618">
        <v>1</v>
      </c>
      <c r="G2618">
        <v>2</v>
      </c>
      <c r="H2618" t="s">
        <v>231</v>
      </c>
      <c r="I2618" t="s">
        <v>231</v>
      </c>
      <c r="J2618">
        <v>30</v>
      </c>
      <c r="K2618">
        <v>73</v>
      </c>
      <c r="L2618">
        <v>1</v>
      </c>
    </row>
    <row r="2619" spans="1:12" x14ac:dyDescent="0.35">
      <c r="A2619">
        <v>468509</v>
      </c>
      <c r="B2619">
        <v>2</v>
      </c>
      <c r="C2619" t="s">
        <v>156</v>
      </c>
      <c r="D2619">
        <v>39</v>
      </c>
      <c r="E2619">
        <v>67</v>
      </c>
      <c r="F2619">
        <v>1</v>
      </c>
      <c r="G2619">
        <v>8</v>
      </c>
      <c r="H2619" t="s">
        <v>294</v>
      </c>
      <c r="I2619" t="s">
        <v>294</v>
      </c>
      <c r="J2619">
        <v>3</v>
      </c>
      <c r="K2619" t="s">
        <v>293</v>
      </c>
      <c r="L2619">
        <v>1</v>
      </c>
    </row>
    <row r="2620" spans="1:12" x14ac:dyDescent="0.35">
      <c r="A2620">
        <v>468509</v>
      </c>
      <c r="B2620">
        <v>3</v>
      </c>
      <c r="D2620">
        <v>0</v>
      </c>
      <c r="F2620">
        <v>0</v>
      </c>
      <c r="G2620">
        <v>0</v>
      </c>
      <c r="K2620" t="s">
        <v>89</v>
      </c>
      <c r="L2620">
        <v>1</v>
      </c>
    </row>
    <row r="2621" spans="1:12" x14ac:dyDescent="0.35">
      <c r="A2621">
        <v>468509</v>
      </c>
      <c r="B2621">
        <v>4</v>
      </c>
      <c r="D2621">
        <v>0</v>
      </c>
      <c r="F2621">
        <v>0</v>
      </c>
      <c r="G2621">
        <v>0</v>
      </c>
      <c r="K2621" t="s">
        <v>89</v>
      </c>
      <c r="L2621">
        <v>1</v>
      </c>
    </row>
    <row r="2622" spans="1:12" x14ac:dyDescent="0.35">
      <c r="A2622">
        <v>468509</v>
      </c>
      <c r="B2622">
        <v>5</v>
      </c>
      <c r="D2622">
        <v>0</v>
      </c>
      <c r="F2622">
        <v>0</v>
      </c>
      <c r="G2622">
        <v>0</v>
      </c>
      <c r="K2622" t="s">
        <v>89</v>
      </c>
      <c r="L2622">
        <v>1</v>
      </c>
    </row>
    <row r="2623" spans="1:12" x14ac:dyDescent="0.35">
      <c r="A2623">
        <v>468509</v>
      </c>
      <c r="B2623">
        <v>6</v>
      </c>
      <c r="D2623">
        <v>0</v>
      </c>
      <c r="F2623">
        <v>0</v>
      </c>
      <c r="G2623">
        <v>0</v>
      </c>
      <c r="K2623" t="s">
        <v>89</v>
      </c>
      <c r="L2623">
        <v>1</v>
      </c>
    </row>
    <row r="2624" spans="1:12" x14ac:dyDescent="0.35">
      <c r="A2624">
        <v>468509</v>
      </c>
      <c r="B2624">
        <v>7</v>
      </c>
      <c r="D2624">
        <v>0</v>
      </c>
      <c r="F2624">
        <v>0</v>
      </c>
      <c r="G2624">
        <v>0</v>
      </c>
      <c r="K2624" t="s">
        <v>89</v>
      </c>
      <c r="L2624">
        <v>1</v>
      </c>
    </row>
    <row r="2625" spans="1:12" x14ac:dyDescent="0.35">
      <c r="A2625">
        <v>468509</v>
      </c>
      <c r="B2625">
        <v>8</v>
      </c>
      <c r="D2625">
        <v>0</v>
      </c>
      <c r="F2625">
        <v>0</v>
      </c>
      <c r="G2625">
        <v>0</v>
      </c>
      <c r="K2625" t="s">
        <v>89</v>
      </c>
      <c r="L2625">
        <v>1</v>
      </c>
    </row>
    <row r="2626" spans="1:12" x14ac:dyDescent="0.35">
      <c r="A2626">
        <v>468509</v>
      </c>
      <c r="B2626">
        <v>9</v>
      </c>
      <c r="D2626">
        <v>0</v>
      </c>
      <c r="F2626">
        <v>0</v>
      </c>
      <c r="G2626">
        <v>0</v>
      </c>
      <c r="K2626" t="s">
        <v>89</v>
      </c>
      <c r="L2626">
        <v>1</v>
      </c>
    </row>
    <row r="2627" spans="1:12" x14ac:dyDescent="0.35">
      <c r="A2627">
        <v>468509</v>
      </c>
      <c r="B2627">
        <v>10</v>
      </c>
      <c r="D2627">
        <v>0</v>
      </c>
      <c r="F2627">
        <v>0</v>
      </c>
      <c r="G2627">
        <v>0</v>
      </c>
      <c r="K2627" t="s">
        <v>89</v>
      </c>
      <c r="L2627">
        <v>1</v>
      </c>
    </row>
    <row r="2628" spans="1:12" x14ac:dyDescent="0.35">
      <c r="A2628">
        <v>468509</v>
      </c>
      <c r="B2628">
        <v>11</v>
      </c>
      <c r="D2628">
        <v>0</v>
      </c>
      <c r="F2628">
        <v>0</v>
      </c>
      <c r="G2628">
        <v>0</v>
      </c>
      <c r="K2628" t="s">
        <v>89</v>
      </c>
      <c r="L2628">
        <v>1</v>
      </c>
    </row>
    <row r="2629" spans="1:12" x14ac:dyDescent="0.35">
      <c r="A2629">
        <v>468509</v>
      </c>
      <c r="B2629">
        <v>12</v>
      </c>
      <c r="D2629">
        <v>0</v>
      </c>
      <c r="F2629">
        <v>0</v>
      </c>
      <c r="G2629">
        <v>0</v>
      </c>
      <c r="K2629" t="s">
        <v>89</v>
      </c>
      <c r="L2629">
        <v>1</v>
      </c>
    </row>
    <row r="2630" spans="1:12" x14ac:dyDescent="0.35">
      <c r="A2630">
        <v>517771</v>
      </c>
      <c r="B2630">
        <v>1</v>
      </c>
      <c r="C2630" t="s">
        <v>174</v>
      </c>
      <c r="D2630">
        <v>6</v>
      </c>
      <c r="E2630">
        <v>76</v>
      </c>
      <c r="F2630">
        <v>2</v>
      </c>
      <c r="G2630">
        <v>-1</v>
      </c>
      <c r="H2630" t="s">
        <v>231</v>
      </c>
      <c r="I2630" t="s">
        <v>231</v>
      </c>
      <c r="J2630">
        <v>30</v>
      </c>
      <c r="K2630">
        <v>76</v>
      </c>
      <c r="L2630">
        <v>1</v>
      </c>
    </row>
    <row r="2631" spans="1:12" x14ac:dyDescent="0.35">
      <c r="A2631">
        <v>517771</v>
      </c>
      <c r="B2631">
        <v>2</v>
      </c>
      <c r="D2631">
        <v>0</v>
      </c>
      <c r="F2631">
        <v>0</v>
      </c>
      <c r="G2631">
        <v>0</v>
      </c>
      <c r="K2631" t="s">
        <v>89</v>
      </c>
      <c r="L2631">
        <v>1</v>
      </c>
    </row>
    <row r="2632" spans="1:12" x14ac:dyDescent="0.35">
      <c r="A2632">
        <v>517771</v>
      </c>
      <c r="B2632">
        <v>3</v>
      </c>
      <c r="D2632">
        <v>0</v>
      </c>
      <c r="F2632">
        <v>0</v>
      </c>
      <c r="G2632">
        <v>0</v>
      </c>
      <c r="K2632" t="s">
        <v>89</v>
      </c>
      <c r="L2632">
        <v>1</v>
      </c>
    </row>
    <row r="2633" spans="1:12" x14ac:dyDescent="0.35">
      <c r="A2633">
        <v>517771</v>
      </c>
      <c r="B2633">
        <v>4</v>
      </c>
      <c r="D2633">
        <v>0</v>
      </c>
      <c r="F2633">
        <v>0</v>
      </c>
      <c r="G2633">
        <v>0</v>
      </c>
      <c r="K2633" t="s">
        <v>89</v>
      </c>
      <c r="L2633">
        <v>1</v>
      </c>
    </row>
    <row r="2634" spans="1:12" x14ac:dyDescent="0.35">
      <c r="A2634">
        <v>517771</v>
      </c>
      <c r="B2634">
        <v>5</v>
      </c>
      <c r="D2634">
        <v>0</v>
      </c>
      <c r="F2634">
        <v>0</v>
      </c>
      <c r="G2634">
        <v>0</v>
      </c>
      <c r="K2634" t="s">
        <v>89</v>
      </c>
      <c r="L2634">
        <v>1</v>
      </c>
    </row>
    <row r="2635" spans="1:12" x14ac:dyDescent="0.35">
      <c r="A2635">
        <v>517771</v>
      </c>
      <c r="B2635">
        <v>6</v>
      </c>
      <c r="D2635">
        <v>0</v>
      </c>
      <c r="F2635">
        <v>0</v>
      </c>
      <c r="G2635">
        <v>0</v>
      </c>
      <c r="K2635" t="s">
        <v>89</v>
      </c>
      <c r="L2635">
        <v>1</v>
      </c>
    </row>
    <row r="2636" spans="1:12" x14ac:dyDescent="0.35">
      <c r="A2636">
        <v>517771</v>
      </c>
      <c r="B2636">
        <v>7</v>
      </c>
      <c r="D2636">
        <v>0</v>
      </c>
      <c r="F2636">
        <v>0</v>
      </c>
      <c r="G2636">
        <v>0</v>
      </c>
      <c r="K2636" t="s">
        <v>89</v>
      </c>
      <c r="L2636">
        <v>1</v>
      </c>
    </row>
    <row r="2637" spans="1:12" x14ac:dyDescent="0.35">
      <c r="A2637">
        <v>517771</v>
      </c>
      <c r="B2637">
        <v>8</v>
      </c>
      <c r="D2637">
        <v>0</v>
      </c>
      <c r="F2637">
        <v>0</v>
      </c>
      <c r="G2637">
        <v>0</v>
      </c>
      <c r="K2637" t="s">
        <v>89</v>
      </c>
      <c r="L2637">
        <v>1</v>
      </c>
    </row>
    <row r="2638" spans="1:12" x14ac:dyDescent="0.35">
      <c r="A2638">
        <v>517771</v>
      </c>
      <c r="B2638">
        <v>9</v>
      </c>
      <c r="D2638">
        <v>0</v>
      </c>
      <c r="F2638">
        <v>0</v>
      </c>
      <c r="G2638">
        <v>0</v>
      </c>
      <c r="K2638" t="s">
        <v>89</v>
      </c>
      <c r="L2638">
        <v>1</v>
      </c>
    </row>
    <row r="2639" spans="1:12" x14ac:dyDescent="0.35">
      <c r="A2639">
        <v>517771</v>
      </c>
      <c r="B2639">
        <v>10</v>
      </c>
      <c r="D2639">
        <v>0</v>
      </c>
      <c r="F2639">
        <v>0</v>
      </c>
      <c r="G2639">
        <v>0</v>
      </c>
      <c r="K2639" t="s">
        <v>89</v>
      </c>
      <c r="L2639">
        <v>1</v>
      </c>
    </row>
    <row r="2640" spans="1:12" x14ac:dyDescent="0.35">
      <c r="A2640">
        <v>517771</v>
      </c>
      <c r="B2640">
        <v>11</v>
      </c>
      <c r="D2640">
        <v>0</v>
      </c>
      <c r="F2640">
        <v>0</v>
      </c>
      <c r="G2640">
        <v>0</v>
      </c>
      <c r="K2640" t="s">
        <v>89</v>
      </c>
      <c r="L2640">
        <v>1</v>
      </c>
    </row>
    <row r="2641" spans="1:12" x14ac:dyDescent="0.35">
      <c r="A2641">
        <v>517771</v>
      </c>
      <c r="B2641">
        <v>12</v>
      </c>
      <c r="D2641">
        <v>0</v>
      </c>
      <c r="F2641">
        <v>0</v>
      </c>
      <c r="G2641">
        <v>0</v>
      </c>
      <c r="K2641" t="s">
        <v>89</v>
      </c>
      <c r="L2641">
        <v>1</v>
      </c>
    </row>
    <row r="2642" spans="1:12" x14ac:dyDescent="0.35">
      <c r="A2642">
        <v>764556</v>
      </c>
      <c r="B2642">
        <v>1</v>
      </c>
      <c r="C2642" t="s">
        <v>175</v>
      </c>
      <c r="D2642">
        <v>13</v>
      </c>
      <c r="E2642">
        <v>77</v>
      </c>
      <c r="F2642">
        <v>3</v>
      </c>
      <c r="G2642">
        <v>-2</v>
      </c>
      <c r="H2642" t="s">
        <v>231</v>
      </c>
      <c r="I2642" t="s">
        <v>231</v>
      </c>
      <c r="J2642">
        <v>30</v>
      </c>
      <c r="K2642">
        <v>77</v>
      </c>
      <c r="L2642">
        <v>1</v>
      </c>
    </row>
    <row r="2643" spans="1:12" x14ac:dyDescent="0.35">
      <c r="A2643">
        <v>764556</v>
      </c>
      <c r="B2643">
        <v>2</v>
      </c>
      <c r="D2643">
        <v>0</v>
      </c>
      <c r="F2643">
        <v>0</v>
      </c>
      <c r="G2643">
        <v>0</v>
      </c>
      <c r="K2643" t="s">
        <v>89</v>
      </c>
      <c r="L2643">
        <v>1</v>
      </c>
    </row>
    <row r="2644" spans="1:12" x14ac:dyDescent="0.35">
      <c r="A2644">
        <v>764556</v>
      </c>
      <c r="B2644">
        <v>3</v>
      </c>
      <c r="D2644">
        <v>0</v>
      </c>
      <c r="F2644">
        <v>0</v>
      </c>
      <c r="G2644">
        <v>0</v>
      </c>
      <c r="K2644" t="s">
        <v>89</v>
      </c>
      <c r="L2644">
        <v>1</v>
      </c>
    </row>
    <row r="2645" spans="1:12" x14ac:dyDescent="0.35">
      <c r="A2645">
        <v>764556</v>
      </c>
      <c r="B2645">
        <v>4</v>
      </c>
      <c r="D2645">
        <v>0</v>
      </c>
      <c r="F2645">
        <v>0</v>
      </c>
      <c r="G2645">
        <v>0</v>
      </c>
      <c r="K2645" t="s">
        <v>89</v>
      </c>
      <c r="L2645">
        <v>1</v>
      </c>
    </row>
    <row r="2646" spans="1:12" x14ac:dyDescent="0.35">
      <c r="A2646">
        <v>764556</v>
      </c>
      <c r="B2646">
        <v>5</v>
      </c>
      <c r="D2646">
        <v>0</v>
      </c>
      <c r="F2646">
        <v>0</v>
      </c>
      <c r="G2646">
        <v>0</v>
      </c>
      <c r="K2646" t="s">
        <v>89</v>
      </c>
      <c r="L2646">
        <v>1</v>
      </c>
    </row>
    <row r="2647" spans="1:12" x14ac:dyDescent="0.35">
      <c r="A2647">
        <v>764556</v>
      </c>
      <c r="B2647">
        <v>6</v>
      </c>
      <c r="D2647">
        <v>0</v>
      </c>
      <c r="F2647">
        <v>0</v>
      </c>
      <c r="G2647">
        <v>0</v>
      </c>
      <c r="K2647" t="s">
        <v>89</v>
      </c>
      <c r="L2647">
        <v>1</v>
      </c>
    </row>
    <row r="2648" spans="1:12" x14ac:dyDescent="0.35">
      <c r="A2648">
        <v>764556</v>
      </c>
      <c r="B2648">
        <v>7</v>
      </c>
      <c r="D2648">
        <v>0</v>
      </c>
      <c r="F2648">
        <v>0</v>
      </c>
      <c r="G2648">
        <v>0</v>
      </c>
      <c r="K2648" t="s">
        <v>89</v>
      </c>
      <c r="L2648">
        <v>1</v>
      </c>
    </row>
    <row r="2649" spans="1:12" x14ac:dyDescent="0.35">
      <c r="A2649">
        <v>764556</v>
      </c>
      <c r="B2649">
        <v>8</v>
      </c>
      <c r="D2649">
        <v>0</v>
      </c>
      <c r="F2649">
        <v>0</v>
      </c>
      <c r="G2649">
        <v>0</v>
      </c>
      <c r="K2649" t="s">
        <v>89</v>
      </c>
      <c r="L2649">
        <v>1</v>
      </c>
    </row>
    <row r="2650" spans="1:12" x14ac:dyDescent="0.35">
      <c r="A2650">
        <v>764556</v>
      </c>
      <c r="B2650">
        <v>9</v>
      </c>
      <c r="D2650">
        <v>0</v>
      </c>
      <c r="F2650">
        <v>0</v>
      </c>
      <c r="G2650">
        <v>0</v>
      </c>
      <c r="K2650" t="s">
        <v>89</v>
      </c>
      <c r="L2650">
        <v>1</v>
      </c>
    </row>
    <row r="2651" spans="1:12" x14ac:dyDescent="0.35">
      <c r="A2651">
        <v>764556</v>
      </c>
      <c r="B2651">
        <v>10</v>
      </c>
      <c r="D2651">
        <v>0</v>
      </c>
      <c r="F2651">
        <v>0</v>
      </c>
      <c r="G2651">
        <v>0</v>
      </c>
      <c r="K2651" t="s">
        <v>89</v>
      </c>
      <c r="L2651">
        <v>1</v>
      </c>
    </row>
    <row r="2652" spans="1:12" x14ac:dyDescent="0.35">
      <c r="A2652">
        <v>764556</v>
      </c>
      <c r="B2652">
        <v>11</v>
      </c>
      <c r="D2652">
        <v>0</v>
      </c>
      <c r="F2652">
        <v>0</v>
      </c>
      <c r="G2652">
        <v>0</v>
      </c>
      <c r="K2652" t="s">
        <v>89</v>
      </c>
      <c r="L2652">
        <v>1</v>
      </c>
    </row>
    <row r="2653" spans="1:12" x14ac:dyDescent="0.35">
      <c r="A2653">
        <v>764556</v>
      </c>
      <c r="B2653">
        <v>12</v>
      </c>
      <c r="D2653">
        <v>0</v>
      </c>
      <c r="F2653">
        <v>0</v>
      </c>
      <c r="G2653">
        <v>0</v>
      </c>
      <c r="K2653" t="s">
        <v>89</v>
      </c>
      <c r="L2653">
        <v>1</v>
      </c>
    </row>
    <row r="2654" spans="1:12" x14ac:dyDescent="0.35">
      <c r="A2654">
        <v>683305</v>
      </c>
      <c r="B2654">
        <v>1</v>
      </c>
      <c r="C2654" t="s">
        <v>176</v>
      </c>
      <c r="D2654">
        <v>6</v>
      </c>
      <c r="E2654">
        <v>78</v>
      </c>
      <c r="F2654">
        <v>3</v>
      </c>
      <c r="G2654">
        <v>-3</v>
      </c>
      <c r="H2654" t="s">
        <v>239</v>
      </c>
      <c r="I2654" t="s">
        <v>239</v>
      </c>
      <c r="J2654">
        <v>31</v>
      </c>
      <c r="K2654">
        <v>78</v>
      </c>
      <c r="L2654">
        <v>1</v>
      </c>
    </row>
    <row r="2655" spans="1:12" x14ac:dyDescent="0.35">
      <c r="A2655">
        <v>683305</v>
      </c>
      <c r="B2655">
        <v>2</v>
      </c>
      <c r="D2655">
        <v>0</v>
      </c>
      <c r="F2655">
        <v>0</v>
      </c>
      <c r="G2655">
        <v>0</v>
      </c>
      <c r="K2655" t="s">
        <v>89</v>
      </c>
      <c r="L2655">
        <v>1</v>
      </c>
    </row>
    <row r="2656" spans="1:12" x14ac:dyDescent="0.35">
      <c r="A2656">
        <v>683305</v>
      </c>
      <c r="B2656">
        <v>3</v>
      </c>
      <c r="D2656">
        <v>0</v>
      </c>
      <c r="F2656">
        <v>0</v>
      </c>
      <c r="G2656">
        <v>0</v>
      </c>
      <c r="K2656" t="s">
        <v>89</v>
      </c>
      <c r="L2656">
        <v>1</v>
      </c>
    </row>
    <row r="2657" spans="1:12" x14ac:dyDescent="0.35">
      <c r="A2657">
        <v>683305</v>
      </c>
      <c r="B2657">
        <v>4</v>
      </c>
      <c r="D2657">
        <v>0</v>
      </c>
      <c r="F2657">
        <v>0</v>
      </c>
      <c r="G2657">
        <v>0</v>
      </c>
      <c r="K2657" t="s">
        <v>89</v>
      </c>
      <c r="L2657">
        <v>1</v>
      </c>
    </row>
    <row r="2658" spans="1:12" x14ac:dyDescent="0.35">
      <c r="A2658">
        <v>683305</v>
      </c>
      <c r="B2658">
        <v>5</v>
      </c>
      <c r="D2658">
        <v>0</v>
      </c>
      <c r="F2658">
        <v>0</v>
      </c>
      <c r="G2658">
        <v>0</v>
      </c>
      <c r="K2658" t="s">
        <v>89</v>
      </c>
      <c r="L2658">
        <v>1</v>
      </c>
    </row>
    <row r="2659" spans="1:12" x14ac:dyDescent="0.35">
      <c r="A2659">
        <v>683305</v>
      </c>
      <c r="B2659">
        <v>6</v>
      </c>
      <c r="D2659">
        <v>0</v>
      </c>
      <c r="F2659">
        <v>0</v>
      </c>
      <c r="G2659">
        <v>0</v>
      </c>
      <c r="K2659" t="s">
        <v>89</v>
      </c>
      <c r="L2659">
        <v>1</v>
      </c>
    </row>
    <row r="2660" spans="1:12" x14ac:dyDescent="0.35">
      <c r="A2660">
        <v>683305</v>
      </c>
      <c r="B2660">
        <v>7</v>
      </c>
      <c r="D2660">
        <v>0</v>
      </c>
      <c r="F2660">
        <v>0</v>
      </c>
      <c r="G2660">
        <v>0</v>
      </c>
      <c r="K2660" t="s">
        <v>89</v>
      </c>
      <c r="L2660">
        <v>1</v>
      </c>
    </row>
    <row r="2661" spans="1:12" x14ac:dyDescent="0.35">
      <c r="A2661">
        <v>683305</v>
      </c>
      <c r="B2661">
        <v>8</v>
      </c>
      <c r="D2661">
        <v>0</v>
      </c>
      <c r="F2661">
        <v>0</v>
      </c>
      <c r="G2661">
        <v>0</v>
      </c>
      <c r="K2661" t="s">
        <v>89</v>
      </c>
      <c r="L2661">
        <v>1</v>
      </c>
    </row>
    <row r="2662" spans="1:12" x14ac:dyDescent="0.35">
      <c r="A2662">
        <v>683305</v>
      </c>
      <c r="B2662">
        <v>9</v>
      </c>
      <c r="D2662">
        <v>0</v>
      </c>
      <c r="F2662">
        <v>0</v>
      </c>
      <c r="G2662">
        <v>0</v>
      </c>
      <c r="K2662" t="s">
        <v>89</v>
      </c>
      <c r="L2662">
        <v>1</v>
      </c>
    </row>
    <row r="2663" spans="1:12" x14ac:dyDescent="0.35">
      <c r="A2663">
        <v>683305</v>
      </c>
      <c r="B2663">
        <v>10</v>
      </c>
      <c r="D2663">
        <v>0</v>
      </c>
      <c r="F2663">
        <v>0</v>
      </c>
      <c r="G2663">
        <v>0</v>
      </c>
      <c r="K2663" t="s">
        <v>89</v>
      </c>
      <c r="L2663">
        <v>1</v>
      </c>
    </row>
    <row r="2664" spans="1:12" x14ac:dyDescent="0.35">
      <c r="A2664">
        <v>683305</v>
      </c>
      <c r="B2664">
        <v>11</v>
      </c>
      <c r="D2664">
        <v>0</v>
      </c>
      <c r="F2664">
        <v>0</v>
      </c>
      <c r="G2664">
        <v>0</v>
      </c>
      <c r="K2664" t="s">
        <v>89</v>
      </c>
      <c r="L2664">
        <v>1</v>
      </c>
    </row>
    <row r="2665" spans="1:12" x14ac:dyDescent="0.35">
      <c r="A2665">
        <v>683305</v>
      </c>
      <c r="B2665">
        <v>12</v>
      </c>
      <c r="D2665">
        <v>0</v>
      </c>
      <c r="F2665">
        <v>0</v>
      </c>
      <c r="G2665">
        <v>0</v>
      </c>
      <c r="K2665" t="s">
        <v>89</v>
      </c>
      <c r="L2665">
        <v>1</v>
      </c>
    </row>
    <row r="2666" spans="1:12" x14ac:dyDescent="0.35">
      <c r="A2666">
        <v>295501</v>
      </c>
      <c r="B2666">
        <v>1</v>
      </c>
      <c r="C2666" t="s">
        <v>177</v>
      </c>
      <c r="D2666">
        <v>13</v>
      </c>
      <c r="E2666">
        <v>79</v>
      </c>
      <c r="F2666">
        <v>2</v>
      </c>
      <c r="G2666">
        <v>-4</v>
      </c>
      <c r="H2666" t="s">
        <v>239</v>
      </c>
      <c r="I2666" t="s">
        <v>239</v>
      </c>
      <c r="J2666">
        <v>31</v>
      </c>
      <c r="K2666">
        <v>79</v>
      </c>
      <c r="L2666">
        <v>1</v>
      </c>
    </row>
    <row r="2667" spans="1:12" x14ac:dyDescent="0.35">
      <c r="A2667">
        <v>295501</v>
      </c>
      <c r="B2667">
        <v>2</v>
      </c>
      <c r="D2667">
        <v>0</v>
      </c>
      <c r="F2667">
        <v>0</v>
      </c>
      <c r="G2667">
        <v>0</v>
      </c>
      <c r="K2667" t="s">
        <v>89</v>
      </c>
      <c r="L2667">
        <v>1</v>
      </c>
    </row>
    <row r="2668" spans="1:12" x14ac:dyDescent="0.35">
      <c r="A2668">
        <v>295501</v>
      </c>
      <c r="B2668">
        <v>3</v>
      </c>
      <c r="D2668">
        <v>0</v>
      </c>
      <c r="F2668">
        <v>0</v>
      </c>
      <c r="G2668">
        <v>0</v>
      </c>
      <c r="K2668" t="s">
        <v>89</v>
      </c>
      <c r="L2668">
        <v>1</v>
      </c>
    </row>
    <row r="2669" spans="1:12" x14ac:dyDescent="0.35">
      <c r="A2669">
        <v>295501</v>
      </c>
      <c r="B2669">
        <v>4</v>
      </c>
      <c r="D2669">
        <v>0</v>
      </c>
      <c r="F2669">
        <v>0</v>
      </c>
      <c r="G2669">
        <v>0</v>
      </c>
      <c r="K2669" t="s">
        <v>89</v>
      </c>
      <c r="L2669">
        <v>1</v>
      </c>
    </row>
    <row r="2670" spans="1:12" x14ac:dyDescent="0.35">
      <c r="A2670">
        <v>295501</v>
      </c>
      <c r="B2670">
        <v>5</v>
      </c>
      <c r="D2670">
        <v>0</v>
      </c>
      <c r="F2670">
        <v>0</v>
      </c>
      <c r="G2670">
        <v>0</v>
      </c>
      <c r="K2670" t="s">
        <v>89</v>
      </c>
      <c r="L2670">
        <v>1</v>
      </c>
    </row>
    <row r="2671" spans="1:12" x14ac:dyDescent="0.35">
      <c r="A2671">
        <v>295501</v>
      </c>
      <c r="B2671">
        <v>6</v>
      </c>
      <c r="D2671">
        <v>0</v>
      </c>
      <c r="F2671">
        <v>0</v>
      </c>
      <c r="G2671">
        <v>0</v>
      </c>
      <c r="K2671" t="s">
        <v>89</v>
      </c>
      <c r="L2671">
        <v>1</v>
      </c>
    </row>
    <row r="2672" spans="1:12" x14ac:dyDescent="0.35">
      <c r="A2672">
        <v>295501</v>
      </c>
      <c r="B2672">
        <v>7</v>
      </c>
      <c r="D2672">
        <v>0</v>
      </c>
      <c r="F2672">
        <v>0</v>
      </c>
      <c r="G2672">
        <v>0</v>
      </c>
      <c r="K2672" t="s">
        <v>89</v>
      </c>
      <c r="L2672">
        <v>1</v>
      </c>
    </row>
    <row r="2673" spans="1:12" x14ac:dyDescent="0.35">
      <c r="A2673">
        <v>295501</v>
      </c>
      <c r="B2673">
        <v>8</v>
      </c>
      <c r="D2673">
        <v>0</v>
      </c>
      <c r="F2673">
        <v>0</v>
      </c>
      <c r="G2673">
        <v>0</v>
      </c>
      <c r="K2673" t="s">
        <v>89</v>
      </c>
      <c r="L2673">
        <v>1</v>
      </c>
    </row>
    <row r="2674" spans="1:12" x14ac:dyDescent="0.35">
      <c r="A2674">
        <v>295501</v>
      </c>
      <c r="B2674">
        <v>9</v>
      </c>
      <c r="D2674">
        <v>0</v>
      </c>
      <c r="F2674">
        <v>0</v>
      </c>
      <c r="G2674">
        <v>0</v>
      </c>
      <c r="K2674" t="s">
        <v>89</v>
      </c>
      <c r="L2674">
        <v>1</v>
      </c>
    </row>
    <row r="2675" spans="1:12" x14ac:dyDescent="0.35">
      <c r="A2675">
        <v>295501</v>
      </c>
      <c r="B2675">
        <v>10</v>
      </c>
      <c r="D2675">
        <v>0</v>
      </c>
      <c r="F2675">
        <v>0</v>
      </c>
      <c r="G2675">
        <v>0</v>
      </c>
      <c r="K2675" t="s">
        <v>89</v>
      </c>
      <c r="L2675">
        <v>1</v>
      </c>
    </row>
    <row r="2676" spans="1:12" x14ac:dyDescent="0.35">
      <c r="A2676">
        <v>295501</v>
      </c>
      <c r="B2676">
        <v>11</v>
      </c>
      <c r="D2676">
        <v>0</v>
      </c>
      <c r="F2676">
        <v>0</v>
      </c>
      <c r="G2676">
        <v>0</v>
      </c>
      <c r="K2676" t="s">
        <v>89</v>
      </c>
      <c r="L2676">
        <v>1</v>
      </c>
    </row>
    <row r="2677" spans="1:12" x14ac:dyDescent="0.35">
      <c r="A2677">
        <v>295501</v>
      </c>
      <c r="B2677">
        <v>12</v>
      </c>
      <c r="D2677">
        <v>0</v>
      </c>
      <c r="F2677">
        <v>0</v>
      </c>
      <c r="G2677">
        <v>0</v>
      </c>
      <c r="K2677" t="s">
        <v>89</v>
      </c>
      <c r="L2677">
        <v>1</v>
      </c>
    </row>
    <row r="2678" spans="1:12" x14ac:dyDescent="0.35">
      <c r="A2678">
        <v>1119795</v>
      </c>
      <c r="B2678">
        <v>1</v>
      </c>
      <c r="C2678" t="s">
        <v>178</v>
      </c>
      <c r="D2678">
        <v>42</v>
      </c>
      <c r="E2678">
        <v>80</v>
      </c>
      <c r="F2678">
        <v>2</v>
      </c>
      <c r="G2678">
        <v>-5</v>
      </c>
      <c r="H2678" t="s">
        <v>239</v>
      </c>
      <c r="I2678" t="s">
        <v>239</v>
      </c>
      <c r="J2678">
        <v>31</v>
      </c>
      <c r="K2678">
        <v>80</v>
      </c>
      <c r="L2678">
        <v>1</v>
      </c>
    </row>
    <row r="2679" spans="1:12" x14ac:dyDescent="0.35">
      <c r="A2679">
        <v>1119795</v>
      </c>
      <c r="B2679">
        <v>2</v>
      </c>
      <c r="D2679">
        <v>0</v>
      </c>
      <c r="F2679">
        <v>0</v>
      </c>
      <c r="G2679">
        <v>0</v>
      </c>
      <c r="K2679" t="s">
        <v>89</v>
      </c>
      <c r="L2679">
        <v>1</v>
      </c>
    </row>
    <row r="2680" spans="1:12" x14ac:dyDescent="0.35">
      <c r="A2680">
        <v>1119795</v>
      </c>
      <c r="B2680">
        <v>3</v>
      </c>
      <c r="D2680">
        <v>0</v>
      </c>
      <c r="F2680">
        <v>0</v>
      </c>
      <c r="G2680">
        <v>0</v>
      </c>
      <c r="K2680" t="s">
        <v>89</v>
      </c>
      <c r="L2680">
        <v>1</v>
      </c>
    </row>
    <row r="2681" spans="1:12" x14ac:dyDescent="0.35">
      <c r="A2681">
        <v>1119795</v>
      </c>
      <c r="B2681">
        <v>4</v>
      </c>
      <c r="D2681">
        <v>0</v>
      </c>
      <c r="F2681">
        <v>0</v>
      </c>
      <c r="G2681">
        <v>0</v>
      </c>
      <c r="K2681" t="s">
        <v>89</v>
      </c>
      <c r="L2681">
        <v>1</v>
      </c>
    </row>
    <row r="2682" spans="1:12" x14ac:dyDescent="0.35">
      <c r="A2682">
        <v>1119795</v>
      </c>
      <c r="B2682">
        <v>5</v>
      </c>
      <c r="D2682">
        <v>0</v>
      </c>
      <c r="F2682">
        <v>0</v>
      </c>
      <c r="G2682">
        <v>0</v>
      </c>
      <c r="K2682" t="s">
        <v>89</v>
      </c>
      <c r="L2682">
        <v>1</v>
      </c>
    </row>
    <row r="2683" spans="1:12" x14ac:dyDescent="0.35">
      <c r="A2683">
        <v>1119795</v>
      </c>
      <c r="B2683">
        <v>6</v>
      </c>
      <c r="D2683">
        <v>0</v>
      </c>
      <c r="F2683">
        <v>0</v>
      </c>
      <c r="G2683">
        <v>0</v>
      </c>
      <c r="K2683" t="s">
        <v>89</v>
      </c>
      <c r="L2683">
        <v>1</v>
      </c>
    </row>
    <row r="2684" spans="1:12" x14ac:dyDescent="0.35">
      <c r="A2684">
        <v>1119795</v>
      </c>
      <c r="B2684">
        <v>7</v>
      </c>
      <c r="D2684">
        <v>0</v>
      </c>
      <c r="F2684">
        <v>0</v>
      </c>
      <c r="G2684">
        <v>0</v>
      </c>
      <c r="K2684" t="s">
        <v>89</v>
      </c>
      <c r="L2684">
        <v>1</v>
      </c>
    </row>
    <row r="2685" spans="1:12" x14ac:dyDescent="0.35">
      <c r="A2685">
        <v>1119795</v>
      </c>
      <c r="B2685">
        <v>8</v>
      </c>
      <c r="D2685">
        <v>0</v>
      </c>
      <c r="F2685">
        <v>0</v>
      </c>
      <c r="G2685">
        <v>0</v>
      </c>
      <c r="K2685" t="s">
        <v>89</v>
      </c>
      <c r="L2685">
        <v>1</v>
      </c>
    </row>
    <row r="2686" spans="1:12" x14ac:dyDescent="0.35">
      <c r="A2686">
        <v>1119795</v>
      </c>
      <c r="B2686">
        <v>9</v>
      </c>
      <c r="D2686">
        <v>0</v>
      </c>
      <c r="F2686">
        <v>0</v>
      </c>
      <c r="G2686">
        <v>0</v>
      </c>
      <c r="K2686" t="s">
        <v>89</v>
      </c>
      <c r="L2686">
        <v>1</v>
      </c>
    </row>
    <row r="2687" spans="1:12" x14ac:dyDescent="0.35">
      <c r="A2687">
        <v>1119795</v>
      </c>
      <c r="B2687">
        <v>10</v>
      </c>
      <c r="D2687">
        <v>0</v>
      </c>
      <c r="F2687">
        <v>0</v>
      </c>
      <c r="G2687">
        <v>0</v>
      </c>
      <c r="K2687" t="s">
        <v>89</v>
      </c>
      <c r="L2687">
        <v>1</v>
      </c>
    </row>
    <row r="2688" spans="1:12" x14ac:dyDescent="0.35">
      <c r="A2688">
        <v>1119795</v>
      </c>
      <c r="B2688">
        <v>11</v>
      </c>
      <c r="D2688">
        <v>0</v>
      </c>
      <c r="F2688">
        <v>0</v>
      </c>
      <c r="G2688">
        <v>0</v>
      </c>
      <c r="K2688" t="s">
        <v>89</v>
      </c>
      <c r="L2688">
        <v>1</v>
      </c>
    </row>
    <row r="2689" spans="1:12" x14ac:dyDescent="0.35">
      <c r="A2689">
        <v>1119795</v>
      </c>
      <c r="B2689">
        <v>12</v>
      </c>
      <c r="D2689">
        <v>0</v>
      </c>
      <c r="F2689">
        <v>0</v>
      </c>
      <c r="G2689">
        <v>0</v>
      </c>
      <c r="K2689" t="s">
        <v>89</v>
      </c>
      <c r="L2689">
        <v>1</v>
      </c>
    </row>
    <row r="2690" spans="1:12" x14ac:dyDescent="0.35">
      <c r="A2690">
        <v>978472</v>
      </c>
      <c r="B2690">
        <v>1</v>
      </c>
      <c r="C2690" t="s">
        <v>179</v>
      </c>
      <c r="D2690">
        <v>27</v>
      </c>
      <c r="E2690">
        <v>81</v>
      </c>
      <c r="F2690">
        <v>1</v>
      </c>
      <c r="G2690">
        <v>-6</v>
      </c>
      <c r="H2690" t="s">
        <v>300</v>
      </c>
      <c r="I2690" t="s">
        <v>300</v>
      </c>
      <c r="J2690">
        <v>32</v>
      </c>
      <c r="K2690">
        <v>81</v>
      </c>
      <c r="L2690">
        <v>1</v>
      </c>
    </row>
    <row r="2691" spans="1:12" x14ac:dyDescent="0.35">
      <c r="A2691">
        <v>978472</v>
      </c>
      <c r="B2691">
        <v>2</v>
      </c>
      <c r="D2691">
        <v>0</v>
      </c>
      <c r="F2691">
        <v>0</v>
      </c>
      <c r="G2691">
        <v>0</v>
      </c>
      <c r="K2691" t="s">
        <v>89</v>
      </c>
      <c r="L2691">
        <v>1</v>
      </c>
    </row>
    <row r="2692" spans="1:12" x14ac:dyDescent="0.35">
      <c r="A2692">
        <v>978472</v>
      </c>
      <c r="B2692">
        <v>3</v>
      </c>
      <c r="D2692">
        <v>0</v>
      </c>
      <c r="F2692">
        <v>0</v>
      </c>
      <c r="G2692">
        <v>0</v>
      </c>
      <c r="K2692" t="s">
        <v>89</v>
      </c>
      <c r="L2692">
        <v>1</v>
      </c>
    </row>
    <row r="2693" spans="1:12" x14ac:dyDescent="0.35">
      <c r="A2693">
        <v>978472</v>
      </c>
      <c r="B2693">
        <v>4</v>
      </c>
      <c r="D2693">
        <v>0</v>
      </c>
      <c r="F2693">
        <v>0</v>
      </c>
      <c r="G2693">
        <v>0</v>
      </c>
      <c r="K2693" t="s">
        <v>89</v>
      </c>
      <c r="L2693">
        <v>1</v>
      </c>
    </row>
    <row r="2694" spans="1:12" x14ac:dyDescent="0.35">
      <c r="A2694">
        <v>978472</v>
      </c>
      <c r="B2694">
        <v>5</v>
      </c>
      <c r="D2694">
        <v>0</v>
      </c>
      <c r="F2694">
        <v>0</v>
      </c>
      <c r="G2694">
        <v>0</v>
      </c>
      <c r="K2694" t="s">
        <v>89</v>
      </c>
      <c r="L2694">
        <v>1</v>
      </c>
    </row>
    <row r="2695" spans="1:12" x14ac:dyDescent="0.35">
      <c r="A2695">
        <v>978472</v>
      </c>
      <c r="B2695">
        <v>6</v>
      </c>
      <c r="D2695">
        <v>0</v>
      </c>
      <c r="F2695">
        <v>0</v>
      </c>
      <c r="G2695">
        <v>0</v>
      </c>
      <c r="K2695" t="s">
        <v>89</v>
      </c>
      <c r="L2695">
        <v>1</v>
      </c>
    </row>
    <row r="2696" spans="1:12" x14ac:dyDescent="0.35">
      <c r="A2696">
        <v>978472</v>
      </c>
      <c r="B2696">
        <v>7</v>
      </c>
      <c r="D2696">
        <v>0</v>
      </c>
      <c r="F2696">
        <v>0</v>
      </c>
      <c r="G2696">
        <v>0</v>
      </c>
      <c r="K2696" t="s">
        <v>89</v>
      </c>
      <c r="L2696">
        <v>1</v>
      </c>
    </row>
    <row r="2697" spans="1:12" x14ac:dyDescent="0.35">
      <c r="A2697">
        <v>978472</v>
      </c>
      <c r="B2697">
        <v>8</v>
      </c>
      <c r="D2697">
        <v>0</v>
      </c>
      <c r="F2697">
        <v>0</v>
      </c>
      <c r="G2697">
        <v>0</v>
      </c>
      <c r="K2697" t="s">
        <v>89</v>
      </c>
      <c r="L2697">
        <v>1</v>
      </c>
    </row>
    <row r="2698" spans="1:12" x14ac:dyDescent="0.35">
      <c r="A2698">
        <v>978472</v>
      </c>
      <c r="B2698">
        <v>9</v>
      </c>
      <c r="D2698">
        <v>0</v>
      </c>
      <c r="F2698">
        <v>0</v>
      </c>
      <c r="G2698">
        <v>0</v>
      </c>
      <c r="K2698" t="s">
        <v>89</v>
      </c>
      <c r="L2698">
        <v>1</v>
      </c>
    </row>
    <row r="2699" spans="1:12" x14ac:dyDescent="0.35">
      <c r="A2699">
        <v>978472</v>
      </c>
      <c r="B2699">
        <v>10</v>
      </c>
      <c r="D2699">
        <v>0</v>
      </c>
      <c r="F2699">
        <v>0</v>
      </c>
      <c r="G2699">
        <v>0</v>
      </c>
      <c r="K2699" t="s">
        <v>89</v>
      </c>
      <c r="L2699">
        <v>1</v>
      </c>
    </row>
    <row r="2700" spans="1:12" x14ac:dyDescent="0.35">
      <c r="A2700">
        <v>978472</v>
      </c>
      <c r="B2700">
        <v>11</v>
      </c>
      <c r="D2700">
        <v>0</v>
      </c>
      <c r="F2700">
        <v>0</v>
      </c>
      <c r="G2700">
        <v>0</v>
      </c>
      <c r="K2700" t="s">
        <v>89</v>
      </c>
      <c r="L2700">
        <v>1</v>
      </c>
    </row>
    <row r="2701" spans="1:12" x14ac:dyDescent="0.35">
      <c r="A2701">
        <v>978472</v>
      </c>
      <c r="B2701">
        <v>12</v>
      </c>
      <c r="D2701">
        <v>0</v>
      </c>
      <c r="F2701">
        <v>0</v>
      </c>
      <c r="G2701">
        <v>0</v>
      </c>
      <c r="K2701" t="s">
        <v>89</v>
      </c>
      <c r="L2701">
        <v>1</v>
      </c>
    </row>
    <row r="2702" spans="1:12" x14ac:dyDescent="0.35">
      <c r="A2702">
        <v>663979</v>
      </c>
      <c r="B2702">
        <v>1</v>
      </c>
      <c r="C2702" t="s">
        <v>180</v>
      </c>
      <c r="D2702">
        <v>34</v>
      </c>
      <c r="E2702">
        <v>82</v>
      </c>
      <c r="F2702">
        <v>2</v>
      </c>
      <c r="G2702">
        <v>-7</v>
      </c>
      <c r="H2702" t="s">
        <v>300</v>
      </c>
      <c r="I2702" t="s">
        <v>300</v>
      </c>
      <c r="J2702">
        <v>32</v>
      </c>
      <c r="K2702">
        <v>82</v>
      </c>
      <c r="L2702">
        <v>1</v>
      </c>
    </row>
    <row r="2703" spans="1:12" x14ac:dyDescent="0.35">
      <c r="A2703">
        <v>663979</v>
      </c>
      <c r="B2703">
        <v>2</v>
      </c>
      <c r="D2703">
        <v>0</v>
      </c>
      <c r="F2703">
        <v>0</v>
      </c>
      <c r="G2703">
        <v>0</v>
      </c>
      <c r="K2703" t="s">
        <v>89</v>
      </c>
      <c r="L2703">
        <v>1</v>
      </c>
    </row>
    <row r="2704" spans="1:12" x14ac:dyDescent="0.35">
      <c r="A2704">
        <v>663979</v>
      </c>
      <c r="B2704">
        <v>3</v>
      </c>
      <c r="D2704">
        <v>0</v>
      </c>
      <c r="F2704">
        <v>0</v>
      </c>
      <c r="G2704">
        <v>0</v>
      </c>
      <c r="K2704" t="s">
        <v>89</v>
      </c>
      <c r="L2704">
        <v>1</v>
      </c>
    </row>
    <row r="2705" spans="1:12" x14ac:dyDescent="0.35">
      <c r="A2705">
        <v>663979</v>
      </c>
      <c r="B2705">
        <v>4</v>
      </c>
      <c r="D2705">
        <v>0</v>
      </c>
      <c r="F2705">
        <v>0</v>
      </c>
      <c r="G2705">
        <v>0</v>
      </c>
      <c r="K2705" t="s">
        <v>89</v>
      </c>
      <c r="L2705">
        <v>1</v>
      </c>
    </row>
    <row r="2706" spans="1:12" x14ac:dyDescent="0.35">
      <c r="A2706">
        <v>663979</v>
      </c>
      <c r="B2706">
        <v>5</v>
      </c>
      <c r="D2706">
        <v>0</v>
      </c>
      <c r="F2706">
        <v>0</v>
      </c>
      <c r="G2706">
        <v>0</v>
      </c>
      <c r="K2706" t="s">
        <v>89</v>
      </c>
      <c r="L2706">
        <v>1</v>
      </c>
    </row>
    <row r="2707" spans="1:12" x14ac:dyDescent="0.35">
      <c r="A2707">
        <v>663979</v>
      </c>
      <c r="B2707">
        <v>6</v>
      </c>
      <c r="D2707">
        <v>0</v>
      </c>
      <c r="F2707">
        <v>0</v>
      </c>
      <c r="G2707">
        <v>0</v>
      </c>
      <c r="K2707" t="s">
        <v>89</v>
      </c>
      <c r="L2707">
        <v>1</v>
      </c>
    </row>
    <row r="2708" spans="1:12" x14ac:dyDescent="0.35">
      <c r="A2708">
        <v>663979</v>
      </c>
      <c r="B2708">
        <v>7</v>
      </c>
      <c r="D2708">
        <v>0</v>
      </c>
      <c r="F2708">
        <v>0</v>
      </c>
      <c r="G2708">
        <v>0</v>
      </c>
      <c r="K2708" t="s">
        <v>89</v>
      </c>
      <c r="L2708">
        <v>1</v>
      </c>
    </row>
    <row r="2709" spans="1:12" x14ac:dyDescent="0.35">
      <c r="A2709">
        <v>663979</v>
      </c>
      <c r="B2709">
        <v>8</v>
      </c>
      <c r="D2709">
        <v>0</v>
      </c>
      <c r="F2709">
        <v>0</v>
      </c>
      <c r="G2709">
        <v>0</v>
      </c>
      <c r="K2709" t="s">
        <v>89</v>
      </c>
      <c r="L2709">
        <v>1</v>
      </c>
    </row>
    <row r="2710" spans="1:12" x14ac:dyDescent="0.35">
      <c r="A2710">
        <v>663979</v>
      </c>
      <c r="B2710">
        <v>9</v>
      </c>
      <c r="D2710">
        <v>0</v>
      </c>
      <c r="F2710">
        <v>0</v>
      </c>
      <c r="G2710">
        <v>0</v>
      </c>
      <c r="K2710" t="s">
        <v>89</v>
      </c>
      <c r="L2710">
        <v>1</v>
      </c>
    </row>
    <row r="2711" spans="1:12" x14ac:dyDescent="0.35">
      <c r="A2711">
        <v>663979</v>
      </c>
      <c r="B2711">
        <v>10</v>
      </c>
      <c r="D2711">
        <v>0</v>
      </c>
      <c r="F2711">
        <v>0</v>
      </c>
      <c r="G2711">
        <v>0</v>
      </c>
      <c r="K2711" t="s">
        <v>89</v>
      </c>
      <c r="L2711">
        <v>1</v>
      </c>
    </row>
    <row r="2712" spans="1:12" x14ac:dyDescent="0.35">
      <c r="A2712">
        <v>663979</v>
      </c>
      <c r="B2712">
        <v>11</v>
      </c>
      <c r="D2712">
        <v>0</v>
      </c>
      <c r="F2712">
        <v>0</v>
      </c>
      <c r="G2712">
        <v>0</v>
      </c>
      <c r="K2712" t="s">
        <v>89</v>
      </c>
      <c r="L2712">
        <v>1</v>
      </c>
    </row>
    <row r="2713" spans="1:12" x14ac:dyDescent="0.35">
      <c r="A2713">
        <v>663979</v>
      </c>
      <c r="B2713">
        <v>12</v>
      </c>
      <c r="D2713">
        <v>0</v>
      </c>
      <c r="F2713">
        <v>0</v>
      </c>
      <c r="G2713">
        <v>0</v>
      </c>
      <c r="K2713" t="s">
        <v>89</v>
      </c>
      <c r="L2713">
        <v>1</v>
      </c>
    </row>
    <row r="2714" spans="1:12" x14ac:dyDescent="0.35">
      <c r="A2714">
        <v>498697</v>
      </c>
      <c r="B2714">
        <v>1</v>
      </c>
      <c r="C2714" t="s">
        <v>181</v>
      </c>
      <c r="D2714">
        <v>33</v>
      </c>
      <c r="E2714">
        <v>83</v>
      </c>
      <c r="F2714">
        <v>1</v>
      </c>
      <c r="G2714">
        <v>-8</v>
      </c>
      <c r="H2714" t="s">
        <v>242</v>
      </c>
      <c r="I2714" t="s">
        <v>242</v>
      </c>
      <c r="J2714">
        <v>33</v>
      </c>
      <c r="K2714">
        <v>83</v>
      </c>
      <c r="L2714">
        <v>1</v>
      </c>
    </row>
    <row r="2715" spans="1:12" x14ac:dyDescent="0.35">
      <c r="A2715">
        <v>498697</v>
      </c>
      <c r="B2715">
        <v>2</v>
      </c>
      <c r="D2715">
        <v>0</v>
      </c>
      <c r="F2715">
        <v>0</v>
      </c>
      <c r="G2715">
        <v>0</v>
      </c>
      <c r="K2715" t="s">
        <v>89</v>
      </c>
      <c r="L2715">
        <v>1</v>
      </c>
    </row>
    <row r="2716" spans="1:12" x14ac:dyDescent="0.35">
      <c r="A2716">
        <v>498697</v>
      </c>
      <c r="B2716">
        <v>3</v>
      </c>
      <c r="D2716">
        <v>0</v>
      </c>
      <c r="F2716">
        <v>0</v>
      </c>
      <c r="G2716">
        <v>0</v>
      </c>
      <c r="K2716" t="s">
        <v>89</v>
      </c>
      <c r="L2716">
        <v>1</v>
      </c>
    </row>
    <row r="2717" spans="1:12" x14ac:dyDescent="0.35">
      <c r="A2717">
        <v>498697</v>
      </c>
      <c r="B2717">
        <v>4</v>
      </c>
      <c r="D2717">
        <v>0</v>
      </c>
      <c r="F2717">
        <v>0</v>
      </c>
      <c r="G2717">
        <v>0</v>
      </c>
      <c r="K2717" t="s">
        <v>89</v>
      </c>
      <c r="L2717">
        <v>1</v>
      </c>
    </row>
    <row r="2718" spans="1:12" x14ac:dyDescent="0.35">
      <c r="A2718">
        <v>498697</v>
      </c>
      <c r="B2718">
        <v>5</v>
      </c>
      <c r="D2718">
        <v>0</v>
      </c>
      <c r="F2718">
        <v>0</v>
      </c>
      <c r="G2718">
        <v>0</v>
      </c>
      <c r="K2718" t="s">
        <v>89</v>
      </c>
      <c r="L2718">
        <v>1</v>
      </c>
    </row>
    <row r="2719" spans="1:12" x14ac:dyDescent="0.35">
      <c r="A2719">
        <v>498697</v>
      </c>
      <c r="B2719">
        <v>6</v>
      </c>
      <c r="D2719">
        <v>0</v>
      </c>
      <c r="F2719">
        <v>0</v>
      </c>
      <c r="G2719">
        <v>0</v>
      </c>
      <c r="K2719" t="s">
        <v>89</v>
      </c>
      <c r="L2719">
        <v>1</v>
      </c>
    </row>
    <row r="2720" spans="1:12" x14ac:dyDescent="0.35">
      <c r="A2720">
        <v>498697</v>
      </c>
      <c r="B2720">
        <v>7</v>
      </c>
      <c r="D2720">
        <v>0</v>
      </c>
      <c r="F2720">
        <v>0</v>
      </c>
      <c r="G2720">
        <v>0</v>
      </c>
      <c r="K2720" t="s">
        <v>89</v>
      </c>
      <c r="L2720">
        <v>1</v>
      </c>
    </row>
    <row r="2721" spans="1:12" x14ac:dyDescent="0.35">
      <c r="A2721">
        <v>498697</v>
      </c>
      <c r="B2721">
        <v>8</v>
      </c>
      <c r="D2721">
        <v>0</v>
      </c>
      <c r="F2721">
        <v>0</v>
      </c>
      <c r="G2721">
        <v>0</v>
      </c>
      <c r="K2721" t="s">
        <v>89</v>
      </c>
      <c r="L2721">
        <v>1</v>
      </c>
    </row>
    <row r="2722" spans="1:12" x14ac:dyDescent="0.35">
      <c r="A2722">
        <v>498697</v>
      </c>
      <c r="B2722">
        <v>9</v>
      </c>
      <c r="D2722">
        <v>0</v>
      </c>
      <c r="F2722">
        <v>0</v>
      </c>
      <c r="G2722">
        <v>0</v>
      </c>
      <c r="K2722" t="s">
        <v>89</v>
      </c>
      <c r="L2722">
        <v>1</v>
      </c>
    </row>
    <row r="2723" spans="1:12" x14ac:dyDescent="0.35">
      <c r="A2723">
        <v>498697</v>
      </c>
      <c r="B2723">
        <v>10</v>
      </c>
      <c r="D2723">
        <v>0</v>
      </c>
      <c r="F2723">
        <v>0</v>
      </c>
      <c r="G2723">
        <v>0</v>
      </c>
      <c r="K2723" t="s">
        <v>89</v>
      </c>
      <c r="L2723">
        <v>1</v>
      </c>
    </row>
    <row r="2724" spans="1:12" x14ac:dyDescent="0.35">
      <c r="A2724">
        <v>498697</v>
      </c>
      <c r="B2724">
        <v>11</v>
      </c>
      <c r="D2724">
        <v>0</v>
      </c>
      <c r="F2724">
        <v>0</v>
      </c>
      <c r="G2724">
        <v>0</v>
      </c>
      <c r="K2724" t="s">
        <v>89</v>
      </c>
      <c r="L2724">
        <v>1</v>
      </c>
    </row>
    <row r="2725" spans="1:12" x14ac:dyDescent="0.35">
      <c r="A2725">
        <v>498697</v>
      </c>
      <c r="B2725">
        <v>12</v>
      </c>
      <c r="D2725">
        <v>0</v>
      </c>
      <c r="F2725">
        <v>0</v>
      </c>
      <c r="G2725">
        <v>0</v>
      </c>
      <c r="K2725" t="s">
        <v>89</v>
      </c>
      <c r="L2725">
        <v>1</v>
      </c>
    </row>
    <row r="2726" spans="1:12" x14ac:dyDescent="0.35">
      <c r="A2726">
        <v>1351483</v>
      </c>
      <c r="B2726">
        <v>1</v>
      </c>
      <c r="C2726" t="s">
        <v>182</v>
      </c>
      <c r="D2726">
        <v>26</v>
      </c>
      <c r="E2726">
        <v>84</v>
      </c>
      <c r="F2726">
        <v>1</v>
      </c>
      <c r="G2726">
        <v>-9</v>
      </c>
      <c r="H2726" t="s">
        <v>301</v>
      </c>
      <c r="I2726" t="s">
        <v>301</v>
      </c>
      <c r="J2726">
        <v>34</v>
      </c>
      <c r="K2726">
        <v>84</v>
      </c>
      <c r="L2726">
        <v>1</v>
      </c>
    </row>
    <row r="2727" spans="1:12" x14ac:dyDescent="0.35">
      <c r="A2727">
        <v>1351483</v>
      </c>
      <c r="B2727">
        <v>2</v>
      </c>
      <c r="D2727">
        <v>0</v>
      </c>
      <c r="F2727">
        <v>0</v>
      </c>
      <c r="G2727">
        <v>0</v>
      </c>
      <c r="K2727" t="s">
        <v>89</v>
      </c>
      <c r="L2727">
        <v>1</v>
      </c>
    </row>
    <row r="2728" spans="1:12" x14ac:dyDescent="0.35">
      <c r="A2728">
        <v>1351483</v>
      </c>
      <c r="B2728">
        <v>3</v>
      </c>
      <c r="D2728">
        <v>0</v>
      </c>
      <c r="F2728">
        <v>0</v>
      </c>
      <c r="G2728">
        <v>0</v>
      </c>
      <c r="K2728" t="s">
        <v>89</v>
      </c>
      <c r="L2728">
        <v>1</v>
      </c>
    </row>
    <row r="2729" spans="1:12" x14ac:dyDescent="0.35">
      <c r="A2729">
        <v>1351483</v>
      </c>
      <c r="B2729">
        <v>4</v>
      </c>
      <c r="D2729">
        <v>0</v>
      </c>
      <c r="F2729">
        <v>0</v>
      </c>
      <c r="G2729">
        <v>0</v>
      </c>
      <c r="K2729" t="s">
        <v>89</v>
      </c>
      <c r="L2729">
        <v>1</v>
      </c>
    </row>
    <row r="2730" spans="1:12" x14ac:dyDescent="0.35">
      <c r="A2730">
        <v>1351483</v>
      </c>
      <c r="B2730">
        <v>5</v>
      </c>
      <c r="D2730">
        <v>0</v>
      </c>
      <c r="F2730">
        <v>0</v>
      </c>
      <c r="G2730">
        <v>0</v>
      </c>
      <c r="K2730" t="s">
        <v>89</v>
      </c>
      <c r="L2730">
        <v>1</v>
      </c>
    </row>
    <row r="2731" spans="1:12" x14ac:dyDescent="0.35">
      <c r="A2731">
        <v>1351483</v>
      </c>
      <c r="B2731">
        <v>6</v>
      </c>
      <c r="D2731">
        <v>0</v>
      </c>
      <c r="F2731">
        <v>0</v>
      </c>
      <c r="G2731">
        <v>0</v>
      </c>
      <c r="K2731" t="s">
        <v>89</v>
      </c>
      <c r="L2731">
        <v>1</v>
      </c>
    </row>
    <row r="2732" spans="1:12" x14ac:dyDescent="0.35">
      <c r="A2732">
        <v>1351483</v>
      </c>
      <c r="B2732">
        <v>7</v>
      </c>
      <c r="D2732">
        <v>0</v>
      </c>
      <c r="F2732">
        <v>0</v>
      </c>
      <c r="G2732">
        <v>0</v>
      </c>
      <c r="K2732" t="s">
        <v>89</v>
      </c>
      <c r="L2732">
        <v>1</v>
      </c>
    </row>
    <row r="2733" spans="1:12" x14ac:dyDescent="0.35">
      <c r="A2733">
        <v>1351483</v>
      </c>
      <c r="B2733">
        <v>8</v>
      </c>
      <c r="D2733">
        <v>0</v>
      </c>
      <c r="F2733">
        <v>0</v>
      </c>
      <c r="G2733">
        <v>0</v>
      </c>
      <c r="K2733" t="s">
        <v>89</v>
      </c>
      <c r="L2733">
        <v>1</v>
      </c>
    </row>
    <row r="2734" spans="1:12" x14ac:dyDescent="0.35">
      <c r="A2734">
        <v>1351483</v>
      </c>
      <c r="B2734">
        <v>9</v>
      </c>
      <c r="D2734">
        <v>0</v>
      </c>
      <c r="F2734">
        <v>0</v>
      </c>
      <c r="G2734">
        <v>0</v>
      </c>
      <c r="K2734" t="s">
        <v>89</v>
      </c>
      <c r="L2734">
        <v>1</v>
      </c>
    </row>
    <row r="2735" spans="1:12" x14ac:dyDescent="0.35">
      <c r="A2735">
        <v>1351483</v>
      </c>
      <c r="B2735">
        <v>10</v>
      </c>
      <c r="D2735">
        <v>0</v>
      </c>
      <c r="F2735">
        <v>0</v>
      </c>
      <c r="G2735">
        <v>0</v>
      </c>
      <c r="K2735" t="s">
        <v>89</v>
      </c>
      <c r="L2735">
        <v>1</v>
      </c>
    </row>
    <row r="2736" spans="1:12" x14ac:dyDescent="0.35">
      <c r="A2736">
        <v>1351483</v>
      </c>
      <c r="B2736">
        <v>11</v>
      </c>
      <c r="D2736">
        <v>0</v>
      </c>
      <c r="F2736">
        <v>0</v>
      </c>
      <c r="G2736">
        <v>0</v>
      </c>
      <c r="K2736" t="s">
        <v>89</v>
      </c>
      <c r="L2736">
        <v>1</v>
      </c>
    </row>
    <row r="2737" spans="1:12" x14ac:dyDescent="0.35">
      <c r="A2737">
        <v>1351483</v>
      </c>
      <c r="B2737">
        <v>12</v>
      </c>
      <c r="D2737">
        <v>0</v>
      </c>
      <c r="F2737">
        <v>0</v>
      </c>
      <c r="G2737">
        <v>0</v>
      </c>
      <c r="K2737" t="s">
        <v>89</v>
      </c>
      <c r="L2737">
        <v>1</v>
      </c>
    </row>
    <row r="2738" spans="1:12" x14ac:dyDescent="0.35">
      <c r="A2738">
        <v>922058</v>
      </c>
      <c r="B2738">
        <v>1</v>
      </c>
      <c r="C2738" t="s">
        <v>183</v>
      </c>
      <c r="D2738">
        <v>20</v>
      </c>
      <c r="E2738">
        <v>85</v>
      </c>
      <c r="F2738">
        <v>1</v>
      </c>
      <c r="G2738">
        <v>-10</v>
      </c>
      <c r="H2738" t="s">
        <v>302</v>
      </c>
      <c r="I2738" t="s">
        <v>302</v>
      </c>
      <c r="J2738">
        <v>36</v>
      </c>
      <c r="K2738">
        <v>85</v>
      </c>
      <c r="L2738">
        <v>1</v>
      </c>
    </row>
    <row r="2739" spans="1:12" x14ac:dyDescent="0.35">
      <c r="A2739">
        <v>922058</v>
      </c>
      <c r="B2739">
        <v>2</v>
      </c>
      <c r="D2739">
        <v>0</v>
      </c>
      <c r="F2739">
        <v>0</v>
      </c>
      <c r="G2739">
        <v>0</v>
      </c>
      <c r="K2739" t="s">
        <v>89</v>
      </c>
      <c r="L2739">
        <v>1</v>
      </c>
    </row>
    <row r="2740" spans="1:12" x14ac:dyDescent="0.35">
      <c r="A2740">
        <v>922058</v>
      </c>
      <c r="B2740">
        <v>3</v>
      </c>
      <c r="D2740">
        <v>0</v>
      </c>
      <c r="F2740">
        <v>0</v>
      </c>
      <c r="G2740">
        <v>0</v>
      </c>
      <c r="K2740" t="s">
        <v>89</v>
      </c>
      <c r="L2740">
        <v>1</v>
      </c>
    </row>
    <row r="2741" spans="1:12" x14ac:dyDescent="0.35">
      <c r="A2741">
        <v>922058</v>
      </c>
      <c r="B2741">
        <v>4</v>
      </c>
      <c r="D2741">
        <v>0</v>
      </c>
      <c r="F2741">
        <v>0</v>
      </c>
      <c r="G2741">
        <v>0</v>
      </c>
      <c r="K2741" t="s">
        <v>89</v>
      </c>
      <c r="L2741">
        <v>1</v>
      </c>
    </row>
    <row r="2742" spans="1:12" x14ac:dyDescent="0.35">
      <c r="A2742">
        <v>922058</v>
      </c>
      <c r="B2742">
        <v>5</v>
      </c>
      <c r="D2742">
        <v>0</v>
      </c>
      <c r="F2742">
        <v>0</v>
      </c>
      <c r="G2742">
        <v>0</v>
      </c>
      <c r="K2742" t="s">
        <v>89</v>
      </c>
      <c r="L2742">
        <v>1</v>
      </c>
    </row>
    <row r="2743" spans="1:12" x14ac:dyDescent="0.35">
      <c r="A2743">
        <v>922058</v>
      </c>
      <c r="B2743">
        <v>6</v>
      </c>
      <c r="D2743">
        <v>0</v>
      </c>
      <c r="F2743">
        <v>0</v>
      </c>
      <c r="G2743">
        <v>0</v>
      </c>
      <c r="K2743" t="s">
        <v>89</v>
      </c>
      <c r="L2743">
        <v>1</v>
      </c>
    </row>
    <row r="2744" spans="1:12" x14ac:dyDescent="0.35">
      <c r="A2744">
        <v>922058</v>
      </c>
      <c r="B2744">
        <v>7</v>
      </c>
      <c r="D2744">
        <v>0</v>
      </c>
      <c r="F2744">
        <v>0</v>
      </c>
      <c r="G2744">
        <v>0</v>
      </c>
      <c r="K2744" t="s">
        <v>89</v>
      </c>
      <c r="L2744">
        <v>1</v>
      </c>
    </row>
    <row r="2745" spans="1:12" x14ac:dyDescent="0.35">
      <c r="A2745">
        <v>922058</v>
      </c>
      <c r="B2745">
        <v>8</v>
      </c>
      <c r="D2745">
        <v>0</v>
      </c>
      <c r="F2745">
        <v>0</v>
      </c>
      <c r="G2745">
        <v>0</v>
      </c>
      <c r="K2745" t="s">
        <v>89</v>
      </c>
      <c r="L2745">
        <v>1</v>
      </c>
    </row>
    <row r="2746" spans="1:12" x14ac:dyDescent="0.35">
      <c r="A2746">
        <v>922058</v>
      </c>
      <c r="B2746">
        <v>9</v>
      </c>
      <c r="D2746">
        <v>0</v>
      </c>
      <c r="F2746">
        <v>0</v>
      </c>
      <c r="G2746">
        <v>0</v>
      </c>
      <c r="K2746" t="s">
        <v>89</v>
      </c>
      <c r="L2746">
        <v>1</v>
      </c>
    </row>
    <row r="2747" spans="1:12" x14ac:dyDescent="0.35">
      <c r="A2747">
        <v>922058</v>
      </c>
      <c r="B2747">
        <v>10</v>
      </c>
      <c r="D2747">
        <v>0</v>
      </c>
      <c r="F2747">
        <v>0</v>
      </c>
      <c r="G2747">
        <v>0</v>
      </c>
      <c r="K2747" t="s">
        <v>89</v>
      </c>
      <c r="L2747">
        <v>1</v>
      </c>
    </row>
    <row r="2748" spans="1:12" x14ac:dyDescent="0.35">
      <c r="A2748">
        <v>922058</v>
      </c>
      <c r="B2748">
        <v>11</v>
      </c>
      <c r="D2748">
        <v>0</v>
      </c>
      <c r="F2748">
        <v>0</v>
      </c>
      <c r="G2748">
        <v>0</v>
      </c>
      <c r="K2748" t="s">
        <v>89</v>
      </c>
      <c r="L2748">
        <v>1</v>
      </c>
    </row>
    <row r="2749" spans="1:12" x14ac:dyDescent="0.35">
      <c r="A2749">
        <v>922058</v>
      </c>
      <c r="B2749">
        <v>12</v>
      </c>
      <c r="D2749">
        <v>0</v>
      </c>
      <c r="F2749">
        <v>0</v>
      </c>
      <c r="G2749">
        <v>0</v>
      </c>
      <c r="K2749" t="s">
        <v>89</v>
      </c>
      <c r="L2749">
        <v>1</v>
      </c>
    </row>
    <row r="2750" spans="1:12" x14ac:dyDescent="0.35">
      <c r="A2750">
        <v>953791</v>
      </c>
      <c r="B2750">
        <v>1</v>
      </c>
      <c r="C2750" t="s">
        <v>184</v>
      </c>
      <c r="D2750">
        <v>4</v>
      </c>
      <c r="E2750">
        <v>86</v>
      </c>
      <c r="F2750">
        <v>2</v>
      </c>
      <c r="G2750">
        <v>-11</v>
      </c>
      <c r="H2750" t="s">
        <v>302</v>
      </c>
      <c r="I2750" t="s">
        <v>302</v>
      </c>
      <c r="J2750">
        <v>36</v>
      </c>
      <c r="K2750">
        <v>86</v>
      </c>
      <c r="L2750">
        <v>1</v>
      </c>
    </row>
    <row r="2751" spans="1:12" x14ac:dyDescent="0.35">
      <c r="A2751">
        <v>953791</v>
      </c>
      <c r="B2751">
        <v>2</v>
      </c>
      <c r="D2751">
        <v>0</v>
      </c>
      <c r="F2751">
        <v>0</v>
      </c>
      <c r="G2751">
        <v>0</v>
      </c>
      <c r="K2751" t="s">
        <v>89</v>
      </c>
      <c r="L2751">
        <v>1</v>
      </c>
    </row>
    <row r="2752" spans="1:12" x14ac:dyDescent="0.35">
      <c r="A2752">
        <v>953791</v>
      </c>
      <c r="B2752">
        <v>3</v>
      </c>
      <c r="D2752">
        <v>0</v>
      </c>
      <c r="F2752">
        <v>0</v>
      </c>
      <c r="G2752">
        <v>0</v>
      </c>
      <c r="K2752" t="s">
        <v>89</v>
      </c>
      <c r="L2752">
        <v>1</v>
      </c>
    </row>
    <row r="2753" spans="1:12" x14ac:dyDescent="0.35">
      <c r="A2753">
        <v>953791</v>
      </c>
      <c r="B2753">
        <v>4</v>
      </c>
      <c r="D2753">
        <v>0</v>
      </c>
      <c r="F2753">
        <v>0</v>
      </c>
      <c r="G2753">
        <v>0</v>
      </c>
      <c r="K2753" t="s">
        <v>89</v>
      </c>
      <c r="L2753">
        <v>1</v>
      </c>
    </row>
    <row r="2754" spans="1:12" x14ac:dyDescent="0.35">
      <c r="A2754">
        <v>953791</v>
      </c>
      <c r="B2754">
        <v>5</v>
      </c>
      <c r="D2754">
        <v>0</v>
      </c>
      <c r="F2754">
        <v>0</v>
      </c>
      <c r="G2754">
        <v>0</v>
      </c>
      <c r="K2754" t="s">
        <v>89</v>
      </c>
      <c r="L2754">
        <v>1</v>
      </c>
    </row>
    <row r="2755" spans="1:12" x14ac:dyDescent="0.35">
      <c r="A2755">
        <v>953791</v>
      </c>
      <c r="B2755">
        <v>6</v>
      </c>
      <c r="D2755">
        <v>0</v>
      </c>
      <c r="F2755">
        <v>0</v>
      </c>
      <c r="G2755">
        <v>0</v>
      </c>
      <c r="K2755" t="s">
        <v>89</v>
      </c>
      <c r="L2755">
        <v>1</v>
      </c>
    </row>
    <row r="2756" spans="1:12" x14ac:dyDescent="0.35">
      <c r="A2756">
        <v>953791</v>
      </c>
      <c r="B2756">
        <v>7</v>
      </c>
      <c r="D2756">
        <v>0</v>
      </c>
      <c r="F2756">
        <v>0</v>
      </c>
      <c r="G2756">
        <v>0</v>
      </c>
      <c r="K2756" t="s">
        <v>89</v>
      </c>
      <c r="L2756">
        <v>1</v>
      </c>
    </row>
    <row r="2757" spans="1:12" x14ac:dyDescent="0.35">
      <c r="A2757">
        <v>953791</v>
      </c>
      <c r="B2757">
        <v>8</v>
      </c>
      <c r="D2757">
        <v>0</v>
      </c>
      <c r="F2757">
        <v>0</v>
      </c>
      <c r="G2757">
        <v>0</v>
      </c>
      <c r="K2757" t="s">
        <v>89</v>
      </c>
      <c r="L2757">
        <v>1</v>
      </c>
    </row>
    <row r="2758" spans="1:12" x14ac:dyDescent="0.35">
      <c r="A2758">
        <v>953791</v>
      </c>
      <c r="B2758">
        <v>9</v>
      </c>
      <c r="D2758">
        <v>0</v>
      </c>
      <c r="F2758">
        <v>0</v>
      </c>
      <c r="G2758">
        <v>0</v>
      </c>
      <c r="K2758" t="s">
        <v>89</v>
      </c>
      <c r="L2758">
        <v>1</v>
      </c>
    </row>
    <row r="2759" spans="1:12" x14ac:dyDescent="0.35">
      <c r="A2759">
        <v>953791</v>
      </c>
      <c r="B2759">
        <v>10</v>
      </c>
      <c r="D2759">
        <v>0</v>
      </c>
      <c r="F2759">
        <v>0</v>
      </c>
      <c r="G2759">
        <v>0</v>
      </c>
      <c r="K2759" t="s">
        <v>89</v>
      </c>
      <c r="L2759">
        <v>1</v>
      </c>
    </row>
    <row r="2760" spans="1:12" x14ac:dyDescent="0.35">
      <c r="A2760">
        <v>953791</v>
      </c>
      <c r="B2760">
        <v>11</v>
      </c>
      <c r="D2760">
        <v>0</v>
      </c>
      <c r="F2760">
        <v>0</v>
      </c>
      <c r="G2760">
        <v>0</v>
      </c>
      <c r="K2760" t="s">
        <v>89</v>
      </c>
      <c r="L2760">
        <v>1</v>
      </c>
    </row>
    <row r="2761" spans="1:12" x14ac:dyDescent="0.35">
      <c r="A2761">
        <v>953791</v>
      </c>
      <c r="B2761">
        <v>12</v>
      </c>
      <c r="D2761">
        <v>0</v>
      </c>
      <c r="F2761">
        <v>0</v>
      </c>
      <c r="G2761">
        <v>0</v>
      </c>
      <c r="K2761" t="s">
        <v>89</v>
      </c>
      <c r="L2761">
        <v>1</v>
      </c>
    </row>
    <row r="2762" spans="1:12" x14ac:dyDescent="0.35">
      <c r="A2762">
        <v>1217058</v>
      </c>
      <c r="B2762">
        <v>1</v>
      </c>
      <c r="C2762" t="s">
        <v>185</v>
      </c>
      <c r="D2762">
        <v>24</v>
      </c>
      <c r="E2762">
        <v>87</v>
      </c>
      <c r="F2762">
        <v>1</v>
      </c>
      <c r="G2762">
        <v>-12</v>
      </c>
      <c r="H2762" t="s">
        <v>303</v>
      </c>
      <c r="I2762" t="s">
        <v>303</v>
      </c>
      <c r="J2762">
        <v>37</v>
      </c>
      <c r="K2762">
        <v>87</v>
      </c>
      <c r="L2762">
        <v>1</v>
      </c>
    </row>
    <row r="2763" spans="1:12" x14ac:dyDescent="0.35">
      <c r="A2763">
        <v>1217058</v>
      </c>
      <c r="B2763">
        <v>2</v>
      </c>
      <c r="D2763">
        <v>0</v>
      </c>
      <c r="F2763">
        <v>0</v>
      </c>
      <c r="G2763">
        <v>0</v>
      </c>
      <c r="K2763" t="s">
        <v>89</v>
      </c>
      <c r="L2763">
        <v>1</v>
      </c>
    </row>
    <row r="2764" spans="1:12" x14ac:dyDescent="0.35">
      <c r="A2764">
        <v>1217058</v>
      </c>
      <c r="B2764">
        <v>3</v>
      </c>
      <c r="D2764">
        <v>0</v>
      </c>
      <c r="F2764">
        <v>0</v>
      </c>
      <c r="G2764">
        <v>0</v>
      </c>
      <c r="K2764" t="s">
        <v>89</v>
      </c>
      <c r="L2764">
        <v>1</v>
      </c>
    </row>
    <row r="2765" spans="1:12" x14ac:dyDescent="0.35">
      <c r="A2765">
        <v>1217058</v>
      </c>
      <c r="B2765">
        <v>4</v>
      </c>
      <c r="D2765">
        <v>0</v>
      </c>
      <c r="F2765">
        <v>0</v>
      </c>
      <c r="G2765">
        <v>0</v>
      </c>
      <c r="K2765" t="s">
        <v>89</v>
      </c>
      <c r="L2765">
        <v>1</v>
      </c>
    </row>
    <row r="2766" spans="1:12" x14ac:dyDescent="0.35">
      <c r="A2766">
        <v>1217058</v>
      </c>
      <c r="B2766">
        <v>5</v>
      </c>
      <c r="D2766">
        <v>0</v>
      </c>
      <c r="F2766">
        <v>0</v>
      </c>
      <c r="G2766">
        <v>0</v>
      </c>
      <c r="K2766" t="s">
        <v>89</v>
      </c>
      <c r="L2766">
        <v>1</v>
      </c>
    </row>
    <row r="2767" spans="1:12" x14ac:dyDescent="0.35">
      <c r="A2767">
        <v>1217058</v>
      </c>
      <c r="B2767">
        <v>6</v>
      </c>
      <c r="D2767">
        <v>0</v>
      </c>
      <c r="F2767">
        <v>0</v>
      </c>
      <c r="G2767">
        <v>0</v>
      </c>
      <c r="K2767" t="s">
        <v>89</v>
      </c>
      <c r="L2767">
        <v>1</v>
      </c>
    </row>
    <row r="2768" spans="1:12" x14ac:dyDescent="0.35">
      <c r="A2768">
        <v>1217058</v>
      </c>
      <c r="B2768">
        <v>7</v>
      </c>
      <c r="D2768">
        <v>0</v>
      </c>
      <c r="F2768">
        <v>0</v>
      </c>
      <c r="G2768">
        <v>0</v>
      </c>
      <c r="K2768" t="s">
        <v>89</v>
      </c>
      <c r="L2768">
        <v>1</v>
      </c>
    </row>
    <row r="2769" spans="1:12" x14ac:dyDescent="0.35">
      <c r="A2769">
        <v>1217058</v>
      </c>
      <c r="B2769">
        <v>8</v>
      </c>
      <c r="D2769">
        <v>0</v>
      </c>
      <c r="F2769">
        <v>0</v>
      </c>
      <c r="G2769">
        <v>0</v>
      </c>
      <c r="K2769" t="s">
        <v>89</v>
      </c>
      <c r="L2769">
        <v>1</v>
      </c>
    </row>
    <row r="2770" spans="1:12" x14ac:dyDescent="0.35">
      <c r="A2770">
        <v>1217058</v>
      </c>
      <c r="B2770">
        <v>9</v>
      </c>
      <c r="D2770">
        <v>0</v>
      </c>
      <c r="F2770">
        <v>0</v>
      </c>
      <c r="G2770">
        <v>0</v>
      </c>
      <c r="K2770" t="s">
        <v>89</v>
      </c>
      <c r="L2770">
        <v>1</v>
      </c>
    </row>
    <row r="2771" spans="1:12" x14ac:dyDescent="0.35">
      <c r="A2771">
        <v>1217058</v>
      </c>
      <c r="B2771">
        <v>10</v>
      </c>
      <c r="D2771">
        <v>0</v>
      </c>
      <c r="F2771">
        <v>0</v>
      </c>
      <c r="G2771">
        <v>0</v>
      </c>
      <c r="K2771" t="s">
        <v>89</v>
      </c>
      <c r="L2771">
        <v>1</v>
      </c>
    </row>
    <row r="2772" spans="1:12" x14ac:dyDescent="0.35">
      <c r="A2772">
        <v>1217058</v>
      </c>
      <c r="B2772">
        <v>11</v>
      </c>
      <c r="D2772">
        <v>0</v>
      </c>
      <c r="F2772">
        <v>0</v>
      </c>
      <c r="G2772">
        <v>0</v>
      </c>
      <c r="K2772" t="s">
        <v>89</v>
      </c>
      <c r="L2772">
        <v>1</v>
      </c>
    </row>
    <row r="2773" spans="1:12" x14ac:dyDescent="0.35">
      <c r="A2773">
        <v>1217058</v>
      </c>
      <c r="B2773">
        <v>12</v>
      </c>
      <c r="D2773">
        <v>0</v>
      </c>
      <c r="F2773">
        <v>0</v>
      </c>
      <c r="G2773">
        <v>0</v>
      </c>
      <c r="K2773" t="s">
        <v>89</v>
      </c>
      <c r="L2773">
        <v>1</v>
      </c>
    </row>
    <row r="2774" spans="1:12" x14ac:dyDescent="0.35">
      <c r="A2774">
        <v>899345</v>
      </c>
      <c r="B2774">
        <v>1</v>
      </c>
      <c r="C2774" t="s">
        <v>186</v>
      </c>
      <c r="D2774">
        <v>19</v>
      </c>
      <c r="E2774">
        <v>88</v>
      </c>
      <c r="F2774">
        <v>1</v>
      </c>
      <c r="G2774">
        <v>-13</v>
      </c>
      <c r="H2774" t="s">
        <v>82</v>
      </c>
      <c r="I2774" t="s">
        <v>82</v>
      </c>
      <c r="J2774">
        <v>40</v>
      </c>
      <c r="K2774">
        <v>88</v>
      </c>
      <c r="L2774">
        <v>1</v>
      </c>
    </row>
    <row r="2775" spans="1:12" x14ac:dyDescent="0.35">
      <c r="A2775">
        <v>899345</v>
      </c>
      <c r="B2775">
        <v>2</v>
      </c>
      <c r="D2775">
        <v>0</v>
      </c>
      <c r="F2775">
        <v>0</v>
      </c>
      <c r="G2775">
        <v>0</v>
      </c>
      <c r="K2775" t="s">
        <v>89</v>
      </c>
      <c r="L2775">
        <v>1</v>
      </c>
    </row>
    <row r="2776" spans="1:12" x14ac:dyDescent="0.35">
      <c r="A2776">
        <v>899345</v>
      </c>
      <c r="B2776">
        <v>3</v>
      </c>
      <c r="D2776">
        <v>0</v>
      </c>
      <c r="F2776">
        <v>0</v>
      </c>
      <c r="G2776">
        <v>0</v>
      </c>
      <c r="K2776" t="s">
        <v>89</v>
      </c>
      <c r="L2776">
        <v>1</v>
      </c>
    </row>
    <row r="2777" spans="1:12" x14ac:dyDescent="0.35">
      <c r="A2777">
        <v>899345</v>
      </c>
      <c r="B2777">
        <v>4</v>
      </c>
      <c r="D2777">
        <v>0</v>
      </c>
      <c r="F2777">
        <v>0</v>
      </c>
      <c r="G2777">
        <v>0</v>
      </c>
      <c r="K2777" t="s">
        <v>89</v>
      </c>
      <c r="L2777">
        <v>1</v>
      </c>
    </row>
    <row r="2778" spans="1:12" x14ac:dyDescent="0.35">
      <c r="A2778">
        <v>899345</v>
      </c>
      <c r="B2778">
        <v>5</v>
      </c>
      <c r="D2778">
        <v>0</v>
      </c>
      <c r="F2778">
        <v>0</v>
      </c>
      <c r="G2778">
        <v>0</v>
      </c>
      <c r="K2778" t="s">
        <v>89</v>
      </c>
      <c r="L2778">
        <v>1</v>
      </c>
    </row>
    <row r="2779" spans="1:12" x14ac:dyDescent="0.35">
      <c r="A2779">
        <v>899345</v>
      </c>
      <c r="B2779">
        <v>6</v>
      </c>
      <c r="D2779">
        <v>0</v>
      </c>
      <c r="F2779">
        <v>0</v>
      </c>
      <c r="G2779">
        <v>0</v>
      </c>
      <c r="K2779" t="s">
        <v>89</v>
      </c>
      <c r="L2779">
        <v>1</v>
      </c>
    </row>
    <row r="2780" spans="1:12" x14ac:dyDescent="0.35">
      <c r="A2780">
        <v>899345</v>
      </c>
      <c r="B2780">
        <v>7</v>
      </c>
      <c r="D2780">
        <v>0</v>
      </c>
      <c r="F2780">
        <v>0</v>
      </c>
      <c r="G2780">
        <v>0</v>
      </c>
      <c r="K2780" t="s">
        <v>89</v>
      </c>
      <c r="L2780">
        <v>1</v>
      </c>
    </row>
    <row r="2781" spans="1:12" x14ac:dyDescent="0.35">
      <c r="A2781">
        <v>899345</v>
      </c>
      <c r="B2781">
        <v>8</v>
      </c>
      <c r="D2781">
        <v>0</v>
      </c>
      <c r="F2781">
        <v>0</v>
      </c>
      <c r="G2781">
        <v>0</v>
      </c>
      <c r="K2781" t="s">
        <v>89</v>
      </c>
      <c r="L2781">
        <v>1</v>
      </c>
    </row>
    <row r="2782" spans="1:12" x14ac:dyDescent="0.35">
      <c r="A2782">
        <v>899345</v>
      </c>
      <c r="B2782">
        <v>9</v>
      </c>
      <c r="D2782">
        <v>0</v>
      </c>
      <c r="F2782">
        <v>0</v>
      </c>
      <c r="G2782">
        <v>0</v>
      </c>
      <c r="K2782" t="s">
        <v>89</v>
      </c>
      <c r="L2782">
        <v>1</v>
      </c>
    </row>
    <row r="2783" spans="1:12" x14ac:dyDescent="0.35">
      <c r="A2783">
        <v>899345</v>
      </c>
      <c r="B2783">
        <v>10</v>
      </c>
      <c r="D2783">
        <v>0</v>
      </c>
      <c r="F2783">
        <v>0</v>
      </c>
      <c r="G2783">
        <v>0</v>
      </c>
      <c r="K2783" t="s">
        <v>89</v>
      </c>
      <c r="L2783">
        <v>1</v>
      </c>
    </row>
    <row r="2784" spans="1:12" x14ac:dyDescent="0.35">
      <c r="A2784">
        <v>899345</v>
      </c>
      <c r="B2784">
        <v>11</v>
      </c>
      <c r="D2784">
        <v>0</v>
      </c>
      <c r="F2784">
        <v>0</v>
      </c>
      <c r="G2784">
        <v>0</v>
      </c>
      <c r="K2784" t="s">
        <v>89</v>
      </c>
      <c r="L2784">
        <v>1</v>
      </c>
    </row>
    <row r="2785" spans="1:12" x14ac:dyDescent="0.35">
      <c r="A2785">
        <v>899345</v>
      </c>
      <c r="B2785">
        <v>12</v>
      </c>
      <c r="D2785">
        <v>0</v>
      </c>
      <c r="F2785">
        <v>0</v>
      </c>
      <c r="G2785">
        <v>0</v>
      </c>
      <c r="K2785" t="s">
        <v>89</v>
      </c>
      <c r="L2785">
        <v>1</v>
      </c>
    </row>
    <row r="2786" spans="1:12" x14ac:dyDescent="0.35">
      <c r="A2786">
        <v>297753</v>
      </c>
      <c r="B2786">
        <v>1</v>
      </c>
      <c r="C2786" t="s">
        <v>187</v>
      </c>
      <c r="D2786">
        <v>35</v>
      </c>
      <c r="E2786">
        <v>89</v>
      </c>
      <c r="F2786">
        <v>1</v>
      </c>
      <c r="G2786">
        <v>-14</v>
      </c>
      <c r="H2786" t="s">
        <v>82</v>
      </c>
      <c r="I2786" t="s">
        <v>82</v>
      </c>
      <c r="J2786">
        <v>40</v>
      </c>
      <c r="K2786">
        <v>89</v>
      </c>
      <c r="L2786">
        <v>1</v>
      </c>
    </row>
    <row r="2787" spans="1:12" x14ac:dyDescent="0.35">
      <c r="A2787">
        <v>297753</v>
      </c>
      <c r="B2787">
        <v>2</v>
      </c>
      <c r="D2787">
        <v>0</v>
      </c>
      <c r="F2787">
        <v>0</v>
      </c>
      <c r="G2787">
        <v>0</v>
      </c>
      <c r="K2787" t="s">
        <v>89</v>
      </c>
      <c r="L2787">
        <v>1</v>
      </c>
    </row>
    <row r="2788" spans="1:12" x14ac:dyDescent="0.35">
      <c r="A2788">
        <v>297753</v>
      </c>
      <c r="B2788">
        <v>3</v>
      </c>
      <c r="D2788">
        <v>0</v>
      </c>
      <c r="F2788">
        <v>0</v>
      </c>
      <c r="G2788">
        <v>0</v>
      </c>
      <c r="K2788" t="s">
        <v>89</v>
      </c>
      <c r="L2788">
        <v>1</v>
      </c>
    </row>
    <row r="2789" spans="1:12" x14ac:dyDescent="0.35">
      <c r="A2789">
        <v>297753</v>
      </c>
      <c r="B2789">
        <v>4</v>
      </c>
      <c r="D2789">
        <v>0</v>
      </c>
      <c r="F2789">
        <v>0</v>
      </c>
      <c r="G2789">
        <v>0</v>
      </c>
      <c r="K2789" t="s">
        <v>89</v>
      </c>
      <c r="L2789">
        <v>1</v>
      </c>
    </row>
    <row r="2790" spans="1:12" x14ac:dyDescent="0.35">
      <c r="A2790">
        <v>297753</v>
      </c>
      <c r="B2790">
        <v>5</v>
      </c>
      <c r="D2790">
        <v>0</v>
      </c>
      <c r="F2790">
        <v>0</v>
      </c>
      <c r="G2790">
        <v>0</v>
      </c>
      <c r="K2790" t="s">
        <v>89</v>
      </c>
      <c r="L2790">
        <v>1</v>
      </c>
    </row>
    <row r="2791" spans="1:12" x14ac:dyDescent="0.35">
      <c r="A2791">
        <v>297753</v>
      </c>
      <c r="B2791">
        <v>6</v>
      </c>
      <c r="D2791">
        <v>0</v>
      </c>
      <c r="F2791">
        <v>0</v>
      </c>
      <c r="G2791">
        <v>0</v>
      </c>
      <c r="K2791" t="s">
        <v>89</v>
      </c>
      <c r="L2791">
        <v>1</v>
      </c>
    </row>
    <row r="2792" spans="1:12" x14ac:dyDescent="0.35">
      <c r="A2792">
        <v>297753</v>
      </c>
      <c r="B2792">
        <v>7</v>
      </c>
      <c r="D2792">
        <v>0</v>
      </c>
      <c r="F2792">
        <v>0</v>
      </c>
      <c r="G2792">
        <v>0</v>
      </c>
      <c r="K2792" t="s">
        <v>89</v>
      </c>
      <c r="L2792">
        <v>1</v>
      </c>
    </row>
    <row r="2793" spans="1:12" x14ac:dyDescent="0.35">
      <c r="A2793">
        <v>297753</v>
      </c>
      <c r="B2793">
        <v>8</v>
      </c>
      <c r="D2793">
        <v>0</v>
      </c>
      <c r="F2793">
        <v>0</v>
      </c>
      <c r="G2793">
        <v>0</v>
      </c>
      <c r="K2793" t="s">
        <v>89</v>
      </c>
      <c r="L2793">
        <v>1</v>
      </c>
    </row>
    <row r="2794" spans="1:12" x14ac:dyDescent="0.35">
      <c r="A2794">
        <v>297753</v>
      </c>
      <c r="B2794">
        <v>9</v>
      </c>
      <c r="D2794">
        <v>0</v>
      </c>
      <c r="F2794">
        <v>0</v>
      </c>
      <c r="G2794">
        <v>0</v>
      </c>
      <c r="K2794" t="s">
        <v>89</v>
      </c>
      <c r="L2794">
        <v>1</v>
      </c>
    </row>
    <row r="2795" spans="1:12" x14ac:dyDescent="0.35">
      <c r="A2795">
        <v>297753</v>
      </c>
      <c r="B2795">
        <v>10</v>
      </c>
      <c r="D2795">
        <v>0</v>
      </c>
      <c r="F2795">
        <v>0</v>
      </c>
      <c r="G2795">
        <v>0</v>
      </c>
      <c r="K2795" t="s">
        <v>89</v>
      </c>
      <c r="L2795">
        <v>1</v>
      </c>
    </row>
    <row r="2796" spans="1:12" x14ac:dyDescent="0.35">
      <c r="A2796">
        <v>297753</v>
      </c>
      <c r="B2796">
        <v>11</v>
      </c>
      <c r="D2796">
        <v>0</v>
      </c>
      <c r="F2796">
        <v>0</v>
      </c>
      <c r="G2796">
        <v>0</v>
      </c>
      <c r="K2796" t="s">
        <v>89</v>
      </c>
      <c r="L2796">
        <v>1</v>
      </c>
    </row>
    <row r="2797" spans="1:12" x14ac:dyDescent="0.35">
      <c r="A2797">
        <v>297753</v>
      </c>
      <c r="B2797">
        <v>12</v>
      </c>
      <c r="D2797">
        <v>0</v>
      </c>
      <c r="F2797">
        <v>0</v>
      </c>
      <c r="G2797">
        <v>0</v>
      </c>
      <c r="K2797" t="s">
        <v>89</v>
      </c>
      <c r="L2797">
        <v>1</v>
      </c>
    </row>
    <row r="2798" spans="1:12" x14ac:dyDescent="0.35">
      <c r="A2798">
        <v>661734</v>
      </c>
      <c r="B2798">
        <v>1</v>
      </c>
      <c r="C2798" t="s">
        <v>188</v>
      </c>
      <c r="D2798">
        <v>10</v>
      </c>
      <c r="E2798">
        <v>90</v>
      </c>
      <c r="F2798">
        <v>1</v>
      </c>
      <c r="G2798">
        <v>-15</v>
      </c>
      <c r="H2798" t="s">
        <v>82</v>
      </c>
      <c r="I2798" t="s">
        <v>82</v>
      </c>
      <c r="J2798">
        <v>40</v>
      </c>
      <c r="K2798">
        <v>90</v>
      </c>
      <c r="L2798">
        <v>1</v>
      </c>
    </row>
    <row r="2799" spans="1:12" x14ac:dyDescent="0.35">
      <c r="A2799">
        <v>661734</v>
      </c>
      <c r="B2799">
        <v>2</v>
      </c>
      <c r="D2799">
        <v>0</v>
      </c>
      <c r="F2799">
        <v>0</v>
      </c>
      <c r="G2799">
        <v>0</v>
      </c>
      <c r="K2799" t="s">
        <v>89</v>
      </c>
      <c r="L2799">
        <v>1</v>
      </c>
    </row>
    <row r="2800" spans="1:12" x14ac:dyDescent="0.35">
      <c r="A2800">
        <v>661734</v>
      </c>
      <c r="B2800">
        <v>3</v>
      </c>
      <c r="D2800">
        <v>0</v>
      </c>
      <c r="F2800">
        <v>0</v>
      </c>
      <c r="G2800">
        <v>0</v>
      </c>
      <c r="K2800" t="s">
        <v>89</v>
      </c>
      <c r="L2800">
        <v>1</v>
      </c>
    </row>
    <row r="2801" spans="1:12" x14ac:dyDescent="0.35">
      <c r="A2801">
        <v>661734</v>
      </c>
      <c r="B2801">
        <v>4</v>
      </c>
      <c r="D2801">
        <v>0</v>
      </c>
      <c r="F2801">
        <v>0</v>
      </c>
      <c r="G2801">
        <v>0</v>
      </c>
      <c r="K2801" t="s">
        <v>89</v>
      </c>
      <c r="L2801">
        <v>1</v>
      </c>
    </row>
    <row r="2802" spans="1:12" x14ac:dyDescent="0.35">
      <c r="A2802">
        <v>661734</v>
      </c>
      <c r="B2802">
        <v>5</v>
      </c>
      <c r="D2802">
        <v>0</v>
      </c>
      <c r="F2802">
        <v>0</v>
      </c>
      <c r="G2802">
        <v>0</v>
      </c>
      <c r="K2802" t="s">
        <v>89</v>
      </c>
      <c r="L2802">
        <v>1</v>
      </c>
    </row>
    <row r="2803" spans="1:12" x14ac:dyDescent="0.35">
      <c r="A2803">
        <v>661734</v>
      </c>
      <c r="B2803">
        <v>6</v>
      </c>
      <c r="D2803">
        <v>0</v>
      </c>
      <c r="F2803">
        <v>0</v>
      </c>
      <c r="G2803">
        <v>0</v>
      </c>
      <c r="K2803" t="s">
        <v>89</v>
      </c>
      <c r="L2803">
        <v>1</v>
      </c>
    </row>
    <row r="2804" spans="1:12" x14ac:dyDescent="0.35">
      <c r="A2804">
        <v>661734</v>
      </c>
      <c r="B2804">
        <v>7</v>
      </c>
      <c r="D2804">
        <v>0</v>
      </c>
      <c r="F2804">
        <v>0</v>
      </c>
      <c r="G2804">
        <v>0</v>
      </c>
      <c r="K2804" t="s">
        <v>89</v>
      </c>
      <c r="L2804">
        <v>1</v>
      </c>
    </row>
    <row r="2805" spans="1:12" x14ac:dyDescent="0.35">
      <c r="A2805">
        <v>661734</v>
      </c>
      <c r="B2805">
        <v>8</v>
      </c>
      <c r="D2805">
        <v>0</v>
      </c>
      <c r="F2805">
        <v>0</v>
      </c>
      <c r="G2805">
        <v>0</v>
      </c>
      <c r="K2805" t="s">
        <v>89</v>
      </c>
      <c r="L2805">
        <v>1</v>
      </c>
    </row>
    <row r="2806" spans="1:12" x14ac:dyDescent="0.35">
      <c r="A2806">
        <v>661734</v>
      </c>
      <c r="B2806">
        <v>9</v>
      </c>
      <c r="D2806">
        <v>0</v>
      </c>
      <c r="F2806">
        <v>0</v>
      </c>
      <c r="G2806">
        <v>0</v>
      </c>
      <c r="K2806" t="s">
        <v>89</v>
      </c>
      <c r="L2806">
        <v>1</v>
      </c>
    </row>
    <row r="2807" spans="1:12" x14ac:dyDescent="0.35">
      <c r="A2807">
        <v>661734</v>
      </c>
      <c r="B2807">
        <v>10</v>
      </c>
      <c r="D2807">
        <v>0</v>
      </c>
      <c r="F2807">
        <v>0</v>
      </c>
      <c r="G2807">
        <v>0</v>
      </c>
      <c r="K2807" t="s">
        <v>89</v>
      </c>
      <c r="L2807">
        <v>1</v>
      </c>
    </row>
    <row r="2808" spans="1:12" x14ac:dyDescent="0.35">
      <c r="A2808">
        <v>661734</v>
      </c>
      <c r="B2808">
        <v>11</v>
      </c>
      <c r="D2808">
        <v>0</v>
      </c>
      <c r="F2808">
        <v>0</v>
      </c>
      <c r="G2808">
        <v>0</v>
      </c>
      <c r="K2808" t="s">
        <v>89</v>
      </c>
      <c r="L2808">
        <v>1</v>
      </c>
    </row>
    <row r="2809" spans="1:12" x14ac:dyDescent="0.35">
      <c r="A2809">
        <v>661734</v>
      </c>
      <c r="B2809">
        <v>12</v>
      </c>
      <c r="D2809">
        <v>0</v>
      </c>
      <c r="F2809">
        <v>0</v>
      </c>
      <c r="G2809">
        <v>0</v>
      </c>
      <c r="K2809" t="s">
        <v>89</v>
      </c>
      <c r="L2809">
        <v>1</v>
      </c>
    </row>
    <row r="2810" spans="1:12" x14ac:dyDescent="0.35">
      <c r="A2810">
        <v>106380</v>
      </c>
      <c r="B2810">
        <v>1</v>
      </c>
      <c r="C2810" t="s">
        <v>189</v>
      </c>
      <c r="D2810">
        <v>46</v>
      </c>
      <c r="E2810">
        <v>91</v>
      </c>
      <c r="F2810">
        <v>2</v>
      </c>
      <c r="G2810">
        <v>-16</v>
      </c>
      <c r="H2810" t="s">
        <v>82</v>
      </c>
      <c r="I2810" t="s">
        <v>82</v>
      </c>
      <c r="J2810">
        <v>40</v>
      </c>
      <c r="K2810">
        <v>91</v>
      </c>
      <c r="L2810">
        <v>1</v>
      </c>
    </row>
    <row r="2811" spans="1:12" x14ac:dyDescent="0.35">
      <c r="A2811">
        <v>106380</v>
      </c>
      <c r="B2811">
        <v>2</v>
      </c>
      <c r="D2811">
        <v>0</v>
      </c>
      <c r="F2811">
        <v>0</v>
      </c>
      <c r="G2811">
        <v>0</v>
      </c>
      <c r="K2811" t="s">
        <v>89</v>
      </c>
      <c r="L2811">
        <v>1</v>
      </c>
    </row>
    <row r="2812" spans="1:12" x14ac:dyDescent="0.35">
      <c r="A2812">
        <v>106380</v>
      </c>
      <c r="B2812">
        <v>3</v>
      </c>
      <c r="D2812">
        <v>0</v>
      </c>
      <c r="F2812">
        <v>0</v>
      </c>
      <c r="G2812">
        <v>0</v>
      </c>
      <c r="K2812" t="s">
        <v>89</v>
      </c>
      <c r="L2812">
        <v>1</v>
      </c>
    </row>
    <row r="2813" spans="1:12" x14ac:dyDescent="0.35">
      <c r="A2813">
        <v>106380</v>
      </c>
      <c r="B2813">
        <v>4</v>
      </c>
      <c r="D2813">
        <v>0</v>
      </c>
      <c r="F2813">
        <v>0</v>
      </c>
      <c r="G2813">
        <v>0</v>
      </c>
      <c r="K2813" t="s">
        <v>89</v>
      </c>
      <c r="L2813">
        <v>1</v>
      </c>
    </row>
    <row r="2814" spans="1:12" x14ac:dyDescent="0.35">
      <c r="A2814">
        <v>106380</v>
      </c>
      <c r="B2814">
        <v>5</v>
      </c>
      <c r="D2814">
        <v>0</v>
      </c>
      <c r="F2814">
        <v>0</v>
      </c>
      <c r="G2814">
        <v>0</v>
      </c>
      <c r="K2814" t="s">
        <v>89</v>
      </c>
      <c r="L2814">
        <v>1</v>
      </c>
    </row>
    <row r="2815" spans="1:12" x14ac:dyDescent="0.35">
      <c r="A2815">
        <v>106380</v>
      </c>
      <c r="B2815">
        <v>6</v>
      </c>
      <c r="D2815">
        <v>0</v>
      </c>
      <c r="F2815">
        <v>0</v>
      </c>
      <c r="G2815">
        <v>0</v>
      </c>
      <c r="K2815" t="s">
        <v>89</v>
      </c>
      <c r="L2815">
        <v>1</v>
      </c>
    </row>
    <row r="2816" spans="1:12" x14ac:dyDescent="0.35">
      <c r="A2816">
        <v>106380</v>
      </c>
      <c r="B2816">
        <v>7</v>
      </c>
      <c r="D2816">
        <v>0</v>
      </c>
      <c r="F2816">
        <v>0</v>
      </c>
      <c r="G2816">
        <v>0</v>
      </c>
      <c r="K2816" t="s">
        <v>89</v>
      </c>
      <c r="L2816">
        <v>1</v>
      </c>
    </row>
    <row r="2817" spans="1:12" x14ac:dyDescent="0.35">
      <c r="A2817">
        <v>106380</v>
      </c>
      <c r="B2817">
        <v>8</v>
      </c>
      <c r="D2817">
        <v>0</v>
      </c>
      <c r="F2817">
        <v>0</v>
      </c>
      <c r="G2817">
        <v>0</v>
      </c>
      <c r="K2817" t="s">
        <v>89</v>
      </c>
      <c r="L2817">
        <v>1</v>
      </c>
    </row>
    <row r="2818" spans="1:12" x14ac:dyDescent="0.35">
      <c r="A2818">
        <v>106380</v>
      </c>
      <c r="B2818">
        <v>9</v>
      </c>
      <c r="D2818">
        <v>0</v>
      </c>
      <c r="F2818">
        <v>0</v>
      </c>
      <c r="G2818">
        <v>0</v>
      </c>
      <c r="K2818" t="s">
        <v>89</v>
      </c>
      <c r="L2818">
        <v>1</v>
      </c>
    </row>
    <row r="2819" spans="1:12" x14ac:dyDescent="0.35">
      <c r="A2819">
        <v>106380</v>
      </c>
      <c r="B2819">
        <v>10</v>
      </c>
      <c r="D2819">
        <v>0</v>
      </c>
      <c r="F2819">
        <v>0</v>
      </c>
      <c r="G2819">
        <v>0</v>
      </c>
      <c r="K2819" t="s">
        <v>89</v>
      </c>
      <c r="L2819">
        <v>1</v>
      </c>
    </row>
    <row r="2820" spans="1:12" x14ac:dyDescent="0.35">
      <c r="A2820">
        <v>106380</v>
      </c>
      <c r="B2820">
        <v>11</v>
      </c>
      <c r="D2820">
        <v>0</v>
      </c>
      <c r="F2820">
        <v>0</v>
      </c>
      <c r="G2820">
        <v>0</v>
      </c>
      <c r="K2820" t="s">
        <v>89</v>
      </c>
      <c r="L2820">
        <v>1</v>
      </c>
    </row>
    <row r="2821" spans="1:12" x14ac:dyDescent="0.35">
      <c r="A2821">
        <v>106380</v>
      </c>
      <c r="B2821">
        <v>12</v>
      </c>
      <c r="D2821">
        <v>0</v>
      </c>
      <c r="F2821">
        <v>0</v>
      </c>
      <c r="G2821">
        <v>0</v>
      </c>
      <c r="K2821" t="s">
        <v>89</v>
      </c>
      <c r="L2821">
        <v>1</v>
      </c>
    </row>
    <row r="2822" spans="1:12" x14ac:dyDescent="0.35">
      <c r="A2822">
        <v>1237131</v>
      </c>
      <c r="B2822">
        <v>1</v>
      </c>
      <c r="C2822" t="s">
        <v>191</v>
      </c>
      <c r="D2822">
        <v>25</v>
      </c>
      <c r="E2822">
        <v>92</v>
      </c>
      <c r="F2822">
        <v>1</v>
      </c>
      <c r="G2822">
        <v>-17</v>
      </c>
      <c r="H2822" t="s">
        <v>252</v>
      </c>
      <c r="I2822" t="s">
        <v>252</v>
      </c>
      <c r="J2822">
        <v>41</v>
      </c>
      <c r="K2822" t="s">
        <v>304</v>
      </c>
      <c r="L2822">
        <v>1</v>
      </c>
    </row>
    <row r="2823" spans="1:12" x14ac:dyDescent="0.35">
      <c r="A2823">
        <v>1237131</v>
      </c>
      <c r="B2823">
        <v>2</v>
      </c>
      <c r="D2823">
        <v>0</v>
      </c>
      <c r="F2823">
        <v>0</v>
      </c>
      <c r="G2823">
        <v>0</v>
      </c>
      <c r="K2823" t="s">
        <v>89</v>
      </c>
      <c r="L2823">
        <v>1</v>
      </c>
    </row>
    <row r="2824" spans="1:12" x14ac:dyDescent="0.35">
      <c r="A2824">
        <v>1237131</v>
      </c>
      <c r="B2824">
        <v>3</v>
      </c>
      <c r="D2824">
        <v>0</v>
      </c>
      <c r="F2824">
        <v>0</v>
      </c>
      <c r="G2824">
        <v>0</v>
      </c>
      <c r="K2824" t="s">
        <v>89</v>
      </c>
      <c r="L2824">
        <v>1</v>
      </c>
    </row>
    <row r="2825" spans="1:12" x14ac:dyDescent="0.35">
      <c r="A2825">
        <v>1237131</v>
      </c>
      <c r="B2825">
        <v>4</v>
      </c>
      <c r="D2825">
        <v>0</v>
      </c>
      <c r="F2825">
        <v>0</v>
      </c>
      <c r="G2825">
        <v>0</v>
      </c>
      <c r="K2825" t="s">
        <v>89</v>
      </c>
      <c r="L2825">
        <v>1</v>
      </c>
    </row>
    <row r="2826" spans="1:12" x14ac:dyDescent="0.35">
      <c r="A2826">
        <v>1237131</v>
      </c>
      <c r="B2826">
        <v>5</v>
      </c>
      <c r="D2826">
        <v>0</v>
      </c>
      <c r="F2826">
        <v>0</v>
      </c>
      <c r="G2826">
        <v>0</v>
      </c>
      <c r="K2826" t="s">
        <v>89</v>
      </c>
      <c r="L2826">
        <v>1</v>
      </c>
    </row>
    <row r="2827" spans="1:12" x14ac:dyDescent="0.35">
      <c r="A2827">
        <v>1237131</v>
      </c>
      <c r="B2827">
        <v>6</v>
      </c>
      <c r="D2827">
        <v>0</v>
      </c>
      <c r="F2827">
        <v>0</v>
      </c>
      <c r="G2827">
        <v>0</v>
      </c>
      <c r="K2827" t="s">
        <v>89</v>
      </c>
      <c r="L2827">
        <v>1</v>
      </c>
    </row>
    <row r="2828" spans="1:12" x14ac:dyDescent="0.35">
      <c r="A2828">
        <v>1237131</v>
      </c>
      <c r="B2828">
        <v>7</v>
      </c>
      <c r="D2828">
        <v>0</v>
      </c>
      <c r="F2828">
        <v>0</v>
      </c>
      <c r="G2828">
        <v>0</v>
      </c>
      <c r="K2828" t="s">
        <v>89</v>
      </c>
      <c r="L2828">
        <v>1</v>
      </c>
    </row>
    <row r="2829" spans="1:12" x14ac:dyDescent="0.35">
      <c r="A2829">
        <v>1237131</v>
      </c>
      <c r="B2829">
        <v>8</v>
      </c>
      <c r="D2829">
        <v>0</v>
      </c>
      <c r="F2829">
        <v>0</v>
      </c>
      <c r="G2829">
        <v>0</v>
      </c>
      <c r="K2829" t="s">
        <v>89</v>
      </c>
      <c r="L2829">
        <v>1</v>
      </c>
    </row>
    <row r="2830" spans="1:12" x14ac:dyDescent="0.35">
      <c r="A2830">
        <v>1237131</v>
      </c>
      <c r="B2830">
        <v>9</v>
      </c>
      <c r="D2830">
        <v>0</v>
      </c>
      <c r="F2830">
        <v>0</v>
      </c>
      <c r="G2830">
        <v>0</v>
      </c>
      <c r="K2830" t="s">
        <v>89</v>
      </c>
      <c r="L2830">
        <v>1</v>
      </c>
    </row>
    <row r="2831" spans="1:12" x14ac:dyDescent="0.35">
      <c r="A2831">
        <v>1237131</v>
      </c>
      <c r="B2831">
        <v>10</v>
      </c>
      <c r="D2831">
        <v>0</v>
      </c>
      <c r="F2831">
        <v>0</v>
      </c>
      <c r="G2831">
        <v>0</v>
      </c>
      <c r="K2831" t="s">
        <v>89</v>
      </c>
      <c r="L2831">
        <v>1</v>
      </c>
    </row>
    <row r="2832" spans="1:12" x14ac:dyDescent="0.35">
      <c r="A2832">
        <v>1237131</v>
      </c>
      <c r="B2832">
        <v>11</v>
      </c>
      <c r="D2832">
        <v>0</v>
      </c>
      <c r="F2832">
        <v>0</v>
      </c>
      <c r="G2832">
        <v>0</v>
      </c>
      <c r="K2832" t="s">
        <v>89</v>
      </c>
      <c r="L2832">
        <v>1</v>
      </c>
    </row>
    <row r="2833" spans="1:12" x14ac:dyDescent="0.35">
      <c r="A2833">
        <v>1237131</v>
      </c>
      <c r="B2833">
        <v>12</v>
      </c>
      <c r="D2833">
        <v>0</v>
      </c>
      <c r="F2833">
        <v>0</v>
      </c>
      <c r="G2833">
        <v>0</v>
      </c>
      <c r="K2833" t="s">
        <v>89</v>
      </c>
      <c r="L2833">
        <v>1</v>
      </c>
    </row>
    <row r="2834" spans="1:12" x14ac:dyDescent="0.35">
      <c r="A2834">
        <v>451905</v>
      </c>
      <c r="B2834">
        <v>1</v>
      </c>
      <c r="C2834" t="s">
        <v>191</v>
      </c>
      <c r="D2834">
        <v>36</v>
      </c>
      <c r="E2834">
        <v>92</v>
      </c>
      <c r="F2834">
        <v>1</v>
      </c>
      <c r="G2834">
        <v>-17</v>
      </c>
      <c r="H2834" t="s">
        <v>252</v>
      </c>
      <c r="I2834" t="s">
        <v>252</v>
      </c>
      <c r="J2834">
        <v>41</v>
      </c>
      <c r="K2834" t="s">
        <v>304</v>
      </c>
      <c r="L2834">
        <v>1</v>
      </c>
    </row>
    <row r="2835" spans="1:12" x14ac:dyDescent="0.35">
      <c r="A2835">
        <v>451905</v>
      </c>
      <c r="B2835">
        <v>2</v>
      </c>
      <c r="D2835">
        <v>0</v>
      </c>
      <c r="F2835">
        <v>0</v>
      </c>
      <c r="G2835">
        <v>0</v>
      </c>
      <c r="K2835" t="s">
        <v>89</v>
      </c>
      <c r="L2835">
        <v>1</v>
      </c>
    </row>
    <row r="2836" spans="1:12" x14ac:dyDescent="0.35">
      <c r="A2836">
        <v>451905</v>
      </c>
      <c r="B2836">
        <v>3</v>
      </c>
      <c r="D2836">
        <v>0</v>
      </c>
      <c r="F2836">
        <v>0</v>
      </c>
      <c r="G2836">
        <v>0</v>
      </c>
      <c r="K2836" t="s">
        <v>89</v>
      </c>
      <c r="L2836">
        <v>1</v>
      </c>
    </row>
    <row r="2837" spans="1:12" x14ac:dyDescent="0.35">
      <c r="A2837">
        <v>451905</v>
      </c>
      <c r="B2837">
        <v>4</v>
      </c>
      <c r="D2837">
        <v>0</v>
      </c>
      <c r="F2837">
        <v>0</v>
      </c>
      <c r="G2837">
        <v>0</v>
      </c>
      <c r="K2837" t="s">
        <v>89</v>
      </c>
      <c r="L2837">
        <v>1</v>
      </c>
    </row>
    <row r="2838" spans="1:12" x14ac:dyDescent="0.35">
      <c r="A2838">
        <v>451905</v>
      </c>
      <c r="B2838">
        <v>5</v>
      </c>
      <c r="D2838">
        <v>0</v>
      </c>
      <c r="F2838">
        <v>0</v>
      </c>
      <c r="G2838">
        <v>0</v>
      </c>
      <c r="K2838" t="s">
        <v>89</v>
      </c>
      <c r="L2838">
        <v>1</v>
      </c>
    </row>
    <row r="2839" spans="1:12" x14ac:dyDescent="0.35">
      <c r="A2839">
        <v>451905</v>
      </c>
      <c r="B2839">
        <v>6</v>
      </c>
      <c r="D2839">
        <v>0</v>
      </c>
      <c r="F2839">
        <v>0</v>
      </c>
      <c r="G2839">
        <v>0</v>
      </c>
      <c r="K2839" t="s">
        <v>89</v>
      </c>
      <c r="L2839">
        <v>1</v>
      </c>
    </row>
    <row r="2840" spans="1:12" x14ac:dyDescent="0.35">
      <c r="A2840">
        <v>451905</v>
      </c>
      <c r="B2840">
        <v>7</v>
      </c>
      <c r="D2840">
        <v>0</v>
      </c>
      <c r="F2840">
        <v>0</v>
      </c>
      <c r="G2840">
        <v>0</v>
      </c>
      <c r="K2840" t="s">
        <v>89</v>
      </c>
      <c r="L2840">
        <v>1</v>
      </c>
    </row>
    <row r="2841" spans="1:12" x14ac:dyDescent="0.35">
      <c r="A2841">
        <v>451905</v>
      </c>
      <c r="B2841">
        <v>8</v>
      </c>
      <c r="D2841">
        <v>0</v>
      </c>
      <c r="F2841">
        <v>0</v>
      </c>
      <c r="G2841">
        <v>0</v>
      </c>
      <c r="K2841" t="s">
        <v>89</v>
      </c>
      <c r="L2841">
        <v>1</v>
      </c>
    </row>
    <row r="2842" spans="1:12" x14ac:dyDescent="0.35">
      <c r="A2842">
        <v>451905</v>
      </c>
      <c r="B2842">
        <v>9</v>
      </c>
      <c r="D2842">
        <v>0</v>
      </c>
      <c r="F2842">
        <v>0</v>
      </c>
      <c r="G2842">
        <v>0</v>
      </c>
      <c r="K2842" t="s">
        <v>89</v>
      </c>
      <c r="L2842">
        <v>1</v>
      </c>
    </row>
    <row r="2843" spans="1:12" x14ac:dyDescent="0.35">
      <c r="A2843">
        <v>451905</v>
      </c>
      <c r="B2843">
        <v>10</v>
      </c>
      <c r="D2843">
        <v>0</v>
      </c>
      <c r="F2843">
        <v>0</v>
      </c>
      <c r="G2843">
        <v>0</v>
      </c>
      <c r="K2843" t="s">
        <v>89</v>
      </c>
      <c r="L2843">
        <v>1</v>
      </c>
    </row>
    <row r="2844" spans="1:12" x14ac:dyDescent="0.35">
      <c r="A2844">
        <v>451905</v>
      </c>
      <c r="B2844">
        <v>11</v>
      </c>
      <c r="D2844">
        <v>0</v>
      </c>
      <c r="F2844">
        <v>0</v>
      </c>
      <c r="G2844">
        <v>0</v>
      </c>
      <c r="K2844" t="s">
        <v>89</v>
      </c>
      <c r="L2844">
        <v>1</v>
      </c>
    </row>
    <row r="2845" spans="1:12" x14ac:dyDescent="0.35">
      <c r="A2845">
        <v>451905</v>
      </c>
      <c r="B2845">
        <v>12</v>
      </c>
      <c r="D2845">
        <v>0</v>
      </c>
      <c r="F2845">
        <v>0</v>
      </c>
      <c r="G2845">
        <v>0</v>
      </c>
      <c r="K2845" t="s">
        <v>89</v>
      </c>
      <c r="L2845">
        <v>1</v>
      </c>
    </row>
    <row r="2846" spans="1:12" x14ac:dyDescent="0.35">
      <c r="A2846">
        <v>737357</v>
      </c>
      <c r="B2846">
        <v>1</v>
      </c>
      <c r="C2846" t="s">
        <v>191</v>
      </c>
      <c r="D2846">
        <v>37</v>
      </c>
      <c r="E2846">
        <v>92</v>
      </c>
      <c r="F2846">
        <v>2</v>
      </c>
      <c r="G2846">
        <v>-17</v>
      </c>
      <c r="H2846" t="s">
        <v>252</v>
      </c>
      <c r="I2846" t="s">
        <v>252</v>
      </c>
      <c r="J2846">
        <v>41</v>
      </c>
      <c r="K2846" t="s">
        <v>304</v>
      </c>
      <c r="L2846">
        <v>1</v>
      </c>
    </row>
    <row r="2847" spans="1:12" x14ac:dyDescent="0.35">
      <c r="A2847">
        <v>737357</v>
      </c>
      <c r="B2847">
        <v>2</v>
      </c>
      <c r="D2847">
        <v>0</v>
      </c>
      <c r="F2847">
        <v>0</v>
      </c>
      <c r="G2847">
        <v>0</v>
      </c>
      <c r="K2847" t="s">
        <v>89</v>
      </c>
      <c r="L2847">
        <v>1</v>
      </c>
    </row>
    <row r="2848" spans="1:12" x14ac:dyDescent="0.35">
      <c r="A2848">
        <v>737357</v>
      </c>
      <c r="B2848">
        <v>3</v>
      </c>
      <c r="D2848">
        <v>0</v>
      </c>
      <c r="F2848">
        <v>0</v>
      </c>
      <c r="G2848">
        <v>0</v>
      </c>
      <c r="K2848" t="s">
        <v>89</v>
      </c>
      <c r="L2848">
        <v>1</v>
      </c>
    </row>
    <row r="2849" spans="1:12" x14ac:dyDescent="0.35">
      <c r="A2849">
        <v>737357</v>
      </c>
      <c r="B2849">
        <v>4</v>
      </c>
      <c r="D2849">
        <v>0</v>
      </c>
      <c r="F2849">
        <v>0</v>
      </c>
      <c r="G2849">
        <v>0</v>
      </c>
      <c r="K2849" t="s">
        <v>89</v>
      </c>
      <c r="L2849">
        <v>1</v>
      </c>
    </row>
    <row r="2850" spans="1:12" x14ac:dyDescent="0.35">
      <c r="A2850">
        <v>737357</v>
      </c>
      <c r="B2850">
        <v>5</v>
      </c>
      <c r="D2850">
        <v>0</v>
      </c>
      <c r="F2850">
        <v>0</v>
      </c>
      <c r="G2850">
        <v>0</v>
      </c>
      <c r="K2850" t="s">
        <v>89</v>
      </c>
      <c r="L2850">
        <v>1</v>
      </c>
    </row>
    <row r="2851" spans="1:12" x14ac:dyDescent="0.35">
      <c r="A2851">
        <v>737357</v>
      </c>
      <c r="B2851">
        <v>6</v>
      </c>
      <c r="D2851">
        <v>0</v>
      </c>
      <c r="F2851">
        <v>0</v>
      </c>
      <c r="G2851">
        <v>0</v>
      </c>
      <c r="K2851" t="s">
        <v>89</v>
      </c>
      <c r="L2851">
        <v>1</v>
      </c>
    </row>
    <row r="2852" spans="1:12" x14ac:dyDescent="0.35">
      <c r="A2852">
        <v>737357</v>
      </c>
      <c r="B2852">
        <v>7</v>
      </c>
      <c r="D2852">
        <v>0</v>
      </c>
      <c r="F2852">
        <v>0</v>
      </c>
      <c r="G2852">
        <v>0</v>
      </c>
      <c r="K2852" t="s">
        <v>89</v>
      </c>
      <c r="L2852">
        <v>1</v>
      </c>
    </row>
    <row r="2853" spans="1:12" x14ac:dyDescent="0.35">
      <c r="A2853">
        <v>737357</v>
      </c>
      <c r="B2853">
        <v>8</v>
      </c>
      <c r="D2853">
        <v>0</v>
      </c>
      <c r="F2853">
        <v>0</v>
      </c>
      <c r="G2853">
        <v>0</v>
      </c>
      <c r="K2853" t="s">
        <v>89</v>
      </c>
      <c r="L2853">
        <v>1</v>
      </c>
    </row>
    <row r="2854" spans="1:12" x14ac:dyDescent="0.35">
      <c r="A2854">
        <v>737357</v>
      </c>
      <c r="B2854">
        <v>9</v>
      </c>
      <c r="D2854">
        <v>0</v>
      </c>
      <c r="F2854">
        <v>0</v>
      </c>
      <c r="G2854">
        <v>0</v>
      </c>
      <c r="K2854" t="s">
        <v>89</v>
      </c>
      <c r="L2854">
        <v>1</v>
      </c>
    </row>
    <row r="2855" spans="1:12" x14ac:dyDescent="0.35">
      <c r="A2855">
        <v>737357</v>
      </c>
      <c r="B2855">
        <v>10</v>
      </c>
      <c r="D2855">
        <v>0</v>
      </c>
      <c r="F2855">
        <v>0</v>
      </c>
      <c r="G2855">
        <v>0</v>
      </c>
      <c r="K2855" t="s">
        <v>89</v>
      </c>
      <c r="L2855">
        <v>1</v>
      </c>
    </row>
    <row r="2856" spans="1:12" x14ac:dyDescent="0.35">
      <c r="A2856">
        <v>737357</v>
      </c>
      <c r="B2856">
        <v>11</v>
      </c>
      <c r="D2856">
        <v>0</v>
      </c>
      <c r="F2856">
        <v>0</v>
      </c>
      <c r="G2856">
        <v>0</v>
      </c>
      <c r="K2856" t="s">
        <v>89</v>
      </c>
      <c r="L2856">
        <v>1</v>
      </c>
    </row>
    <row r="2857" spans="1:12" x14ac:dyDescent="0.35">
      <c r="A2857">
        <v>737357</v>
      </c>
      <c r="B2857">
        <v>12</v>
      </c>
      <c r="D2857">
        <v>0</v>
      </c>
      <c r="F2857">
        <v>0</v>
      </c>
      <c r="G2857">
        <v>0</v>
      </c>
      <c r="K2857" t="s">
        <v>89</v>
      </c>
      <c r="L2857">
        <v>1</v>
      </c>
    </row>
    <row r="2858" spans="1:12" x14ac:dyDescent="0.35">
      <c r="A2858">
        <v>456619</v>
      </c>
      <c r="B2858">
        <v>1</v>
      </c>
      <c r="C2858" t="s">
        <v>191</v>
      </c>
      <c r="D2858">
        <v>35</v>
      </c>
      <c r="E2858">
        <v>92</v>
      </c>
      <c r="F2858">
        <v>2</v>
      </c>
      <c r="G2858">
        <v>-17</v>
      </c>
      <c r="H2858" t="s">
        <v>252</v>
      </c>
      <c r="I2858" t="s">
        <v>252</v>
      </c>
      <c r="J2858">
        <v>41</v>
      </c>
      <c r="K2858" t="s">
        <v>304</v>
      </c>
      <c r="L2858">
        <v>1</v>
      </c>
    </row>
    <row r="2859" spans="1:12" x14ac:dyDescent="0.35">
      <c r="A2859">
        <v>456619</v>
      </c>
      <c r="B2859">
        <v>2</v>
      </c>
      <c r="D2859">
        <v>0</v>
      </c>
      <c r="F2859">
        <v>0</v>
      </c>
      <c r="G2859">
        <v>0</v>
      </c>
      <c r="K2859" t="s">
        <v>89</v>
      </c>
      <c r="L2859">
        <v>1</v>
      </c>
    </row>
    <row r="2860" spans="1:12" x14ac:dyDescent="0.35">
      <c r="A2860">
        <v>456619</v>
      </c>
      <c r="B2860">
        <v>3</v>
      </c>
      <c r="D2860">
        <v>0</v>
      </c>
      <c r="F2860">
        <v>0</v>
      </c>
      <c r="G2860">
        <v>0</v>
      </c>
      <c r="K2860" t="s">
        <v>89</v>
      </c>
      <c r="L2860">
        <v>1</v>
      </c>
    </row>
    <row r="2861" spans="1:12" x14ac:dyDescent="0.35">
      <c r="A2861">
        <v>456619</v>
      </c>
      <c r="B2861">
        <v>4</v>
      </c>
      <c r="D2861">
        <v>0</v>
      </c>
      <c r="F2861">
        <v>0</v>
      </c>
      <c r="G2861">
        <v>0</v>
      </c>
      <c r="K2861" t="s">
        <v>89</v>
      </c>
      <c r="L2861">
        <v>1</v>
      </c>
    </row>
    <row r="2862" spans="1:12" x14ac:dyDescent="0.35">
      <c r="A2862">
        <v>456619</v>
      </c>
      <c r="B2862">
        <v>5</v>
      </c>
      <c r="D2862">
        <v>0</v>
      </c>
      <c r="F2862">
        <v>0</v>
      </c>
      <c r="G2862">
        <v>0</v>
      </c>
      <c r="K2862" t="s">
        <v>89</v>
      </c>
      <c r="L2862">
        <v>1</v>
      </c>
    </row>
    <row r="2863" spans="1:12" x14ac:dyDescent="0.35">
      <c r="A2863">
        <v>456619</v>
      </c>
      <c r="B2863">
        <v>6</v>
      </c>
      <c r="D2863">
        <v>0</v>
      </c>
      <c r="F2863">
        <v>0</v>
      </c>
      <c r="G2863">
        <v>0</v>
      </c>
      <c r="K2863" t="s">
        <v>89</v>
      </c>
      <c r="L2863">
        <v>1</v>
      </c>
    </row>
    <row r="2864" spans="1:12" x14ac:dyDescent="0.35">
      <c r="A2864">
        <v>456619</v>
      </c>
      <c r="B2864">
        <v>7</v>
      </c>
      <c r="D2864">
        <v>0</v>
      </c>
      <c r="F2864">
        <v>0</v>
      </c>
      <c r="G2864">
        <v>0</v>
      </c>
      <c r="K2864" t="s">
        <v>89</v>
      </c>
      <c r="L2864">
        <v>1</v>
      </c>
    </row>
    <row r="2865" spans="1:12" x14ac:dyDescent="0.35">
      <c r="A2865">
        <v>456619</v>
      </c>
      <c r="B2865">
        <v>8</v>
      </c>
      <c r="D2865">
        <v>0</v>
      </c>
      <c r="F2865">
        <v>0</v>
      </c>
      <c r="G2865">
        <v>0</v>
      </c>
      <c r="K2865" t="s">
        <v>89</v>
      </c>
      <c r="L2865">
        <v>1</v>
      </c>
    </row>
    <row r="2866" spans="1:12" x14ac:dyDescent="0.35">
      <c r="A2866">
        <v>456619</v>
      </c>
      <c r="B2866">
        <v>9</v>
      </c>
      <c r="D2866">
        <v>0</v>
      </c>
      <c r="F2866">
        <v>0</v>
      </c>
      <c r="G2866">
        <v>0</v>
      </c>
      <c r="K2866" t="s">
        <v>89</v>
      </c>
      <c r="L2866">
        <v>1</v>
      </c>
    </row>
    <row r="2867" spans="1:12" x14ac:dyDescent="0.35">
      <c r="A2867">
        <v>456619</v>
      </c>
      <c r="B2867">
        <v>10</v>
      </c>
      <c r="D2867">
        <v>0</v>
      </c>
      <c r="F2867">
        <v>0</v>
      </c>
      <c r="G2867">
        <v>0</v>
      </c>
      <c r="K2867" t="s">
        <v>89</v>
      </c>
      <c r="L2867">
        <v>1</v>
      </c>
    </row>
    <row r="2868" spans="1:12" x14ac:dyDescent="0.35">
      <c r="A2868">
        <v>456619</v>
      </c>
      <c r="B2868">
        <v>11</v>
      </c>
      <c r="D2868">
        <v>0</v>
      </c>
      <c r="F2868">
        <v>0</v>
      </c>
      <c r="G2868">
        <v>0</v>
      </c>
      <c r="K2868" t="s">
        <v>89</v>
      </c>
      <c r="L2868">
        <v>1</v>
      </c>
    </row>
    <row r="2869" spans="1:12" x14ac:dyDescent="0.35">
      <c r="A2869">
        <v>456619</v>
      </c>
      <c r="B2869">
        <v>12</v>
      </c>
      <c r="D2869">
        <v>0</v>
      </c>
      <c r="F2869">
        <v>0</v>
      </c>
      <c r="G2869">
        <v>0</v>
      </c>
      <c r="K2869" t="s">
        <v>89</v>
      </c>
      <c r="L2869">
        <v>1</v>
      </c>
    </row>
    <row r="2870" spans="1:12" x14ac:dyDescent="0.35">
      <c r="A2870">
        <v>685943</v>
      </c>
      <c r="B2870">
        <v>1</v>
      </c>
      <c r="C2870" t="s">
        <v>191</v>
      </c>
      <c r="D2870">
        <v>29</v>
      </c>
      <c r="E2870">
        <v>92</v>
      </c>
      <c r="F2870">
        <v>1</v>
      </c>
      <c r="G2870">
        <v>-17</v>
      </c>
      <c r="H2870" t="s">
        <v>252</v>
      </c>
      <c r="I2870" t="s">
        <v>252</v>
      </c>
      <c r="J2870">
        <v>41</v>
      </c>
      <c r="K2870" t="s">
        <v>304</v>
      </c>
      <c r="L2870">
        <v>1</v>
      </c>
    </row>
    <row r="2871" spans="1:12" x14ac:dyDescent="0.35">
      <c r="A2871">
        <v>685943</v>
      </c>
      <c r="B2871">
        <v>2</v>
      </c>
      <c r="D2871">
        <v>0</v>
      </c>
      <c r="F2871">
        <v>0</v>
      </c>
      <c r="G2871">
        <v>0</v>
      </c>
      <c r="K2871" t="s">
        <v>89</v>
      </c>
      <c r="L2871">
        <v>1</v>
      </c>
    </row>
    <row r="2872" spans="1:12" x14ac:dyDescent="0.35">
      <c r="A2872">
        <v>685943</v>
      </c>
      <c r="B2872">
        <v>3</v>
      </c>
      <c r="D2872">
        <v>0</v>
      </c>
      <c r="F2872">
        <v>0</v>
      </c>
      <c r="G2872">
        <v>0</v>
      </c>
      <c r="K2872" t="s">
        <v>89</v>
      </c>
      <c r="L2872">
        <v>1</v>
      </c>
    </row>
    <row r="2873" spans="1:12" x14ac:dyDescent="0.35">
      <c r="A2873">
        <v>685943</v>
      </c>
      <c r="B2873">
        <v>4</v>
      </c>
      <c r="D2873">
        <v>0</v>
      </c>
      <c r="F2873">
        <v>0</v>
      </c>
      <c r="G2873">
        <v>0</v>
      </c>
      <c r="K2873" t="s">
        <v>89</v>
      </c>
      <c r="L2873">
        <v>1</v>
      </c>
    </row>
    <row r="2874" spans="1:12" x14ac:dyDescent="0.35">
      <c r="A2874">
        <v>685943</v>
      </c>
      <c r="B2874">
        <v>5</v>
      </c>
      <c r="D2874">
        <v>0</v>
      </c>
      <c r="F2874">
        <v>0</v>
      </c>
      <c r="G2874">
        <v>0</v>
      </c>
      <c r="K2874" t="s">
        <v>89</v>
      </c>
      <c r="L2874">
        <v>1</v>
      </c>
    </row>
    <row r="2875" spans="1:12" x14ac:dyDescent="0.35">
      <c r="A2875">
        <v>685943</v>
      </c>
      <c r="B2875">
        <v>6</v>
      </c>
      <c r="D2875">
        <v>0</v>
      </c>
      <c r="F2875">
        <v>0</v>
      </c>
      <c r="G2875">
        <v>0</v>
      </c>
      <c r="K2875" t="s">
        <v>89</v>
      </c>
      <c r="L2875">
        <v>1</v>
      </c>
    </row>
    <row r="2876" spans="1:12" x14ac:dyDescent="0.35">
      <c r="A2876">
        <v>685943</v>
      </c>
      <c r="B2876">
        <v>7</v>
      </c>
      <c r="D2876">
        <v>0</v>
      </c>
      <c r="F2876">
        <v>0</v>
      </c>
      <c r="G2876">
        <v>0</v>
      </c>
      <c r="K2876" t="s">
        <v>89</v>
      </c>
      <c r="L2876">
        <v>1</v>
      </c>
    </row>
    <row r="2877" spans="1:12" x14ac:dyDescent="0.35">
      <c r="A2877">
        <v>685943</v>
      </c>
      <c r="B2877">
        <v>8</v>
      </c>
      <c r="D2877">
        <v>0</v>
      </c>
      <c r="F2877">
        <v>0</v>
      </c>
      <c r="G2877">
        <v>0</v>
      </c>
      <c r="K2877" t="s">
        <v>89</v>
      </c>
      <c r="L2877">
        <v>1</v>
      </c>
    </row>
    <row r="2878" spans="1:12" x14ac:dyDescent="0.35">
      <c r="A2878">
        <v>685943</v>
      </c>
      <c r="B2878">
        <v>9</v>
      </c>
      <c r="D2878">
        <v>0</v>
      </c>
      <c r="F2878">
        <v>0</v>
      </c>
      <c r="G2878">
        <v>0</v>
      </c>
      <c r="K2878" t="s">
        <v>89</v>
      </c>
      <c r="L2878">
        <v>1</v>
      </c>
    </row>
    <row r="2879" spans="1:12" x14ac:dyDescent="0.35">
      <c r="A2879">
        <v>685943</v>
      </c>
      <c r="B2879">
        <v>10</v>
      </c>
      <c r="D2879">
        <v>0</v>
      </c>
      <c r="F2879">
        <v>0</v>
      </c>
      <c r="G2879">
        <v>0</v>
      </c>
      <c r="K2879" t="s">
        <v>89</v>
      </c>
      <c r="L2879">
        <v>1</v>
      </c>
    </row>
    <row r="2880" spans="1:12" x14ac:dyDescent="0.35">
      <c r="A2880">
        <v>685943</v>
      </c>
      <c r="B2880">
        <v>11</v>
      </c>
      <c r="D2880">
        <v>0</v>
      </c>
      <c r="F2880">
        <v>0</v>
      </c>
      <c r="G2880">
        <v>0</v>
      </c>
      <c r="K2880" t="s">
        <v>89</v>
      </c>
      <c r="L2880">
        <v>1</v>
      </c>
    </row>
    <row r="2881" spans="1:12" x14ac:dyDescent="0.35">
      <c r="A2881">
        <v>685943</v>
      </c>
      <c r="B2881">
        <v>12</v>
      </c>
      <c r="D2881">
        <v>0</v>
      </c>
      <c r="F2881">
        <v>0</v>
      </c>
      <c r="G2881">
        <v>0</v>
      </c>
      <c r="K2881" t="s">
        <v>89</v>
      </c>
      <c r="L2881">
        <v>1</v>
      </c>
    </row>
    <row r="2882" spans="1:12" x14ac:dyDescent="0.35">
      <c r="A2882">
        <v>239902</v>
      </c>
      <c r="B2882">
        <v>1</v>
      </c>
      <c r="C2882" t="s">
        <v>191</v>
      </c>
      <c r="D2882">
        <v>32</v>
      </c>
      <c r="E2882">
        <v>92</v>
      </c>
      <c r="F2882">
        <v>1</v>
      </c>
      <c r="G2882">
        <v>-17</v>
      </c>
      <c r="H2882" t="s">
        <v>252</v>
      </c>
      <c r="I2882" t="s">
        <v>252</v>
      </c>
      <c r="J2882">
        <v>41</v>
      </c>
      <c r="K2882" t="s">
        <v>304</v>
      </c>
      <c r="L2882">
        <v>1</v>
      </c>
    </row>
    <row r="2883" spans="1:12" x14ac:dyDescent="0.35">
      <c r="A2883">
        <v>239902</v>
      </c>
      <c r="B2883">
        <v>2</v>
      </c>
      <c r="D2883">
        <v>0</v>
      </c>
      <c r="F2883">
        <v>0</v>
      </c>
      <c r="G2883">
        <v>0</v>
      </c>
      <c r="K2883" t="s">
        <v>89</v>
      </c>
      <c r="L2883">
        <v>1</v>
      </c>
    </row>
    <row r="2884" spans="1:12" x14ac:dyDescent="0.35">
      <c r="A2884">
        <v>239902</v>
      </c>
      <c r="B2884">
        <v>3</v>
      </c>
      <c r="D2884">
        <v>0</v>
      </c>
      <c r="F2884">
        <v>0</v>
      </c>
      <c r="G2884">
        <v>0</v>
      </c>
      <c r="K2884" t="s">
        <v>89</v>
      </c>
      <c r="L2884">
        <v>1</v>
      </c>
    </row>
    <row r="2885" spans="1:12" x14ac:dyDescent="0.35">
      <c r="A2885">
        <v>239902</v>
      </c>
      <c r="B2885">
        <v>4</v>
      </c>
      <c r="D2885">
        <v>0</v>
      </c>
      <c r="F2885">
        <v>0</v>
      </c>
      <c r="G2885">
        <v>0</v>
      </c>
      <c r="K2885" t="s">
        <v>89</v>
      </c>
      <c r="L2885">
        <v>1</v>
      </c>
    </row>
    <row r="2886" spans="1:12" x14ac:dyDescent="0.35">
      <c r="A2886">
        <v>239902</v>
      </c>
      <c r="B2886">
        <v>5</v>
      </c>
      <c r="D2886">
        <v>0</v>
      </c>
      <c r="F2886">
        <v>0</v>
      </c>
      <c r="G2886">
        <v>0</v>
      </c>
      <c r="K2886" t="s">
        <v>89</v>
      </c>
      <c r="L2886">
        <v>1</v>
      </c>
    </row>
    <row r="2887" spans="1:12" x14ac:dyDescent="0.35">
      <c r="A2887">
        <v>239902</v>
      </c>
      <c r="B2887">
        <v>6</v>
      </c>
      <c r="D2887">
        <v>0</v>
      </c>
      <c r="F2887">
        <v>0</v>
      </c>
      <c r="G2887">
        <v>0</v>
      </c>
      <c r="K2887" t="s">
        <v>89</v>
      </c>
      <c r="L2887">
        <v>1</v>
      </c>
    </row>
    <row r="2888" spans="1:12" x14ac:dyDescent="0.35">
      <c r="A2888">
        <v>239902</v>
      </c>
      <c r="B2888">
        <v>7</v>
      </c>
      <c r="D2888">
        <v>0</v>
      </c>
      <c r="F2888">
        <v>0</v>
      </c>
      <c r="G2888">
        <v>0</v>
      </c>
      <c r="K2888" t="s">
        <v>89</v>
      </c>
      <c r="L2888">
        <v>1</v>
      </c>
    </row>
    <row r="2889" spans="1:12" x14ac:dyDescent="0.35">
      <c r="A2889">
        <v>239902</v>
      </c>
      <c r="B2889">
        <v>8</v>
      </c>
      <c r="D2889">
        <v>0</v>
      </c>
      <c r="F2889">
        <v>0</v>
      </c>
      <c r="G2889">
        <v>0</v>
      </c>
      <c r="K2889" t="s">
        <v>89</v>
      </c>
      <c r="L2889">
        <v>1</v>
      </c>
    </row>
    <row r="2890" spans="1:12" x14ac:dyDescent="0.35">
      <c r="A2890">
        <v>239902</v>
      </c>
      <c r="B2890">
        <v>9</v>
      </c>
      <c r="D2890">
        <v>0</v>
      </c>
      <c r="F2890">
        <v>0</v>
      </c>
      <c r="G2890">
        <v>0</v>
      </c>
      <c r="K2890" t="s">
        <v>89</v>
      </c>
      <c r="L2890">
        <v>1</v>
      </c>
    </row>
    <row r="2891" spans="1:12" x14ac:dyDescent="0.35">
      <c r="A2891">
        <v>239902</v>
      </c>
      <c r="B2891">
        <v>10</v>
      </c>
      <c r="D2891">
        <v>0</v>
      </c>
      <c r="F2891">
        <v>0</v>
      </c>
      <c r="G2891">
        <v>0</v>
      </c>
      <c r="K2891" t="s">
        <v>89</v>
      </c>
      <c r="L2891">
        <v>1</v>
      </c>
    </row>
    <row r="2892" spans="1:12" x14ac:dyDescent="0.35">
      <c r="A2892">
        <v>239902</v>
      </c>
      <c r="B2892">
        <v>11</v>
      </c>
      <c r="D2892">
        <v>0</v>
      </c>
      <c r="F2892">
        <v>0</v>
      </c>
      <c r="G2892">
        <v>0</v>
      </c>
      <c r="K2892" t="s">
        <v>89</v>
      </c>
      <c r="L2892">
        <v>1</v>
      </c>
    </row>
    <row r="2893" spans="1:12" x14ac:dyDescent="0.35">
      <c r="A2893">
        <v>239902</v>
      </c>
      <c r="B2893">
        <v>12</v>
      </c>
      <c r="D2893">
        <v>0</v>
      </c>
      <c r="F2893">
        <v>0</v>
      </c>
      <c r="G2893">
        <v>0</v>
      </c>
      <c r="K2893" t="s">
        <v>89</v>
      </c>
      <c r="L2893">
        <v>1</v>
      </c>
    </row>
    <row r="2894" spans="1:12" x14ac:dyDescent="0.35">
      <c r="A2894">
        <v>239210</v>
      </c>
      <c r="B2894">
        <v>1</v>
      </c>
      <c r="C2894" t="s">
        <v>191</v>
      </c>
      <c r="D2894">
        <v>45</v>
      </c>
      <c r="E2894">
        <v>92</v>
      </c>
      <c r="F2894">
        <v>2</v>
      </c>
      <c r="G2894">
        <v>-17</v>
      </c>
      <c r="H2894" t="s">
        <v>252</v>
      </c>
      <c r="I2894" t="s">
        <v>252</v>
      </c>
      <c r="J2894">
        <v>41</v>
      </c>
      <c r="K2894" t="s">
        <v>304</v>
      </c>
      <c r="L2894">
        <v>1</v>
      </c>
    </row>
    <row r="2895" spans="1:12" x14ac:dyDescent="0.35">
      <c r="A2895">
        <v>239210</v>
      </c>
      <c r="B2895">
        <v>2</v>
      </c>
      <c r="D2895">
        <v>0</v>
      </c>
      <c r="F2895">
        <v>0</v>
      </c>
      <c r="G2895">
        <v>0</v>
      </c>
      <c r="K2895" t="s">
        <v>89</v>
      </c>
      <c r="L2895">
        <v>1</v>
      </c>
    </row>
    <row r="2896" spans="1:12" x14ac:dyDescent="0.35">
      <c r="A2896">
        <v>239210</v>
      </c>
      <c r="B2896">
        <v>3</v>
      </c>
      <c r="D2896">
        <v>0</v>
      </c>
      <c r="F2896">
        <v>0</v>
      </c>
      <c r="G2896">
        <v>0</v>
      </c>
      <c r="K2896" t="s">
        <v>89</v>
      </c>
      <c r="L2896">
        <v>1</v>
      </c>
    </row>
    <row r="2897" spans="1:12" x14ac:dyDescent="0.35">
      <c r="A2897">
        <v>239210</v>
      </c>
      <c r="B2897">
        <v>4</v>
      </c>
      <c r="D2897">
        <v>0</v>
      </c>
      <c r="F2897">
        <v>0</v>
      </c>
      <c r="G2897">
        <v>0</v>
      </c>
      <c r="K2897" t="s">
        <v>89</v>
      </c>
      <c r="L2897">
        <v>1</v>
      </c>
    </row>
    <row r="2898" spans="1:12" x14ac:dyDescent="0.35">
      <c r="A2898">
        <v>239210</v>
      </c>
      <c r="B2898">
        <v>5</v>
      </c>
      <c r="D2898">
        <v>0</v>
      </c>
      <c r="F2898">
        <v>0</v>
      </c>
      <c r="G2898">
        <v>0</v>
      </c>
      <c r="K2898" t="s">
        <v>89</v>
      </c>
      <c r="L2898">
        <v>1</v>
      </c>
    </row>
    <row r="2899" spans="1:12" x14ac:dyDescent="0.35">
      <c r="A2899">
        <v>239210</v>
      </c>
      <c r="B2899">
        <v>6</v>
      </c>
      <c r="D2899">
        <v>0</v>
      </c>
      <c r="F2899">
        <v>0</v>
      </c>
      <c r="G2899">
        <v>0</v>
      </c>
      <c r="K2899" t="s">
        <v>89</v>
      </c>
      <c r="L2899">
        <v>1</v>
      </c>
    </row>
    <row r="2900" spans="1:12" x14ac:dyDescent="0.35">
      <c r="A2900">
        <v>239210</v>
      </c>
      <c r="B2900">
        <v>7</v>
      </c>
      <c r="D2900">
        <v>0</v>
      </c>
      <c r="F2900">
        <v>0</v>
      </c>
      <c r="G2900">
        <v>0</v>
      </c>
      <c r="K2900" t="s">
        <v>89</v>
      </c>
      <c r="L2900">
        <v>1</v>
      </c>
    </row>
    <row r="2901" spans="1:12" x14ac:dyDescent="0.35">
      <c r="A2901">
        <v>239210</v>
      </c>
      <c r="B2901">
        <v>8</v>
      </c>
      <c r="D2901">
        <v>0</v>
      </c>
      <c r="F2901">
        <v>0</v>
      </c>
      <c r="G2901">
        <v>0</v>
      </c>
      <c r="K2901" t="s">
        <v>89</v>
      </c>
      <c r="L2901">
        <v>1</v>
      </c>
    </row>
    <row r="2902" spans="1:12" x14ac:dyDescent="0.35">
      <c r="A2902">
        <v>239210</v>
      </c>
      <c r="B2902">
        <v>9</v>
      </c>
      <c r="D2902">
        <v>0</v>
      </c>
      <c r="F2902">
        <v>0</v>
      </c>
      <c r="G2902">
        <v>0</v>
      </c>
      <c r="K2902" t="s">
        <v>89</v>
      </c>
      <c r="L2902">
        <v>1</v>
      </c>
    </row>
    <row r="2903" spans="1:12" x14ac:dyDescent="0.35">
      <c r="A2903">
        <v>239210</v>
      </c>
      <c r="B2903">
        <v>10</v>
      </c>
      <c r="D2903">
        <v>0</v>
      </c>
      <c r="F2903">
        <v>0</v>
      </c>
      <c r="G2903">
        <v>0</v>
      </c>
      <c r="K2903" t="s">
        <v>89</v>
      </c>
      <c r="L2903">
        <v>1</v>
      </c>
    </row>
    <row r="2904" spans="1:12" x14ac:dyDescent="0.35">
      <c r="A2904">
        <v>239210</v>
      </c>
      <c r="B2904">
        <v>11</v>
      </c>
      <c r="D2904">
        <v>0</v>
      </c>
      <c r="F2904">
        <v>0</v>
      </c>
      <c r="G2904">
        <v>0</v>
      </c>
      <c r="K2904" t="s">
        <v>89</v>
      </c>
      <c r="L2904">
        <v>1</v>
      </c>
    </row>
    <row r="2905" spans="1:12" x14ac:dyDescent="0.35">
      <c r="A2905">
        <v>239210</v>
      </c>
      <c r="B2905">
        <v>12</v>
      </c>
      <c r="D2905">
        <v>0</v>
      </c>
      <c r="F2905">
        <v>0</v>
      </c>
      <c r="G2905">
        <v>0</v>
      </c>
      <c r="K2905" t="s">
        <v>89</v>
      </c>
      <c r="L2905">
        <v>1</v>
      </c>
    </row>
    <row r="2906" spans="1:12" x14ac:dyDescent="0.35">
      <c r="A2906">
        <v>534577</v>
      </c>
      <c r="B2906">
        <v>1</v>
      </c>
      <c r="C2906" t="s">
        <v>191</v>
      </c>
      <c r="D2906">
        <v>9</v>
      </c>
      <c r="E2906">
        <v>92</v>
      </c>
      <c r="F2906">
        <v>3</v>
      </c>
      <c r="G2906">
        <v>-17</v>
      </c>
      <c r="H2906" t="s">
        <v>252</v>
      </c>
      <c r="I2906" t="s">
        <v>252</v>
      </c>
      <c r="J2906">
        <v>41</v>
      </c>
      <c r="K2906" t="s">
        <v>304</v>
      </c>
      <c r="L2906">
        <v>1</v>
      </c>
    </row>
    <row r="2907" spans="1:12" x14ac:dyDescent="0.35">
      <c r="A2907">
        <v>534577</v>
      </c>
      <c r="B2907">
        <v>2</v>
      </c>
      <c r="D2907">
        <v>0</v>
      </c>
      <c r="F2907">
        <v>0</v>
      </c>
      <c r="G2907">
        <v>0</v>
      </c>
      <c r="K2907" t="s">
        <v>89</v>
      </c>
      <c r="L2907">
        <v>1</v>
      </c>
    </row>
    <row r="2908" spans="1:12" x14ac:dyDescent="0.35">
      <c r="A2908">
        <v>534577</v>
      </c>
      <c r="B2908">
        <v>3</v>
      </c>
      <c r="D2908">
        <v>0</v>
      </c>
      <c r="F2908">
        <v>0</v>
      </c>
      <c r="G2908">
        <v>0</v>
      </c>
      <c r="K2908" t="s">
        <v>89</v>
      </c>
      <c r="L2908">
        <v>1</v>
      </c>
    </row>
    <row r="2909" spans="1:12" x14ac:dyDescent="0.35">
      <c r="A2909">
        <v>534577</v>
      </c>
      <c r="B2909">
        <v>4</v>
      </c>
      <c r="D2909">
        <v>0</v>
      </c>
      <c r="F2909">
        <v>0</v>
      </c>
      <c r="G2909">
        <v>0</v>
      </c>
      <c r="K2909" t="s">
        <v>89</v>
      </c>
      <c r="L2909">
        <v>1</v>
      </c>
    </row>
    <row r="2910" spans="1:12" x14ac:dyDescent="0.35">
      <c r="A2910">
        <v>534577</v>
      </c>
      <c r="B2910">
        <v>5</v>
      </c>
      <c r="D2910">
        <v>0</v>
      </c>
      <c r="F2910">
        <v>0</v>
      </c>
      <c r="G2910">
        <v>0</v>
      </c>
      <c r="K2910" t="s">
        <v>89</v>
      </c>
      <c r="L2910">
        <v>1</v>
      </c>
    </row>
    <row r="2911" spans="1:12" x14ac:dyDescent="0.35">
      <c r="A2911">
        <v>534577</v>
      </c>
      <c r="B2911">
        <v>6</v>
      </c>
      <c r="D2911">
        <v>0</v>
      </c>
      <c r="F2911">
        <v>0</v>
      </c>
      <c r="G2911">
        <v>0</v>
      </c>
      <c r="K2911" t="s">
        <v>89</v>
      </c>
      <c r="L2911">
        <v>1</v>
      </c>
    </row>
    <row r="2912" spans="1:12" x14ac:dyDescent="0.35">
      <c r="A2912">
        <v>534577</v>
      </c>
      <c r="B2912">
        <v>7</v>
      </c>
      <c r="D2912">
        <v>0</v>
      </c>
      <c r="F2912">
        <v>0</v>
      </c>
      <c r="G2912">
        <v>0</v>
      </c>
      <c r="K2912" t="s">
        <v>89</v>
      </c>
      <c r="L2912">
        <v>1</v>
      </c>
    </row>
    <row r="2913" spans="1:12" x14ac:dyDescent="0.35">
      <c r="A2913">
        <v>534577</v>
      </c>
      <c r="B2913">
        <v>8</v>
      </c>
      <c r="D2913">
        <v>0</v>
      </c>
      <c r="F2913">
        <v>0</v>
      </c>
      <c r="G2913">
        <v>0</v>
      </c>
      <c r="K2913" t="s">
        <v>89</v>
      </c>
      <c r="L2913">
        <v>1</v>
      </c>
    </row>
    <row r="2914" spans="1:12" x14ac:dyDescent="0.35">
      <c r="A2914">
        <v>534577</v>
      </c>
      <c r="B2914">
        <v>9</v>
      </c>
      <c r="D2914">
        <v>0</v>
      </c>
      <c r="F2914">
        <v>0</v>
      </c>
      <c r="G2914">
        <v>0</v>
      </c>
      <c r="K2914" t="s">
        <v>89</v>
      </c>
      <c r="L2914">
        <v>1</v>
      </c>
    </row>
    <row r="2915" spans="1:12" x14ac:dyDescent="0.35">
      <c r="A2915">
        <v>534577</v>
      </c>
      <c r="B2915">
        <v>10</v>
      </c>
      <c r="D2915">
        <v>0</v>
      </c>
      <c r="F2915">
        <v>0</v>
      </c>
      <c r="G2915">
        <v>0</v>
      </c>
      <c r="K2915" t="s">
        <v>89</v>
      </c>
      <c r="L2915">
        <v>1</v>
      </c>
    </row>
    <row r="2916" spans="1:12" x14ac:dyDescent="0.35">
      <c r="A2916">
        <v>534577</v>
      </c>
      <c r="B2916">
        <v>11</v>
      </c>
      <c r="D2916">
        <v>0</v>
      </c>
      <c r="F2916">
        <v>0</v>
      </c>
      <c r="G2916">
        <v>0</v>
      </c>
      <c r="K2916" t="s">
        <v>89</v>
      </c>
      <c r="L2916">
        <v>1</v>
      </c>
    </row>
    <row r="2917" spans="1:12" x14ac:dyDescent="0.35">
      <c r="A2917">
        <v>534577</v>
      </c>
      <c r="B2917">
        <v>12</v>
      </c>
      <c r="D2917">
        <v>0</v>
      </c>
      <c r="F2917">
        <v>0</v>
      </c>
      <c r="G2917">
        <v>0</v>
      </c>
      <c r="K2917" t="s">
        <v>89</v>
      </c>
      <c r="L2917">
        <v>1</v>
      </c>
    </row>
    <row r="2918" spans="1:12" x14ac:dyDescent="0.35">
      <c r="A2918">
        <v>101929</v>
      </c>
      <c r="B2918">
        <v>1</v>
      </c>
      <c r="C2918" t="s">
        <v>191</v>
      </c>
      <c r="D2918">
        <v>15</v>
      </c>
      <c r="E2918">
        <v>92</v>
      </c>
      <c r="F2918">
        <v>2</v>
      </c>
      <c r="G2918">
        <v>-17</v>
      </c>
      <c r="H2918" t="s">
        <v>252</v>
      </c>
      <c r="I2918" t="s">
        <v>252</v>
      </c>
      <c r="J2918">
        <v>41</v>
      </c>
      <c r="K2918" t="s">
        <v>304</v>
      </c>
      <c r="L2918">
        <v>1</v>
      </c>
    </row>
    <row r="2919" spans="1:12" x14ac:dyDescent="0.35">
      <c r="A2919">
        <v>101929</v>
      </c>
      <c r="B2919">
        <v>2</v>
      </c>
      <c r="D2919">
        <v>0</v>
      </c>
      <c r="F2919">
        <v>0</v>
      </c>
      <c r="G2919">
        <v>0</v>
      </c>
      <c r="K2919" t="s">
        <v>89</v>
      </c>
      <c r="L2919">
        <v>1</v>
      </c>
    </row>
    <row r="2920" spans="1:12" x14ac:dyDescent="0.35">
      <c r="A2920">
        <v>101929</v>
      </c>
      <c r="B2920">
        <v>3</v>
      </c>
      <c r="D2920">
        <v>0</v>
      </c>
      <c r="F2920">
        <v>0</v>
      </c>
      <c r="G2920">
        <v>0</v>
      </c>
      <c r="K2920" t="s">
        <v>89</v>
      </c>
      <c r="L2920">
        <v>1</v>
      </c>
    </row>
    <row r="2921" spans="1:12" x14ac:dyDescent="0.35">
      <c r="A2921">
        <v>101929</v>
      </c>
      <c r="B2921">
        <v>4</v>
      </c>
      <c r="D2921">
        <v>0</v>
      </c>
      <c r="F2921">
        <v>0</v>
      </c>
      <c r="G2921">
        <v>0</v>
      </c>
      <c r="K2921" t="s">
        <v>89</v>
      </c>
      <c r="L2921">
        <v>1</v>
      </c>
    </row>
    <row r="2922" spans="1:12" x14ac:dyDescent="0.35">
      <c r="A2922">
        <v>101929</v>
      </c>
      <c r="B2922">
        <v>5</v>
      </c>
      <c r="D2922">
        <v>0</v>
      </c>
      <c r="F2922">
        <v>0</v>
      </c>
      <c r="G2922">
        <v>0</v>
      </c>
      <c r="K2922" t="s">
        <v>89</v>
      </c>
      <c r="L2922">
        <v>1</v>
      </c>
    </row>
    <row r="2923" spans="1:12" x14ac:dyDescent="0.35">
      <c r="A2923">
        <v>101929</v>
      </c>
      <c r="B2923">
        <v>6</v>
      </c>
      <c r="D2923">
        <v>0</v>
      </c>
      <c r="F2923">
        <v>0</v>
      </c>
      <c r="G2923">
        <v>0</v>
      </c>
      <c r="K2923" t="s">
        <v>89</v>
      </c>
      <c r="L2923">
        <v>1</v>
      </c>
    </row>
    <row r="2924" spans="1:12" x14ac:dyDescent="0.35">
      <c r="A2924">
        <v>101929</v>
      </c>
      <c r="B2924">
        <v>7</v>
      </c>
      <c r="D2924">
        <v>0</v>
      </c>
      <c r="F2924">
        <v>0</v>
      </c>
      <c r="G2924">
        <v>0</v>
      </c>
      <c r="K2924" t="s">
        <v>89</v>
      </c>
      <c r="L2924">
        <v>1</v>
      </c>
    </row>
    <row r="2925" spans="1:12" x14ac:dyDescent="0.35">
      <c r="A2925">
        <v>101929</v>
      </c>
      <c r="B2925">
        <v>8</v>
      </c>
      <c r="D2925">
        <v>0</v>
      </c>
      <c r="F2925">
        <v>0</v>
      </c>
      <c r="G2925">
        <v>0</v>
      </c>
      <c r="K2925" t="s">
        <v>89</v>
      </c>
      <c r="L2925">
        <v>1</v>
      </c>
    </row>
    <row r="2926" spans="1:12" x14ac:dyDescent="0.35">
      <c r="A2926">
        <v>101929</v>
      </c>
      <c r="B2926">
        <v>9</v>
      </c>
      <c r="D2926">
        <v>0</v>
      </c>
      <c r="F2926">
        <v>0</v>
      </c>
      <c r="G2926">
        <v>0</v>
      </c>
      <c r="K2926" t="s">
        <v>89</v>
      </c>
      <c r="L2926">
        <v>1</v>
      </c>
    </row>
    <row r="2927" spans="1:12" x14ac:dyDescent="0.35">
      <c r="A2927">
        <v>101929</v>
      </c>
      <c r="B2927">
        <v>10</v>
      </c>
      <c r="D2927">
        <v>0</v>
      </c>
      <c r="F2927">
        <v>0</v>
      </c>
      <c r="G2927">
        <v>0</v>
      </c>
      <c r="K2927" t="s">
        <v>89</v>
      </c>
      <c r="L2927">
        <v>1</v>
      </c>
    </row>
    <row r="2928" spans="1:12" x14ac:dyDescent="0.35">
      <c r="A2928">
        <v>101929</v>
      </c>
      <c r="B2928">
        <v>11</v>
      </c>
      <c r="D2928">
        <v>0</v>
      </c>
      <c r="F2928">
        <v>0</v>
      </c>
      <c r="G2928">
        <v>0</v>
      </c>
      <c r="K2928" t="s">
        <v>89</v>
      </c>
      <c r="L2928">
        <v>1</v>
      </c>
    </row>
    <row r="2929" spans="1:12" x14ac:dyDescent="0.35">
      <c r="A2929">
        <v>101929</v>
      </c>
      <c r="B2929">
        <v>12</v>
      </c>
      <c r="D2929">
        <v>0</v>
      </c>
      <c r="F2929">
        <v>0</v>
      </c>
      <c r="G2929">
        <v>0</v>
      </c>
      <c r="K2929" t="s">
        <v>89</v>
      </c>
      <c r="L2929">
        <v>1</v>
      </c>
    </row>
    <row r="2930" spans="1:12" x14ac:dyDescent="0.35">
      <c r="A2930">
        <v>1280595</v>
      </c>
      <c r="B2930">
        <v>1</v>
      </c>
      <c r="C2930" t="s">
        <v>191</v>
      </c>
      <c r="D2930">
        <v>11</v>
      </c>
      <c r="E2930">
        <v>92</v>
      </c>
      <c r="F2930">
        <v>1</v>
      </c>
      <c r="G2930">
        <v>-17</v>
      </c>
      <c r="H2930" t="s">
        <v>252</v>
      </c>
      <c r="I2930" t="s">
        <v>252</v>
      </c>
      <c r="J2930">
        <v>41</v>
      </c>
      <c r="K2930" t="s">
        <v>304</v>
      </c>
      <c r="L2930">
        <v>1</v>
      </c>
    </row>
    <row r="2931" spans="1:12" x14ac:dyDescent="0.35">
      <c r="A2931">
        <v>1280595</v>
      </c>
      <c r="B2931">
        <v>2</v>
      </c>
      <c r="D2931">
        <v>0</v>
      </c>
      <c r="F2931">
        <v>0</v>
      </c>
      <c r="G2931">
        <v>0</v>
      </c>
      <c r="K2931" t="s">
        <v>89</v>
      </c>
      <c r="L2931">
        <v>1</v>
      </c>
    </row>
    <row r="2932" spans="1:12" x14ac:dyDescent="0.35">
      <c r="A2932">
        <v>1280595</v>
      </c>
      <c r="B2932">
        <v>3</v>
      </c>
      <c r="D2932">
        <v>0</v>
      </c>
      <c r="F2932">
        <v>0</v>
      </c>
      <c r="G2932">
        <v>0</v>
      </c>
      <c r="K2932" t="s">
        <v>89</v>
      </c>
      <c r="L2932">
        <v>1</v>
      </c>
    </row>
    <row r="2933" spans="1:12" x14ac:dyDescent="0.35">
      <c r="A2933">
        <v>1280595</v>
      </c>
      <c r="B2933">
        <v>4</v>
      </c>
      <c r="D2933">
        <v>0</v>
      </c>
      <c r="F2933">
        <v>0</v>
      </c>
      <c r="G2933">
        <v>0</v>
      </c>
      <c r="K2933" t="s">
        <v>89</v>
      </c>
      <c r="L2933">
        <v>1</v>
      </c>
    </row>
    <row r="2934" spans="1:12" x14ac:dyDescent="0.35">
      <c r="A2934">
        <v>1280595</v>
      </c>
      <c r="B2934">
        <v>5</v>
      </c>
      <c r="D2934">
        <v>0</v>
      </c>
      <c r="F2934">
        <v>0</v>
      </c>
      <c r="G2934">
        <v>0</v>
      </c>
      <c r="K2934" t="s">
        <v>89</v>
      </c>
      <c r="L2934">
        <v>1</v>
      </c>
    </row>
    <row r="2935" spans="1:12" x14ac:dyDescent="0.35">
      <c r="A2935">
        <v>1280595</v>
      </c>
      <c r="B2935">
        <v>6</v>
      </c>
      <c r="D2935">
        <v>0</v>
      </c>
      <c r="F2935">
        <v>0</v>
      </c>
      <c r="G2935">
        <v>0</v>
      </c>
      <c r="K2935" t="s">
        <v>89</v>
      </c>
      <c r="L2935">
        <v>1</v>
      </c>
    </row>
    <row r="2936" spans="1:12" x14ac:dyDescent="0.35">
      <c r="A2936">
        <v>1280595</v>
      </c>
      <c r="B2936">
        <v>7</v>
      </c>
      <c r="D2936">
        <v>0</v>
      </c>
      <c r="F2936">
        <v>0</v>
      </c>
      <c r="G2936">
        <v>0</v>
      </c>
      <c r="K2936" t="s">
        <v>89</v>
      </c>
      <c r="L2936">
        <v>1</v>
      </c>
    </row>
    <row r="2937" spans="1:12" x14ac:dyDescent="0.35">
      <c r="A2937">
        <v>1280595</v>
      </c>
      <c r="B2937">
        <v>8</v>
      </c>
      <c r="D2937">
        <v>0</v>
      </c>
      <c r="F2937">
        <v>0</v>
      </c>
      <c r="G2937">
        <v>0</v>
      </c>
      <c r="K2937" t="s">
        <v>89</v>
      </c>
      <c r="L2937">
        <v>1</v>
      </c>
    </row>
    <row r="2938" spans="1:12" x14ac:dyDescent="0.35">
      <c r="A2938">
        <v>1280595</v>
      </c>
      <c r="B2938">
        <v>9</v>
      </c>
      <c r="D2938">
        <v>0</v>
      </c>
      <c r="F2938">
        <v>0</v>
      </c>
      <c r="G2938">
        <v>0</v>
      </c>
      <c r="K2938" t="s">
        <v>89</v>
      </c>
      <c r="L2938">
        <v>1</v>
      </c>
    </row>
    <row r="2939" spans="1:12" x14ac:dyDescent="0.35">
      <c r="A2939">
        <v>1280595</v>
      </c>
      <c r="B2939">
        <v>10</v>
      </c>
      <c r="D2939">
        <v>0</v>
      </c>
      <c r="F2939">
        <v>0</v>
      </c>
      <c r="G2939">
        <v>0</v>
      </c>
      <c r="K2939" t="s">
        <v>89</v>
      </c>
      <c r="L2939">
        <v>1</v>
      </c>
    </row>
    <row r="2940" spans="1:12" x14ac:dyDescent="0.35">
      <c r="A2940">
        <v>1280595</v>
      </c>
      <c r="B2940">
        <v>11</v>
      </c>
      <c r="D2940">
        <v>0</v>
      </c>
      <c r="F2940">
        <v>0</v>
      </c>
      <c r="G2940">
        <v>0</v>
      </c>
      <c r="K2940" t="s">
        <v>89</v>
      </c>
      <c r="L2940">
        <v>1</v>
      </c>
    </row>
    <row r="2941" spans="1:12" x14ac:dyDescent="0.35">
      <c r="A2941">
        <v>1280595</v>
      </c>
      <c r="B2941">
        <v>12</v>
      </c>
      <c r="D2941">
        <v>0</v>
      </c>
      <c r="F2941">
        <v>0</v>
      </c>
      <c r="G2941">
        <v>0</v>
      </c>
      <c r="K2941" t="s">
        <v>89</v>
      </c>
      <c r="L2941">
        <v>1</v>
      </c>
    </row>
    <row r="2942" spans="1:12" x14ac:dyDescent="0.35">
      <c r="A2942">
        <v>56664</v>
      </c>
      <c r="B2942">
        <v>1</v>
      </c>
      <c r="C2942" t="s">
        <v>207</v>
      </c>
      <c r="D2942">
        <v>11</v>
      </c>
      <c r="E2942">
        <v>102</v>
      </c>
      <c r="F2942">
        <v>2</v>
      </c>
      <c r="G2942">
        <v>-27</v>
      </c>
      <c r="H2942" t="s">
        <v>255</v>
      </c>
      <c r="I2942" t="s">
        <v>256</v>
      </c>
      <c r="J2942">
        <v>42</v>
      </c>
      <c r="K2942" t="s">
        <v>305</v>
      </c>
      <c r="L2942">
        <v>1</v>
      </c>
    </row>
    <row r="2943" spans="1:12" x14ac:dyDescent="0.35">
      <c r="A2943">
        <v>56664</v>
      </c>
      <c r="B2943">
        <v>2</v>
      </c>
      <c r="D2943">
        <v>0</v>
      </c>
      <c r="F2943">
        <v>0</v>
      </c>
      <c r="G2943">
        <v>0</v>
      </c>
      <c r="K2943" t="s">
        <v>89</v>
      </c>
      <c r="L2943">
        <v>1</v>
      </c>
    </row>
    <row r="2944" spans="1:12" x14ac:dyDescent="0.35">
      <c r="A2944">
        <v>56664</v>
      </c>
      <c r="B2944">
        <v>3</v>
      </c>
      <c r="D2944">
        <v>0</v>
      </c>
      <c r="F2944">
        <v>0</v>
      </c>
      <c r="G2944">
        <v>0</v>
      </c>
      <c r="K2944" t="s">
        <v>89</v>
      </c>
      <c r="L2944">
        <v>1</v>
      </c>
    </row>
    <row r="2945" spans="1:12" x14ac:dyDescent="0.35">
      <c r="A2945">
        <v>56664</v>
      </c>
      <c r="B2945">
        <v>4</v>
      </c>
      <c r="D2945">
        <v>0</v>
      </c>
      <c r="F2945">
        <v>0</v>
      </c>
      <c r="G2945">
        <v>0</v>
      </c>
      <c r="K2945" t="s">
        <v>89</v>
      </c>
      <c r="L2945">
        <v>1</v>
      </c>
    </row>
    <row r="2946" spans="1:12" x14ac:dyDescent="0.35">
      <c r="A2946">
        <v>56664</v>
      </c>
      <c r="B2946">
        <v>5</v>
      </c>
      <c r="D2946">
        <v>0</v>
      </c>
      <c r="F2946">
        <v>0</v>
      </c>
      <c r="G2946">
        <v>0</v>
      </c>
      <c r="K2946" t="s">
        <v>89</v>
      </c>
      <c r="L2946">
        <v>1</v>
      </c>
    </row>
    <row r="2947" spans="1:12" x14ac:dyDescent="0.35">
      <c r="A2947">
        <v>56664</v>
      </c>
      <c r="B2947">
        <v>6</v>
      </c>
      <c r="D2947">
        <v>0</v>
      </c>
      <c r="F2947">
        <v>0</v>
      </c>
      <c r="G2947">
        <v>0</v>
      </c>
      <c r="K2947" t="s">
        <v>89</v>
      </c>
      <c r="L2947">
        <v>1</v>
      </c>
    </row>
    <row r="2948" spans="1:12" x14ac:dyDescent="0.35">
      <c r="A2948">
        <v>56664</v>
      </c>
      <c r="B2948">
        <v>7</v>
      </c>
      <c r="D2948">
        <v>0</v>
      </c>
      <c r="F2948">
        <v>0</v>
      </c>
      <c r="G2948">
        <v>0</v>
      </c>
      <c r="K2948" t="s">
        <v>89</v>
      </c>
      <c r="L2948">
        <v>1</v>
      </c>
    </row>
    <row r="2949" spans="1:12" x14ac:dyDescent="0.35">
      <c r="A2949">
        <v>56664</v>
      </c>
      <c r="B2949">
        <v>8</v>
      </c>
      <c r="D2949">
        <v>0</v>
      </c>
      <c r="F2949">
        <v>0</v>
      </c>
      <c r="G2949">
        <v>0</v>
      </c>
      <c r="K2949" t="s">
        <v>89</v>
      </c>
      <c r="L2949">
        <v>1</v>
      </c>
    </row>
    <row r="2950" spans="1:12" x14ac:dyDescent="0.35">
      <c r="A2950">
        <v>56664</v>
      </c>
      <c r="B2950">
        <v>9</v>
      </c>
      <c r="D2950">
        <v>0</v>
      </c>
      <c r="F2950">
        <v>0</v>
      </c>
      <c r="G2950">
        <v>0</v>
      </c>
      <c r="K2950" t="s">
        <v>89</v>
      </c>
      <c r="L2950">
        <v>1</v>
      </c>
    </row>
    <row r="2951" spans="1:12" x14ac:dyDescent="0.35">
      <c r="A2951">
        <v>56664</v>
      </c>
      <c r="B2951">
        <v>10</v>
      </c>
      <c r="D2951">
        <v>0</v>
      </c>
      <c r="F2951">
        <v>0</v>
      </c>
      <c r="G2951">
        <v>0</v>
      </c>
      <c r="K2951" t="s">
        <v>89</v>
      </c>
      <c r="L2951">
        <v>1</v>
      </c>
    </row>
    <row r="2952" spans="1:12" x14ac:dyDescent="0.35">
      <c r="A2952">
        <v>56664</v>
      </c>
      <c r="B2952">
        <v>11</v>
      </c>
      <c r="D2952">
        <v>0</v>
      </c>
      <c r="F2952">
        <v>0</v>
      </c>
      <c r="G2952">
        <v>0</v>
      </c>
      <c r="K2952" t="s">
        <v>89</v>
      </c>
      <c r="L2952">
        <v>1</v>
      </c>
    </row>
    <row r="2953" spans="1:12" x14ac:dyDescent="0.35">
      <c r="A2953">
        <v>56664</v>
      </c>
      <c r="B2953">
        <v>12</v>
      </c>
      <c r="D2953">
        <v>0</v>
      </c>
      <c r="F2953">
        <v>0</v>
      </c>
      <c r="G2953">
        <v>0</v>
      </c>
      <c r="K2953" t="s">
        <v>89</v>
      </c>
      <c r="L2953">
        <v>1</v>
      </c>
    </row>
    <row r="2954" spans="1:12" x14ac:dyDescent="0.35">
      <c r="A2954">
        <v>444527</v>
      </c>
      <c r="B2954">
        <v>1</v>
      </c>
      <c r="C2954" t="s">
        <v>207</v>
      </c>
      <c r="D2954">
        <v>21</v>
      </c>
      <c r="E2954">
        <v>102</v>
      </c>
      <c r="F2954">
        <v>1</v>
      </c>
      <c r="G2954">
        <v>-27</v>
      </c>
      <c r="H2954" t="s">
        <v>255</v>
      </c>
      <c r="I2954" t="s">
        <v>256</v>
      </c>
      <c r="J2954">
        <v>42</v>
      </c>
      <c r="K2954" t="s">
        <v>305</v>
      </c>
      <c r="L2954">
        <v>1</v>
      </c>
    </row>
    <row r="2955" spans="1:12" x14ac:dyDescent="0.35">
      <c r="A2955">
        <v>444527</v>
      </c>
      <c r="B2955">
        <v>2</v>
      </c>
      <c r="D2955">
        <v>0</v>
      </c>
      <c r="F2955">
        <v>0</v>
      </c>
      <c r="G2955">
        <v>0</v>
      </c>
      <c r="K2955" t="s">
        <v>89</v>
      </c>
      <c r="L2955">
        <v>1</v>
      </c>
    </row>
    <row r="2956" spans="1:12" x14ac:dyDescent="0.35">
      <c r="A2956">
        <v>444527</v>
      </c>
      <c r="B2956">
        <v>3</v>
      </c>
      <c r="D2956">
        <v>0</v>
      </c>
      <c r="F2956">
        <v>0</v>
      </c>
      <c r="G2956">
        <v>0</v>
      </c>
      <c r="K2956" t="s">
        <v>89</v>
      </c>
      <c r="L2956">
        <v>1</v>
      </c>
    </row>
    <row r="2957" spans="1:12" x14ac:dyDescent="0.35">
      <c r="A2957">
        <v>444527</v>
      </c>
      <c r="B2957">
        <v>4</v>
      </c>
      <c r="D2957">
        <v>0</v>
      </c>
      <c r="F2957">
        <v>0</v>
      </c>
      <c r="G2957">
        <v>0</v>
      </c>
      <c r="K2957" t="s">
        <v>89</v>
      </c>
      <c r="L2957">
        <v>1</v>
      </c>
    </row>
    <row r="2958" spans="1:12" x14ac:dyDescent="0.35">
      <c r="A2958">
        <v>444527</v>
      </c>
      <c r="B2958">
        <v>5</v>
      </c>
      <c r="D2958">
        <v>0</v>
      </c>
      <c r="F2958">
        <v>0</v>
      </c>
      <c r="G2958">
        <v>0</v>
      </c>
      <c r="K2958" t="s">
        <v>89</v>
      </c>
      <c r="L2958">
        <v>1</v>
      </c>
    </row>
    <row r="2959" spans="1:12" x14ac:dyDescent="0.35">
      <c r="A2959">
        <v>444527</v>
      </c>
      <c r="B2959">
        <v>6</v>
      </c>
      <c r="D2959">
        <v>0</v>
      </c>
      <c r="F2959">
        <v>0</v>
      </c>
      <c r="G2959">
        <v>0</v>
      </c>
      <c r="K2959" t="s">
        <v>89</v>
      </c>
      <c r="L2959">
        <v>1</v>
      </c>
    </row>
    <row r="2960" spans="1:12" x14ac:dyDescent="0.35">
      <c r="A2960">
        <v>444527</v>
      </c>
      <c r="B2960">
        <v>7</v>
      </c>
      <c r="D2960">
        <v>0</v>
      </c>
      <c r="F2960">
        <v>0</v>
      </c>
      <c r="G2960">
        <v>0</v>
      </c>
      <c r="K2960" t="s">
        <v>89</v>
      </c>
      <c r="L2960">
        <v>1</v>
      </c>
    </row>
    <row r="2961" spans="1:12" x14ac:dyDescent="0.35">
      <c r="A2961">
        <v>444527</v>
      </c>
      <c r="B2961">
        <v>8</v>
      </c>
      <c r="D2961">
        <v>0</v>
      </c>
      <c r="F2961">
        <v>0</v>
      </c>
      <c r="G2961">
        <v>0</v>
      </c>
      <c r="K2961" t="s">
        <v>89</v>
      </c>
      <c r="L2961">
        <v>1</v>
      </c>
    </row>
    <row r="2962" spans="1:12" x14ac:dyDescent="0.35">
      <c r="A2962">
        <v>444527</v>
      </c>
      <c r="B2962">
        <v>9</v>
      </c>
      <c r="D2962">
        <v>0</v>
      </c>
      <c r="F2962">
        <v>0</v>
      </c>
      <c r="G2962">
        <v>0</v>
      </c>
      <c r="K2962" t="s">
        <v>89</v>
      </c>
      <c r="L2962">
        <v>1</v>
      </c>
    </row>
    <row r="2963" spans="1:12" x14ac:dyDescent="0.35">
      <c r="A2963">
        <v>444527</v>
      </c>
      <c r="B2963">
        <v>10</v>
      </c>
      <c r="D2963">
        <v>0</v>
      </c>
      <c r="F2963">
        <v>0</v>
      </c>
      <c r="G2963">
        <v>0</v>
      </c>
      <c r="K2963" t="s">
        <v>89</v>
      </c>
      <c r="L2963">
        <v>1</v>
      </c>
    </row>
    <row r="2964" spans="1:12" x14ac:dyDescent="0.35">
      <c r="A2964">
        <v>444527</v>
      </c>
      <c r="B2964">
        <v>11</v>
      </c>
      <c r="D2964">
        <v>0</v>
      </c>
      <c r="F2964">
        <v>0</v>
      </c>
      <c r="G2964">
        <v>0</v>
      </c>
      <c r="K2964" t="s">
        <v>89</v>
      </c>
      <c r="L2964">
        <v>1</v>
      </c>
    </row>
    <row r="2965" spans="1:12" x14ac:dyDescent="0.35">
      <c r="A2965">
        <v>444527</v>
      </c>
      <c r="B2965">
        <v>12</v>
      </c>
      <c r="D2965">
        <v>0</v>
      </c>
      <c r="F2965">
        <v>0</v>
      </c>
      <c r="G2965">
        <v>0</v>
      </c>
      <c r="K2965" t="s">
        <v>89</v>
      </c>
      <c r="L2965">
        <v>1</v>
      </c>
    </row>
    <row r="2966" spans="1:12" x14ac:dyDescent="0.35">
      <c r="A2966">
        <v>1192351</v>
      </c>
      <c r="B2966">
        <v>1</v>
      </c>
      <c r="C2966" t="s">
        <v>207</v>
      </c>
      <c r="D2966">
        <v>41</v>
      </c>
      <c r="E2966">
        <v>102</v>
      </c>
      <c r="F2966">
        <v>2</v>
      </c>
      <c r="G2966">
        <v>-27</v>
      </c>
      <c r="H2966" t="s">
        <v>255</v>
      </c>
      <c r="I2966" t="s">
        <v>256</v>
      </c>
      <c r="J2966">
        <v>42</v>
      </c>
      <c r="K2966" t="s">
        <v>305</v>
      </c>
      <c r="L2966">
        <v>1</v>
      </c>
    </row>
    <row r="2967" spans="1:12" x14ac:dyDescent="0.35">
      <c r="A2967">
        <v>1192351</v>
      </c>
      <c r="B2967">
        <v>2</v>
      </c>
      <c r="D2967">
        <v>0</v>
      </c>
      <c r="F2967">
        <v>0</v>
      </c>
      <c r="G2967">
        <v>0</v>
      </c>
      <c r="K2967" t="s">
        <v>89</v>
      </c>
      <c r="L2967">
        <v>1</v>
      </c>
    </row>
    <row r="2968" spans="1:12" x14ac:dyDescent="0.35">
      <c r="A2968">
        <v>1192351</v>
      </c>
      <c r="B2968">
        <v>3</v>
      </c>
      <c r="D2968">
        <v>0</v>
      </c>
      <c r="F2968">
        <v>0</v>
      </c>
      <c r="G2968">
        <v>0</v>
      </c>
      <c r="K2968" t="s">
        <v>89</v>
      </c>
      <c r="L2968">
        <v>1</v>
      </c>
    </row>
    <row r="2969" spans="1:12" x14ac:dyDescent="0.35">
      <c r="A2969">
        <v>1192351</v>
      </c>
      <c r="B2969">
        <v>4</v>
      </c>
      <c r="D2969">
        <v>0</v>
      </c>
      <c r="F2969">
        <v>0</v>
      </c>
      <c r="G2969">
        <v>0</v>
      </c>
      <c r="K2969" t="s">
        <v>89</v>
      </c>
      <c r="L2969">
        <v>1</v>
      </c>
    </row>
    <row r="2970" spans="1:12" x14ac:dyDescent="0.35">
      <c r="A2970">
        <v>1192351</v>
      </c>
      <c r="B2970">
        <v>5</v>
      </c>
      <c r="D2970">
        <v>0</v>
      </c>
      <c r="F2970">
        <v>0</v>
      </c>
      <c r="G2970">
        <v>0</v>
      </c>
      <c r="K2970" t="s">
        <v>89</v>
      </c>
      <c r="L2970">
        <v>1</v>
      </c>
    </row>
    <row r="2971" spans="1:12" x14ac:dyDescent="0.35">
      <c r="A2971">
        <v>1192351</v>
      </c>
      <c r="B2971">
        <v>6</v>
      </c>
      <c r="D2971">
        <v>0</v>
      </c>
      <c r="F2971">
        <v>0</v>
      </c>
      <c r="G2971">
        <v>0</v>
      </c>
      <c r="K2971" t="s">
        <v>89</v>
      </c>
      <c r="L2971">
        <v>1</v>
      </c>
    </row>
    <row r="2972" spans="1:12" x14ac:dyDescent="0.35">
      <c r="A2972">
        <v>1192351</v>
      </c>
      <c r="B2972">
        <v>7</v>
      </c>
      <c r="D2972">
        <v>0</v>
      </c>
      <c r="F2972">
        <v>0</v>
      </c>
      <c r="G2972">
        <v>0</v>
      </c>
      <c r="K2972" t="s">
        <v>89</v>
      </c>
      <c r="L2972">
        <v>1</v>
      </c>
    </row>
    <row r="2973" spans="1:12" x14ac:dyDescent="0.35">
      <c r="A2973">
        <v>1192351</v>
      </c>
      <c r="B2973">
        <v>8</v>
      </c>
      <c r="D2973">
        <v>0</v>
      </c>
      <c r="F2973">
        <v>0</v>
      </c>
      <c r="G2973">
        <v>0</v>
      </c>
      <c r="K2973" t="s">
        <v>89</v>
      </c>
      <c r="L2973">
        <v>1</v>
      </c>
    </row>
    <row r="2974" spans="1:12" x14ac:dyDescent="0.35">
      <c r="A2974">
        <v>1192351</v>
      </c>
      <c r="B2974">
        <v>9</v>
      </c>
      <c r="D2974">
        <v>0</v>
      </c>
      <c r="F2974">
        <v>0</v>
      </c>
      <c r="G2974">
        <v>0</v>
      </c>
      <c r="K2974" t="s">
        <v>89</v>
      </c>
      <c r="L2974">
        <v>1</v>
      </c>
    </row>
    <row r="2975" spans="1:12" x14ac:dyDescent="0.35">
      <c r="A2975">
        <v>1192351</v>
      </c>
      <c r="B2975">
        <v>10</v>
      </c>
      <c r="D2975">
        <v>0</v>
      </c>
      <c r="F2975">
        <v>0</v>
      </c>
      <c r="G2975">
        <v>0</v>
      </c>
      <c r="K2975" t="s">
        <v>89</v>
      </c>
      <c r="L2975">
        <v>1</v>
      </c>
    </row>
    <row r="2976" spans="1:12" x14ac:dyDescent="0.35">
      <c r="A2976">
        <v>1192351</v>
      </c>
      <c r="B2976">
        <v>11</v>
      </c>
      <c r="D2976">
        <v>0</v>
      </c>
      <c r="F2976">
        <v>0</v>
      </c>
      <c r="G2976">
        <v>0</v>
      </c>
      <c r="K2976" t="s">
        <v>89</v>
      </c>
      <c r="L2976">
        <v>1</v>
      </c>
    </row>
    <row r="2977" spans="1:12" x14ac:dyDescent="0.35">
      <c r="A2977">
        <v>1192351</v>
      </c>
      <c r="B2977">
        <v>12</v>
      </c>
      <c r="D2977">
        <v>0</v>
      </c>
      <c r="F2977">
        <v>0</v>
      </c>
      <c r="G2977">
        <v>0</v>
      </c>
      <c r="K2977" t="s">
        <v>89</v>
      </c>
      <c r="L2977">
        <v>1</v>
      </c>
    </row>
    <row r="2978" spans="1:12" x14ac:dyDescent="0.35">
      <c r="A2978">
        <v>345836</v>
      </c>
      <c r="B2978">
        <v>1</v>
      </c>
      <c r="C2978" t="s">
        <v>207</v>
      </c>
      <c r="D2978">
        <v>47</v>
      </c>
      <c r="E2978">
        <v>102</v>
      </c>
      <c r="F2978">
        <v>2</v>
      </c>
      <c r="G2978">
        <v>-27</v>
      </c>
      <c r="H2978" t="s">
        <v>255</v>
      </c>
      <c r="I2978" t="s">
        <v>256</v>
      </c>
      <c r="J2978">
        <v>42</v>
      </c>
      <c r="K2978" t="s">
        <v>305</v>
      </c>
      <c r="L2978">
        <v>1</v>
      </c>
    </row>
    <row r="2979" spans="1:12" x14ac:dyDescent="0.35">
      <c r="A2979">
        <v>345836</v>
      </c>
      <c r="B2979">
        <v>2</v>
      </c>
      <c r="D2979">
        <v>0</v>
      </c>
      <c r="F2979">
        <v>0</v>
      </c>
      <c r="G2979">
        <v>0</v>
      </c>
      <c r="K2979" t="s">
        <v>89</v>
      </c>
      <c r="L2979">
        <v>1</v>
      </c>
    </row>
    <row r="2980" spans="1:12" x14ac:dyDescent="0.35">
      <c r="A2980">
        <v>345836</v>
      </c>
      <c r="B2980">
        <v>3</v>
      </c>
      <c r="D2980">
        <v>0</v>
      </c>
      <c r="F2980">
        <v>0</v>
      </c>
      <c r="G2980">
        <v>0</v>
      </c>
      <c r="K2980" t="s">
        <v>89</v>
      </c>
      <c r="L2980">
        <v>1</v>
      </c>
    </row>
    <row r="2981" spans="1:12" x14ac:dyDescent="0.35">
      <c r="A2981">
        <v>345836</v>
      </c>
      <c r="B2981">
        <v>4</v>
      </c>
      <c r="D2981">
        <v>0</v>
      </c>
      <c r="F2981">
        <v>0</v>
      </c>
      <c r="G2981">
        <v>0</v>
      </c>
      <c r="K2981" t="s">
        <v>89</v>
      </c>
      <c r="L2981">
        <v>1</v>
      </c>
    </row>
    <row r="2982" spans="1:12" x14ac:dyDescent="0.35">
      <c r="A2982">
        <v>345836</v>
      </c>
      <c r="B2982">
        <v>5</v>
      </c>
      <c r="D2982">
        <v>0</v>
      </c>
      <c r="F2982">
        <v>0</v>
      </c>
      <c r="G2982">
        <v>0</v>
      </c>
      <c r="K2982" t="s">
        <v>89</v>
      </c>
      <c r="L2982">
        <v>1</v>
      </c>
    </row>
    <row r="2983" spans="1:12" x14ac:dyDescent="0.35">
      <c r="A2983">
        <v>345836</v>
      </c>
      <c r="B2983">
        <v>6</v>
      </c>
      <c r="D2983">
        <v>0</v>
      </c>
      <c r="F2983">
        <v>0</v>
      </c>
      <c r="G2983">
        <v>0</v>
      </c>
      <c r="K2983" t="s">
        <v>89</v>
      </c>
      <c r="L2983">
        <v>1</v>
      </c>
    </row>
    <row r="2984" spans="1:12" x14ac:dyDescent="0.35">
      <c r="A2984">
        <v>345836</v>
      </c>
      <c r="B2984">
        <v>7</v>
      </c>
      <c r="D2984">
        <v>0</v>
      </c>
      <c r="F2984">
        <v>0</v>
      </c>
      <c r="G2984">
        <v>0</v>
      </c>
      <c r="K2984" t="s">
        <v>89</v>
      </c>
      <c r="L2984">
        <v>1</v>
      </c>
    </row>
    <row r="2985" spans="1:12" x14ac:dyDescent="0.35">
      <c r="A2985">
        <v>345836</v>
      </c>
      <c r="B2985">
        <v>8</v>
      </c>
      <c r="D2985">
        <v>0</v>
      </c>
      <c r="F2985">
        <v>0</v>
      </c>
      <c r="G2985">
        <v>0</v>
      </c>
      <c r="K2985" t="s">
        <v>89</v>
      </c>
      <c r="L2985">
        <v>1</v>
      </c>
    </row>
    <row r="2986" spans="1:12" x14ac:dyDescent="0.35">
      <c r="A2986">
        <v>345836</v>
      </c>
      <c r="B2986">
        <v>9</v>
      </c>
      <c r="D2986">
        <v>0</v>
      </c>
      <c r="F2986">
        <v>0</v>
      </c>
      <c r="G2986">
        <v>0</v>
      </c>
      <c r="K2986" t="s">
        <v>89</v>
      </c>
      <c r="L2986">
        <v>1</v>
      </c>
    </row>
    <row r="2987" spans="1:12" x14ac:dyDescent="0.35">
      <c r="A2987">
        <v>345836</v>
      </c>
      <c r="B2987">
        <v>10</v>
      </c>
      <c r="D2987">
        <v>0</v>
      </c>
      <c r="F2987">
        <v>0</v>
      </c>
      <c r="G2987">
        <v>0</v>
      </c>
      <c r="K2987" t="s">
        <v>89</v>
      </c>
      <c r="L2987">
        <v>1</v>
      </c>
    </row>
    <row r="2988" spans="1:12" x14ac:dyDescent="0.35">
      <c r="A2988">
        <v>345836</v>
      </c>
      <c r="B2988">
        <v>11</v>
      </c>
      <c r="D2988">
        <v>0</v>
      </c>
      <c r="F2988">
        <v>0</v>
      </c>
      <c r="G2988">
        <v>0</v>
      </c>
      <c r="K2988" t="s">
        <v>89</v>
      </c>
      <c r="L2988">
        <v>1</v>
      </c>
    </row>
    <row r="2989" spans="1:12" x14ac:dyDescent="0.35">
      <c r="A2989">
        <v>345836</v>
      </c>
      <c r="B2989">
        <v>12</v>
      </c>
      <c r="D2989">
        <v>0</v>
      </c>
      <c r="F2989">
        <v>0</v>
      </c>
      <c r="G2989">
        <v>0</v>
      </c>
      <c r="K2989" t="s">
        <v>89</v>
      </c>
      <c r="L2989">
        <v>1</v>
      </c>
    </row>
    <row r="2990" spans="1:12" x14ac:dyDescent="0.35">
      <c r="A2990">
        <v>1203632</v>
      </c>
      <c r="B2990">
        <v>1</v>
      </c>
      <c r="C2990" t="s">
        <v>207</v>
      </c>
      <c r="D2990">
        <v>41</v>
      </c>
      <c r="E2990">
        <v>102</v>
      </c>
      <c r="F2990">
        <v>1</v>
      </c>
      <c r="G2990">
        <v>-27</v>
      </c>
      <c r="H2990" t="s">
        <v>255</v>
      </c>
      <c r="I2990" t="s">
        <v>256</v>
      </c>
      <c r="J2990">
        <v>42</v>
      </c>
      <c r="K2990" t="s">
        <v>305</v>
      </c>
      <c r="L2990">
        <v>1</v>
      </c>
    </row>
    <row r="2991" spans="1:12" x14ac:dyDescent="0.35">
      <c r="A2991">
        <v>1203632</v>
      </c>
      <c r="B2991">
        <v>2</v>
      </c>
      <c r="D2991">
        <v>0</v>
      </c>
      <c r="F2991">
        <v>0</v>
      </c>
      <c r="G2991">
        <v>0</v>
      </c>
      <c r="K2991" t="s">
        <v>89</v>
      </c>
      <c r="L2991">
        <v>1</v>
      </c>
    </row>
    <row r="2992" spans="1:12" x14ac:dyDescent="0.35">
      <c r="A2992">
        <v>1203632</v>
      </c>
      <c r="B2992">
        <v>3</v>
      </c>
      <c r="D2992">
        <v>0</v>
      </c>
      <c r="F2992">
        <v>0</v>
      </c>
      <c r="G2992">
        <v>0</v>
      </c>
      <c r="K2992" t="s">
        <v>89</v>
      </c>
      <c r="L2992">
        <v>1</v>
      </c>
    </row>
    <row r="2993" spans="1:12" x14ac:dyDescent="0.35">
      <c r="A2993">
        <v>1203632</v>
      </c>
      <c r="B2993">
        <v>4</v>
      </c>
      <c r="D2993">
        <v>0</v>
      </c>
      <c r="F2993">
        <v>0</v>
      </c>
      <c r="G2993">
        <v>0</v>
      </c>
      <c r="K2993" t="s">
        <v>89</v>
      </c>
      <c r="L2993">
        <v>1</v>
      </c>
    </row>
    <row r="2994" spans="1:12" x14ac:dyDescent="0.35">
      <c r="A2994">
        <v>1203632</v>
      </c>
      <c r="B2994">
        <v>5</v>
      </c>
      <c r="D2994">
        <v>0</v>
      </c>
      <c r="F2994">
        <v>0</v>
      </c>
      <c r="G2994">
        <v>0</v>
      </c>
      <c r="K2994" t="s">
        <v>89</v>
      </c>
      <c r="L2994">
        <v>1</v>
      </c>
    </row>
    <row r="2995" spans="1:12" x14ac:dyDescent="0.35">
      <c r="A2995">
        <v>1203632</v>
      </c>
      <c r="B2995">
        <v>6</v>
      </c>
      <c r="D2995">
        <v>0</v>
      </c>
      <c r="F2995">
        <v>0</v>
      </c>
      <c r="G2995">
        <v>0</v>
      </c>
      <c r="K2995" t="s">
        <v>89</v>
      </c>
      <c r="L2995">
        <v>1</v>
      </c>
    </row>
    <row r="2996" spans="1:12" x14ac:dyDescent="0.35">
      <c r="A2996">
        <v>1203632</v>
      </c>
      <c r="B2996">
        <v>7</v>
      </c>
      <c r="D2996">
        <v>0</v>
      </c>
      <c r="F2996">
        <v>0</v>
      </c>
      <c r="G2996">
        <v>0</v>
      </c>
      <c r="K2996" t="s">
        <v>89</v>
      </c>
      <c r="L2996">
        <v>1</v>
      </c>
    </row>
    <row r="2997" spans="1:12" x14ac:dyDescent="0.35">
      <c r="A2997">
        <v>1203632</v>
      </c>
      <c r="B2997">
        <v>8</v>
      </c>
      <c r="D2997">
        <v>0</v>
      </c>
      <c r="F2997">
        <v>0</v>
      </c>
      <c r="G2997">
        <v>0</v>
      </c>
      <c r="K2997" t="s">
        <v>89</v>
      </c>
      <c r="L2997">
        <v>1</v>
      </c>
    </row>
    <row r="2998" spans="1:12" x14ac:dyDescent="0.35">
      <c r="A2998">
        <v>1203632</v>
      </c>
      <c r="B2998">
        <v>9</v>
      </c>
      <c r="D2998">
        <v>0</v>
      </c>
      <c r="F2998">
        <v>0</v>
      </c>
      <c r="G2998">
        <v>0</v>
      </c>
      <c r="K2998" t="s">
        <v>89</v>
      </c>
      <c r="L2998">
        <v>1</v>
      </c>
    </row>
    <row r="2999" spans="1:12" x14ac:dyDescent="0.35">
      <c r="A2999">
        <v>1203632</v>
      </c>
      <c r="B2999">
        <v>10</v>
      </c>
      <c r="D2999">
        <v>0</v>
      </c>
      <c r="F2999">
        <v>0</v>
      </c>
      <c r="G2999">
        <v>0</v>
      </c>
      <c r="K2999" t="s">
        <v>89</v>
      </c>
      <c r="L2999">
        <v>1</v>
      </c>
    </row>
    <row r="3000" spans="1:12" x14ac:dyDescent="0.35">
      <c r="A3000">
        <v>1203632</v>
      </c>
      <c r="B3000">
        <v>11</v>
      </c>
      <c r="D3000">
        <v>0</v>
      </c>
      <c r="F3000">
        <v>0</v>
      </c>
      <c r="G3000">
        <v>0</v>
      </c>
      <c r="K3000" t="s">
        <v>89</v>
      </c>
      <c r="L3000">
        <v>1</v>
      </c>
    </row>
    <row r="3001" spans="1:12" x14ac:dyDescent="0.35">
      <c r="A3001">
        <v>1203632</v>
      </c>
      <c r="B3001">
        <v>12</v>
      </c>
      <c r="D3001">
        <v>0</v>
      </c>
      <c r="F3001">
        <v>0</v>
      </c>
      <c r="G3001">
        <v>0</v>
      </c>
      <c r="K3001" t="s">
        <v>89</v>
      </c>
      <c r="L3001">
        <v>1</v>
      </c>
    </row>
    <row r="3002" spans="1:12" x14ac:dyDescent="0.35">
      <c r="A3002">
        <v>893571</v>
      </c>
      <c r="B3002">
        <v>1</v>
      </c>
      <c r="C3002" t="s">
        <v>207</v>
      </c>
      <c r="D3002">
        <v>8</v>
      </c>
      <c r="E3002">
        <v>102</v>
      </c>
      <c r="F3002">
        <v>2</v>
      </c>
      <c r="G3002">
        <v>-27</v>
      </c>
      <c r="H3002" t="s">
        <v>255</v>
      </c>
      <c r="I3002" t="s">
        <v>256</v>
      </c>
      <c r="J3002">
        <v>42</v>
      </c>
      <c r="K3002" t="s">
        <v>305</v>
      </c>
      <c r="L3002">
        <v>1</v>
      </c>
    </row>
    <row r="3003" spans="1:12" x14ac:dyDescent="0.35">
      <c r="A3003">
        <v>893571</v>
      </c>
      <c r="B3003">
        <v>2</v>
      </c>
      <c r="D3003">
        <v>0</v>
      </c>
      <c r="F3003">
        <v>0</v>
      </c>
      <c r="G3003">
        <v>0</v>
      </c>
      <c r="K3003" t="s">
        <v>89</v>
      </c>
      <c r="L3003">
        <v>1</v>
      </c>
    </row>
    <row r="3004" spans="1:12" x14ac:dyDescent="0.35">
      <c r="A3004">
        <v>893571</v>
      </c>
      <c r="B3004">
        <v>3</v>
      </c>
      <c r="D3004">
        <v>0</v>
      </c>
      <c r="F3004">
        <v>0</v>
      </c>
      <c r="G3004">
        <v>0</v>
      </c>
      <c r="K3004" t="s">
        <v>89</v>
      </c>
      <c r="L3004">
        <v>1</v>
      </c>
    </row>
    <row r="3005" spans="1:12" x14ac:dyDescent="0.35">
      <c r="A3005">
        <v>893571</v>
      </c>
      <c r="B3005">
        <v>4</v>
      </c>
      <c r="D3005">
        <v>0</v>
      </c>
      <c r="F3005">
        <v>0</v>
      </c>
      <c r="G3005">
        <v>0</v>
      </c>
      <c r="K3005" t="s">
        <v>89</v>
      </c>
      <c r="L3005">
        <v>1</v>
      </c>
    </row>
    <row r="3006" spans="1:12" x14ac:dyDescent="0.35">
      <c r="A3006">
        <v>893571</v>
      </c>
      <c r="B3006">
        <v>5</v>
      </c>
      <c r="D3006">
        <v>0</v>
      </c>
      <c r="F3006">
        <v>0</v>
      </c>
      <c r="G3006">
        <v>0</v>
      </c>
      <c r="K3006" t="s">
        <v>89</v>
      </c>
      <c r="L3006">
        <v>1</v>
      </c>
    </row>
    <row r="3007" spans="1:12" x14ac:dyDescent="0.35">
      <c r="A3007">
        <v>893571</v>
      </c>
      <c r="B3007">
        <v>6</v>
      </c>
      <c r="D3007">
        <v>0</v>
      </c>
      <c r="F3007">
        <v>0</v>
      </c>
      <c r="G3007">
        <v>0</v>
      </c>
      <c r="K3007" t="s">
        <v>89</v>
      </c>
      <c r="L3007">
        <v>1</v>
      </c>
    </row>
    <row r="3008" spans="1:12" x14ac:dyDescent="0.35">
      <c r="A3008">
        <v>893571</v>
      </c>
      <c r="B3008">
        <v>7</v>
      </c>
      <c r="D3008">
        <v>0</v>
      </c>
      <c r="F3008">
        <v>0</v>
      </c>
      <c r="G3008">
        <v>0</v>
      </c>
      <c r="K3008" t="s">
        <v>89</v>
      </c>
      <c r="L3008">
        <v>1</v>
      </c>
    </row>
    <row r="3009" spans="1:12" x14ac:dyDescent="0.35">
      <c r="A3009">
        <v>893571</v>
      </c>
      <c r="B3009">
        <v>8</v>
      </c>
      <c r="D3009">
        <v>0</v>
      </c>
      <c r="F3009">
        <v>0</v>
      </c>
      <c r="G3009">
        <v>0</v>
      </c>
      <c r="K3009" t="s">
        <v>89</v>
      </c>
      <c r="L3009">
        <v>1</v>
      </c>
    </row>
    <row r="3010" spans="1:12" x14ac:dyDescent="0.35">
      <c r="A3010">
        <v>893571</v>
      </c>
      <c r="B3010">
        <v>9</v>
      </c>
      <c r="D3010">
        <v>0</v>
      </c>
      <c r="F3010">
        <v>0</v>
      </c>
      <c r="G3010">
        <v>0</v>
      </c>
      <c r="K3010" t="s">
        <v>89</v>
      </c>
      <c r="L3010">
        <v>1</v>
      </c>
    </row>
    <row r="3011" spans="1:12" x14ac:dyDescent="0.35">
      <c r="A3011">
        <v>893571</v>
      </c>
      <c r="B3011">
        <v>10</v>
      </c>
      <c r="D3011">
        <v>0</v>
      </c>
      <c r="F3011">
        <v>0</v>
      </c>
      <c r="G3011">
        <v>0</v>
      </c>
      <c r="K3011" t="s">
        <v>89</v>
      </c>
      <c r="L3011">
        <v>1</v>
      </c>
    </row>
    <row r="3012" spans="1:12" x14ac:dyDescent="0.35">
      <c r="A3012">
        <v>893571</v>
      </c>
      <c r="B3012">
        <v>11</v>
      </c>
      <c r="D3012">
        <v>0</v>
      </c>
      <c r="F3012">
        <v>0</v>
      </c>
      <c r="G3012">
        <v>0</v>
      </c>
      <c r="K3012" t="s">
        <v>89</v>
      </c>
      <c r="L3012">
        <v>1</v>
      </c>
    </row>
    <row r="3013" spans="1:12" x14ac:dyDescent="0.35">
      <c r="A3013">
        <v>893571</v>
      </c>
      <c r="B3013">
        <v>12</v>
      </c>
      <c r="D3013">
        <v>0</v>
      </c>
      <c r="F3013">
        <v>0</v>
      </c>
      <c r="G3013">
        <v>0</v>
      </c>
      <c r="K3013" t="s">
        <v>89</v>
      </c>
      <c r="L3013">
        <v>1</v>
      </c>
    </row>
    <row r="3014" spans="1:12" x14ac:dyDescent="0.35">
      <c r="A3014">
        <v>586509</v>
      </c>
      <c r="B3014">
        <v>1</v>
      </c>
      <c r="C3014" t="s">
        <v>207</v>
      </c>
      <c r="D3014">
        <v>18</v>
      </c>
      <c r="E3014">
        <v>102</v>
      </c>
      <c r="F3014">
        <v>1</v>
      </c>
      <c r="G3014">
        <v>-27</v>
      </c>
      <c r="H3014" t="s">
        <v>255</v>
      </c>
      <c r="I3014" t="s">
        <v>256</v>
      </c>
      <c r="J3014">
        <v>42</v>
      </c>
      <c r="K3014" t="s">
        <v>305</v>
      </c>
      <c r="L3014">
        <v>1</v>
      </c>
    </row>
    <row r="3015" spans="1:12" x14ac:dyDescent="0.35">
      <c r="A3015">
        <v>586509</v>
      </c>
      <c r="B3015">
        <v>2</v>
      </c>
      <c r="D3015">
        <v>0</v>
      </c>
      <c r="F3015">
        <v>0</v>
      </c>
      <c r="G3015">
        <v>0</v>
      </c>
      <c r="K3015" t="s">
        <v>89</v>
      </c>
      <c r="L3015">
        <v>1</v>
      </c>
    </row>
    <row r="3016" spans="1:12" x14ac:dyDescent="0.35">
      <c r="A3016">
        <v>586509</v>
      </c>
      <c r="B3016">
        <v>3</v>
      </c>
      <c r="D3016">
        <v>0</v>
      </c>
      <c r="F3016">
        <v>0</v>
      </c>
      <c r="G3016">
        <v>0</v>
      </c>
      <c r="K3016" t="s">
        <v>89</v>
      </c>
      <c r="L3016">
        <v>1</v>
      </c>
    </row>
    <row r="3017" spans="1:12" x14ac:dyDescent="0.35">
      <c r="A3017">
        <v>586509</v>
      </c>
      <c r="B3017">
        <v>4</v>
      </c>
      <c r="D3017">
        <v>0</v>
      </c>
      <c r="F3017">
        <v>0</v>
      </c>
      <c r="G3017">
        <v>0</v>
      </c>
      <c r="K3017" t="s">
        <v>89</v>
      </c>
      <c r="L3017">
        <v>1</v>
      </c>
    </row>
    <row r="3018" spans="1:12" x14ac:dyDescent="0.35">
      <c r="A3018">
        <v>586509</v>
      </c>
      <c r="B3018">
        <v>5</v>
      </c>
      <c r="D3018">
        <v>0</v>
      </c>
      <c r="F3018">
        <v>0</v>
      </c>
      <c r="G3018">
        <v>0</v>
      </c>
      <c r="K3018" t="s">
        <v>89</v>
      </c>
      <c r="L3018">
        <v>1</v>
      </c>
    </row>
    <row r="3019" spans="1:12" x14ac:dyDescent="0.35">
      <c r="A3019">
        <v>586509</v>
      </c>
      <c r="B3019">
        <v>6</v>
      </c>
      <c r="D3019">
        <v>0</v>
      </c>
      <c r="F3019">
        <v>0</v>
      </c>
      <c r="G3019">
        <v>0</v>
      </c>
      <c r="K3019" t="s">
        <v>89</v>
      </c>
      <c r="L3019">
        <v>1</v>
      </c>
    </row>
    <row r="3020" spans="1:12" x14ac:dyDescent="0.35">
      <c r="A3020">
        <v>586509</v>
      </c>
      <c r="B3020">
        <v>7</v>
      </c>
      <c r="D3020">
        <v>0</v>
      </c>
      <c r="F3020">
        <v>0</v>
      </c>
      <c r="G3020">
        <v>0</v>
      </c>
      <c r="K3020" t="s">
        <v>89</v>
      </c>
      <c r="L3020">
        <v>1</v>
      </c>
    </row>
    <row r="3021" spans="1:12" x14ac:dyDescent="0.35">
      <c r="A3021">
        <v>586509</v>
      </c>
      <c r="B3021">
        <v>8</v>
      </c>
      <c r="D3021">
        <v>0</v>
      </c>
      <c r="F3021">
        <v>0</v>
      </c>
      <c r="G3021">
        <v>0</v>
      </c>
      <c r="K3021" t="s">
        <v>89</v>
      </c>
      <c r="L3021">
        <v>1</v>
      </c>
    </row>
    <row r="3022" spans="1:12" x14ac:dyDescent="0.35">
      <c r="A3022">
        <v>586509</v>
      </c>
      <c r="B3022">
        <v>9</v>
      </c>
      <c r="D3022">
        <v>0</v>
      </c>
      <c r="F3022">
        <v>0</v>
      </c>
      <c r="G3022">
        <v>0</v>
      </c>
      <c r="K3022" t="s">
        <v>89</v>
      </c>
      <c r="L3022">
        <v>1</v>
      </c>
    </row>
    <row r="3023" spans="1:12" x14ac:dyDescent="0.35">
      <c r="A3023">
        <v>586509</v>
      </c>
      <c r="B3023">
        <v>10</v>
      </c>
      <c r="D3023">
        <v>0</v>
      </c>
      <c r="F3023">
        <v>0</v>
      </c>
      <c r="G3023">
        <v>0</v>
      </c>
      <c r="K3023" t="s">
        <v>89</v>
      </c>
      <c r="L3023">
        <v>1</v>
      </c>
    </row>
    <row r="3024" spans="1:12" x14ac:dyDescent="0.35">
      <c r="A3024">
        <v>586509</v>
      </c>
      <c r="B3024">
        <v>11</v>
      </c>
      <c r="D3024">
        <v>0</v>
      </c>
      <c r="F3024">
        <v>0</v>
      </c>
      <c r="G3024">
        <v>0</v>
      </c>
      <c r="K3024" t="s">
        <v>89</v>
      </c>
      <c r="L3024">
        <v>1</v>
      </c>
    </row>
    <row r="3025" spans="1:12" x14ac:dyDescent="0.35">
      <c r="A3025">
        <v>586509</v>
      </c>
      <c r="B3025">
        <v>12</v>
      </c>
      <c r="D3025">
        <v>0</v>
      </c>
      <c r="F3025">
        <v>0</v>
      </c>
      <c r="G3025">
        <v>0</v>
      </c>
      <c r="K3025" t="s">
        <v>89</v>
      </c>
      <c r="L3025">
        <v>1</v>
      </c>
    </row>
    <row r="3026" spans="1:12" x14ac:dyDescent="0.35">
      <c r="A3026">
        <v>1037933</v>
      </c>
      <c r="B3026">
        <v>1</v>
      </c>
      <c r="C3026" t="s">
        <v>207</v>
      </c>
      <c r="D3026">
        <v>39</v>
      </c>
      <c r="E3026">
        <v>102</v>
      </c>
      <c r="F3026">
        <v>1</v>
      </c>
      <c r="G3026">
        <v>-27</v>
      </c>
      <c r="H3026" t="s">
        <v>255</v>
      </c>
      <c r="I3026" t="s">
        <v>256</v>
      </c>
      <c r="J3026">
        <v>42</v>
      </c>
      <c r="K3026" t="s">
        <v>305</v>
      </c>
      <c r="L3026">
        <v>1</v>
      </c>
    </row>
    <row r="3027" spans="1:12" x14ac:dyDescent="0.35">
      <c r="A3027">
        <v>1037933</v>
      </c>
      <c r="B3027">
        <v>2</v>
      </c>
      <c r="D3027">
        <v>0</v>
      </c>
      <c r="F3027">
        <v>0</v>
      </c>
      <c r="G3027">
        <v>0</v>
      </c>
      <c r="K3027" t="s">
        <v>89</v>
      </c>
      <c r="L3027">
        <v>1</v>
      </c>
    </row>
    <row r="3028" spans="1:12" x14ac:dyDescent="0.35">
      <c r="A3028">
        <v>1037933</v>
      </c>
      <c r="B3028">
        <v>3</v>
      </c>
      <c r="D3028">
        <v>0</v>
      </c>
      <c r="F3028">
        <v>0</v>
      </c>
      <c r="G3028">
        <v>0</v>
      </c>
      <c r="K3028" t="s">
        <v>89</v>
      </c>
      <c r="L3028">
        <v>1</v>
      </c>
    </row>
    <row r="3029" spans="1:12" x14ac:dyDescent="0.35">
      <c r="A3029">
        <v>1037933</v>
      </c>
      <c r="B3029">
        <v>4</v>
      </c>
      <c r="D3029">
        <v>0</v>
      </c>
      <c r="F3029">
        <v>0</v>
      </c>
      <c r="G3029">
        <v>0</v>
      </c>
      <c r="K3029" t="s">
        <v>89</v>
      </c>
      <c r="L3029">
        <v>1</v>
      </c>
    </row>
    <row r="3030" spans="1:12" x14ac:dyDescent="0.35">
      <c r="A3030">
        <v>1037933</v>
      </c>
      <c r="B3030">
        <v>5</v>
      </c>
      <c r="D3030">
        <v>0</v>
      </c>
      <c r="F3030">
        <v>0</v>
      </c>
      <c r="G3030">
        <v>0</v>
      </c>
      <c r="K3030" t="s">
        <v>89</v>
      </c>
      <c r="L3030">
        <v>1</v>
      </c>
    </row>
    <row r="3031" spans="1:12" x14ac:dyDescent="0.35">
      <c r="A3031">
        <v>1037933</v>
      </c>
      <c r="B3031">
        <v>6</v>
      </c>
      <c r="D3031">
        <v>0</v>
      </c>
      <c r="F3031">
        <v>0</v>
      </c>
      <c r="G3031">
        <v>0</v>
      </c>
      <c r="K3031" t="s">
        <v>89</v>
      </c>
      <c r="L3031">
        <v>1</v>
      </c>
    </row>
    <row r="3032" spans="1:12" x14ac:dyDescent="0.35">
      <c r="A3032">
        <v>1037933</v>
      </c>
      <c r="B3032">
        <v>7</v>
      </c>
      <c r="D3032">
        <v>0</v>
      </c>
      <c r="F3032">
        <v>0</v>
      </c>
      <c r="G3032">
        <v>0</v>
      </c>
      <c r="K3032" t="s">
        <v>89</v>
      </c>
      <c r="L3032">
        <v>1</v>
      </c>
    </row>
    <row r="3033" spans="1:12" x14ac:dyDescent="0.35">
      <c r="A3033">
        <v>1037933</v>
      </c>
      <c r="B3033">
        <v>8</v>
      </c>
      <c r="D3033">
        <v>0</v>
      </c>
      <c r="F3033">
        <v>0</v>
      </c>
      <c r="G3033">
        <v>0</v>
      </c>
      <c r="K3033" t="s">
        <v>89</v>
      </c>
      <c r="L3033">
        <v>1</v>
      </c>
    </row>
    <row r="3034" spans="1:12" x14ac:dyDescent="0.35">
      <c r="A3034">
        <v>1037933</v>
      </c>
      <c r="B3034">
        <v>9</v>
      </c>
      <c r="D3034">
        <v>0</v>
      </c>
      <c r="F3034">
        <v>0</v>
      </c>
      <c r="G3034">
        <v>0</v>
      </c>
      <c r="K3034" t="s">
        <v>89</v>
      </c>
      <c r="L3034">
        <v>1</v>
      </c>
    </row>
    <row r="3035" spans="1:12" x14ac:dyDescent="0.35">
      <c r="A3035">
        <v>1037933</v>
      </c>
      <c r="B3035">
        <v>10</v>
      </c>
      <c r="D3035">
        <v>0</v>
      </c>
      <c r="F3035">
        <v>0</v>
      </c>
      <c r="G3035">
        <v>0</v>
      </c>
      <c r="K3035" t="s">
        <v>89</v>
      </c>
      <c r="L3035">
        <v>1</v>
      </c>
    </row>
    <row r="3036" spans="1:12" x14ac:dyDescent="0.35">
      <c r="A3036">
        <v>1037933</v>
      </c>
      <c r="B3036">
        <v>11</v>
      </c>
      <c r="D3036">
        <v>0</v>
      </c>
      <c r="F3036">
        <v>0</v>
      </c>
      <c r="G3036">
        <v>0</v>
      </c>
      <c r="K3036" t="s">
        <v>89</v>
      </c>
      <c r="L3036">
        <v>1</v>
      </c>
    </row>
    <row r="3037" spans="1:12" x14ac:dyDescent="0.35">
      <c r="A3037">
        <v>1037933</v>
      </c>
      <c r="B3037">
        <v>12</v>
      </c>
      <c r="D3037">
        <v>0</v>
      </c>
      <c r="F3037">
        <v>0</v>
      </c>
      <c r="G3037">
        <v>0</v>
      </c>
      <c r="K3037" t="s">
        <v>89</v>
      </c>
      <c r="L3037">
        <v>1</v>
      </c>
    </row>
    <row r="3038" spans="1:12" x14ac:dyDescent="0.35">
      <c r="A3038">
        <v>1111705</v>
      </c>
      <c r="B3038">
        <v>1</v>
      </c>
      <c r="C3038" t="s">
        <v>207</v>
      </c>
      <c r="D3038">
        <v>13</v>
      </c>
      <c r="E3038">
        <v>102</v>
      </c>
      <c r="F3038">
        <v>1</v>
      </c>
      <c r="G3038">
        <v>-27</v>
      </c>
      <c r="H3038" t="s">
        <v>255</v>
      </c>
      <c r="I3038" t="s">
        <v>256</v>
      </c>
      <c r="J3038">
        <v>42</v>
      </c>
      <c r="K3038" t="s">
        <v>305</v>
      </c>
      <c r="L3038">
        <v>1</v>
      </c>
    </row>
    <row r="3039" spans="1:12" x14ac:dyDescent="0.35">
      <c r="A3039">
        <v>1111705</v>
      </c>
      <c r="B3039">
        <v>2</v>
      </c>
      <c r="D3039">
        <v>0</v>
      </c>
      <c r="F3039">
        <v>0</v>
      </c>
      <c r="G3039">
        <v>0</v>
      </c>
      <c r="K3039" t="s">
        <v>89</v>
      </c>
      <c r="L3039">
        <v>1</v>
      </c>
    </row>
    <row r="3040" spans="1:12" x14ac:dyDescent="0.35">
      <c r="A3040">
        <v>1111705</v>
      </c>
      <c r="B3040">
        <v>3</v>
      </c>
      <c r="D3040">
        <v>0</v>
      </c>
      <c r="F3040">
        <v>0</v>
      </c>
      <c r="G3040">
        <v>0</v>
      </c>
      <c r="K3040" t="s">
        <v>89</v>
      </c>
      <c r="L3040">
        <v>1</v>
      </c>
    </row>
    <row r="3041" spans="1:12" x14ac:dyDescent="0.35">
      <c r="A3041">
        <v>1111705</v>
      </c>
      <c r="B3041">
        <v>4</v>
      </c>
      <c r="D3041">
        <v>0</v>
      </c>
      <c r="F3041">
        <v>0</v>
      </c>
      <c r="G3041">
        <v>0</v>
      </c>
      <c r="K3041" t="s">
        <v>89</v>
      </c>
      <c r="L3041">
        <v>1</v>
      </c>
    </row>
    <row r="3042" spans="1:12" x14ac:dyDescent="0.35">
      <c r="A3042">
        <v>1111705</v>
      </c>
      <c r="B3042">
        <v>5</v>
      </c>
      <c r="D3042">
        <v>0</v>
      </c>
      <c r="F3042">
        <v>0</v>
      </c>
      <c r="G3042">
        <v>0</v>
      </c>
      <c r="K3042" t="s">
        <v>89</v>
      </c>
      <c r="L3042">
        <v>1</v>
      </c>
    </row>
    <row r="3043" spans="1:12" x14ac:dyDescent="0.35">
      <c r="A3043">
        <v>1111705</v>
      </c>
      <c r="B3043">
        <v>6</v>
      </c>
      <c r="D3043">
        <v>0</v>
      </c>
      <c r="F3043">
        <v>0</v>
      </c>
      <c r="G3043">
        <v>0</v>
      </c>
      <c r="K3043" t="s">
        <v>89</v>
      </c>
      <c r="L3043">
        <v>1</v>
      </c>
    </row>
    <row r="3044" spans="1:12" x14ac:dyDescent="0.35">
      <c r="A3044">
        <v>1111705</v>
      </c>
      <c r="B3044">
        <v>7</v>
      </c>
      <c r="D3044">
        <v>0</v>
      </c>
      <c r="F3044">
        <v>0</v>
      </c>
      <c r="G3044">
        <v>0</v>
      </c>
      <c r="K3044" t="s">
        <v>89</v>
      </c>
      <c r="L3044">
        <v>1</v>
      </c>
    </row>
    <row r="3045" spans="1:12" x14ac:dyDescent="0.35">
      <c r="A3045">
        <v>1111705</v>
      </c>
      <c r="B3045">
        <v>8</v>
      </c>
      <c r="D3045">
        <v>0</v>
      </c>
      <c r="F3045">
        <v>0</v>
      </c>
      <c r="G3045">
        <v>0</v>
      </c>
      <c r="K3045" t="s">
        <v>89</v>
      </c>
      <c r="L3045">
        <v>1</v>
      </c>
    </row>
    <row r="3046" spans="1:12" x14ac:dyDescent="0.35">
      <c r="A3046">
        <v>1111705</v>
      </c>
      <c r="B3046">
        <v>9</v>
      </c>
      <c r="D3046">
        <v>0</v>
      </c>
      <c r="F3046">
        <v>0</v>
      </c>
      <c r="G3046">
        <v>0</v>
      </c>
      <c r="K3046" t="s">
        <v>89</v>
      </c>
      <c r="L3046">
        <v>1</v>
      </c>
    </row>
    <row r="3047" spans="1:12" x14ac:dyDescent="0.35">
      <c r="A3047">
        <v>1111705</v>
      </c>
      <c r="B3047">
        <v>10</v>
      </c>
      <c r="D3047">
        <v>0</v>
      </c>
      <c r="F3047">
        <v>0</v>
      </c>
      <c r="G3047">
        <v>0</v>
      </c>
      <c r="K3047" t="s">
        <v>89</v>
      </c>
      <c r="L3047">
        <v>1</v>
      </c>
    </row>
    <row r="3048" spans="1:12" x14ac:dyDescent="0.35">
      <c r="A3048">
        <v>1111705</v>
      </c>
      <c r="B3048">
        <v>11</v>
      </c>
      <c r="D3048">
        <v>0</v>
      </c>
      <c r="F3048">
        <v>0</v>
      </c>
      <c r="G3048">
        <v>0</v>
      </c>
      <c r="K3048" t="s">
        <v>89</v>
      </c>
      <c r="L3048">
        <v>1</v>
      </c>
    </row>
    <row r="3049" spans="1:12" x14ac:dyDescent="0.35">
      <c r="A3049">
        <v>1111705</v>
      </c>
      <c r="B3049">
        <v>12</v>
      </c>
      <c r="D3049">
        <v>0</v>
      </c>
      <c r="F3049">
        <v>0</v>
      </c>
      <c r="G3049">
        <v>0</v>
      </c>
      <c r="K3049" t="s">
        <v>89</v>
      </c>
      <c r="L3049">
        <v>1</v>
      </c>
    </row>
    <row r="3050" spans="1:12" x14ac:dyDescent="0.35">
      <c r="A3050">
        <v>687711</v>
      </c>
      <c r="B3050">
        <v>1</v>
      </c>
      <c r="C3050" t="s">
        <v>207</v>
      </c>
      <c r="D3050">
        <v>12</v>
      </c>
      <c r="E3050">
        <v>102</v>
      </c>
      <c r="F3050">
        <v>2</v>
      </c>
      <c r="G3050">
        <v>-27</v>
      </c>
      <c r="H3050" t="s">
        <v>255</v>
      </c>
      <c r="I3050" t="s">
        <v>256</v>
      </c>
      <c r="J3050">
        <v>42</v>
      </c>
      <c r="K3050" t="s">
        <v>305</v>
      </c>
      <c r="L3050">
        <v>1</v>
      </c>
    </row>
    <row r="3051" spans="1:12" x14ac:dyDescent="0.35">
      <c r="A3051">
        <v>687711</v>
      </c>
      <c r="B3051">
        <v>2</v>
      </c>
      <c r="D3051">
        <v>0</v>
      </c>
      <c r="F3051">
        <v>0</v>
      </c>
      <c r="G3051">
        <v>0</v>
      </c>
      <c r="K3051" t="s">
        <v>89</v>
      </c>
      <c r="L3051">
        <v>1</v>
      </c>
    </row>
    <row r="3052" spans="1:12" x14ac:dyDescent="0.35">
      <c r="A3052">
        <v>687711</v>
      </c>
      <c r="B3052">
        <v>3</v>
      </c>
      <c r="D3052">
        <v>0</v>
      </c>
      <c r="F3052">
        <v>0</v>
      </c>
      <c r="G3052">
        <v>0</v>
      </c>
      <c r="K3052" t="s">
        <v>89</v>
      </c>
      <c r="L3052">
        <v>1</v>
      </c>
    </row>
    <row r="3053" spans="1:12" x14ac:dyDescent="0.35">
      <c r="A3053">
        <v>687711</v>
      </c>
      <c r="B3053">
        <v>4</v>
      </c>
      <c r="D3053">
        <v>0</v>
      </c>
      <c r="F3053">
        <v>0</v>
      </c>
      <c r="G3053">
        <v>0</v>
      </c>
      <c r="K3053" t="s">
        <v>89</v>
      </c>
      <c r="L3053">
        <v>1</v>
      </c>
    </row>
    <row r="3054" spans="1:12" x14ac:dyDescent="0.35">
      <c r="A3054">
        <v>687711</v>
      </c>
      <c r="B3054">
        <v>5</v>
      </c>
      <c r="D3054">
        <v>0</v>
      </c>
      <c r="F3054">
        <v>0</v>
      </c>
      <c r="G3054">
        <v>0</v>
      </c>
      <c r="K3054" t="s">
        <v>89</v>
      </c>
      <c r="L3054">
        <v>1</v>
      </c>
    </row>
    <row r="3055" spans="1:12" x14ac:dyDescent="0.35">
      <c r="A3055">
        <v>687711</v>
      </c>
      <c r="B3055">
        <v>6</v>
      </c>
      <c r="D3055">
        <v>0</v>
      </c>
      <c r="F3055">
        <v>0</v>
      </c>
      <c r="G3055">
        <v>0</v>
      </c>
      <c r="K3055" t="s">
        <v>89</v>
      </c>
      <c r="L3055">
        <v>1</v>
      </c>
    </row>
    <row r="3056" spans="1:12" x14ac:dyDescent="0.35">
      <c r="A3056">
        <v>687711</v>
      </c>
      <c r="B3056">
        <v>7</v>
      </c>
      <c r="D3056">
        <v>0</v>
      </c>
      <c r="F3056">
        <v>0</v>
      </c>
      <c r="G3056">
        <v>0</v>
      </c>
      <c r="K3056" t="s">
        <v>89</v>
      </c>
      <c r="L3056">
        <v>1</v>
      </c>
    </row>
    <row r="3057" spans="1:12" x14ac:dyDescent="0.35">
      <c r="A3057">
        <v>687711</v>
      </c>
      <c r="B3057">
        <v>8</v>
      </c>
      <c r="D3057">
        <v>0</v>
      </c>
      <c r="F3057">
        <v>0</v>
      </c>
      <c r="G3057">
        <v>0</v>
      </c>
      <c r="K3057" t="s">
        <v>89</v>
      </c>
      <c r="L3057">
        <v>1</v>
      </c>
    </row>
    <row r="3058" spans="1:12" x14ac:dyDescent="0.35">
      <c r="A3058">
        <v>687711</v>
      </c>
      <c r="B3058">
        <v>9</v>
      </c>
      <c r="D3058">
        <v>0</v>
      </c>
      <c r="F3058">
        <v>0</v>
      </c>
      <c r="G3058">
        <v>0</v>
      </c>
      <c r="K3058" t="s">
        <v>89</v>
      </c>
      <c r="L3058">
        <v>1</v>
      </c>
    </row>
    <row r="3059" spans="1:12" x14ac:dyDescent="0.35">
      <c r="A3059">
        <v>687711</v>
      </c>
      <c r="B3059">
        <v>10</v>
      </c>
      <c r="D3059">
        <v>0</v>
      </c>
      <c r="F3059">
        <v>0</v>
      </c>
      <c r="G3059">
        <v>0</v>
      </c>
      <c r="K3059" t="s">
        <v>89</v>
      </c>
      <c r="L3059">
        <v>1</v>
      </c>
    </row>
    <row r="3060" spans="1:12" x14ac:dyDescent="0.35">
      <c r="A3060">
        <v>687711</v>
      </c>
      <c r="B3060">
        <v>11</v>
      </c>
      <c r="D3060">
        <v>0</v>
      </c>
      <c r="F3060">
        <v>0</v>
      </c>
      <c r="G3060">
        <v>0</v>
      </c>
      <c r="K3060" t="s">
        <v>89</v>
      </c>
      <c r="L3060">
        <v>1</v>
      </c>
    </row>
    <row r="3061" spans="1:12" x14ac:dyDescent="0.35">
      <c r="A3061">
        <v>687711</v>
      </c>
      <c r="B3061">
        <v>12</v>
      </c>
      <c r="D3061">
        <v>0</v>
      </c>
      <c r="F3061">
        <v>0</v>
      </c>
      <c r="G3061">
        <v>0</v>
      </c>
      <c r="K3061" t="s">
        <v>89</v>
      </c>
      <c r="L3061">
        <v>1</v>
      </c>
    </row>
    <row r="3062" spans="1:12" x14ac:dyDescent="0.35">
      <c r="A3062">
        <v>382954</v>
      </c>
      <c r="B3062">
        <v>1</v>
      </c>
      <c r="C3062" t="s">
        <v>207</v>
      </c>
      <c r="D3062">
        <v>36</v>
      </c>
      <c r="E3062">
        <v>102</v>
      </c>
      <c r="F3062">
        <v>2</v>
      </c>
      <c r="G3062">
        <v>-27</v>
      </c>
      <c r="H3062" t="s">
        <v>255</v>
      </c>
      <c r="I3062" t="s">
        <v>256</v>
      </c>
      <c r="J3062">
        <v>42</v>
      </c>
      <c r="K3062" t="s">
        <v>305</v>
      </c>
      <c r="L3062">
        <v>1</v>
      </c>
    </row>
    <row r="3063" spans="1:12" x14ac:dyDescent="0.35">
      <c r="A3063">
        <v>382954</v>
      </c>
      <c r="B3063">
        <v>2</v>
      </c>
      <c r="D3063">
        <v>0</v>
      </c>
      <c r="F3063">
        <v>0</v>
      </c>
      <c r="G3063">
        <v>0</v>
      </c>
      <c r="K3063" t="s">
        <v>89</v>
      </c>
      <c r="L3063">
        <v>1</v>
      </c>
    </row>
    <row r="3064" spans="1:12" x14ac:dyDescent="0.35">
      <c r="A3064">
        <v>382954</v>
      </c>
      <c r="B3064">
        <v>3</v>
      </c>
      <c r="D3064">
        <v>0</v>
      </c>
      <c r="F3064">
        <v>0</v>
      </c>
      <c r="G3064">
        <v>0</v>
      </c>
      <c r="K3064" t="s">
        <v>89</v>
      </c>
      <c r="L3064">
        <v>1</v>
      </c>
    </row>
    <row r="3065" spans="1:12" x14ac:dyDescent="0.35">
      <c r="A3065">
        <v>382954</v>
      </c>
      <c r="B3065">
        <v>4</v>
      </c>
      <c r="D3065">
        <v>0</v>
      </c>
      <c r="F3065">
        <v>0</v>
      </c>
      <c r="G3065">
        <v>0</v>
      </c>
      <c r="K3065" t="s">
        <v>89</v>
      </c>
      <c r="L3065">
        <v>1</v>
      </c>
    </row>
    <row r="3066" spans="1:12" x14ac:dyDescent="0.35">
      <c r="A3066">
        <v>382954</v>
      </c>
      <c r="B3066">
        <v>5</v>
      </c>
      <c r="D3066">
        <v>0</v>
      </c>
      <c r="F3066">
        <v>0</v>
      </c>
      <c r="G3066">
        <v>0</v>
      </c>
      <c r="K3066" t="s">
        <v>89</v>
      </c>
      <c r="L3066">
        <v>1</v>
      </c>
    </row>
    <row r="3067" spans="1:12" x14ac:dyDescent="0.35">
      <c r="A3067">
        <v>382954</v>
      </c>
      <c r="B3067">
        <v>6</v>
      </c>
      <c r="D3067">
        <v>0</v>
      </c>
      <c r="F3067">
        <v>0</v>
      </c>
      <c r="G3067">
        <v>0</v>
      </c>
      <c r="K3067" t="s">
        <v>89</v>
      </c>
      <c r="L3067">
        <v>1</v>
      </c>
    </row>
    <row r="3068" spans="1:12" x14ac:dyDescent="0.35">
      <c r="A3068">
        <v>382954</v>
      </c>
      <c r="B3068">
        <v>7</v>
      </c>
      <c r="D3068">
        <v>0</v>
      </c>
      <c r="F3068">
        <v>0</v>
      </c>
      <c r="G3068">
        <v>0</v>
      </c>
      <c r="K3068" t="s">
        <v>89</v>
      </c>
      <c r="L3068">
        <v>1</v>
      </c>
    </row>
    <row r="3069" spans="1:12" x14ac:dyDescent="0.35">
      <c r="A3069">
        <v>382954</v>
      </c>
      <c r="B3069">
        <v>8</v>
      </c>
      <c r="D3069">
        <v>0</v>
      </c>
      <c r="F3069">
        <v>0</v>
      </c>
      <c r="G3069">
        <v>0</v>
      </c>
      <c r="K3069" t="s">
        <v>89</v>
      </c>
      <c r="L3069">
        <v>1</v>
      </c>
    </row>
    <row r="3070" spans="1:12" x14ac:dyDescent="0.35">
      <c r="A3070">
        <v>382954</v>
      </c>
      <c r="B3070">
        <v>9</v>
      </c>
      <c r="D3070">
        <v>0</v>
      </c>
      <c r="F3070">
        <v>0</v>
      </c>
      <c r="G3070">
        <v>0</v>
      </c>
      <c r="K3070" t="s">
        <v>89</v>
      </c>
      <c r="L3070">
        <v>1</v>
      </c>
    </row>
    <row r="3071" spans="1:12" x14ac:dyDescent="0.35">
      <c r="A3071">
        <v>382954</v>
      </c>
      <c r="B3071">
        <v>10</v>
      </c>
      <c r="D3071">
        <v>0</v>
      </c>
      <c r="F3071">
        <v>0</v>
      </c>
      <c r="G3071">
        <v>0</v>
      </c>
      <c r="K3071" t="s">
        <v>89</v>
      </c>
      <c r="L3071">
        <v>1</v>
      </c>
    </row>
    <row r="3072" spans="1:12" x14ac:dyDescent="0.35">
      <c r="A3072">
        <v>382954</v>
      </c>
      <c r="B3072">
        <v>11</v>
      </c>
      <c r="D3072">
        <v>0</v>
      </c>
      <c r="F3072">
        <v>0</v>
      </c>
      <c r="G3072">
        <v>0</v>
      </c>
      <c r="K3072" t="s">
        <v>89</v>
      </c>
      <c r="L3072">
        <v>1</v>
      </c>
    </row>
    <row r="3073" spans="1:12" x14ac:dyDescent="0.35">
      <c r="A3073">
        <v>382954</v>
      </c>
      <c r="B3073">
        <v>12</v>
      </c>
      <c r="D3073">
        <v>0</v>
      </c>
      <c r="F3073">
        <v>0</v>
      </c>
      <c r="G3073">
        <v>0</v>
      </c>
      <c r="K3073" t="s">
        <v>89</v>
      </c>
      <c r="L3073">
        <v>1</v>
      </c>
    </row>
    <row r="3074" spans="1:12" x14ac:dyDescent="0.35">
      <c r="A3074">
        <v>106999</v>
      </c>
      <c r="B3074">
        <v>1</v>
      </c>
      <c r="C3074" t="s">
        <v>207</v>
      </c>
      <c r="D3074">
        <v>34</v>
      </c>
      <c r="E3074">
        <v>102</v>
      </c>
      <c r="F3074">
        <v>1</v>
      </c>
      <c r="G3074">
        <v>-27</v>
      </c>
      <c r="H3074" t="s">
        <v>255</v>
      </c>
      <c r="I3074" t="s">
        <v>256</v>
      </c>
      <c r="J3074">
        <v>42</v>
      </c>
      <c r="K3074" t="s">
        <v>305</v>
      </c>
      <c r="L3074">
        <v>1</v>
      </c>
    </row>
    <row r="3075" spans="1:12" x14ac:dyDescent="0.35">
      <c r="A3075">
        <v>106999</v>
      </c>
      <c r="B3075">
        <v>2</v>
      </c>
      <c r="D3075">
        <v>0</v>
      </c>
      <c r="F3075">
        <v>0</v>
      </c>
      <c r="G3075">
        <v>0</v>
      </c>
      <c r="K3075" t="s">
        <v>89</v>
      </c>
      <c r="L3075">
        <v>1</v>
      </c>
    </row>
    <row r="3076" spans="1:12" x14ac:dyDescent="0.35">
      <c r="A3076">
        <v>106999</v>
      </c>
      <c r="B3076">
        <v>3</v>
      </c>
      <c r="D3076">
        <v>0</v>
      </c>
      <c r="F3076">
        <v>0</v>
      </c>
      <c r="G3076">
        <v>0</v>
      </c>
      <c r="K3076" t="s">
        <v>89</v>
      </c>
      <c r="L3076">
        <v>1</v>
      </c>
    </row>
    <row r="3077" spans="1:12" x14ac:dyDescent="0.35">
      <c r="A3077">
        <v>106999</v>
      </c>
      <c r="B3077">
        <v>4</v>
      </c>
      <c r="D3077">
        <v>0</v>
      </c>
      <c r="F3077">
        <v>0</v>
      </c>
      <c r="G3077">
        <v>0</v>
      </c>
      <c r="K3077" t="s">
        <v>89</v>
      </c>
      <c r="L3077">
        <v>1</v>
      </c>
    </row>
    <row r="3078" spans="1:12" x14ac:dyDescent="0.35">
      <c r="A3078">
        <v>106999</v>
      </c>
      <c r="B3078">
        <v>5</v>
      </c>
      <c r="D3078">
        <v>0</v>
      </c>
      <c r="F3078">
        <v>0</v>
      </c>
      <c r="G3078">
        <v>0</v>
      </c>
      <c r="K3078" t="s">
        <v>89</v>
      </c>
      <c r="L3078">
        <v>1</v>
      </c>
    </row>
    <row r="3079" spans="1:12" x14ac:dyDescent="0.35">
      <c r="A3079">
        <v>106999</v>
      </c>
      <c r="B3079">
        <v>6</v>
      </c>
      <c r="D3079">
        <v>0</v>
      </c>
      <c r="F3079">
        <v>0</v>
      </c>
      <c r="G3079">
        <v>0</v>
      </c>
      <c r="K3079" t="s">
        <v>89</v>
      </c>
      <c r="L3079">
        <v>1</v>
      </c>
    </row>
    <row r="3080" spans="1:12" x14ac:dyDescent="0.35">
      <c r="A3080">
        <v>106999</v>
      </c>
      <c r="B3080">
        <v>7</v>
      </c>
      <c r="D3080">
        <v>0</v>
      </c>
      <c r="F3080">
        <v>0</v>
      </c>
      <c r="G3080">
        <v>0</v>
      </c>
      <c r="K3080" t="s">
        <v>89</v>
      </c>
      <c r="L3080">
        <v>1</v>
      </c>
    </row>
    <row r="3081" spans="1:12" x14ac:dyDescent="0.35">
      <c r="A3081">
        <v>106999</v>
      </c>
      <c r="B3081">
        <v>8</v>
      </c>
      <c r="D3081">
        <v>0</v>
      </c>
      <c r="F3081">
        <v>0</v>
      </c>
      <c r="G3081">
        <v>0</v>
      </c>
      <c r="K3081" t="s">
        <v>89</v>
      </c>
      <c r="L3081">
        <v>1</v>
      </c>
    </row>
    <row r="3082" spans="1:12" x14ac:dyDescent="0.35">
      <c r="A3082">
        <v>106999</v>
      </c>
      <c r="B3082">
        <v>9</v>
      </c>
      <c r="D3082">
        <v>0</v>
      </c>
      <c r="F3082">
        <v>0</v>
      </c>
      <c r="G3082">
        <v>0</v>
      </c>
      <c r="K3082" t="s">
        <v>89</v>
      </c>
      <c r="L3082">
        <v>1</v>
      </c>
    </row>
    <row r="3083" spans="1:12" x14ac:dyDescent="0.35">
      <c r="A3083">
        <v>106999</v>
      </c>
      <c r="B3083">
        <v>10</v>
      </c>
      <c r="D3083">
        <v>0</v>
      </c>
      <c r="F3083">
        <v>0</v>
      </c>
      <c r="G3083">
        <v>0</v>
      </c>
      <c r="K3083" t="s">
        <v>89</v>
      </c>
      <c r="L3083">
        <v>1</v>
      </c>
    </row>
    <row r="3084" spans="1:12" x14ac:dyDescent="0.35">
      <c r="A3084">
        <v>106999</v>
      </c>
      <c r="B3084">
        <v>11</v>
      </c>
      <c r="D3084">
        <v>0</v>
      </c>
      <c r="F3084">
        <v>0</v>
      </c>
      <c r="G3084">
        <v>0</v>
      </c>
      <c r="K3084" t="s">
        <v>89</v>
      </c>
      <c r="L3084">
        <v>1</v>
      </c>
    </row>
    <row r="3085" spans="1:12" x14ac:dyDescent="0.35">
      <c r="A3085">
        <v>106999</v>
      </c>
      <c r="B3085">
        <v>12</v>
      </c>
      <c r="D3085">
        <v>0</v>
      </c>
      <c r="F3085">
        <v>0</v>
      </c>
      <c r="G3085">
        <v>0</v>
      </c>
      <c r="K3085" t="s">
        <v>89</v>
      </c>
      <c r="L3085">
        <v>1</v>
      </c>
    </row>
    <row r="3086" spans="1:12" x14ac:dyDescent="0.35">
      <c r="A3086">
        <v>1169213</v>
      </c>
      <c r="B3086">
        <v>1</v>
      </c>
      <c r="C3086" t="s">
        <v>207</v>
      </c>
      <c r="D3086">
        <v>17</v>
      </c>
      <c r="E3086">
        <v>102</v>
      </c>
      <c r="F3086">
        <v>1</v>
      </c>
      <c r="G3086">
        <v>-27</v>
      </c>
      <c r="H3086" t="s">
        <v>255</v>
      </c>
      <c r="I3086" t="s">
        <v>256</v>
      </c>
      <c r="J3086">
        <v>42</v>
      </c>
      <c r="K3086" t="s">
        <v>305</v>
      </c>
      <c r="L3086">
        <v>1</v>
      </c>
    </row>
    <row r="3087" spans="1:12" x14ac:dyDescent="0.35">
      <c r="A3087">
        <v>1169213</v>
      </c>
      <c r="B3087">
        <v>2</v>
      </c>
      <c r="D3087">
        <v>0</v>
      </c>
      <c r="F3087">
        <v>0</v>
      </c>
      <c r="G3087">
        <v>0</v>
      </c>
      <c r="K3087" t="s">
        <v>89</v>
      </c>
      <c r="L3087">
        <v>1</v>
      </c>
    </row>
    <row r="3088" spans="1:12" x14ac:dyDescent="0.35">
      <c r="A3088">
        <v>1169213</v>
      </c>
      <c r="B3088">
        <v>3</v>
      </c>
      <c r="D3088">
        <v>0</v>
      </c>
      <c r="F3088">
        <v>0</v>
      </c>
      <c r="G3088">
        <v>0</v>
      </c>
      <c r="K3088" t="s">
        <v>89</v>
      </c>
      <c r="L3088">
        <v>1</v>
      </c>
    </row>
    <row r="3089" spans="1:12" x14ac:dyDescent="0.35">
      <c r="A3089">
        <v>1169213</v>
      </c>
      <c r="B3089">
        <v>4</v>
      </c>
      <c r="D3089">
        <v>0</v>
      </c>
      <c r="F3089">
        <v>0</v>
      </c>
      <c r="G3089">
        <v>0</v>
      </c>
      <c r="K3089" t="s">
        <v>89</v>
      </c>
      <c r="L3089">
        <v>1</v>
      </c>
    </row>
    <row r="3090" spans="1:12" x14ac:dyDescent="0.35">
      <c r="A3090">
        <v>1169213</v>
      </c>
      <c r="B3090">
        <v>5</v>
      </c>
      <c r="D3090">
        <v>0</v>
      </c>
      <c r="F3090">
        <v>0</v>
      </c>
      <c r="G3090">
        <v>0</v>
      </c>
      <c r="K3090" t="s">
        <v>89</v>
      </c>
      <c r="L3090">
        <v>1</v>
      </c>
    </row>
    <row r="3091" spans="1:12" x14ac:dyDescent="0.35">
      <c r="A3091">
        <v>1169213</v>
      </c>
      <c r="B3091">
        <v>6</v>
      </c>
      <c r="D3091">
        <v>0</v>
      </c>
      <c r="F3091">
        <v>0</v>
      </c>
      <c r="G3091">
        <v>0</v>
      </c>
      <c r="K3091" t="s">
        <v>89</v>
      </c>
      <c r="L3091">
        <v>1</v>
      </c>
    </row>
    <row r="3092" spans="1:12" x14ac:dyDescent="0.35">
      <c r="A3092">
        <v>1169213</v>
      </c>
      <c r="B3092">
        <v>7</v>
      </c>
      <c r="D3092">
        <v>0</v>
      </c>
      <c r="F3092">
        <v>0</v>
      </c>
      <c r="G3092">
        <v>0</v>
      </c>
      <c r="K3092" t="s">
        <v>89</v>
      </c>
      <c r="L3092">
        <v>1</v>
      </c>
    </row>
    <row r="3093" spans="1:12" x14ac:dyDescent="0.35">
      <c r="A3093">
        <v>1169213</v>
      </c>
      <c r="B3093">
        <v>8</v>
      </c>
      <c r="D3093">
        <v>0</v>
      </c>
      <c r="F3093">
        <v>0</v>
      </c>
      <c r="G3093">
        <v>0</v>
      </c>
      <c r="K3093" t="s">
        <v>89</v>
      </c>
      <c r="L3093">
        <v>1</v>
      </c>
    </row>
    <row r="3094" spans="1:12" x14ac:dyDescent="0.35">
      <c r="A3094">
        <v>1169213</v>
      </c>
      <c r="B3094">
        <v>9</v>
      </c>
      <c r="D3094">
        <v>0</v>
      </c>
      <c r="F3094">
        <v>0</v>
      </c>
      <c r="G3094">
        <v>0</v>
      </c>
      <c r="K3094" t="s">
        <v>89</v>
      </c>
      <c r="L3094">
        <v>1</v>
      </c>
    </row>
    <row r="3095" spans="1:12" x14ac:dyDescent="0.35">
      <c r="A3095">
        <v>1169213</v>
      </c>
      <c r="B3095">
        <v>10</v>
      </c>
      <c r="D3095">
        <v>0</v>
      </c>
      <c r="F3095">
        <v>0</v>
      </c>
      <c r="G3095">
        <v>0</v>
      </c>
      <c r="K3095" t="s">
        <v>89</v>
      </c>
      <c r="L3095">
        <v>1</v>
      </c>
    </row>
    <row r="3096" spans="1:12" x14ac:dyDescent="0.35">
      <c r="A3096">
        <v>1169213</v>
      </c>
      <c r="B3096">
        <v>11</v>
      </c>
      <c r="D3096">
        <v>0</v>
      </c>
      <c r="F3096">
        <v>0</v>
      </c>
      <c r="G3096">
        <v>0</v>
      </c>
      <c r="K3096" t="s">
        <v>89</v>
      </c>
      <c r="L3096">
        <v>1</v>
      </c>
    </row>
    <row r="3097" spans="1:12" x14ac:dyDescent="0.35">
      <c r="A3097">
        <v>1169213</v>
      </c>
      <c r="B3097">
        <v>12</v>
      </c>
      <c r="D3097">
        <v>0</v>
      </c>
      <c r="F3097">
        <v>0</v>
      </c>
      <c r="G3097">
        <v>0</v>
      </c>
      <c r="K3097" t="s">
        <v>89</v>
      </c>
      <c r="L3097">
        <v>1</v>
      </c>
    </row>
    <row r="3098" spans="1:12" x14ac:dyDescent="0.35">
      <c r="A3098">
        <v>246355</v>
      </c>
      <c r="B3098">
        <v>1</v>
      </c>
      <c r="C3098" t="s">
        <v>207</v>
      </c>
      <c r="D3098">
        <v>16</v>
      </c>
      <c r="E3098">
        <v>102</v>
      </c>
      <c r="F3098">
        <v>1</v>
      </c>
      <c r="G3098">
        <v>-27</v>
      </c>
      <c r="H3098" t="s">
        <v>255</v>
      </c>
      <c r="I3098" t="s">
        <v>256</v>
      </c>
      <c r="J3098">
        <v>42</v>
      </c>
      <c r="K3098" t="s">
        <v>305</v>
      </c>
      <c r="L3098">
        <v>1</v>
      </c>
    </row>
    <row r="3099" spans="1:12" x14ac:dyDescent="0.35">
      <c r="A3099">
        <v>246355</v>
      </c>
      <c r="B3099">
        <v>2</v>
      </c>
      <c r="D3099">
        <v>0</v>
      </c>
      <c r="F3099">
        <v>0</v>
      </c>
      <c r="G3099">
        <v>0</v>
      </c>
      <c r="K3099" t="s">
        <v>89</v>
      </c>
      <c r="L3099">
        <v>1</v>
      </c>
    </row>
    <row r="3100" spans="1:12" x14ac:dyDescent="0.35">
      <c r="A3100">
        <v>246355</v>
      </c>
      <c r="B3100">
        <v>3</v>
      </c>
      <c r="D3100">
        <v>0</v>
      </c>
      <c r="F3100">
        <v>0</v>
      </c>
      <c r="G3100">
        <v>0</v>
      </c>
      <c r="K3100" t="s">
        <v>89</v>
      </c>
      <c r="L3100">
        <v>1</v>
      </c>
    </row>
    <row r="3101" spans="1:12" x14ac:dyDescent="0.35">
      <c r="A3101">
        <v>246355</v>
      </c>
      <c r="B3101">
        <v>4</v>
      </c>
      <c r="D3101">
        <v>0</v>
      </c>
      <c r="F3101">
        <v>0</v>
      </c>
      <c r="G3101">
        <v>0</v>
      </c>
      <c r="K3101" t="s">
        <v>89</v>
      </c>
      <c r="L3101">
        <v>1</v>
      </c>
    </row>
    <row r="3102" spans="1:12" x14ac:dyDescent="0.35">
      <c r="A3102">
        <v>246355</v>
      </c>
      <c r="B3102">
        <v>5</v>
      </c>
      <c r="D3102">
        <v>0</v>
      </c>
      <c r="F3102">
        <v>0</v>
      </c>
      <c r="G3102">
        <v>0</v>
      </c>
      <c r="K3102" t="s">
        <v>89</v>
      </c>
      <c r="L3102">
        <v>1</v>
      </c>
    </row>
    <row r="3103" spans="1:12" x14ac:dyDescent="0.35">
      <c r="A3103">
        <v>246355</v>
      </c>
      <c r="B3103">
        <v>6</v>
      </c>
      <c r="D3103">
        <v>0</v>
      </c>
      <c r="F3103">
        <v>0</v>
      </c>
      <c r="G3103">
        <v>0</v>
      </c>
      <c r="K3103" t="s">
        <v>89</v>
      </c>
      <c r="L3103">
        <v>1</v>
      </c>
    </row>
    <row r="3104" spans="1:12" x14ac:dyDescent="0.35">
      <c r="A3104">
        <v>246355</v>
      </c>
      <c r="B3104">
        <v>7</v>
      </c>
      <c r="D3104">
        <v>0</v>
      </c>
      <c r="F3104">
        <v>0</v>
      </c>
      <c r="G3104">
        <v>0</v>
      </c>
      <c r="K3104" t="s">
        <v>89</v>
      </c>
      <c r="L3104">
        <v>1</v>
      </c>
    </row>
    <row r="3105" spans="1:12" x14ac:dyDescent="0.35">
      <c r="A3105">
        <v>246355</v>
      </c>
      <c r="B3105">
        <v>8</v>
      </c>
      <c r="D3105">
        <v>0</v>
      </c>
      <c r="F3105">
        <v>0</v>
      </c>
      <c r="G3105">
        <v>0</v>
      </c>
      <c r="K3105" t="s">
        <v>89</v>
      </c>
      <c r="L3105">
        <v>1</v>
      </c>
    </row>
    <row r="3106" spans="1:12" x14ac:dyDescent="0.35">
      <c r="A3106">
        <v>246355</v>
      </c>
      <c r="B3106">
        <v>9</v>
      </c>
      <c r="D3106">
        <v>0</v>
      </c>
      <c r="F3106">
        <v>0</v>
      </c>
      <c r="G3106">
        <v>0</v>
      </c>
      <c r="K3106" t="s">
        <v>89</v>
      </c>
      <c r="L3106">
        <v>1</v>
      </c>
    </row>
    <row r="3107" spans="1:12" x14ac:dyDescent="0.35">
      <c r="A3107">
        <v>246355</v>
      </c>
      <c r="B3107">
        <v>10</v>
      </c>
      <c r="D3107">
        <v>0</v>
      </c>
      <c r="F3107">
        <v>0</v>
      </c>
      <c r="G3107">
        <v>0</v>
      </c>
      <c r="K3107" t="s">
        <v>89</v>
      </c>
      <c r="L3107">
        <v>1</v>
      </c>
    </row>
    <row r="3108" spans="1:12" x14ac:dyDescent="0.35">
      <c r="A3108">
        <v>246355</v>
      </c>
      <c r="B3108">
        <v>11</v>
      </c>
      <c r="D3108">
        <v>0</v>
      </c>
      <c r="F3108">
        <v>0</v>
      </c>
      <c r="G3108">
        <v>0</v>
      </c>
      <c r="K3108" t="s">
        <v>89</v>
      </c>
      <c r="L3108">
        <v>1</v>
      </c>
    </row>
    <row r="3109" spans="1:12" x14ac:dyDescent="0.35">
      <c r="A3109">
        <v>246355</v>
      </c>
      <c r="B3109">
        <v>12</v>
      </c>
      <c r="D3109">
        <v>0</v>
      </c>
      <c r="F3109">
        <v>0</v>
      </c>
      <c r="G3109">
        <v>0</v>
      </c>
      <c r="K3109" t="s">
        <v>89</v>
      </c>
      <c r="L3109">
        <v>1</v>
      </c>
    </row>
    <row r="3110" spans="1:12" x14ac:dyDescent="0.35">
      <c r="A3110">
        <v>671201</v>
      </c>
      <c r="B3110">
        <v>1</v>
      </c>
      <c r="C3110" t="s">
        <v>207</v>
      </c>
      <c r="D3110">
        <v>37</v>
      </c>
      <c r="E3110">
        <v>102</v>
      </c>
      <c r="F3110">
        <v>1</v>
      </c>
      <c r="G3110">
        <v>-27</v>
      </c>
      <c r="H3110" t="s">
        <v>255</v>
      </c>
      <c r="I3110" t="s">
        <v>256</v>
      </c>
      <c r="J3110">
        <v>42</v>
      </c>
      <c r="K3110" t="s">
        <v>305</v>
      </c>
      <c r="L3110">
        <v>1</v>
      </c>
    </row>
    <row r="3111" spans="1:12" x14ac:dyDescent="0.35">
      <c r="A3111">
        <v>671201</v>
      </c>
      <c r="B3111">
        <v>2</v>
      </c>
      <c r="D3111">
        <v>0</v>
      </c>
      <c r="F3111">
        <v>0</v>
      </c>
      <c r="G3111">
        <v>0</v>
      </c>
      <c r="K3111" t="s">
        <v>89</v>
      </c>
      <c r="L3111">
        <v>1</v>
      </c>
    </row>
    <row r="3112" spans="1:12" x14ac:dyDescent="0.35">
      <c r="A3112">
        <v>671201</v>
      </c>
      <c r="B3112">
        <v>3</v>
      </c>
      <c r="D3112">
        <v>0</v>
      </c>
      <c r="F3112">
        <v>0</v>
      </c>
      <c r="G3112">
        <v>0</v>
      </c>
      <c r="K3112" t="s">
        <v>89</v>
      </c>
      <c r="L3112">
        <v>1</v>
      </c>
    </row>
    <row r="3113" spans="1:12" x14ac:dyDescent="0.35">
      <c r="A3113">
        <v>671201</v>
      </c>
      <c r="B3113">
        <v>4</v>
      </c>
      <c r="D3113">
        <v>0</v>
      </c>
      <c r="F3113">
        <v>0</v>
      </c>
      <c r="G3113">
        <v>0</v>
      </c>
      <c r="K3113" t="s">
        <v>89</v>
      </c>
      <c r="L3113">
        <v>1</v>
      </c>
    </row>
    <row r="3114" spans="1:12" x14ac:dyDescent="0.35">
      <c r="A3114">
        <v>671201</v>
      </c>
      <c r="B3114">
        <v>5</v>
      </c>
      <c r="D3114">
        <v>0</v>
      </c>
      <c r="F3114">
        <v>0</v>
      </c>
      <c r="G3114">
        <v>0</v>
      </c>
      <c r="K3114" t="s">
        <v>89</v>
      </c>
      <c r="L3114">
        <v>1</v>
      </c>
    </row>
    <row r="3115" spans="1:12" x14ac:dyDescent="0.35">
      <c r="A3115">
        <v>671201</v>
      </c>
      <c r="B3115">
        <v>6</v>
      </c>
      <c r="D3115">
        <v>0</v>
      </c>
      <c r="F3115">
        <v>0</v>
      </c>
      <c r="G3115">
        <v>0</v>
      </c>
      <c r="K3115" t="s">
        <v>89</v>
      </c>
      <c r="L3115">
        <v>1</v>
      </c>
    </row>
    <row r="3116" spans="1:12" x14ac:dyDescent="0.35">
      <c r="A3116">
        <v>671201</v>
      </c>
      <c r="B3116">
        <v>7</v>
      </c>
      <c r="D3116">
        <v>0</v>
      </c>
      <c r="F3116">
        <v>0</v>
      </c>
      <c r="G3116">
        <v>0</v>
      </c>
      <c r="K3116" t="s">
        <v>89</v>
      </c>
      <c r="L3116">
        <v>1</v>
      </c>
    </row>
    <row r="3117" spans="1:12" x14ac:dyDescent="0.35">
      <c r="A3117">
        <v>671201</v>
      </c>
      <c r="B3117">
        <v>8</v>
      </c>
      <c r="D3117">
        <v>0</v>
      </c>
      <c r="F3117">
        <v>0</v>
      </c>
      <c r="G3117">
        <v>0</v>
      </c>
      <c r="K3117" t="s">
        <v>89</v>
      </c>
      <c r="L3117">
        <v>1</v>
      </c>
    </row>
    <row r="3118" spans="1:12" x14ac:dyDescent="0.35">
      <c r="A3118">
        <v>671201</v>
      </c>
      <c r="B3118">
        <v>9</v>
      </c>
      <c r="D3118">
        <v>0</v>
      </c>
      <c r="F3118">
        <v>0</v>
      </c>
      <c r="G3118">
        <v>0</v>
      </c>
      <c r="K3118" t="s">
        <v>89</v>
      </c>
      <c r="L3118">
        <v>1</v>
      </c>
    </row>
    <row r="3119" spans="1:12" x14ac:dyDescent="0.35">
      <c r="A3119">
        <v>671201</v>
      </c>
      <c r="B3119">
        <v>10</v>
      </c>
      <c r="D3119">
        <v>0</v>
      </c>
      <c r="F3119">
        <v>0</v>
      </c>
      <c r="G3119">
        <v>0</v>
      </c>
      <c r="K3119" t="s">
        <v>89</v>
      </c>
      <c r="L3119">
        <v>1</v>
      </c>
    </row>
    <row r="3120" spans="1:12" x14ac:dyDescent="0.35">
      <c r="A3120">
        <v>671201</v>
      </c>
      <c r="B3120">
        <v>11</v>
      </c>
      <c r="D3120">
        <v>0</v>
      </c>
      <c r="F3120">
        <v>0</v>
      </c>
      <c r="G3120">
        <v>0</v>
      </c>
      <c r="K3120" t="s">
        <v>89</v>
      </c>
      <c r="L3120">
        <v>1</v>
      </c>
    </row>
    <row r="3121" spans="1:12" x14ac:dyDescent="0.35">
      <c r="A3121">
        <v>671201</v>
      </c>
      <c r="B3121">
        <v>12</v>
      </c>
      <c r="D3121">
        <v>0</v>
      </c>
      <c r="F3121">
        <v>0</v>
      </c>
      <c r="G3121">
        <v>0</v>
      </c>
      <c r="K3121" t="s">
        <v>89</v>
      </c>
      <c r="L3121">
        <v>1</v>
      </c>
    </row>
    <row r="3122" spans="1:12" x14ac:dyDescent="0.35">
      <c r="A3122">
        <v>1131171</v>
      </c>
      <c r="B3122">
        <v>1</v>
      </c>
      <c r="C3122" t="s">
        <v>228</v>
      </c>
      <c r="D3122">
        <v>12</v>
      </c>
      <c r="E3122">
        <v>117</v>
      </c>
      <c r="F3122">
        <v>1</v>
      </c>
      <c r="G3122">
        <v>-42</v>
      </c>
      <c r="H3122" t="s">
        <v>307</v>
      </c>
      <c r="I3122" t="s">
        <v>308</v>
      </c>
      <c r="J3122">
        <v>43</v>
      </c>
      <c r="K3122" t="s">
        <v>306</v>
      </c>
      <c r="L3122">
        <v>1</v>
      </c>
    </row>
    <row r="3123" spans="1:12" x14ac:dyDescent="0.35">
      <c r="A3123">
        <v>1131171</v>
      </c>
      <c r="B3123">
        <v>2</v>
      </c>
      <c r="D3123">
        <v>0</v>
      </c>
      <c r="F3123">
        <v>0</v>
      </c>
      <c r="G3123">
        <v>0</v>
      </c>
      <c r="K3123" t="s">
        <v>89</v>
      </c>
      <c r="L3123">
        <v>1</v>
      </c>
    </row>
    <row r="3124" spans="1:12" x14ac:dyDescent="0.35">
      <c r="A3124">
        <v>1131171</v>
      </c>
      <c r="B3124">
        <v>3</v>
      </c>
      <c r="D3124">
        <v>0</v>
      </c>
      <c r="F3124">
        <v>0</v>
      </c>
      <c r="G3124">
        <v>0</v>
      </c>
      <c r="K3124" t="s">
        <v>89</v>
      </c>
      <c r="L3124">
        <v>1</v>
      </c>
    </row>
    <row r="3125" spans="1:12" x14ac:dyDescent="0.35">
      <c r="A3125">
        <v>1131171</v>
      </c>
      <c r="B3125">
        <v>4</v>
      </c>
      <c r="D3125">
        <v>0</v>
      </c>
      <c r="F3125">
        <v>0</v>
      </c>
      <c r="G3125">
        <v>0</v>
      </c>
      <c r="K3125" t="s">
        <v>89</v>
      </c>
      <c r="L3125">
        <v>1</v>
      </c>
    </row>
    <row r="3126" spans="1:12" x14ac:dyDescent="0.35">
      <c r="A3126">
        <v>1131171</v>
      </c>
      <c r="B3126">
        <v>5</v>
      </c>
      <c r="D3126">
        <v>0</v>
      </c>
      <c r="F3126">
        <v>0</v>
      </c>
      <c r="G3126">
        <v>0</v>
      </c>
      <c r="K3126" t="s">
        <v>89</v>
      </c>
      <c r="L3126">
        <v>1</v>
      </c>
    </row>
    <row r="3127" spans="1:12" x14ac:dyDescent="0.35">
      <c r="A3127">
        <v>1131171</v>
      </c>
      <c r="B3127">
        <v>6</v>
      </c>
      <c r="D3127">
        <v>0</v>
      </c>
      <c r="F3127">
        <v>0</v>
      </c>
      <c r="G3127">
        <v>0</v>
      </c>
      <c r="K3127" t="s">
        <v>89</v>
      </c>
      <c r="L3127">
        <v>1</v>
      </c>
    </row>
    <row r="3128" spans="1:12" x14ac:dyDescent="0.35">
      <c r="A3128">
        <v>1131171</v>
      </c>
      <c r="B3128">
        <v>7</v>
      </c>
      <c r="D3128">
        <v>0</v>
      </c>
      <c r="F3128">
        <v>0</v>
      </c>
      <c r="G3128">
        <v>0</v>
      </c>
      <c r="K3128" t="s">
        <v>89</v>
      </c>
      <c r="L3128">
        <v>1</v>
      </c>
    </row>
    <row r="3129" spans="1:12" x14ac:dyDescent="0.35">
      <c r="A3129">
        <v>1131171</v>
      </c>
      <c r="B3129">
        <v>8</v>
      </c>
      <c r="D3129">
        <v>0</v>
      </c>
      <c r="F3129">
        <v>0</v>
      </c>
      <c r="G3129">
        <v>0</v>
      </c>
      <c r="K3129" t="s">
        <v>89</v>
      </c>
      <c r="L3129">
        <v>1</v>
      </c>
    </row>
    <row r="3130" spans="1:12" x14ac:dyDescent="0.35">
      <c r="A3130">
        <v>1131171</v>
      </c>
      <c r="B3130">
        <v>9</v>
      </c>
      <c r="D3130">
        <v>0</v>
      </c>
      <c r="F3130">
        <v>0</v>
      </c>
      <c r="G3130">
        <v>0</v>
      </c>
      <c r="K3130" t="s">
        <v>89</v>
      </c>
      <c r="L3130">
        <v>1</v>
      </c>
    </row>
    <row r="3131" spans="1:12" x14ac:dyDescent="0.35">
      <c r="A3131">
        <v>1131171</v>
      </c>
      <c r="B3131">
        <v>10</v>
      </c>
      <c r="D3131">
        <v>0</v>
      </c>
      <c r="F3131">
        <v>0</v>
      </c>
      <c r="G3131">
        <v>0</v>
      </c>
      <c r="K3131" t="s">
        <v>89</v>
      </c>
      <c r="L3131">
        <v>1</v>
      </c>
    </row>
    <row r="3132" spans="1:12" x14ac:dyDescent="0.35">
      <c r="A3132">
        <v>1131171</v>
      </c>
      <c r="B3132">
        <v>11</v>
      </c>
      <c r="D3132">
        <v>0</v>
      </c>
      <c r="F3132">
        <v>0</v>
      </c>
      <c r="G3132">
        <v>0</v>
      </c>
      <c r="K3132" t="s">
        <v>89</v>
      </c>
      <c r="L3132">
        <v>1</v>
      </c>
    </row>
    <row r="3133" spans="1:12" x14ac:dyDescent="0.35">
      <c r="A3133">
        <v>1131171</v>
      </c>
      <c r="B3133">
        <v>12</v>
      </c>
      <c r="D3133">
        <v>0</v>
      </c>
      <c r="F3133">
        <v>0</v>
      </c>
      <c r="G3133">
        <v>0</v>
      </c>
      <c r="K3133" t="s">
        <v>89</v>
      </c>
      <c r="L3133">
        <v>1</v>
      </c>
    </row>
    <row r="3134" spans="1:12" x14ac:dyDescent="0.35">
      <c r="A3134">
        <v>419506</v>
      </c>
      <c r="B3134">
        <v>1</v>
      </c>
      <c r="C3134" t="s">
        <v>228</v>
      </c>
      <c r="D3134">
        <v>48</v>
      </c>
      <c r="E3134">
        <v>117</v>
      </c>
      <c r="F3134">
        <v>2</v>
      </c>
      <c r="G3134">
        <v>-42</v>
      </c>
      <c r="H3134" t="s">
        <v>307</v>
      </c>
      <c r="I3134" t="s">
        <v>308</v>
      </c>
      <c r="J3134">
        <v>43</v>
      </c>
      <c r="K3134" t="s">
        <v>306</v>
      </c>
      <c r="L3134">
        <v>1</v>
      </c>
    </row>
    <row r="3135" spans="1:12" x14ac:dyDescent="0.35">
      <c r="A3135">
        <v>419506</v>
      </c>
      <c r="B3135">
        <v>2</v>
      </c>
      <c r="D3135">
        <v>0</v>
      </c>
      <c r="F3135">
        <v>0</v>
      </c>
      <c r="G3135">
        <v>0</v>
      </c>
      <c r="K3135" t="s">
        <v>89</v>
      </c>
      <c r="L3135">
        <v>1</v>
      </c>
    </row>
    <row r="3136" spans="1:12" x14ac:dyDescent="0.35">
      <c r="A3136">
        <v>419506</v>
      </c>
      <c r="B3136">
        <v>3</v>
      </c>
      <c r="D3136">
        <v>0</v>
      </c>
      <c r="F3136">
        <v>0</v>
      </c>
      <c r="G3136">
        <v>0</v>
      </c>
      <c r="K3136" t="s">
        <v>89</v>
      </c>
      <c r="L3136">
        <v>1</v>
      </c>
    </row>
    <row r="3137" spans="1:12" x14ac:dyDescent="0.35">
      <c r="A3137">
        <v>419506</v>
      </c>
      <c r="B3137">
        <v>4</v>
      </c>
      <c r="D3137">
        <v>0</v>
      </c>
      <c r="F3137">
        <v>0</v>
      </c>
      <c r="G3137">
        <v>0</v>
      </c>
      <c r="K3137" t="s">
        <v>89</v>
      </c>
      <c r="L3137">
        <v>1</v>
      </c>
    </row>
    <row r="3138" spans="1:12" x14ac:dyDescent="0.35">
      <c r="A3138">
        <v>419506</v>
      </c>
      <c r="B3138">
        <v>5</v>
      </c>
      <c r="D3138">
        <v>0</v>
      </c>
      <c r="F3138">
        <v>0</v>
      </c>
      <c r="G3138">
        <v>0</v>
      </c>
      <c r="K3138" t="s">
        <v>89</v>
      </c>
      <c r="L3138">
        <v>1</v>
      </c>
    </row>
    <row r="3139" spans="1:12" x14ac:dyDescent="0.35">
      <c r="A3139">
        <v>419506</v>
      </c>
      <c r="B3139">
        <v>6</v>
      </c>
      <c r="D3139">
        <v>0</v>
      </c>
      <c r="F3139">
        <v>0</v>
      </c>
      <c r="G3139">
        <v>0</v>
      </c>
      <c r="K3139" t="s">
        <v>89</v>
      </c>
      <c r="L3139">
        <v>1</v>
      </c>
    </row>
    <row r="3140" spans="1:12" x14ac:dyDescent="0.35">
      <c r="A3140">
        <v>419506</v>
      </c>
      <c r="B3140">
        <v>7</v>
      </c>
      <c r="D3140">
        <v>0</v>
      </c>
      <c r="F3140">
        <v>0</v>
      </c>
      <c r="G3140">
        <v>0</v>
      </c>
      <c r="K3140" t="s">
        <v>89</v>
      </c>
      <c r="L3140">
        <v>1</v>
      </c>
    </row>
    <row r="3141" spans="1:12" x14ac:dyDescent="0.35">
      <c r="A3141">
        <v>419506</v>
      </c>
      <c r="B3141">
        <v>8</v>
      </c>
      <c r="D3141">
        <v>0</v>
      </c>
      <c r="F3141">
        <v>0</v>
      </c>
      <c r="G3141">
        <v>0</v>
      </c>
      <c r="K3141" t="s">
        <v>89</v>
      </c>
      <c r="L3141">
        <v>1</v>
      </c>
    </row>
    <row r="3142" spans="1:12" x14ac:dyDescent="0.35">
      <c r="A3142">
        <v>419506</v>
      </c>
      <c r="B3142">
        <v>9</v>
      </c>
      <c r="D3142">
        <v>0</v>
      </c>
      <c r="F3142">
        <v>0</v>
      </c>
      <c r="G3142">
        <v>0</v>
      </c>
      <c r="K3142" t="s">
        <v>89</v>
      </c>
      <c r="L3142">
        <v>1</v>
      </c>
    </row>
    <row r="3143" spans="1:12" x14ac:dyDescent="0.35">
      <c r="A3143">
        <v>419506</v>
      </c>
      <c r="B3143">
        <v>10</v>
      </c>
      <c r="D3143">
        <v>0</v>
      </c>
      <c r="F3143">
        <v>0</v>
      </c>
      <c r="G3143">
        <v>0</v>
      </c>
      <c r="K3143" t="s">
        <v>89</v>
      </c>
      <c r="L3143">
        <v>1</v>
      </c>
    </row>
    <row r="3144" spans="1:12" x14ac:dyDescent="0.35">
      <c r="A3144">
        <v>419506</v>
      </c>
      <c r="B3144">
        <v>11</v>
      </c>
      <c r="D3144">
        <v>0</v>
      </c>
      <c r="F3144">
        <v>0</v>
      </c>
      <c r="G3144">
        <v>0</v>
      </c>
      <c r="K3144" t="s">
        <v>89</v>
      </c>
      <c r="L3144">
        <v>1</v>
      </c>
    </row>
    <row r="3145" spans="1:12" x14ac:dyDescent="0.35">
      <c r="A3145">
        <v>419506</v>
      </c>
      <c r="B3145">
        <v>12</v>
      </c>
      <c r="D3145">
        <v>0</v>
      </c>
      <c r="F3145">
        <v>0</v>
      </c>
      <c r="G3145">
        <v>0</v>
      </c>
      <c r="K3145" t="s">
        <v>89</v>
      </c>
      <c r="L3145">
        <v>1</v>
      </c>
    </row>
    <row r="3146" spans="1:12" x14ac:dyDescent="0.35">
      <c r="A3146">
        <v>768482</v>
      </c>
      <c r="B3146">
        <v>1</v>
      </c>
      <c r="C3146" t="s">
        <v>228</v>
      </c>
      <c r="D3146">
        <v>14</v>
      </c>
      <c r="E3146">
        <v>117</v>
      </c>
      <c r="F3146">
        <v>1</v>
      </c>
      <c r="G3146">
        <v>-42</v>
      </c>
      <c r="H3146" t="s">
        <v>307</v>
      </c>
      <c r="I3146" t="s">
        <v>308</v>
      </c>
      <c r="J3146">
        <v>43</v>
      </c>
      <c r="K3146" t="s">
        <v>306</v>
      </c>
      <c r="L3146">
        <v>1</v>
      </c>
    </row>
    <row r="3147" spans="1:12" x14ac:dyDescent="0.35">
      <c r="A3147">
        <v>768482</v>
      </c>
      <c r="B3147">
        <v>2</v>
      </c>
      <c r="D3147">
        <v>0</v>
      </c>
      <c r="F3147">
        <v>0</v>
      </c>
      <c r="G3147">
        <v>0</v>
      </c>
      <c r="K3147" t="s">
        <v>89</v>
      </c>
      <c r="L3147">
        <v>1</v>
      </c>
    </row>
    <row r="3148" spans="1:12" x14ac:dyDescent="0.35">
      <c r="A3148">
        <v>768482</v>
      </c>
      <c r="B3148">
        <v>3</v>
      </c>
      <c r="D3148">
        <v>0</v>
      </c>
      <c r="F3148">
        <v>0</v>
      </c>
      <c r="G3148">
        <v>0</v>
      </c>
      <c r="K3148" t="s">
        <v>89</v>
      </c>
      <c r="L3148">
        <v>1</v>
      </c>
    </row>
    <row r="3149" spans="1:12" x14ac:dyDescent="0.35">
      <c r="A3149">
        <v>768482</v>
      </c>
      <c r="B3149">
        <v>4</v>
      </c>
      <c r="D3149">
        <v>0</v>
      </c>
      <c r="F3149">
        <v>0</v>
      </c>
      <c r="G3149">
        <v>0</v>
      </c>
      <c r="K3149" t="s">
        <v>89</v>
      </c>
      <c r="L3149">
        <v>1</v>
      </c>
    </row>
    <row r="3150" spans="1:12" x14ac:dyDescent="0.35">
      <c r="A3150">
        <v>768482</v>
      </c>
      <c r="B3150">
        <v>5</v>
      </c>
      <c r="D3150">
        <v>0</v>
      </c>
      <c r="F3150">
        <v>0</v>
      </c>
      <c r="G3150">
        <v>0</v>
      </c>
      <c r="K3150" t="s">
        <v>89</v>
      </c>
      <c r="L3150">
        <v>1</v>
      </c>
    </row>
    <row r="3151" spans="1:12" x14ac:dyDescent="0.35">
      <c r="A3151">
        <v>768482</v>
      </c>
      <c r="B3151">
        <v>6</v>
      </c>
      <c r="D3151">
        <v>0</v>
      </c>
      <c r="F3151">
        <v>0</v>
      </c>
      <c r="G3151">
        <v>0</v>
      </c>
      <c r="K3151" t="s">
        <v>89</v>
      </c>
      <c r="L3151">
        <v>1</v>
      </c>
    </row>
    <row r="3152" spans="1:12" x14ac:dyDescent="0.35">
      <c r="A3152">
        <v>768482</v>
      </c>
      <c r="B3152">
        <v>7</v>
      </c>
      <c r="D3152">
        <v>0</v>
      </c>
      <c r="F3152">
        <v>0</v>
      </c>
      <c r="G3152">
        <v>0</v>
      </c>
      <c r="K3152" t="s">
        <v>89</v>
      </c>
      <c r="L3152">
        <v>1</v>
      </c>
    </row>
    <row r="3153" spans="1:12" x14ac:dyDescent="0.35">
      <c r="A3153">
        <v>768482</v>
      </c>
      <c r="B3153">
        <v>8</v>
      </c>
      <c r="D3153">
        <v>0</v>
      </c>
      <c r="F3153">
        <v>0</v>
      </c>
      <c r="G3153">
        <v>0</v>
      </c>
      <c r="K3153" t="s">
        <v>89</v>
      </c>
      <c r="L3153">
        <v>1</v>
      </c>
    </row>
    <row r="3154" spans="1:12" x14ac:dyDescent="0.35">
      <c r="A3154">
        <v>768482</v>
      </c>
      <c r="B3154">
        <v>9</v>
      </c>
      <c r="D3154">
        <v>0</v>
      </c>
      <c r="F3154">
        <v>0</v>
      </c>
      <c r="G3154">
        <v>0</v>
      </c>
      <c r="K3154" t="s">
        <v>89</v>
      </c>
      <c r="L3154">
        <v>1</v>
      </c>
    </row>
    <row r="3155" spans="1:12" x14ac:dyDescent="0.35">
      <c r="A3155">
        <v>768482</v>
      </c>
      <c r="B3155">
        <v>10</v>
      </c>
      <c r="D3155">
        <v>0</v>
      </c>
      <c r="F3155">
        <v>0</v>
      </c>
      <c r="G3155">
        <v>0</v>
      </c>
      <c r="K3155" t="s">
        <v>89</v>
      </c>
      <c r="L3155">
        <v>1</v>
      </c>
    </row>
    <row r="3156" spans="1:12" x14ac:dyDescent="0.35">
      <c r="A3156">
        <v>768482</v>
      </c>
      <c r="B3156">
        <v>11</v>
      </c>
      <c r="D3156">
        <v>0</v>
      </c>
      <c r="F3156">
        <v>0</v>
      </c>
      <c r="G3156">
        <v>0</v>
      </c>
      <c r="K3156" t="s">
        <v>89</v>
      </c>
      <c r="L3156">
        <v>1</v>
      </c>
    </row>
    <row r="3157" spans="1:12" x14ac:dyDescent="0.35">
      <c r="A3157">
        <v>768482</v>
      </c>
      <c r="B3157">
        <v>12</v>
      </c>
      <c r="D3157">
        <v>0</v>
      </c>
      <c r="F3157">
        <v>0</v>
      </c>
      <c r="G3157">
        <v>0</v>
      </c>
      <c r="K3157" t="s">
        <v>89</v>
      </c>
      <c r="L3157">
        <v>1</v>
      </c>
    </row>
    <row r="3158" spans="1:12" x14ac:dyDescent="0.35">
      <c r="A3158">
        <v>1521380</v>
      </c>
      <c r="B3158">
        <v>1</v>
      </c>
      <c r="C3158" t="s">
        <v>228</v>
      </c>
      <c r="D3158">
        <v>45</v>
      </c>
      <c r="E3158">
        <v>117</v>
      </c>
      <c r="F3158">
        <v>1</v>
      </c>
      <c r="G3158">
        <v>-42</v>
      </c>
      <c r="H3158" t="s">
        <v>307</v>
      </c>
      <c r="I3158" t="s">
        <v>308</v>
      </c>
      <c r="J3158">
        <v>43</v>
      </c>
      <c r="K3158" t="s">
        <v>306</v>
      </c>
      <c r="L3158">
        <v>1</v>
      </c>
    </row>
    <row r="3159" spans="1:12" x14ac:dyDescent="0.35">
      <c r="A3159">
        <v>1521380</v>
      </c>
      <c r="B3159">
        <v>2</v>
      </c>
      <c r="D3159">
        <v>0</v>
      </c>
      <c r="F3159">
        <v>0</v>
      </c>
      <c r="G3159">
        <v>0</v>
      </c>
      <c r="K3159" t="s">
        <v>89</v>
      </c>
      <c r="L3159">
        <v>1</v>
      </c>
    </row>
    <row r="3160" spans="1:12" x14ac:dyDescent="0.35">
      <c r="A3160">
        <v>1521380</v>
      </c>
      <c r="B3160">
        <v>3</v>
      </c>
      <c r="D3160">
        <v>0</v>
      </c>
      <c r="F3160">
        <v>0</v>
      </c>
      <c r="G3160">
        <v>0</v>
      </c>
      <c r="K3160" t="s">
        <v>89</v>
      </c>
      <c r="L3160">
        <v>1</v>
      </c>
    </row>
    <row r="3161" spans="1:12" x14ac:dyDescent="0.35">
      <c r="A3161">
        <v>1521380</v>
      </c>
      <c r="B3161">
        <v>4</v>
      </c>
      <c r="D3161">
        <v>0</v>
      </c>
      <c r="F3161">
        <v>0</v>
      </c>
      <c r="G3161">
        <v>0</v>
      </c>
      <c r="K3161" t="s">
        <v>89</v>
      </c>
      <c r="L3161">
        <v>1</v>
      </c>
    </row>
    <row r="3162" spans="1:12" x14ac:dyDescent="0.35">
      <c r="A3162">
        <v>1521380</v>
      </c>
      <c r="B3162">
        <v>5</v>
      </c>
      <c r="D3162">
        <v>0</v>
      </c>
      <c r="F3162">
        <v>0</v>
      </c>
      <c r="G3162">
        <v>0</v>
      </c>
      <c r="K3162" t="s">
        <v>89</v>
      </c>
      <c r="L3162">
        <v>1</v>
      </c>
    </row>
    <row r="3163" spans="1:12" x14ac:dyDescent="0.35">
      <c r="A3163">
        <v>1521380</v>
      </c>
      <c r="B3163">
        <v>6</v>
      </c>
      <c r="D3163">
        <v>0</v>
      </c>
      <c r="F3163">
        <v>0</v>
      </c>
      <c r="G3163">
        <v>0</v>
      </c>
      <c r="K3163" t="s">
        <v>89</v>
      </c>
      <c r="L3163">
        <v>1</v>
      </c>
    </row>
    <row r="3164" spans="1:12" x14ac:dyDescent="0.35">
      <c r="A3164">
        <v>1521380</v>
      </c>
      <c r="B3164">
        <v>7</v>
      </c>
      <c r="D3164">
        <v>0</v>
      </c>
      <c r="F3164">
        <v>0</v>
      </c>
      <c r="G3164">
        <v>0</v>
      </c>
      <c r="K3164" t="s">
        <v>89</v>
      </c>
      <c r="L3164">
        <v>1</v>
      </c>
    </row>
    <row r="3165" spans="1:12" x14ac:dyDescent="0.35">
      <c r="A3165">
        <v>1521380</v>
      </c>
      <c r="B3165">
        <v>8</v>
      </c>
      <c r="D3165">
        <v>0</v>
      </c>
      <c r="F3165">
        <v>0</v>
      </c>
      <c r="G3165">
        <v>0</v>
      </c>
      <c r="K3165" t="s">
        <v>89</v>
      </c>
      <c r="L3165">
        <v>1</v>
      </c>
    </row>
    <row r="3166" spans="1:12" x14ac:dyDescent="0.35">
      <c r="A3166">
        <v>1521380</v>
      </c>
      <c r="B3166">
        <v>9</v>
      </c>
      <c r="D3166">
        <v>0</v>
      </c>
      <c r="F3166">
        <v>0</v>
      </c>
      <c r="G3166">
        <v>0</v>
      </c>
      <c r="K3166" t="s">
        <v>89</v>
      </c>
      <c r="L3166">
        <v>1</v>
      </c>
    </row>
    <row r="3167" spans="1:12" x14ac:dyDescent="0.35">
      <c r="A3167">
        <v>1521380</v>
      </c>
      <c r="B3167">
        <v>10</v>
      </c>
      <c r="D3167">
        <v>0</v>
      </c>
      <c r="F3167">
        <v>0</v>
      </c>
      <c r="G3167">
        <v>0</v>
      </c>
      <c r="K3167" t="s">
        <v>89</v>
      </c>
      <c r="L3167">
        <v>1</v>
      </c>
    </row>
    <row r="3168" spans="1:12" x14ac:dyDescent="0.35">
      <c r="A3168">
        <v>1521380</v>
      </c>
      <c r="B3168">
        <v>11</v>
      </c>
      <c r="D3168">
        <v>0</v>
      </c>
      <c r="F3168">
        <v>0</v>
      </c>
      <c r="G3168">
        <v>0</v>
      </c>
      <c r="K3168" t="s">
        <v>89</v>
      </c>
      <c r="L3168">
        <v>1</v>
      </c>
    </row>
    <row r="3169" spans="1:12" x14ac:dyDescent="0.35">
      <c r="A3169">
        <v>1521380</v>
      </c>
      <c r="B3169">
        <v>12</v>
      </c>
      <c r="D3169">
        <v>0</v>
      </c>
      <c r="F3169">
        <v>0</v>
      </c>
      <c r="G3169">
        <v>0</v>
      </c>
      <c r="K3169" t="s">
        <v>89</v>
      </c>
      <c r="L3169">
        <v>1</v>
      </c>
    </row>
    <row r="3170" spans="1:12" x14ac:dyDescent="0.35">
      <c r="A3170">
        <v>488881</v>
      </c>
      <c r="B3170">
        <v>1</v>
      </c>
      <c r="C3170" t="s">
        <v>228</v>
      </c>
      <c r="D3170">
        <v>38</v>
      </c>
      <c r="E3170">
        <v>117</v>
      </c>
      <c r="F3170">
        <v>1</v>
      </c>
      <c r="G3170">
        <v>-42</v>
      </c>
      <c r="H3170" t="s">
        <v>307</v>
      </c>
      <c r="I3170" t="s">
        <v>308</v>
      </c>
      <c r="J3170">
        <v>43</v>
      </c>
      <c r="K3170" t="s">
        <v>306</v>
      </c>
      <c r="L3170">
        <v>1</v>
      </c>
    </row>
    <row r="3171" spans="1:12" x14ac:dyDescent="0.35">
      <c r="A3171">
        <v>488881</v>
      </c>
      <c r="B3171">
        <v>2</v>
      </c>
      <c r="D3171">
        <v>0</v>
      </c>
      <c r="F3171">
        <v>0</v>
      </c>
      <c r="G3171">
        <v>0</v>
      </c>
      <c r="K3171" t="s">
        <v>89</v>
      </c>
      <c r="L3171">
        <v>1</v>
      </c>
    </row>
    <row r="3172" spans="1:12" x14ac:dyDescent="0.35">
      <c r="A3172">
        <v>488881</v>
      </c>
      <c r="B3172">
        <v>3</v>
      </c>
      <c r="D3172">
        <v>0</v>
      </c>
      <c r="F3172">
        <v>0</v>
      </c>
      <c r="G3172">
        <v>0</v>
      </c>
      <c r="K3172" t="s">
        <v>89</v>
      </c>
      <c r="L3172">
        <v>1</v>
      </c>
    </row>
    <row r="3173" spans="1:12" x14ac:dyDescent="0.35">
      <c r="A3173">
        <v>488881</v>
      </c>
      <c r="B3173">
        <v>4</v>
      </c>
      <c r="D3173">
        <v>0</v>
      </c>
      <c r="F3173">
        <v>0</v>
      </c>
      <c r="G3173">
        <v>0</v>
      </c>
      <c r="K3173" t="s">
        <v>89</v>
      </c>
      <c r="L3173">
        <v>1</v>
      </c>
    </row>
    <row r="3174" spans="1:12" x14ac:dyDescent="0.35">
      <c r="A3174">
        <v>488881</v>
      </c>
      <c r="B3174">
        <v>5</v>
      </c>
      <c r="D3174">
        <v>0</v>
      </c>
      <c r="F3174">
        <v>0</v>
      </c>
      <c r="G3174">
        <v>0</v>
      </c>
      <c r="K3174" t="s">
        <v>89</v>
      </c>
      <c r="L3174">
        <v>1</v>
      </c>
    </row>
    <row r="3175" spans="1:12" x14ac:dyDescent="0.35">
      <c r="A3175">
        <v>488881</v>
      </c>
      <c r="B3175">
        <v>6</v>
      </c>
      <c r="D3175">
        <v>0</v>
      </c>
      <c r="F3175">
        <v>0</v>
      </c>
      <c r="G3175">
        <v>0</v>
      </c>
      <c r="K3175" t="s">
        <v>89</v>
      </c>
      <c r="L3175">
        <v>1</v>
      </c>
    </row>
    <row r="3176" spans="1:12" x14ac:dyDescent="0.35">
      <c r="A3176">
        <v>488881</v>
      </c>
      <c r="B3176">
        <v>7</v>
      </c>
      <c r="D3176">
        <v>0</v>
      </c>
      <c r="F3176">
        <v>0</v>
      </c>
      <c r="G3176">
        <v>0</v>
      </c>
      <c r="K3176" t="s">
        <v>89</v>
      </c>
      <c r="L3176">
        <v>1</v>
      </c>
    </row>
    <row r="3177" spans="1:12" x14ac:dyDescent="0.35">
      <c r="A3177">
        <v>488881</v>
      </c>
      <c r="B3177">
        <v>8</v>
      </c>
      <c r="D3177">
        <v>0</v>
      </c>
      <c r="F3177">
        <v>0</v>
      </c>
      <c r="G3177">
        <v>0</v>
      </c>
      <c r="K3177" t="s">
        <v>89</v>
      </c>
      <c r="L3177">
        <v>1</v>
      </c>
    </row>
    <row r="3178" spans="1:12" x14ac:dyDescent="0.35">
      <c r="A3178">
        <v>488881</v>
      </c>
      <c r="B3178">
        <v>9</v>
      </c>
      <c r="D3178">
        <v>0</v>
      </c>
      <c r="F3178">
        <v>0</v>
      </c>
      <c r="G3178">
        <v>0</v>
      </c>
      <c r="K3178" t="s">
        <v>89</v>
      </c>
      <c r="L3178">
        <v>1</v>
      </c>
    </row>
    <row r="3179" spans="1:12" x14ac:dyDescent="0.35">
      <c r="A3179">
        <v>488881</v>
      </c>
      <c r="B3179">
        <v>10</v>
      </c>
      <c r="D3179">
        <v>0</v>
      </c>
      <c r="F3179">
        <v>0</v>
      </c>
      <c r="G3179">
        <v>0</v>
      </c>
      <c r="K3179" t="s">
        <v>89</v>
      </c>
      <c r="L3179">
        <v>1</v>
      </c>
    </row>
    <row r="3180" spans="1:12" x14ac:dyDescent="0.35">
      <c r="A3180">
        <v>488881</v>
      </c>
      <c r="B3180">
        <v>11</v>
      </c>
      <c r="D3180">
        <v>0</v>
      </c>
      <c r="F3180">
        <v>0</v>
      </c>
      <c r="G3180">
        <v>0</v>
      </c>
      <c r="K3180" t="s">
        <v>89</v>
      </c>
      <c r="L3180">
        <v>1</v>
      </c>
    </row>
    <row r="3181" spans="1:12" x14ac:dyDescent="0.35">
      <c r="A3181">
        <v>488881</v>
      </c>
      <c r="B3181">
        <v>12</v>
      </c>
      <c r="D3181">
        <v>0</v>
      </c>
      <c r="F3181">
        <v>0</v>
      </c>
      <c r="G3181">
        <v>0</v>
      </c>
      <c r="K3181" t="s">
        <v>89</v>
      </c>
      <c r="L3181">
        <v>1</v>
      </c>
    </row>
    <row r="3182" spans="1:12" x14ac:dyDescent="0.35">
      <c r="A3182">
        <v>277184</v>
      </c>
      <c r="B3182">
        <v>1</v>
      </c>
      <c r="C3182" t="s">
        <v>228</v>
      </c>
      <c r="D3182">
        <v>30</v>
      </c>
      <c r="E3182">
        <v>117</v>
      </c>
      <c r="F3182">
        <v>2</v>
      </c>
      <c r="G3182">
        <v>-42</v>
      </c>
      <c r="H3182" t="s">
        <v>307</v>
      </c>
      <c r="I3182" t="s">
        <v>308</v>
      </c>
      <c r="J3182">
        <v>43</v>
      </c>
      <c r="K3182" t="s">
        <v>306</v>
      </c>
      <c r="L3182">
        <v>1</v>
      </c>
    </row>
    <row r="3183" spans="1:12" x14ac:dyDescent="0.35">
      <c r="A3183">
        <v>277184</v>
      </c>
      <c r="B3183">
        <v>2</v>
      </c>
      <c r="D3183">
        <v>0</v>
      </c>
      <c r="F3183">
        <v>0</v>
      </c>
      <c r="G3183">
        <v>0</v>
      </c>
      <c r="K3183" t="s">
        <v>89</v>
      </c>
      <c r="L3183">
        <v>1</v>
      </c>
    </row>
    <row r="3184" spans="1:12" x14ac:dyDescent="0.35">
      <c r="A3184">
        <v>277184</v>
      </c>
      <c r="B3184">
        <v>3</v>
      </c>
      <c r="D3184">
        <v>0</v>
      </c>
      <c r="F3184">
        <v>0</v>
      </c>
      <c r="G3184">
        <v>0</v>
      </c>
      <c r="K3184" t="s">
        <v>89</v>
      </c>
      <c r="L3184">
        <v>1</v>
      </c>
    </row>
    <row r="3185" spans="1:12" x14ac:dyDescent="0.35">
      <c r="A3185">
        <v>277184</v>
      </c>
      <c r="B3185">
        <v>4</v>
      </c>
      <c r="D3185">
        <v>0</v>
      </c>
      <c r="F3185">
        <v>0</v>
      </c>
      <c r="G3185">
        <v>0</v>
      </c>
      <c r="K3185" t="s">
        <v>89</v>
      </c>
      <c r="L3185">
        <v>1</v>
      </c>
    </row>
    <row r="3186" spans="1:12" x14ac:dyDescent="0.35">
      <c r="A3186">
        <v>277184</v>
      </c>
      <c r="B3186">
        <v>5</v>
      </c>
      <c r="D3186">
        <v>0</v>
      </c>
      <c r="F3186">
        <v>0</v>
      </c>
      <c r="G3186">
        <v>0</v>
      </c>
      <c r="K3186" t="s">
        <v>89</v>
      </c>
      <c r="L3186">
        <v>1</v>
      </c>
    </row>
    <row r="3187" spans="1:12" x14ac:dyDescent="0.35">
      <c r="A3187">
        <v>277184</v>
      </c>
      <c r="B3187">
        <v>6</v>
      </c>
      <c r="D3187">
        <v>0</v>
      </c>
      <c r="F3187">
        <v>0</v>
      </c>
      <c r="G3187">
        <v>0</v>
      </c>
      <c r="K3187" t="s">
        <v>89</v>
      </c>
      <c r="L3187">
        <v>1</v>
      </c>
    </row>
    <row r="3188" spans="1:12" x14ac:dyDescent="0.35">
      <c r="A3188">
        <v>277184</v>
      </c>
      <c r="B3188">
        <v>7</v>
      </c>
      <c r="D3188">
        <v>0</v>
      </c>
      <c r="F3188">
        <v>0</v>
      </c>
      <c r="G3188">
        <v>0</v>
      </c>
      <c r="K3188" t="s">
        <v>89</v>
      </c>
      <c r="L3188">
        <v>1</v>
      </c>
    </row>
    <row r="3189" spans="1:12" x14ac:dyDescent="0.35">
      <c r="A3189">
        <v>277184</v>
      </c>
      <c r="B3189">
        <v>8</v>
      </c>
      <c r="D3189">
        <v>0</v>
      </c>
      <c r="F3189">
        <v>0</v>
      </c>
      <c r="G3189">
        <v>0</v>
      </c>
      <c r="K3189" t="s">
        <v>89</v>
      </c>
      <c r="L3189">
        <v>1</v>
      </c>
    </row>
    <row r="3190" spans="1:12" x14ac:dyDescent="0.35">
      <c r="A3190">
        <v>277184</v>
      </c>
      <c r="B3190">
        <v>9</v>
      </c>
      <c r="D3190">
        <v>0</v>
      </c>
      <c r="F3190">
        <v>0</v>
      </c>
      <c r="G3190">
        <v>0</v>
      </c>
      <c r="K3190" t="s">
        <v>89</v>
      </c>
      <c r="L3190">
        <v>1</v>
      </c>
    </row>
    <row r="3191" spans="1:12" x14ac:dyDescent="0.35">
      <c r="A3191">
        <v>277184</v>
      </c>
      <c r="B3191">
        <v>10</v>
      </c>
      <c r="D3191">
        <v>0</v>
      </c>
      <c r="F3191">
        <v>0</v>
      </c>
      <c r="G3191">
        <v>0</v>
      </c>
      <c r="K3191" t="s">
        <v>89</v>
      </c>
      <c r="L3191">
        <v>1</v>
      </c>
    </row>
    <row r="3192" spans="1:12" x14ac:dyDescent="0.35">
      <c r="A3192">
        <v>277184</v>
      </c>
      <c r="B3192">
        <v>11</v>
      </c>
      <c r="D3192">
        <v>0</v>
      </c>
      <c r="F3192">
        <v>0</v>
      </c>
      <c r="G3192">
        <v>0</v>
      </c>
      <c r="K3192" t="s">
        <v>89</v>
      </c>
      <c r="L3192">
        <v>1</v>
      </c>
    </row>
    <row r="3193" spans="1:12" x14ac:dyDescent="0.35">
      <c r="A3193">
        <v>277184</v>
      </c>
      <c r="B3193">
        <v>12</v>
      </c>
      <c r="D3193">
        <v>0</v>
      </c>
      <c r="F3193">
        <v>0</v>
      </c>
      <c r="G3193">
        <v>0</v>
      </c>
      <c r="K3193" t="s">
        <v>89</v>
      </c>
      <c r="L3193">
        <v>1</v>
      </c>
    </row>
    <row r="3194" spans="1:12" x14ac:dyDescent="0.35">
      <c r="A3194">
        <v>683201</v>
      </c>
      <c r="B3194">
        <v>1</v>
      </c>
      <c r="C3194" t="s">
        <v>228</v>
      </c>
      <c r="D3194">
        <v>30</v>
      </c>
      <c r="E3194">
        <v>117</v>
      </c>
      <c r="F3194">
        <v>1</v>
      </c>
      <c r="G3194">
        <v>-42</v>
      </c>
      <c r="H3194" t="s">
        <v>307</v>
      </c>
      <c r="I3194" t="s">
        <v>308</v>
      </c>
      <c r="J3194">
        <v>43</v>
      </c>
      <c r="K3194" t="s">
        <v>306</v>
      </c>
      <c r="L3194">
        <v>1</v>
      </c>
    </row>
    <row r="3195" spans="1:12" x14ac:dyDescent="0.35">
      <c r="A3195">
        <v>683201</v>
      </c>
      <c r="B3195">
        <v>2</v>
      </c>
      <c r="D3195">
        <v>0</v>
      </c>
      <c r="F3195">
        <v>0</v>
      </c>
      <c r="G3195">
        <v>0</v>
      </c>
      <c r="K3195" t="s">
        <v>89</v>
      </c>
      <c r="L3195">
        <v>1</v>
      </c>
    </row>
    <row r="3196" spans="1:12" x14ac:dyDescent="0.35">
      <c r="A3196">
        <v>683201</v>
      </c>
      <c r="B3196">
        <v>3</v>
      </c>
      <c r="D3196">
        <v>0</v>
      </c>
      <c r="F3196">
        <v>0</v>
      </c>
      <c r="G3196">
        <v>0</v>
      </c>
      <c r="K3196" t="s">
        <v>89</v>
      </c>
      <c r="L3196">
        <v>1</v>
      </c>
    </row>
    <row r="3197" spans="1:12" x14ac:dyDescent="0.35">
      <c r="A3197">
        <v>683201</v>
      </c>
      <c r="B3197">
        <v>4</v>
      </c>
      <c r="D3197">
        <v>0</v>
      </c>
      <c r="F3197">
        <v>0</v>
      </c>
      <c r="G3197">
        <v>0</v>
      </c>
      <c r="K3197" t="s">
        <v>89</v>
      </c>
      <c r="L3197">
        <v>1</v>
      </c>
    </row>
    <row r="3198" spans="1:12" x14ac:dyDescent="0.35">
      <c r="A3198">
        <v>683201</v>
      </c>
      <c r="B3198">
        <v>5</v>
      </c>
      <c r="D3198">
        <v>0</v>
      </c>
      <c r="F3198">
        <v>0</v>
      </c>
      <c r="G3198">
        <v>0</v>
      </c>
      <c r="K3198" t="s">
        <v>89</v>
      </c>
      <c r="L3198">
        <v>1</v>
      </c>
    </row>
    <row r="3199" spans="1:12" x14ac:dyDescent="0.35">
      <c r="A3199">
        <v>683201</v>
      </c>
      <c r="B3199">
        <v>6</v>
      </c>
      <c r="D3199">
        <v>0</v>
      </c>
      <c r="F3199">
        <v>0</v>
      </c>
      <c r="G3199">
        <v>0</v>
      </c>
      <c r="K3199" t="s">
        <v>89</v>
      </c>
      <c r="L3199">
        <v>1</v>
      </c>
    </row>
    <row r="3200" spans="1:12" x14ac:dyDescent="0.35">
      <c r="A3200">
        <v>683201</v>
      </c>
      <c r="B3200">
        <v>7</v>
      </c>
      <c r="D3200">
        <v>0</v>
      </c>
      <c r="F3200">
        <v>0</v>
      </c>
      <c r="G3200">
        <v>0</v>
      </c>
      <c r="K3200" t="s">
        <v>89</v>
      </c>
      <c r="L3200">
        <v>1</v>
      </c>
    </row>
    <row r="3201" spans="1:12" x14ac:dyDescent="0.35">
      <c r="A3201">
        <v>683201</v>
      </c>
      <c r="B3201">
        <v>8</v>
      </c>
      <c r="D3201">
        <v>0</v>
      </c>
      <c r="F3201">
        <v>0</v>
      </c>
      <c r="G3201">
        <v>0</v>
      </c>
      <c r="K3201" t="s">
        <v>89</v>
      </c>
      <c r="L3201">
        <v>1</v>
      </c>
    </row>
    <row r="3202" spans="1:12" x14ac:dyDescent="0.35">
      <c r="A3202">
        <v>683201</v>
      </c>
      <c r="B3202">
        <v>9</v>
      </c>
      <c r="D3202">
        <v>0</v>
      </c>
      <c r="F3202">
        <v>0</v>
      </c>
      <c r="G3202">
        <v>0</v>
      </c>
      <c r="K3202" t="s">
        <v>89</v>
      </c>
      <c r="L3202">
        <v>1</v>
      </c>
    </row>
    <row r="3203" spans="1:12" x14ac:dyDescent="0.35">
      <c r="A3203">
        <v>683201</v>
      </c>
      <c r="B3203">
        <v>10</v>
      </c>
      <c r="D3203">
        <v>0</v>
      </c>
      <c r="F3203">
        <v>0</v>
      </c>
      <c r="G3203">
        <v>0</v>
      </c>
      <c r="K3203" t="s">
        <v>89</v>
      </c>
      <c r="L3203">
        <v>1</v>
      </c>
    </row>
    <row r="3204" spans="1:12" x14ac:dyDescent="0.35">
      <c r="A3204">
        <v>683201</v>
      </c>
      <c r="B3204">
        <v>11</v>
      </c>
      <c r="D3204">
        <v>0</v>
      </c>
      <c r="F3204">
        <v>0</v>
      </c>
      <c r="G3204">
        <v>0</v>
      </c>
      <c r="K3204" t="s">
        <v>89</v>
      </c>
      <c r="L3204">
        <v>1</v>
      </c>
    </row>
    <row r="3205" spans="1:12" x14ac:dyDescent="0.35">
      <c r="A3205">
        <v>683201</v>
      </c>
      <c r="B3205">
        <v>12</v>
      </c>
      <c r="D3205">
        <v>0</v>
      </c>
      <c r="F3205">
        <v>0</v>
      </c>
      <c r="G3205">
        <v>0</v>
      </c>
      <c r="K3205" t="s">
        <v>89</v>
      </c>
      <c r="L3205">
        <v>1</v>
      </c>
    </row>
    <row r="3206" spans="1:12" x14ac:dyDescent="0.35">
      <c r="A3206">
        <v>280553</v>
      </c>
      <c r="B3206">
        <v>1</v>
      </c>
      <c r="C3206" t="s">
        <v>228</v>
      </c>
      <c r="D3206">
        <v>7</v>
      </c>
      <c r="E3206">
        <v>117</v>
      </c>
      <c r="F3206">
        <v>1</v>
      </c>
      <c r="G3206">
        <v>-42</v>
      </c>
      <c r="H3206" t="s">
        <v>307</v>
      </c>
      <c r="I3206" t="s">
        <v>308</v>
      </c>
      <c r="J3206">
        <v>43</v>
      </c>
      <c r="K3206" t="s">
        <v>306</v>
      </c>
      <c r="L3206">
        <v>1</v>
      </c>
    </row>
    <row r="3207" spans="1:12" x14ac:dyDescent="0.35">
      <c r="A3207">
        <v>280553</v>
      </c>
      <c r="B3207">
        <v>2</v>
      </c>
      <c r="D3207">
        <v>0</v>
      </c>
      <c r="F3207">
        <v>0</v>
      </c>
      <c r="G3207">
        <v>0</v>
      </c>
      <c r="K3207" t="s">
        <v>89</v>
      </c>
      <c r="L3207">
        <v>1</v>
      </c>
    </row>
    <row r="3208" spans="1:12" x14ac:dyDescent="0.35">
      <c r="A3208">
        <v>280553</v>
      </c>
      <c r="B3208">
        <v>3</v>
      </c>
      <c r="D3208">
        <v>0</v>
      </c>
      <c r="F3208">
        <v>0</v>
      </c>
      <c r="G3208">
        <v>0</v>
      </c>
      <c r="K3208" t="s">
        <v>89</v>
      </c>
      <c r="L3208">
        <v>1</v>
      </c>
    </row>
    <row r="3209" spans="1:12" x14ac:dyDescent="0.35">
      <c r="A3209">
        <v>280553</v>
      </c>
      <c r="B3209">
        <v>4</v>
      </c>
      <c r="D3209">
        <v>0</v>
      </c>
      <c r="F3209">
        <v>0</v>
      </c>
      <c r="G3209">
        <v>0</v>
      </c>
      <c r="K3209" t="s">
        <v>89</v>
      </c>
      <c r="L3209">
        <v>1</v>
      </c>
    </row>
    <row r="3210" spans="1:12" x14ac:dyDescent="0.35">
      <c r="A3210">
        <v>280553</v>
      </c>
      <c r="B3210">
        <v>5</v>
      </c>
      <c r="D3210">
        <v>0</v>
      </c>
      <c r="F3210">
        <v>0</v>
      </c>
      <c r="G3210">
        <v>0</v>
      </c>
      <c r="K3210" t="s">
        <v>89</v>
      </c>
      <c r="L3210">
        <v>1</v>
      </c>
    </row>
    <row r="3211" spans="1:12" x14ac:dyDescent="0.35">
      <c r="A3211">
        <v>280553</v>
      </c>
      <c r="B3211">
        <v>6</v>
      </c>
      <c r="D3211">
        <v>0</v>
      </c>
      <c r="F3211">
        <v>0</v>
      </c>
      <c r="G3211">
        <v>0</v>
      </c>
      <c r="K3211" t="s">
        <v>89</v>
      </c>
      <c r="L3211">
        <v>1</v>
      </c>
    </row>
    <row r="3212" spans="1:12" x14ac:dyDescent="0.35">
      <c r="A3212">
        <v>280553</v>
      </c>
      <c r="B3212">
        <v>7</v>
      </c>
      <c r="D3212">
        <v>0</v>
      </c>
      <c r="F3212">
        <v>0</v>
      </c>
      <c r="G3212">
        <v>0</v>
      </c>
      <c r="K3212" t="s">
        <v>89</v>
      </c>
      <c r="L3212">
        <v>1</v>
      </c>
    </row>
    <row r="3213" spans="1:12" x14ac:dyDescent="0.35">
      <c r="A3213">
        <v>280553</v>
      </c>
      <c r="B3213">
        <v>8</v>
      </c>
      <c r="D3213">
        <v>0</v>
      </c>
      <c r="F3213">
        <v>0</v>
      </c>
      <c r="G3213">
        <v>0</v>
      </c>
      <c r="K3213" t="s">
        <v>89</v>
      </c>
      <c r="L3213">
        <v>1</v>
      </c>
    </row>
    <row r="3214" spans="1:12" x14ac:dyDescent="0.35">
      <c r="A3214">
        <v>280553</v>
      </c>
      <c r="B3214">
        <v>9</v>
      </c>
      <c r="D3214">
        <v>0</v>
      </c>
      <c r="F3214">
        <v>0</v>
      </c>
      <c r="G3214">
        <v>0</v>
      </c>
      <c r="K3214" t="s">
        <v>89</v>
      </c>
      <c r="L3214">
        <v>1</v>
      </c>
    </row>
    <row r="3215" spans="1:12" x14ac:dyDescent="0.35">
      <c r="A3215">
        <v>280553</v>
      </c>
      <c r="B3215">
        <v>10</v>
      </c>
      <c r="D3215">
        <v>0</v>
      </c>
      <c r="F3215">
        <v>0</v>
      </c>
      <c r="G3215">
        <v>0</v>
      </c>
      <c r="K3215" t="s">
        <v>89</v>
      </c>
      <c r="L3215">
        <v>1</v>
      </c>
    </row>
    <row r="3216" spans="1:12" x14ac:dyDescent="0.35">
      <c r="A3216">
        <v>280553</v>
      </c>
      <c r="B3216">
        <v>11</v>
      </c>
      <c r="D3216">
        <v>0</v>
      </c>
      <c r="F3216">
        <v>0</v>
      </c>
      <c r="G3216">
        <v>0</v>
      </c>
      <c r="K3216" t="s">
        <v>89</v>
      </c>
      <c r="L3216">
        <v>1</v>
      </c>
    </row>
    <row r="3217" spans="1:12" x14ac:dyDescent="0.35">
      <c r="A3217">
        <v>280553</v>
      </c>
      <c r="B3217">
        <v>12</v>
      </c>
      <c r="D3217">
        <v>0</v>
      </c>
      <c r="F3217">
        <v>0</v>
      </c>
      <c r="G3217">
        <v>0</v>
      </c>
      <c r="K3217" t="s">
        <v>89</v>
      </c>
      <c r="L3217">
        <v>1</v>
      </c>
    </row>
    <row r="3218" spans="1:12" x14ac:dyDescent="0.35">
      <c r="A3218">
        <v>975294</v>
      </c>
      <c r="B3218">
        <v>1</v>
      </c>
      <c r="C3218" t="s">
        <v>228</v>
      </c>
      <c r="D3218">
        <v>8</v>
      </c>
      <c r="E3218">
        <v>117</v>
      </c>
      <c r="F3218">
        <v>1</v>
      </c>
      <c r="G3218">
        <v>-42</v>
      </c>
      <c r="H3218" t="s">
        <v>307</v>
      </c>
      <c r="I3218" t="s">
        <v>308</v>
      </c>
      <c r="J3218">
        <v>43</v>
      </c>
      <c r="K3218" t="s">
        <v>306</v>
      </c>
      <c r="L3218">
        <v>1</v>
      </c>
    </row>
    <row r="3219" spans="1:12" x14ac:dyDescent="0.35">
      <c r="A3219">
        <v>975294</v>
      </c>
      <c r="B3219">
        <v>2</v>
      </c>
      <c r="D3219">
        <v>0</v>
      </c>
      <c r="F3219">
        <v>0</v>
      </c>
      <c r="G3219">
        <v>0</v>
      </c>
      <c r="K3219" t="s">
        <v>89</v>
      </c>
      <c r="L3219">
        <v>1</v>
      </c>
    </row>
    <row r="3220" spans="1:12" x14ac:dyDescent="0.35">
      <c r="A3220">
        <v>975294</v>
      </c>
      <c r="B3220">
        <v>3</v>
      </c>
      <c r="D3220">
        <v>0</v>
      </c>
      <c r="F3220">
        <v>0</v>
      </c>
      <c r="G3220">
        <v>0</v>
      </c>
      <c r="K3220" t="s">
        <v>89</v>
      </c>
      <c r="L3220">
        <v>1</v>
      </c>
    </row>
    <row r="3221" spans="1:12" x14ac:dyDescent="0.35">
      <c r="A3221">
        <v>975294</v>
      </c>
      <c r="B3221">
        <v>4</v>
      </c>
      <c r="D3221">
        <v>0</v>
      </c>
      <c r="F3221">
        <v>0</v>
      </c>
      <c r="G3221">
        <v>0</v>
      </c>
      <c r="K3221" t="s">
        <v>89</v>
      </c>
      <c r="L3221">
        <v>1</v>
      </c>
    </row>
    <row r="3222" spans="1:12" x14ac:dyDescent="0.35">
      <c r="A3222">
        <v>975294</v>
      </c>
      <c r="B3222">
        <v>5</v>
      </c>
      <c r="D3222">
        <v>0</v>
      </c>
      <c r="F3222">
        <v>0</v>
      </c>
      <c r="G3222">
        <v>0</v>
      </c>
      <c r="K3222" t="s">
        <v>89</v>
      </c>
      <c r="L3222">
        <v>1</v>
      </c>
    </row>
    <row r="3223" spans="1:12" x14ac:dyDescent="0.35">
      <c r="A3223">
        <v>975294</v>
      </c>
      <c r="B3223">
        <v>6</v>
      </c>
      <c r="D3223">
        <v>0</v>
      </c>
      <c r="F3223">
        <v>0</v>
      </c>
      <c r="G3223">
        <v>0</v>
      </c>
      <c r="K3223" t="s">
        <v>89</v>
      </c>
      <c r="L3223">
        <v>1</v>
      </c>
    </row>
    <row r="3224" spans="1:12" x14ac:dyDescent="0.35">
      <c r="A3224">
        <v>975294</v>
      </c>
      <c r="B3224">
        <v>7</v>
      </c>
      <c r="D3224">
        <v>0</v>
      </c>
      <c r="F3224">
        <v>0</v>
      </c>
      <c r="G3224">
        <v>0</v>
      </c>
      <c r="K3224" t="s">
        <v>89</v>
      </c>
      <c r="L3224">
        <v>1</v>
      </c>
    </row>
    <row r="3225" spans="1:12" x14ac:dyDescent="0.35">
      <c r="A3225">
        <v>975294</v>
      </c>
      <c r="B3225">
        <v>8</v>
      </c>
      <c r="D3225">
        <v>0</v>
      </c>
      <c r="F3225">
        <v>0</v>
      </c>
      <c r="G3225">
        <v>0</v>
      </c>
      <c r="K3225" t="s">
        <v>89</v>
      </c>
      <c r="L3225">
        <v>1</v>
      </c>
    </row>
    <row r="3226" spans="1:12" x14ac:dyDescent="0.35">
      <c r="A3226">
        <v>975294</v>
      </c>
      <c r="B3226">
        <v>9</v>
      </c>
      <c r="D3226">
        <v>0</v>
      </c>
      <c r="F3226">
        <v>0</v>
      </c>
      <c r="G3226">
        <v>0</v>
      </c>
      <c r="K3226" t="s">
        <v>89</v>
      </c>
      <c r="L3226">
        <v>1</v>
      </c>
    </row>
    <row r="3227" spans="1:12" x14ac:dyDescent="0.35">
      <c r="A3227">
        <v>975294</v>
      </c>
      <c r="B3227">
        <v>10</v>
      </c>
      <c r="D3227">
        <v>0</v>
      </c>
      <c r="F3227">
        <v>0</v>
      </c>
      <c r="G3227">
        <v>0</v>
      </c>
      <c r="K3227" t="s">
        <v>89</v>
      </c>
      <c r="L3227">
        <v>1</v>
      </c>
    </row>
    <row r="3228" spans="1:12" x14ac:dyDescent="0.35">
      <c r="A3228">
        <v>975294</v>
      </c>
      <c r="B3228">
        <v>11</v>
      </c>
      <c r="D3228">
        <v>0</v>
      </c>
      <c r="F3228">
        <v>0</v>
      </c>
      <c r="G3228">
        <v>0</v>
      </c>
      <c r="K3228" t="s">
        <v>89</v>
      </c>
      <c r="L3228">
        <v>1</v>
      </c>
    </row>
    <row r="3229" spans="1:12" x14ac:dyDescent="0.35">
      <c r="A3229">
        <v>975294</v>
      </c>
      <c r="B3229">
        <v>12</v>
      </c>
      <c r="D3229">
        <v>0</v>
      </c>
      <c r="F3229">
        <v>0</v>
      </c>
      <c r="G3229">
        <v>0</v>
      </c>
      <c r="K3229" t="s">
        <v>89</v>
      </c>
      <c r="L3229">
        <v>1</v>
      </c>
    </row>
    <row r="3230" spans="1:12" x14ac:dyDescent="0.35">
      <c r="A3230">
        <v>1176528</v>
      </c>
      <c r="B3230">
        <v>1</v>
      </c>
      <c r="C3230" t="s">
        <v>228</v>
      </c>
      <c r="D3230">
        <v>43</v>
      </c>
      <c r="E3230">
        <v>117</v>
      </c>
      <c r="F3230">
        <v>1</v>
      </c>
      <c r="G3230">
        <v>-42</v>
      </c>
      <c r="H3230" t="s">
        <v>307</v>
      </c>
      <c r="I3230" t="s">
        <v>308</v>
      </c>
      <c r="J3230">
        <v>43</v>
      </c>
      <c r="K3230" t="s">
        <v>306</v>
      </c>
      <c r="L3230">
        <v>1</v>
      </c>
    </row>
    <row r="3231" spans="1:12" x14ac:dyDescent="0.35">
      <c r="A3231">
        <v>1176528</v>
      </c>
      <c r="B3231">
        <v>2</v>
      </c>
      <c r="D3231">
        <v>0</v>
      </c>
      <c r="F3231">
        <v>0</v>
      </c>
      <c r="G3231">
        <v>0</v>
      </c>
      <c r="K3231" t="s">
        <v>89</v>
      </c>
      <c r="L3231">
        <v>1</v>
      </c>
    </row>
    <row r="3232" spans="1:12" x14ac:dyDescent="0.35">
      <c r="A3232">
        <v>1176528</v>
      </c>
      <c r="B3232">
        <v>3</v>
      </c>
      <c r="D3232">
        <v>0</v>
      </c>
      <c r="F3232">
        <v>0</v>
      </c>
      <c r="G3232">
        <v>0</v>
      </c>
      <c r="K3232" t="s">
        <v>89</v>
      </c>
      <c r="L3232">
        <v>1</v>
      </c>
    </row>
    <row r="3233" spans="1:12" x14ac:dyDescent="0.35">
      <c r="A3233">
        <v>1176528</v>
      </c>
      <c r="B3233">
        <v>4</v>
      </c>
      <c r="D3233">
        <v>0</v>
      </c>
      <c r="F3233">
        <v>0</v>
      </c>
      <c r="G3233">
        <v>0</v>
      </c>
      <c r="K3233" t="s">
        <v>89</v>
      </c>
      <c r="L3233">
        <v>1</v>
      </c>
    </row>
    <row r="3234" spans="1:12" x14ac:dyDescent="0.35">
      <c r="A3234">
        <v>1176528</v>
      </c>
      <c r="B3234">
        <v>5</v>
      </c>
      <c r="D3234">
        <v>0</v>
      </c>
      <c r="F3234">
        <v>0</v>
      </c>
      <c r="G3234">
        <v>0</v>
      </c>
      <c r="K3234" t="s">
        <v>89</v>
      </c>
      <c r="L3234">
        <v>1</v>
      </c>
    </row>
    <row r="3235" spans="1:12" x14ac:dyDescent="0.35">
      <c r="A3235">
        <v>1176528</v>
      </c>
      <c r="B3235">
        <v>6</v>
      </c>
      <c r="D3235">
        <v>0</v>
      </c>
      <c r="F3235">
        <v>0</v>
      </c>
      <c r="G3235">
        <v>0</v>
      </c>
      <c r="K3235" t="s">
        <v>89</v>
      </c>
      <c r="L3235">
        <v>1</v>
      </c>
    </row>
    <row r="3236" spans="1:12" x14ac:dyDescent="0.35">
      <c r="A3236">
        <v>1176528</v>
      </c>
      <c r="B3236">
        <v>7</v>
      </c>
      <c r="D3236">
        <v>0</v>
      </c>
      <c r="F3236">
        <v>0</v>
      </c>
      <c r="G3236">
        <v>0</v>
      </c>
      <c r="K3236" t="s">
        <v>89</v>
      </c>
      <c r="L3236">
        <v>1</v>
      </c>
    </row>
    <row r="3237" spans="1:12" x14ac:dyDescent="0.35">
      <c r="A3237">
        <v>1176528</v>
      </c>
      <c r="B3237">
        <v>8</v>
      </c>
      <c r="D3237">
        <v>0</v>
      </c>
      <c r="F3237">
        <v>0</v>
      </c>
      <c r="G3237">
        <v>0</v>
      </c>
      <c r="K3237" t="s">
        <v>89</v>
      </c>
      <c r="L3237">
        <v>1</v>
      </c>
    </row>
    <row r="3238" spans="1:12" x14ac:dyDescent="0.35">
      <c r="A3238">
        <v>1176528</v>
      </c>
      <c r="B3238">
        <v>9</v>
      </c>
      <c r="D3238">
        <v>0</v>
      </c>
      <c r="F3238">
        <v>0</v>
      </c>
      <c r="G3238">
        <v>0</v>
      </c>
      <c r="K3238" t="s">
        <v>89</v>
      </c>
      <c r="L3238">
        <v>1</v>
      </c>
    </row>
    <row r="3239" spans="1:12" x14ac:dyDescent="0.35">
      <c r="A3239">
        <v>1176528</v>
      </c>
      <c r="B3239">
        <v>10</v>
      </c>
      <c r="D3239">
        <v>0</v>
      </c>
      <c r="F3239">
        <v>0</v>
      </c>
      <c r="G3239">
        <v>0</v>
      </c>
      <c r="K3239" t="s">
        <v>89</v>
      </c>
      <c r="L3239">
        <v>1</v>
      </c>
    </row>
    <row r="3240" spans="1:12" x14ac:dyDescent="0.35">
      <c r="A3240">
        <v>1176528</v>
      </c>
      <c r="B3240">
        <v>11</v>
      </c>
      <c r="D3240">
        <v>0</v>
      </c>
      <c r="F3240">
        <v>0</v>
      </c>
      <c r="G3240">
        <v>0</v>
      </c>
      <c r="K3240" t="s">
        <v>89</v>
      </c>
      <c r="L3240">
        <v>1</v>
      </c>
    </row>
    <row r="3241" spans="1:12" x14ac:dyDescent="0.35">
      <c r="A3241">
        <v>1176528</v>
      </c>
      <c r="B3241">
        <v>12</v>
      </c>
      <c r="D3241">
        <v>0</v>
      </c>
      <c r="F3241">
        <v>0</v>
      </c>
      <c r="G3241">
        <v>0</v>
      </c>
      <c r="K3241" t="s">
        <v>89</v>
      </c>
      <c r="L3241">
        <v>1</v>
      </c>
    </row>
    <row r="3242" spans="1:12" x14ac:dyDescent="0.35">
      <c r="A3242">
        <v>1218177</v>
      </c>
      <c r="B3242">
        <v>1</v>
      </c>
      <c r="C3242" t="s">
        <v>228</v>
      </c>
      <c r="D3242">
        <v>9</v>
      </c>
      <c r="E3242">
        <v>117</v>
      </c>
      <c r="F3242">
        <v>1</v>
      </c>
      <c r="G3242">
        <v>-42</v>
      </c>
      <c r="H3242" t="s">
        <v>307</v>
      </c>
      <c r="I3242" t="s">
        <v>308</v>
      </c>
      <c r="J3242">
        <v>43</v>
      </c>
      <c r="K3242" t="s">
        <v>306</v>
      </c>
      <c r="L3242">
        <v>1</v>
      </c>
    </row>
    <row r="3243" spans="1:12" x14ac:dyDescent="0.35">
      <c r="A3243">
        <v>1218177</v>
      </c>
      <c r="B3243">
        <v>2</v>
      </c>
      <c r="D3243">
        <v>0</v>
      </c>
      <c r="F3243">
        <v>0</v>
      </c>
      <c r="G3243">
        <v>0</v>
      </c>
      <c r="K3243" t="s">
        <v>89</v>
      </c>
      <c r="L3243">
        <v>1</v>
      </c>
    </row>
    <row r="3244" spans="1:12" x14ac:dyDescent="0.35">
      <c r="A3244">
        <v>1218177</v>
      </c>
      <c r="B3244">
        <v>3</v>
      </c>
      <c r="D3244">
        <v>0</v>
      </c>
      <c r="F3244">
        <v>0</v>
      </c>
      <c r="G3244">
        <v>0</v>
      </c>
      <c r="K3244" t="s">
        <v>89</v>
      </c>
      <c r="L3244">
        <v>1</v>
      </c>
    </row>
    <row r="3245" spans="1:12" x14ac:dyDescent="0.35">
      <c r="A3245">
        <v>1218177</v>
      </c>
      <c r="B3245">
        <v>4</v>
      </c>
      <c r="D3245">
        <v>0</v>
      </c>
      <c r="F3245">
        <v>0</v>
      </c>
      <c r="G3245">
        <v>0</v>
      </c>
      <c r="K3245" t="s">
        <v>89</v>
      </c>
      <c r="L3245">
        <v>1</v>
      </c>
    </row>
    <row r="3246" spans="1:12" x14ac:dyDescent="0.35">
      <c r="A3246">
        <v>1218177</v>
      </c>
      <c r="B3246">
        <v>5</v>
      </c>
      <c r="D3246">
        <v>0</v>
      </c>
      <c r="F3246">
        <v>0</v>
      </c>
      <c r="G3246">
        <v>0</v>
      </c>
      <c r="K3246" t="s">
        <v>89</v>
      </c>
      <c r="L3246">
        <v>1</v>
      </c>
    </row>
    <row r="3247" spans="1:12" x14ac:dyDescent="0.35">
      <c r="A3247">
        <v>1218177</v>
      </c>
      <c r="B3247">
        <v>6</v>
      </c>
      <c r="D3247">
        <v>0</v>
      </c>
      <c r="F3247">
        <v>0</v>
      </c>
      <c r="G3247">
        <v>0</v>
      </c>
      <c r="K3247" t="s">
        <v>89</v>
      </c>
      <c r="L3247">
        <v>1</v>
      </c>
    </row>
    <row r="3248" spans="1:12" x14ac:dyDescent="0.35">
      <c r="A3248">
        <v>1218177</v>
      </c>
      <c r="B3248">
        <v>7</v>
      </c>
      <c r="D3248">
        <v>0</v>
      </c>
      <c r="F3248">
        <v>0</v>
      </c>
      <c r="G3248">
        <v>0</v>
      </c>
      <c r="K3248" t="s">
        <v>89</v>
      </c>
      <c r="L3248">
        <v>1</v>
      </c>
    </row>
    <row r="3249" spans="1:12" x14ac:dyDescent="0.35">
      <c r="A3249">
        <v>1218177</v>
      </c>
      <c r="B3249">
        <v>8</v>
      </c>
      <c r="D3249">
        <v>0</v>
      </c>
      <c r="F3249">
        <v>0</v>
      </c>
      <c r="G3249">
        <v>0</v>
      </c>
      <c r="K3249" t="s">
        <v>89</v>
      </c>
      <c r="L3249">
        <v>1</v>
      </c>
    </row>
    <row r="3250" spans="1:12" x14ac:dyDescent="0.35">
      <c r="A3250">
        <v>1218177</v>
      </c>
      <c r="B3250">
        <v>9</v>
      </c>
      <c r="D3250">
        <v>0</v>
      </c>
      <c r="F3250">
        <v>0</v>
      </c>
      <c r="G3250">
        <v>0</v>
      </c>
      <c r="K3250" t="s">
        <v>89</v>
      </c>
      <c r="L3250">
        <v>1</v>
      </c>
    </row>
    <row r="3251" spans="1:12" x14ac:dyDescent="0.35">
      <c r="A3251">
        <v>1218177</v>
      </c>
      <c r="B3251">
        <v>10</v>
      </c>
      <c r="D3251">
        <v>0</v>
      </c>
      <c r="F3251">
        <v>0</v>
      </c>
      <c r="G3251">
        <v>0</v>
      </c>
      <c r="K3251" t="s">
        <v>89</v>
      </c>
      <c r="L3251">
        <v>1</v>
      </c>
    </row>
    <row r="3252" spans="1:12" x14ac:dyDescent="0.35">
      <c r="A3252">
        <v>1218177</v>
      </c>
      <c r="B3252">
        <v>11</v>
      </c>
      <c r="D3252">
        <v>0</v>
      </c>
      <c r="F3252">
        <v>0</v>
      </c>
      <c r="G3252">
        <v>0</v>
      </c>
      <c r="K3252" t="s">
        <v>89</v>
      </c>
      <c r="L3252">
        <v>1</v>
      </c>
    </row>
    <row r="3253" spans="1:12" x14ac:dyDescent="0.35">
      <c r="A3253">
        <v>1218177</v>
      </c>
      <c r="B3253">
        <v>12</v>
      </c>
      <c r="D3253">
        <v>0</v>
      </c>
      <c r="F3253">
        <v>0</v>
      </c>
      <c r="G3253">
        <v>0</v>
      </c>
      <c r="K3253" t="s">
        <v>89</v>
      </c>
      <c r="L3253">
        <v>1</v>
      </c>
    </row>
    <row r="3254" spans="1:12" x14ac:dyDescent="0.35">
      <c r="A3254">
        <v>1243131</v>
      </c>
      <c r="B3254">
        <v>1</v>
      </c>
      <c r="C3254" t="s">
        <v>228</v>
      </c>
      <c r="D3254">
        <v>40</v>
      </c>
      <c r="E3254">
        <v>117</v>
      </c>
      <c r="F3254">
        <v>1</v>
      </c>
      <c r="G3254">
        <v>-42</v>
      </c>
      <c r="H3254" t="s">
        <v>307</v>
      </c>
      <c r="I3254" t="s">
        <v>308</v>
      </c>
      <c r="J3254">
        <v>43</v>
      </c>
      <c r="K3254" t="s">
        <v>306</v>
      </c>
      <c r="L3254">
        <v>1</v>
      </c>
    </row>
    <row r="3255" spans="1:12" x14ac:dyDescent="0.35">
      <c r="A3255">
        <v>1243131</v>
      </c>
      <c r="B3255">
        <v>2</v>
      </c>
      <c r="D3255">
        <v>0</v>
      </c>
      <c r="F3255">
        <v>0</v>
      </c>
      <c r="G3255">
        <v>0</v>
      </c>
      <c r="K3255" t="s">
        <v>89</v>
      </c>
      <c r="L3255">
        <v>1</v>
      </c>
    </row>
    <row r="3256" spans="1:12" x14ac:dyDescent="0.35">
      <c r="A3256">
        <v>1243131</v>
      </c>
      <c r="B3256">
        <v>3</v>
      </c>
      <c r="D3256">
        <v>0</v>
      </c>
      <c r="F3256">
        <v>0</v>
      </c>
      <c r="G3256">
        <v>0</v>
      </c>
      <c r="K3256" t="s">
        <v>89</v>
      </c>
      <c r="L3256">
        <v>1</v>
      </c>
    </row>
    <row r="3257" spans="1:12" x14ac:dyDescent="0.35">
      <c r="A3257">
        <v>1243131</v>
      </c>
      <c r="B3257">
        <v>4</v>
      </c>
      <c r="D3257">
        <v>0</v>
      </c>
      <c r="F3257">
        <v>0</v>
      </c>
      <c r="G3257">
        <v>0</v>
      </c>
      <c r="K3257" t="s">
        <v>89</v>
      </c>
      <c r="L3257">
        <v>1</v>
      </c>
    </row>
    <row r="3258" spans="1:12" x14ac:dyDescent="0.35">
      <c r="A3258">
        <v>1243131</v>
      </c>
      <c r="B3258">
        <v>5</v>
      </c>
      <c r="D3258">
        <v>0</v>
      </c>
      <c r="F3258">
        <v>0</v>
      </c>
      <c r="G3258">
        <v>0</v>
      </c>
      <c r="K3258" t="s">
        <v>89</v>
      </c>
      <c r="L3258">
        <v>1</v>
      </c>
    </row>
    <row r="3259" spans="1:12" x14ac:dyDescent="0.35">
      <c r="A3259">
        <v>1243131</v>
      </c>
      <c r="B3259">
        <v>6</v>
      </c>
      <c r="D3259">
        <v>0</v>
      </c>
      <c r="F3259">
        <v>0</v>
      </c>
      <c r="G3259">
        <v>0</v>
      </c>
      <c r="K3259" t="s">
        <v>89</v>
      </c>
      <c r="L3259">
        <v>1</v>
      </c>
    </row>
    <row r="3260" spans="1:12" x14ac:dyDescent="0.35">
      <c r="A3260">
        <v>1243131</v>
      </c>
      <c r="B3260">
        <v>7</v>
      </c>
      <c r="D3260">
        <v>0</v>
      </c>
      <c r="F3260">
        <v>0</v>
      </c>
      <c r="G3260">
        <v>0</v>
      </c>
      <c r="K3260" t="s">
        <v>89</v>
      </c>
      <c r="L3260">
        <v>1</v>
      </c>
    </row>
    <row r="3261" spans="1:12" x14ac:dyDescent="0.35">
      <c r="A3261">
        <v>1243131</v>
      </c>
      <c r="B3261">
        <v>8</v>
      </c>
      <c r="D3261">
        <v>0</v>
      </c>
      <c r="F3261">
        <v>0</v>
      </c>
      <c r="G3261">
        <v>0</v>
      </c>
      <c r="K3261" t="s">
        <v>89</v>
      </c>
      <c r="L3261">
        <v>1</v>
      </c>
    </row>
    <row r="3262" spans="1:12" x14ac:dyDescent="0.35">
      <c r="A3262">
        <v>1243131</v>
      </c>
      <c r="B3262">
        <v>9</v>
      </c>
      <c r="D3262">
        <v>0</v>
      </c>
      <c r="F3262">
        <v>0</v>
      </c>
      <c r="G3262">
        <v>0</v>
      </c>
      <c r="K3262" t="s">
        <v>89</v>
      </c>
      <c r="L3262">
        <v>1</v>
      </c>
    </row>
    <row r="3263" spans="1:12" x14ac:dyDescent="0.35">
      <c r="A3263">
        <v>1243131</v>
      </c>
      <c r="B3263">
        <v>10</v>
      </c>
      <c r="D3263">
        <v>0</v>
      </c>
      <c r="F3263">
        <v>0</v>
      </c>
      <c r="G3263">
        <v>0</v>
      </c>
      <c r="K3263" t="s">
        <v>89</v>
      </c>
      <c r="L3263">
        <v>1</v>
      </c>
    </row>
    <row r="3264" spans="1:12" x14ac:dyDescent="0.35">
      <c r="A3264">
        <v>1243131</v>
      </c>
      <c r="B3264">
        <v>11</v>
      </c>
      <c r="D3264">
        <v>0</v>
      </c>
      <c r="F3264">
        <v>0</v>
      </c>
      <c r="G3264">
        <v>0</v>
      </c>
      <c r="K3264" t="s">
        <v>89</v>
      </c>
      <c r="L3264">
        <v>1</v>
      </c>
    </row>
    <row r="3265" spans="1:12" x14ac:dyDescent="0.35">
      <c r="A3265">
        <v>1243131</v>
      </c>
      <c r="B3265">
        <v>12</v>
      </c>
      <c r="D3265">
        <v>0</v>
      </c>
      <c r="F3265">
        <v>0</v>
      </c>
      <c r="G3265">
        <v>0</v>
      </c>
      <c r="K3265" t="s">
        <v>89</v>
      </c>
      <c r="L3265">
        <v>1</v>
      </c>
    </row>
    <row r="3266" spans="1:12" x14ac:dyDescent="0.35">
      <c r="A3266">
        <v>1521928</v>
      </c>
      <c r="B3266">
        <v>1</v>
      </c>
      <c r="C3266" t="s">
        <v>228</v>
      </c>
      <c r="D3266">
        <v>31</v>
      </c>
      <c r="E3266">
        <v>117</v>
      </c>
      <c r="F3266">
        <v>1</v>
      </c>
      <c r="G3266">
        <v>-42</v>
      </c>
      <c r="H3266" t="s">
        <v>307</v>
      </c>
      <c r="I3266" t="s">
        <v>308</v>
      </c>
      <c r="J3266">
        <v>43</v>
      </c>
      <c r="K3266" t="s">
        <v>306</v>
      </c>
      <c r="L3266">
        <v>1</v>
      </c>
    </row>
    <row r="3267" spans="1:12" x14ac:dyDescent="0.35">
      <c r="A3267">
        <v>1521928</v>
      </c>
      <c r="B3267">
        <v>2</v>
      </c>
      <c r="D3267">
        <v>0</v>
      </c>
      <c r="F3267">
        <v>0</v>
      </c>
      <c r="G3267">
        <v>0</v>
      </c>
      <c r="K3267" t="s">
        <v>89</v>
      </c>
      <c r="L3267">
        <v>1</v>
      </c>
    </row>
    <row r="3268" spans="1:12" x14ac:dyDescent="0.35">
      <c r="A3268">
        <v>1521928</v>
      </c>
      <c r="B3268">
        <v>3</v>
      </c>
      <c r="D3268">
        <v>0</v>
      </c>
      <c r="F3268">
        <v>0</v>
      </c>
      <c r="G3268">
        <v>0</v>
      </c>
      <c r="K3268" t="s">
        <v>89</v>
      </c>
      <c r="L3268">
        <v>1</v>
      </c>
    </row>
    <row r="3269" spans="1:12" x14ac:dyDescent="0.35">
      <c r="A3269">
        <v>1521928</v>
      </c>
      <c r="B3269">
        <v>4</v>
      </c>
      <c r="D3269">
        <v>0</v>
      </c>
      <c r="F3269">
        <v>0</v>
      </c>
      <c r="G3269">
        <v>0</v>
      </c>
      <c r="K3269" t="s">
        <v>89</v>
      </c>
      <c r="L3269">
        <v>1</v>
      </c>
    </row>
    <row r="3270" spans="1:12" x14ac:dyDescent="0.35">
      <c r="A3270">
        <v>1521928</v>
      </c>
      <c r="B3270">
        <v>5</v>
      </c>
      <c r="D3270">
        <v>0</v>
      </c>
      <c r="F3270">
        <v>0</v>
      </c>
      <c r="G3270">
        <v>0</v>
      </c>
      <c r="K3270" t="s">
        <v>89</v>
      </c>
      <c r="L3270">
        <v>1</v>
      </c>
    </row>
    <row r="3271" spans="1:12" x14ac:dyDescent="0.35">
      <c r="A3271">
        <v>1521928</v>
      </c>
      <c r="B3271">
        <v>6</v>
      </c>
      <c r="D3271">
        <v>0</v>
      </c>
      <c r="F3271">
        <v>0</v>
      </c>
      <c r="G3271">
        <v>0</v>
      </c>
      <c r="K3271" t="s">
        <v>89</v>
      </c>
      <c r="L3271">
        <v>1</v>
      </c>
    </row>
    <row r="3272" spans="1:12" x14ac:dyDescent="0.35">
      <c r="A3272">
        <v>1521928</v>
      </c>
      <c r="B3272">
        <v>7</v>
      </c>
      <c r="D3272">
        <v>0</v>
      </c>
      <c r="F3272">
        <v>0</v>
      </c>
      <c r="G3272">
        <v>0</v>
      </c>
      <c r="K3272" t="s">
        <v>89</v>
      </c>
      <c r="L3272">
        <v>1</v>
      </c>
    </row>
    <row r="3273" spans="1:12" x14ac:dyDescent="0.35">
      <c r="A3273">
        <v>1521928</v>
      </c>
      <c r="B3273">
        <v>8</v>
      </c>
      <c r="D3273">
        <v>0</v>
      </c>
      <c r="F3273">
        <v>0</v>
      </c>
      <c r="G3273">
        <v>0</v>
      </c>
      <c r="K3273" t="s">
        <v>89</v>
      </c>
      <c r="L3273">
        <v>1</v>
      </c>
    </row>
    <row r="3274" spans="1:12" x14ac:dyDescent="0.35">
      <c r="A3274">
        <v>1521928</v>
      </c>
      <c r="B3274">
        <v>9</v>
      </c>
      <c r="D3274">
        <v>0</v>
      </c>
      <c r="F3274">
        <v>0</v>
      </c>
      <c r="G3274">
        <v>0</v>
      </c>
      <c r="K3274" t="s">
        <v>89</v>
      </c>
      <c r="L3274">
        <v>1</v>
      </c>
    </row>
    <row r="3275" spans="1:12" x14ac:dyDescent="0.35">
      <c r="A3275">
        <v>1521928</v>
      </c>
      <c r="B3275">
        <v>10</v>
      </c>
      <c r="D3275">
        <v>0</v>
      </c>
      <c r="F3275">
        <v>0</v>
      </c>
      <c r="G3275">
        <v>0</v>
      </c>
      <c r="K3275" t="s">
        <v>89</v>
      </c>
      <c r="L3275">
        <v>1</v>
      </c>
    </row>
    <row r="3276" spans="1:12" x14ac:dyDescent="0.35">
      <c r="A3276">
        <v>1521928</v>
      </c>
      <c r="B3276">
        <v>11</v>
      </c>
      <c r="D3276">
        <v>0</v>
      </c>
      <c r="F3276">
        <v>0</v>
      </c>
      <c r="G3276">
        <v>0</v>
      </c>
      <c r="K3276" t="s">
        <v>89</v>
      </c>
      <c r="L3276">
        <v>1</v>
      </c>
    </row>
    <row r="3277" spans="1:12" x14ac:dyDescent="0.35">
      <c r="A3277">
        <v>1521928</v>
      </c>
      <c r="B3277">
        <v>12</v>
      </c>
      <c r="D3277">
        <v>0</v>
      </c>
      <c r="F3277">
        <v>0</v>
      </c>
      <c r="G3277">
        <v>0</v>
      </c>
      <c r="K3277" t="s">
        <v>89</v>
      </c>
      <c r="L3277">
        <v>1</v>
      </c>
    </row>
    <row r="3278" spans="1:12" x14ac:dyDescent="0.35">
      <c r="A3278">
        <v>661943</v>
      </c>
      <c r="B3278">
        <v>1</v>
      </c>
      <c r="C3278" t="s">
        <v>228</v>
      </c>
      <c r="D3278">
        <v>42</v>
      </c>
      <c r="E3278">
        <v>117</v>
      </c>
      <c r="F3278">
        <v>1</v>
      </c>
      <c r="G3278">
        <v>-42</v>
      </c>
      <c r="H3278" t="s">
        <v>307</v>
      </c>
      <c r="I3278" t="s">
        <v>308</v>
      </c>
      <c r="J3278">
        <v>43</v>
      </c>
      <c r="K3278" t="s">
        <v>306</v>
      </c>
      <c r="L3278">
        <v>1</v>
      </c>
    </row>
    <row r="3279" spans="1:12" x14ac:dyDescent="0.35">
      <c r="A3279">
        <v>661943</v>
      </c>
      <c r="B3279">
        <v>2</v>
      </c>
      <c r="D3279">
        <v>0</v>
      </c>
      <c r="F3279">
        <v>0</v>
      </c>
      <c r="G3279">
        <v>0</v>
      </c>
      <c r="K3279" t="s">
        <v>89</v>
      </c>
      <c r="L3279">
        <v>1</v>
      </c>
    </row>
    <row r="3280" spans="1:12" x14ac:dyDescent="0.35">
      <c r="A3280">
        <v>661943</v>
      </c>
      <c r="B3280">
        <v>3</v>
      </c>
      <c r="D3280">
        <v>0</v>
      </c>
      <c r="F3280">
        <v>0</v>
      </c>
      <c r="G3280">
        <v>0</v>
      </c>
      <c r="K3280" t="s">
        <v>89</v>
      </c>
      <c r="L3280">
        <v>1</v>
      </c>
    </row>
    <row r="3281" spans="1:12" x14ac:dyDescent="0.35">
      <c r="A3281">
        <v>661943</v>
      </c>
      <c r="B3281">
        <v>4</v>
      </c>
      <c r="D3281">
        <v>0</v>
      </c>
      <c r="F3281">
        <v>0</v>
      </c>
      <c r="G3281">
        <v>0</v>
      </c>
      <c r="K3281" t="s">
        <v>89</v>
      </c>
      <c r="L3281">
        <v>1</v>
      </c>
    </row>
    <row r="3282" spans="1:12" x14ac:dyDescent="0.35">
      <c r="A3282">
        <v>661943</v>
      </c>
      <c r="B3282">
        <v>5</v>
      </c>
      <c r="D3282">
        <v>0</v>
      </c>
      <c r="F3282">
        <v>0</v>
      </c>
      <c r="G3282">
        <v>0</v>
      </c>
      <c r="K3282" t="s">
        <v>89</v>
      </c>
      <c r="L3282">
        <v>1</v>
      </c>
    </row>
    <row r="3283" spans="1:12" x14ac:dyDescent="0.35">
      <c r="A3283">
        <v>661943</v>
      </c>
      <c r="B3283">
        <v>6</v>
      </c>
      <c r="D3283">
        <v>0</v>
      </c>
      <c r="F3283">
        <v>0</v>
      </c>
      <c r="G3283">
        <v>0</v>
      </c>
      <c r="K3283" t="s">
        <v>89</v>
      </c>
      <c r="L3283">
        <v>1</v>
      </c>
    </row>
    <row r="3284" spans="1:12" x14ac:dyDescent="0.35">
      <c r="A3284">
        <v>661943</v>
      </c>
      <c r="B3284">
        <v>7</v>
      </c>
      <c r="D3284">
        <v>0</v>
      </c>
      <c r="F3284">
        <v>0</v>
      </c>
      <c r="G3284">
        <v>0</v>
      </c>
      <c r="K3284" t="s">
        <v>89</v>
      </c>
      <c r="L3284">
        <v>1</v>
      </c>
    </row>
    <row r="3285" spans="1:12" x14ac:dyDescent="0.35">
      <c r="A3285">
        <v>661943</v>
      </c>
      <c r="B3285">
        <v>8</v>
      </c>
      <c r="D3285">
        <v>0</v>
      </c>
      <c r="F3285">
        <v>0</v>
      </c>
      <c r="G3285">
        <v>0</v>
      </c>
      <c r="K3285" t="s">
        <v>89</v>
      </c>
      <c r="L3285">
        <v>1</v>
      </c>
    </row>
    <row r="3286" spans="1:12" x14ac:dyDescent="0.35">
      <c r="A3286">
        <v>661943</v>
      </c>
      <c r="B3286">
        <v>9</v>
      </c>
      <c r="D3286">
        <v>0</v>
      </c>
      <c r="F3286">
        <v>0</v>
      </c>
      <c r="G3286">
        <v>0</v>
      </c>
      <c r="K3286" t="s">
        <v>89</v>
      </c>
      <c r="L3286">
        <v>1</v>
      </c>
    </row>
    <row r="3287" spans="1:12" x14ac:dyDescent="0.35">
      <c r="A3287">
        <v>661943</v>
      </c>
      <c r="B3287">
        <v>10</v>
      </c>
      <c r="D3287">
        <v>0</v>
      </c>
      <c r="F3287">
        <v>0</v>
      </c>
      <c r="G3287">
        <v>0</v>
      </c>
      <c r="K3287" t="s">
        <v>89</v>
      </c>
      <c r="L3287">
        <v>1</v>
      </c>
    </row>
    <row r="3288" spans="1:12" x14ac:dyDescent="0.35">
      <c r="A3288">
        <v>661943</v>
      </c>
      <c r="B3288">
        <v>11</v>
      </c>
      <c r="D3288">
        <v>0</v>
      </c>
      <c r="F3288">
        <v>0</v>
      </c>
      <c r="G3288">
        <v>0</v>
      </c>
      <c r="K3288" t="s">
        <v>89</v>
      </c>
      <c r="L3288">
        <v>1</v>
      </c>
    </row>
    <row r="3289" spans="1:12" x14ac:dyDescent="0.35">
      <c r="A3289">
        <v>661943</v>
      </c>
      <c r="B3289">
        <v>12</v>
      </c>
      <c r="D3289">
        <v>0</v>
      </c>
      <c r="F3289">
        <v>0</v>
      </c>
      <c r="G3289">
        <v>0</v>
      </c>
      <c r="K3289" t="s">
        <v>89</v>
      </c>
      <c r="L3289">
        <v>1</v>
      </c>
    </row>
    <row r="3290" spans="1:12" x14ac:dyDescent="0.35">
      <c r="A3290">
        <v>889971</v>
      </c>
      <c r="B3290">
        <v>1</v>
      </c>
      <c r="C3290" t="s">
        <v>228</v>
      </c>
      <c r="D3290">
        <v>44</v>
      </c>
      <c r="E3290">
        <v>117</v>
      </c>
      <c r="F3290">
        <v>1</v>
      </c>
      <c r="G3290">
        <v>-42</v>
      </c>
      <c r="H3290" t="s">
        <v>307</v>
      </c>
      <c r="I3290" t="s">
        <v>308</v>
      </c>
      <c r="J3290">
        <v>43</v>
      </c>
      <c r="K3290" t="s">
        <v>306</v>
      </c>
      <c r="L3290">
        <v>1</v>
      </c>
    </row>
    <row r="3291" spans="1:12" x14ac:dyDescent="0.35">
      <c r="A3291">
        <v>889971</v>
      </c>
      <c r="B3291">
        <v>2</v>
      </c>
      <c r="D3291">
        <v>0</v>
      </c>
      <c r="F3291">
        <v>0</v>
      </c>
      <c r="G3291">
        <v>0</v>
      </c>
      <c r="K3291" t="s">
        <v>89</v>
      </c>
      <c r="L3291">
        <v>1</v>
      </c>
    </row>
    <row r="3292" spans="1:12" x14ac:dyDescent="0.35">
      <c r="A3292">
        <v>889971</v>
      </c>
      <c r="B3292">
        <v>3</v>
      </c>
      <c r="D3292">
        <v>0</v>
      </c>
      <c r="F3292">
        <v>0</v>
      </c>
      <c r="G3292">
        <v>0</v>
      </c>
      <c r="K3292" t="s">
        <v>89</v>
      </c>
      <c r="L3292">
        <v>1</v>
      </c>
    </row>
    <row r="3293" spans="1:12" x14ac:dyDescent="0.35">
      <c r="A3293">
        <v>889971</v>
      </c>
      <c r="B3293">
        <v>4</v>
      </c>
      <c r="D3293">
        <v>0</v>
      </c>
      <c r="F3293">
        <v>0</v>
      </c>
      <c r="G3293">
        <v>0</v>
      </c>
      <c r="K3293" t="s">
        <v>89</v>
      </c>
      <c r="L3293">
        <v>1</v>
      </c>
    </row>
    <row r="3294" spans="1:12" x14ac:dyDescent="0.35">
      <c r="A3294">
        <v>889971</v>
      </c>
      <c r="B3294">
        <v>5</v>
      </c>
      <c r="D3294">
        <v>0</v>
      </c>
      <c r="F3294">
        <v>0</v>
      </c>
      <c r="G3294">
        <v>0</v>
      </c>
      <c r="K3294" t="s">
        <v>89</v>
      </c>
      <c r="L3294">
        <v>1</v>
      </c>
    </row>
    <row r="3295" spans="1:12" x14ac:dyDescent="0.35">
      <c r="A3295">
        <v>889971</v>
      </c>
      <c r="B3295">
        <v>6</v>
      </c>
      <c r="D3295">
        <v>0</v>
      </c>
      <c r="F3295">
        <v>0</v>
      </c>
      <c r="G3295">
        <v>0</v>
      </c>
      <c r="K3295" t="s">
        <v>89</v>
      </c>
      <c r="L3295">
        <v>1</v>
      </c>
    </row>
    <row r="3296" spans="1:12" x14ac:dyDescent="0.35">
      <c r="A3296">
        <v>889971</v>
      </c>
      <c r="B3296">
        <v>7</v>
      </c>
      <c r="D3296">
        <v>0</v>
      </c>
      <c r="F3296">
        <v>0</v>
      </c>
      <c r="G3296">
        <v>0</v>
      </c>
      <c r="K3296" t="s">
        <v>89</v>
      </c>
      <c r="L3296">
        <v>1</v>
      </c>
    </row>
    <row r="3297" spans="1:12" x14ac:dyDescent="0.35">
      <c r="A3297">
        <v>889971</v>
      </c>
      <c r="B3297">
        <v>8</v>
      </c>
      <c r="D3297">
        <v>0</v>
      </c>
      <c r="F3297">
        <v>0</v>
      </c>
      <c r="G3297">
        <v>0</v>
      </c>
      <c r="K3297" t="s">
        <v>89</v>
      </c>
      <c r="L3297">
        <v>1</v>
      </c>
    </row>
    <row r="3298" spans="1:12" x14ac:dyDescent="0.35">
      <c r="A3298">
        <v>889971</v>
      </c>
      <c r="B3298">
        <v>9</v>
      </c>
      <c r="D3298">
        <v>0</v>
      </c>
      <c r="F3298">
        <v>0</v>
      </c>
      <c r="G3298">
        <v>0</v>
      </c>
      <c r="K3298" t="s">
        <v>89</v>
      </c>
      <c r="L3298">
        <v>1</v>
      </c>
    </row>
    <row r="3299" spans="1:12" x14ac:dyDescent="0.35">
      <c r="A3299">
        <v>889971</v>
      </c>
      <c r="B3299">
        <v>10</v>
      </c>
      <c r="D3299">
        <v>0</v>
      </c>
      <c r="F3299">
        <v>0</v>
      </c>
      <c r="G3299">
        <v>0</v>
      </c>
      <c r="K3299" t="s">
        <v>89</v>
      </c>
      <c r="L3299">
        <v>1</v>
      </c>
    </row>
    <row r="3300" spans="1:12" x14ac:dyDescent="0.35">
      <c r="A3300">
        <v>889971</v>
      </c>
      <c r="B3300">
        <v>11</v>
      </c>
      <c r="D3300">
        <v>0</v>
      </c>
      <c r="F3300">
        <v>0</v>
      </c>
      <c r="G3300">
        <v>0</v>
      </c>
      <c r="K3300" t="s">
        <v>89</v>
      </c>
      <c r="L3300">
        <v>1</v>
      </c>
    </row>
    <row r="3301" spans="1:12" x14ac:dyDescent="0.35">
      <c r="A3301">
        <v>889971</v>
      </c>
      <c r="B3301">
        <v>12</v>
      </c>
      <c r="D3301">
        <v>0</v>
      </c>
      <c r="F3301">
        <v>0</v>
      </c>
      <c r="G3301">
        <v>0</v>
      </c>
      <c r="K3301" t="s">
        <v>89</v>
      </c>
      <c r="L3301">
        <v>1</v>
      </c>
    </row>
    <row r="3302" spans="1:12" x14ac:dyDescent="0.35">
      <c r="A3302">
        <v>5312</v>
      </c>
      <c r="B3302">
        <v>1</v>
      </c>
      <c r="C3302" t="s">
        <v>11</v>
      </c>
      <c r="D3302">
        <v>15</v>
      </c>
      <c r="E3302">
        <v>1</v>
      </c>
      <c r="F3302">
        <v>1</v>
      </c>
      <c r="G3302">
        <v>100</v>
      </c>
      <c r="H3302">
        <v>1.8813657407408257E-3</v>
      </c>
      <c r="I3302">
        <v>1.8813657407408257E-3</v>
      </c>
      <c r="J3302">
        <v>1.8813657407408257E-3</v>
      </c>
      <c r="K3302">
        <v>1</v>
      </c>
      <c r="L3302">
        <v>1</v>
      </c>
    </row>
    <row r="3303" spans="1:12" x14ac:dyDescent="0.35">
      <c r="A3303">
        <v>5312</v>
      </c>
      <c r="B3303">
        <v>2</v>
      </c>
      <c r="C3303" t="s">
        <v>20</v>
      </c>
      <c r="D3303">
        <v>15</v>
      </c>
      <c r="E3303">
        <v>2</v>
      </c>
      <c r="F3303">
        <v>1</v>
      </c>
      <c r="G3303">
        <v>90</v>
      </c>
      <c r="H3303">
        <v>6.0900462962962809E-3</v>
      </c>
      <c r="I3303">
        <v>6.0900462962962809E-3</v>
      </c>
      <c r="J3303">
        <v>6.0900462962962809E-3</v>
      </c>
      <c r="K3303">
        <v>2</v>
      </c>
      <c r="L3303">
        <v>1</v>
      </c>
    </row>
    <row r="3304" spans="1:12" x14ac:dyDescent="0.35">
      <c r="A3304">
        <v>5312</v>
      </c>
      <c r="B3304">
        <v>3</v>
      </c>
      <c r="C3304" t="s">
        <v>40</v>
      </c>
      <c r="D3304">
        <v>11</v>
      </c>
      <c r="E3304">
        <v>6</v>
      </c>
      <c r="F3304">
        <v>1</v>
      </c>
      <c r="G3304">
        <v>50</v>
      </c>
      <c r="H3304">
        <v>2.1869097222222189E-2</v>
      </c>
      <c r="I3304">
        <v>2.1869097222222189E-2</v>
      </c>
      <c r="J3304">
        <v>2.1869097222222189E-2</v>
      </c>
      <c r="K3304">
        <v>6</v>
      </c>
      <c r="L3304">
        <v>1</v>
      </c>
    </row>
    <row r="3305" spans="1:12" x14ac:dyDescent="0.35">
      <c r="A3305">
        <v>5312</v>
      </c>
      <c r="B3305">
        <v>4</v>
      </c>
      <c r="C3305" t="s">
        <v>11</v>
      </c>
      <c r="D3305">
        <v>15</v>
      </c>
      <c r="E3305">
        <v>1</v>
      </c>
      <c r="F3305">
        <v>1</v>
      </c>
      <c r="G3305">
        <v>100</v>
      </c>
      <c r="H3305">
        <v>1.3329861111111008E-3</v>
      </c>
      <c r="I3305">
        <v>1.3329861111111008E-3</v>
      </c>
      <c r="J3305">
        <v>1.3329861111111008E-3</v>
      </c>
      <c r="K3305">
        <v>1</v>
      </c>
      <c r="L3305">
        <v>1</v>
      </c>
    </row>
    <row r="3306" spans="1:12" x14ac:dyDescent="0.35">
      <c r="A3306">
        <v>5312</v>
      </c>
      <c r="B3306">
        <v>5</v>
      </c>
      <c r="C3306" t="s">
        <v>11</v>
      </c>
      <c r="D3306">
        <v>15</v>
      </c>
      <c r="E3306">
        <v>1</v>
      </c>
      <c r="F3306">
        <v>1</v>
      </c>
      <c r="G3306">
        <v>100</v>
      </c>
      <c r="H3306">
        <v>1.2956712962962857E-2</v>
      </c>
      <c r="I3306">
        <v>1.2956712962962857E-2</v>
      </c>
      <c r="J3306">
        <v>1.2956712962962857E-2</v>
      </c>
      <c r="K3306">
        <v>1</v>
      </c>
      <c r="L3306">
        <v>1</v>
      </c>
    </row>
    <row r="3307" spans="1:12" x14ac:dyDescent="0.35">
      <c r="A3307">
        <v>5312</v>
      </c>
      <c r="B3307">
        <v>6</v>
      </c>
      <c r="C3307" t="s">
        <v>11</v>
      </c>
      <c r="D3307">
        <v>15</v>
      </c>
      <c r="E3307">
        <v>1</v>
      </c>
      <c r="F3307">
        <v>1</v>
      </c>
      <c r="G3307">
        <v>100</v>
      </c>
      <c r="H3307" t="s">
        <v>309</v>
      </c>
      <c r="I3307">
        <v>305</v>
      </c>
      <c r="J3307">
        <v>305</v>
      </c>
      <c r="K3307">
        <v>1</v>
      </c>
      <c r="L3307">
        <v>1</v>
      </c>
    </row>
    <row r="3308" spans="1:12" x14ac:dyDescent="0.35">
      <c r="A3308">
        <v>5312</v>
      </c>
      <c r="B3308">
        <v>7</v>
      </c>
      <c r="C3308" t="s">
        <v>19</v>
      </c>
      <c r="D3308">
        <v>15</v>
      </c>
      <c r="E3308">
        <v>5</v>
      </c>
      <c r="F3308">
        <v>1</v>
      </c>
      <c r="G3308">
        <v>60</v>
      </c>
      <c r="H3308">
        <v>3.3331018518518718E-3</v>
      </c>
      <c r="I3308">
        <v>3.3331018518518718E-3</v>
      </c>
      <c r="J3308">
        <v>3.3331018518518718E-3</v>
      </c>
      <c r="K3308">
        <v>5</v>
      </c>
      <c r="L3308">
        <v>1</v>
      </c>
    </row>
    <row r="3309" spans="1:12" x14ac:dyDescent="0.35">
      <c r="A3309">
        <v>5312</v>
      </c>
      <c r="B3309">
        <v>8</v>
      </c>
      <c r="C3309" t="s">
        <v>40</v>
      </c>
      <c r="D3309">
        <v>15</v>
      </c>
      <c r="E3309">
        <v>6</v>
      </c>
      <c r="F3309">
        <v>1</v>
      </c>
      <c r="G3309">
        <v>50</v>
      </c>
      <c r="H3309" t="s">
        <v>150</v>
      </c>
      <c r="I3309" t="s">
        <v>150</v>
      </c>
      <c r="J3309">
        <v>2</v>
      </c>
      <c r="K3309" t="s">
        <v>310</v>
      </c>
      <c r="L3309">
        <v>1</v>
      </c>
    </row>
    <row r="3310" spans="1:12" x14ac:dyDescent="0.35">
      <c r="A3310">
        <v>4895</v>
      </c>
      <c r="B3310">
        <v>1</v>
      </c>
      <c r="C3310" t="s">
        <v>21</v>
      </c>
      <c r="D3310">
        <v>11</v>
      </c>
      <c r="E3310">
        <v>4</v>
      </c>
      <c r="F3310">
        <v>1</v>
      </c>
      <c r="G3310">
        <v>70</v>
      </c>
      <c r="H3310">
        <v>1.9185185185184306E-3</v>
      </c>
      <c r="I3310">
        <v>1.9185185185184306E-3</v>
      </c>
      <c r="J3310">
        <v>1.9185185185184306E-3</v>
      </c>
      <c r="K3310">
        <v>4</v>
      </c>
      <c r="L3310">
        <v>1</v>
      </c>
    </row>
    <row r="3311" spans="1:12" x14ac:dyDescent="0.35">
      <c r="A3311">
        <v>4895</v>
      </c>
      <c r="B3311">
        <v>2</v>
      </c>
      <c r="C3311" t="s">
        <v>28</v>
      </c>
      <c r="D3311">
        <v>11</v>
      </c>
      <c r="E3311">
        <v>3</v>
      </c>
      <c r="F3311">
        <v>1</v>
      </c>
      <c r="G3311">
        <v>80</v>
      </c>
      <c r="H3311">
        <v>6.4309027777778027E-3</v>
      </c>
      <c r="I3311">
        <v>6.4309027777778027E-3</v>
      </c>
      <c r="J3311">
        <v>6.4309027777778027E-3</v>
      </c>
      <c r="K3311">
        <v>3</v>
      </c>
      <c r="L3311">
        <v>1</v>
      </c>
    </row>
    <row r="3312" spans="1:12" x14ac:dyDescent="0.35">
      <c r="A3312">
        <v>4895</v>
      </c>
      <c r="B3312">
        <v>3</v>
      </c>
      <c r="C3312" t="s">
        <v>20</v>
      </c>
      <c r="D3312">
        <v>18</v>
      </c>
      <c r="E3312">
        <v>2</v>
      </c>
      <c r="F3312">
        <v>1</v>
      </c>
      <c r="G3312">
        <v>90</v>
      </c>
      <c r="H3312">
        <v>1.952997685185176E-2</v>
      </c>
      <c r="I3312">
        <v>1.952997685185176E-2</v>
      </c>
      <c r="J3312">
        <v>1.952997685185176E-2</v>
      </c>
      <c r="K3312">
        <v>2</v>
      </c>
      <c r="L3312">
        <v>1</v>
      </c>
    </row>
    <row r="3313" spans="1:12" x14ac:dyDescent="0.35">
      <c r="A3313">
        <v>4895</v>
      </c>
      <c r="B3313">
        <v>4</v>
      </c>
      <c r="C3313" t="s">
        <v>20</v>
      </c>
      <c r="D3313">
        <v>16</v>
      </c>
      <c r="E3313">
        <v>2</v>
      </c>
      <c r="F3313">
        <v>1</v>
      </c>
      <c r="G3313">
        <v>90</v>
      </c>
      <c r="H3313">
        <v>1.40891203703708E-3</v>
      </c>
      <c r="I3313">
        <v>1.40891203703708E-3</v>
      </c>
      <c r="J3313">
        <v>1.40891203703708E-3</v>
      </c>
      <c r="K3313">
        <v>2</v>
      </c>
      <c r="L3313">
        <v>1</v>
      </c>
    </row>
    <row r="3314" spans="1:12" x14ac:dyDescent="0.35">
      <c r="A3314">
        <v>4895</v>
      </c>
      <c r="B3314">
        <v>5</v>
      </c>
      <c r="C3314" t="s">
        <v>20</v>
      </c>
      <c r="D3314">
        <v>16</v>
      </c>
      <c r="E3314">
        <v>2</v>
      </c>
      <c r="F3314">
        <v>1</v>
      </c>
      <c r="G3314">
        <v>90</v>
      </c>
      <c r="H3314">
        <v>1.3206712962962941E-2</v>
      </c>
      <c r="I3314">
        <v>1.3206712962962941E-2</v>
      </c>
      <c r="J3314">
        <v>1.3206712962962941E-2</v>
      </c>
      <c r="K3314">
        <v>2</v>
      </c>
      <c r="L3314">
        <v>1</v>
      </c>
    </row>
    <row r="3315" spans="1:12" x14ac:dyDescent="0.35">
      <c r="A3315">
        <v>4895</v>
      </c>
      <c r="B3315">
        <v>6</v>
      </c>
      <c r="C3315" t="s">
        <v>21</v>
      </c>
      <c r="D3315">
        <v>16</v>
      </c>
      <c r="E3315">
        <v>4</v>
      </c>
      <c r="F3315">
        <v>1</v>
      </c>
      <c r="G3315">
        <v>70</v>
      </c>
      <c r="H3315" t="s">
        <v>312</v>
      </c>
      <c r="I3315">
        <v>285</v>
      </c>
      <c r="J3315">
        <v>285</v>
      </c>
      <c r="K3315" t="s">
        <v>311</v>
      </c>
      <c r="L3315">
        <v>1</v>
      </c>
    </row>
    <row r="3316" spans="1:12" x14ac:dyDescent="0.35">
      <c r="A3316">
        <v>4895</v>
      </c>
      <c r="B3316">
        <v>7</v>
      </c>
      <c r="C3316" t="s">
        <v>13</v>
      </c>
      <c r="D3316">
        <v>16</v>
      </c>
      <c r="E3316">
        <v>7</v>
      </c>
      <c r="F3316">
        <v>1</v>
      </c>
      <c r="G3316">
        <v>40</v>
      </c>
      <c r="H3316">
        <v>3.5517361111110368E-3</v>
      </c>
      <c r="I3316">
        <v>3.5517361111110368E-3</v>
      </c>
      <c r="J3316">
        <v>3.5517361111110368E-3</v>
      </c>
      <c r="K3316">
        <v>7</v>
      </c>
      <c r="L3316">
        <v>1</v>
      </c>
    </row>
    <row r="3317" spans="1:12" x14ac:dyDescent="0.35">
      <c r="A3317">
        <v>4895</v>
      </c>
      <c r="B3317">
        <v>8</v>
      </c>
      <c r="C3317" t="s">
        <v>21</v>
      </c>
      <c r="D3317">
        <v>16</v>
      </c>
      <c r="E3317">
        <v>4</v>
      </c>
      <c r="F3317">
        <v>1</v>
      </c>
      <c r="G3317">
        <v>70</v>
      </c>
      <c r="H3317">
        <v>3.9966435185185833E-3</v>
      </c>
      <c r="I3317">
        <v>3.9966435185185833E-3</v>
      </c>
      <c r="J3317">
        <v>3.9966435185185833E-3</v>
      </c>
      <c r="K3317">
        <v>4</v>
      </c>
      <c r="L3317">
        <v>1</v>
      </c>
    </row>
    <row r="3318" spans="1:12" x14ac:dyDescent="0.35">
      <c r="A3318">
        <v>125959</v>
      </c>
      <c r="B3318">
        <v>1</v>
      </c>
      <c r="C3318" t="s">
        <v>36</v>
      </c>
      <c r="D3318">
        <v>12</v>
      </c>
      <c r="E3318">
        <v>9</v>
      </c>
      <c r="F3318">
        <v>1</v>
      </c>
      <c r="G3318">
        <v>20</v>
      </c>
      <c r="H3318">
        <v>2.1453703703704363E-3</v>
      </c>
      <c r="I3318">
        <v>2.1453703703704363E-3</v>
      </c>
      <c r="J3318">
        <v>2.1453703703704363E-3</v>
      </c>
      <c r="K3318">
        <v>9</v>
      </c>
      <c r="L3318">
        <v>1</v>
      </c>
    </row>
    <row r="3319" spans="1:12" x14ac:dyDescent="0.35">
      <c r="A3319">
        <v>125959</v>
      </c>
      <c r="B3319">
        <v>2</v>
      </c>
      <c r="C3319" t="s">
        <v>11</v>
      </c>
      <c r="D3319">
        <v>12</v>
      </c>
      <c r="E3319">
        <v>1</v>
      </c>
      <c r="F3319">
        <v>1</v>
      </c>
      <c r="G3319">
        <v>100</v>
      </c>
      <c r="H3319">
        <v>5.8628472222221895E-3</v>
      </c>
      <c r="I3319">
        <v>5.8628472222221895E-3</v>
      </c>
      <c r="J3319">
        <v>5.8628472222221895E-3</v>
      </c>
      <c r="K3319">
        <v>1</v>
      </c>
      <c r="L3319">
        <v>1</v>
      </c>
    </row>
    <row r="3320" spans="1:12" x14ac:dyDescent="0.35">
      <c r="A3320">
        <v>125959</v>
      </c>
      <c r="B3320">
        <v>3</v>
      </c>
      <c r="C3320" t="s">
        <v>11</v>
      </c>
      <c r="D3320">
        <v>16</v>
      </c>
      <c r="E3320">
        <v>1</v>
      </c>
      <c r="F3320">
        <v>1</v>
      </c>
      <c r="G3320">
        <v>100</v>
      </c>
      <c r="H3320">
        <v>1.7673726851851868E-2</v>
      </c>
      <c r="I3320">
        <v>1.7673726851851868E-2</v>
      </c>
      <c r="J3320">
        <v>1.7673726851851868E-2</v>
      </c>
      <c r="K3320">
        <v>1</v>
      </c>
      <c r="L3320">
        <v>1</v>
      </c>
    </row>
    <row r="3321" spans="1:12" x14ac:dyDescent="0.35">
      <c r="A3321">
        <v>125959</v>
      </c>
      <c r="B3321">
        <v>4</v>
      </c>
      <c r="C3321" t="s">
        <v>19</v>
      </c>
      <c r="D3321">
        <v>14</v>
      </c>
      <c r="E3321">
        <v>5</v>
      </c>
      <c r="F3321">
        <v>1</v>
      </c>
      <c r="G3321">
        <v>60</v>
      </c>
      <c r="H3321">
        <v>1.7848379629630262E-3</v>
      </c>
      <c r="I3321">
        <v>1.7848379629630262E-3</v>
      </c>
      <c r="J3321">
        <v>1.7848379629630262E-3</v>
      </c>
      <c r="K3321">
        <v>5</v>
      </c>
      <c r="L3321">
        <v>1</v>
      </c>
    </row>
    <row r="3322" spans="1:12" x14ac:dyDescent="0.35">
      <c r="A3322">
        <v>125959</v>
      </c>
      <c r="B3322">
        <v>5</v>
      </c>
      <c r="C3322" t="s">
        <v>28</v>
      </c>
      <c r="D3322">
        <v>14</v>
      </c>
      <c r="E3322">
        <v>3</v>
      </c>
      <c r="F3322">
        <v>1</v>
      </c>
      <c r="G3322">
        <v>80</v>
      </c>
      <c r="H3322">
        <v>1.335601851851842E-2</v>
      </c>
      <c r="I3322">
        <v>1.335601851851842E-2</v>
      </c>
      <c r="J3322">
        <v>1.335601851851842E-2</v>
      </c>
      <c r="K3322">
        <v>3</v>
      </c>
      <c r="L3322">
        <v>1</v>
      </c>
    </row>
    <row r="3323" spans="1:12" x14ac:dyDescent="0.35">
      <c r="A3323">
        <v>125959</v>
      </c>
      <c r="B3323">
        <v>6</v>
      </c>
      <c r="C3323" t="s">
        <v>40</v>
      </c>
      <c r="D3323">
        <v>14</v>
      </c>
      <c r="E3323">
        <v>6</v>
      </c>
      <c r="F3323">
        <v>1</v>
      </c>
      <c r="G3323">
        <v>50</v>
      </c>
      <c r="H3323" t="s">
        <v>313</v>
      </c>
      <c r="I3323">
        <v>280</v>
      </c>
      <c r="J3323">
        <v>280</v>
      </c>
      <c r="K3323" t="s">
        <v>310</v>
      </c>
      <c r="L3323">
        <v>1</v>
      </c>
    </row>
    <row r="3324" spans="1:12" x14ac:dyDescent="0.35">
      <c r="A3324">
        <v>125959</v>
      </c>
      <c r="B3324">
        <v>7</v>
      </c>
      <c r="C3324" t="s">
        <v>28</v>
      </c>
      <c r="D3324">
        <v>14</v>
      </c>
      <c r="E3324">
        <v>3</v>
      </c>
      <c r="F3324">
        <v>1</v>
      </c>
      <c r="G3324">
        <v>80</v>
      </c>
      <c r="H3324">
        <v>3.2000000000000917E-3</v>
      </c>
      <c r="I3324">
        <v>3.2000000000000917E-3</v>
      </c>
      <c r="J3324">
        <v>3.2000000000000917E-3</v>
      </c>
      <c r="K3324">
        <v>3</v>
      </c>
      <c r="L3324">
        <v>1</v>
      </c>
    </row>
    <row r="3325" spans="1:12" x14ac:dyDescent="0.35">
      <c r="A3325">
        <v>125959</v>
      </c>
      <c r="B3325">
        <v>8</v>
      </c>
      <c r="C3325" t="s">
        <v>20</v>
      </c>
      <c r="D3325">
        <v>14</v>
      </c>
      <c r="E3325">
        <v>2</v>
      </c>
      <c r="F3325">
        <v>1</v>
      </c>
      <c r="G3325">
        <v>90</v>
      </c>
      <c r="H3325">
        <v>3.8849537037037862E-3</v>
      </c>
      <c r="I3325">
        <v>3.8849537037037862E-3</v>
      </c>
      <c r="J3325">
        <v>3.8849537037037862E-3</v>
      </c>
      <c r="K3325">
        <v>2</v>
      </c>
      <c r="L3325">
        <v>1</v>
      </c>
    </row>
    <row r="3326" spans="1:12" x14ac:dyDescent="0.35">
      <c r="A3326">
        <v>164390</v>
      </c>
      <c r="B3326">
        <v>1</v>
      </c>
      <c r="C3326" t="s">
        <v>28</v>
      </c>
      <c r="D3326">
        <v>13</v>
      </c>
      <c r="E3326">
        <v>3</v>
      </c>
      <c r="F3326">
        <v>1</v>
      </c>
      <c r="G3326">
        <v>80</v>
      </c>
      <c r="H3326">
        <v>1.9077546296295544E-3</v>
      </c>
      <c r="I3326">
        <v>1.9077546296295544E-3</v>
      </c>
      <c r="J3326">
        <v>1.9077546296295544E-3</v>
      </c>
      <c r="K3326">
        <v>3</v>
      </c>
      <c r="L3326">
        <v>1</v>
      </c>
    </row>
    <row r="3327" spans="1:12" x14ac:dyDescent="0.35">
      <c r="A3327">
        <v>164390</v>
      </c>
      <c r="B3327">
        <v>2</v>
      </c>
      <c r="C3327" t="s">
        <v>19</v>
      </c>
      <c r="D3327">
        <v>13</v>
      </c>
      <c r="E3327">
        <v>5</v>
      </c>
      <c r="F3327">
        <v>1</v>
      </c>
      <c r="G3327">
        <v>60</v>
      </c>
      <c r="H3327">
        <v>6.8210648148148145E-3</v>
      </c>
      <c r="I3327">
        <v>6.8210648148148145E-3</v>
      </c>
      <c r="J3327">
        <v>6.8210648148148145E-3</v>
      </c>
      <c r="K3327">
        <v>5</v>
      </c>
      <c r="L3327">
        <v>1</v>
      </c>
    </row>
    <row r="3328" spans="1:12" x14ac:dyDescent="0.35">
      <c r="A3328">
        <v>164390</v>
      </c>
      <c r="B3328">
        <v>3</v>
      </c>
      <c r="C3328" t="s">
        <v>13</v>
      </c>
      <c r="D3328">
        <v>14</v>
      </c>
      <c r="E3328">
        <v>7</v>
      </c>
      <c r="F3328">
        <v>1</v>
      </c>
      <c r="G3328">
        <v>40</v>
      </c>
      <c r="H3328">
        <v>2.2249074074074171E-2</v>
      </c>
      <c r="I3328">
        <v>2.2249074074074171E-2</v>
      </c>
      <c r="J3328">
        <v>2.2249074074074171E-2</v>
      </c>
      <c r="K3328">
        <v>7</v>
      </c>
      <c r="L3328">
        <v>1</v>
      </c>
    </row>
    <row r="3329" spans="1:12" x14ac:dyDescent="0.35">
      <c r="A3329">
        <v>164390</v>
      </c>
      <c r="B3329">
        <v>4</v>
      </c>
      <c r="C3329" t="s">
        <v>28</v>
      </c>
      <c r="D3329">
        <v>13</v>
      </c>
      <c r="E3329">
        <v>3</v>
      </c>
      <c r="F3329">
        <v>1</v>
      </c>
      <c r="G3329">
        <v>80</v>
      </c>
      <c r="H3329">
        <v>1.4969907407407224E-3</v>
      </c>
      <c r="I3329">
        <v>1.4969907407407224E-3</v>
      </c>
      <c r="J3329">
        <v>1.4969907407407224E-3</v>
      </c>
      <c r="K3329">
        <v>3</v>
      </c>
      <c r="L3329">
        <v>1</v>
      </c>
    </row>
    <row r="3330" spans="1:12" x14ac:dyDescent="0.35">
      <c r="A3330">
        <v>164390</v>
      </c>
      <c r="B3330">
        <v>5</v>
      </c>
      <c r="C3330" t="s">
        <v>40</v>
      </c>
      <c r="D3330">
        <v>13</v>
      </c>
      <c r="E3330">
        <v>6</v>
      </c>
      <c r="F3330">
        <v>1</v>
      </c>
      <c r="G3330">
        <v>50</v>
      </c>
      <c r="H3330">
        <v>1.4980787037037091E-2</v>
      </c>
      <c r="I3330">
        <v>1.4980787037037091E-2</v>
      </c>
      <c r="J3330">
        <v>1.4980787037037091E-2</v>
      </c>
      <c r="K3330">
        <v>6</v>
      </c>
      <c r="L3330">
        <v>1</v>
      </c>
    </row>
    <row r="3331" spans="1:12" x14ac:dyDescent="0.35">
      <c r="A3331">
        <v>164390</v>
      </c>
      <c r="B3331">
        <v>6</v>
      </c>
      <c r="C3331" t="s">
        <v>28</v>
      </c>
      <c r="D3331">
        <v>17</v>
      </c>
      <c r="E3331">
        <v>3</v>
      </c>
      <c r="F3331">
        <v>1</v>
      </c>
      <c r="G3331">
        <v>80</v>
      </c>
      <c r="H3331" t="s">
        <v>314</v>
      </c>
      <c r="I3331">
        <v>290</v>
      </c>
      <c r="J3331">
        <v>290</v>
      </c>
      <c r="K3331">
        <v>3</v>
      </c>
      <c r="L3331">
        <v>1</v>
      </c>
    </row>
    <row r="3332" spans="1:12" x14ac:dyDescent="0.35">
      <c r="A3332">
        <v>164390</v>
      </c>
      <c r="B3332">
        <v>7</v>
      </c>
      <c r="C3332" t="s">
        <v>21</v>
      </c>
      <c r="D3332">
        <v>17</v>
      </c>
      <c r="E3332">
        <v>4</v>
      </c>
      <c r="F3332">
        <v>1</v>
      </c>
      <c r="G3332">
        <v>70</v>
      </c>
      <c r="H3332">
        <v>3.2930555555554797E-3</v>
      </c>
      <c r="I3332">
        <v>3.2930555555554797E-3</v>
      </c>
      <c r="J3332">
        <v>3.2930555555554797E-3</v>
      </c>
      <c r="K3332">
        <v>4</v>
      </c>
      <c r="L3332">
        <v>1</v>
      </c>
    </row>
    <row r="3333" spans="1:12" x14ac:dyDescent="0.35">
      <c r="A3333">
        <v>164390</v>
      </c>
      <c r="B3333">
        <v>8</v>
      </c>
      <c r="C3333" t="s">
        <v>11</v>
      </c>
      <c r="D3333">
        <v>17</v>
      </c>
      <c r="E3333">
        <v>1</v>
      </c>
      <c r="F3333">
        <v>1</v>
      </c>
      <c r="G3333">
        <v>100</v>
      </c>
      <c r="H3333">
        <v>3.7300925925924933E-3</v>
      </c>
      <c r="I3333">
        <v>3.7300925925924933E-3</v>
      </c>
      <c r="J3333">
        <v>3.7300925925924933E-3</v>
      </c>
      <c r="K3333">
        <v>1</v>
      </c>
      <c r="L3333">
        <v>1</v>
      </c>
    </row>
    <row r="3334" spans="1:12" x14ac:dyDescent="0.35">
      <c r="A3334">
        <v>255163</v>
      </c>
      <c r="B3334">
        <v>1</v>
      </c>
      <c r="C3334" t="s">
        <v>20</v>
      </c>
      <c r="D3334">
        <v>18</v>
      </c>
      <c r="E3334">
        <v>2</v>
      </c>
      <c r="F3334">
        <v>1</v>
      </c>
      <c r="G3334">
        <v>90</v>
      </c>
      <c r="H3334">
        <v>1.8932870370369503E-3</v>
      </c>
      <c r="I3334">
        <v>1.8932870370369503E-3</v>
      </c>
      <c r="J3334">
        <v>1.8932870370369503E-3</v>
      </c>
      <c r="K3334">
        <v>2</v>
      </c>
      <c r="L3334">
        <v>1</v>
      </c>
    </row>
    <row r="3335" spans="1:12" x14ac:dyDescent="0.35">
      <c r="A3335">
        <v>255163</v>
      </c>
      <c r="B3335">
        <v>2</v>
      </c>
      <c r="C3335" t="s">
        <v>36</v>
      </c>
      <c r="D3335">
        <v>18</v>
      </c>
      <c r="E3335">
        <v>9</v>
      </c>
      <c r="F3335">
        <v>1</v>
      </c>
      <c r="G3335">
        <v>20</v>
      </c>
      <c r="H3335">
        <v>8.0280092592592833E-3</v>
      </c>
      <c r="I3335">
        <v>8.0280092592592833E-3</v>
      </c>
      <c r="J3335">
        <v>8.0280092592592833E-3</v>
      </c>
      <c r="K3335">
        <v>9</v>
      </c>
      <c r="L3335">
        <v>1</v>
      </c>
    </row>
    <row r="3336" spans="1:12" x14ac:dyDescent="0.35">
      <c r="A3336">
        <v>255163</v>
      </c>
      <c r="B3336">
        <v>3</v>
      </c>
      <c r="C3336" t="s">
        <v>16</v>
      </c>
      <c r="D3336">
        <v>15</v>
      </c>
      <c r="E3336">
        <v>8</v>
      </c>
      <c r="F3336">
        <v>1</v>
      </c>
      <c r="G3336">
        <v>30</v>
      </c>
      <c r="H3336">
        <v>2.3298726851851859E-2</v>
      </c>
      <c r="I3336">
        <v>2.3298726851851859E-2</v>
      </c>
      <c r="J3336">
        <v>2.3298726851851859E-2</v>
      </c>
      <c r="K3336">
        <v>8</v>
      </c>
      <c r="L3336">
        <v>1</v>
      </c>
    </row>
    <row r="3337" spans="1:12" x14ac:dyDescent="0.35">
      <c r="A3337">
        <v>255163</v>
      </c>
      <c r="B3337">
        <v>4</v>
      </c>
      <c r="C3337" t="s">
        <v>21</v>
      </c>
      <c r="D3337">
        <v>12</v>
      </c>
      <c r="E3337">
        <v>4</v>
      </c>
      <c r="F3337">
        <v>1</v>
      </c>
      <c r="G3337">
        <v>70</v>
      </c>
      <c r="H3337">
        <v>1.733564814814903E-3</v>
      </c>
      <c r="I3337">
        <v>1.733564814814903E-3</v>
      </c>
      <c r="J3337">
        <v>1.733564814814903E-3</v>
      </c>
      <c r="K3337">
        <v>4</v>
      </c>
      <c r="L3337">
        <v>1</v>
      </c>
    </row>
    <row r="3338" spans="1:12" x14ac:dyDescent="0.35">
      <c r="A3338">
        <v>255163</v>
      </c>
      <c r="B3338">
        <v>5</v>
      </c>
      <c r="C3338" t="s">
        <v>16</v>
      </c>
      <c r="D3338">
        <v>12</v>
      </c>
      <c r="E3338">
        <v>8</v>
      </c>
      <c r="F3338">
        <v>1</v>
      </c>
      <c r="G3338">
        <v>30</v>
      </c>
      <c r="H3338">
        <v>1.5719328703703628E-2</v>
      </c>
      <c r="I3338">
        <v>1.5719328703703628E-2</v>
      </c>
      <c r="J3338">
        <v>1.5719328703703628E-2</v>
      </c>
      <c r="K3338">
        <v>8</v>
      </c>
      <c r="L3338">
        <v>1</v>
      </c>
    </row>
    <row r="3339" spans="1:12" x14ac:dyDescent="0.35">
      <c r="A3339">
        <v>255163</v>
      </c>
      <c r="B3339">
        <v>6</v>
      </c>
      <c r="C3339" t="s">
        <v>20</v>
      </c>
      <c r="D3339">
        <v>12</v>
      </c>
      <c r="E3339">
        <v>2</v>
      </c>
      <c r="F3339">
        <v>1</v>
      </c>
      <c r="G3339">
        <v>90</v>
      </c>
      <c r="H3339" t="s">
        <v>315</v>
      </c>
      <c r="I3339">
        <v>295</v>
      </c>
      <c r="J3339">
        <v>295</v>
      </c>
      <c r="K3339">
        <v>2</v>
      </c>
      <c r="L3339">
        <v>1</v>
      </c>
    </row>
    <row r="3340" spans="1:12" x14ac:dyDescent="0.35">
      <c r="A3340">
        <v>255163</v>
      </c>
      <c r="B3340">
        <v>7</v>
      </c>
      <c r="C3340" t="s">
        <v>20</v>
      </c>
      <c r="D3340">
        <v>12</v>
      </c>
      <c r="E3340">
        <v>2</v>
      </c>
      <c r="F3340">
        <v>1</v>
      </c>
      <c r="G3340">
        <v>90</v>
      </c>
      <c r="H3340">
        <v>3.1766203703704754E-3</v>
      </c>
      <c r="I3340">
        <v>3.1766203703704754E-3</v>
      </c>
      <c r="J3340">
        <v>3.1766203703704754E-3</v>
      </c>
      <c r="K3340">
        <v>2</v>
      </c>
      <c r="L3340">
        <v>1</v>
      </c>
    </row>
    <row r="3341" spans="1:12" x14ac:dyDescent="0.35">
      <c r="A3341">
        <v>255163</v>
      </c>
      <c r="B3341">
        <v>8</v>
      </c>
      <c r="C3341" t="s">
        <v>28</v>
      </c>
      <c r="D3341">
        <v>12</v>
      </c>
      <c r="E3341">
        <v>3</v>
      </c>
      <c r="F3341">
        <v>1</v>
      </c>
      <c r="G3341">
        <v>80</v>
      </c>
      <c r="H3341">
        <v>3.905324074074068E-3</v>
      </c>
      <c r="I3341">
        <v>3.905324074074068E-3</v>
      </c>
      <c r="J3341">
        <v>3.905324074074068E-3</v>
      </c>
      <c r="K3341">
        <v>3</v>
      </c>
      <c r="L3341">
        <v>1</v>
      </c>
    </row>
    <row r="3342" spans="1:12" x14ac:dyDescent="0.35">
      <c r="A3342">
        <v>112137</v>
      </c>
      <c r="B3342">
        <v>1</v>
      </c>
      <c r="C3342" t="s">
        <v>16</v>
      </c>
      <c r="D3342">
        <v>19</v>
      </c>
      <c r="E3342">
        <v>8</v>
      </c>
      <c r="F3342">
        <v>1</v>
      </c>
      <c r="G3342">
        <v>30</v>
      </c>
      <c r="H3342">
        <v>2.0311342592591597E-3</v>
      </c>
      <c r="I3342">
        <v>2.0311342592591597E-3</v>
      </c>
      <c r="J3342">
        <v>2.0311342592591597E-3</v>
      </c>
      <c r="K3342">
        <v>8</v>
      </c>
      <c r="L3342">
        <v>1</v>
      </c>
    </row>
    <row r="3343" spans="1:12" x14ac:dyDescent="0.35">
      <c r="A3343">
        <v>112137</v>
      </c>
      <c r="B3343">
        <v>2</v>
      </c>
      <c r="C3343" t="s">
        <v>21</v>
      </c>
      <c r="D3343">
        <v>19</v>
      </c>
      <c r="E3343">
        <v>4</v>
      </c>
      <c r="F3343">
        <v>1</v>
      </c>
      <c r="G3343">
        <v>70</v>
      </c>
      <c r="H3343">
        <v>6.4642361111111324E-3</v>
      </c>
      <c r="I3343">
        <v>6.4642361111111324E-3</v>
      </c>
      <c r="J3343">
        <v>6.4642361111111324E-3</v>
      </c>
      <c r="K3343">
        <v>4</v>
      </c>
      <c r="L3343">
        <v>1</v>
      </c>
    </row>
    <row r="3344" spans="1:12" x14ac:dyDescent="0.35">
      <c r="A3344">
        <v>112137</v>
      </c>
      <c r="B3344">
        <v>3</v>
      </c>
      <c r="C3344" t="s">
        <v>28</v>
      </c>
      <c r="D3344">
        <v>17</v>
      </c>
      <c r="E3344">
        <v>3</v>
      </c>
      <c r="F3344">
        <v>1</v>
      </c>
      <c r="G3344">
        <v>80</v>
      </c>
      <c r="H3344">
        <v>2.017986111111103E-2</v>
      </c>
      <c r="I3344">
        <v>2.017986111111103E-2</v>
      </c>
      <c r="J3344">
        <v>2.017986111111103E-2</v>
      </c>
      <c r="K3344">
        <v>3</v>
      </c>
      <c r="L3344">
        <v>1</v>
      </c>
    </row>
    <row r="3345" spans="1:12" x14ac:dyDescent="0.35">
      <c r="A3345">
        <v>112137</v>
      </c>
      <c r="B3345">
        <v>4</v>
      </c>
      <c r="C3345" t="s">
        <v>16</v>
      </c>
      <c r="D3345">
        <v>17</v>
      </c>
      <c r="E3345">
        <v>8</v>
      </c>
      <c r="F3345">
        <v>1</v>
      </c>
      <c r="G3345">
        <v>30</v>
      </c>
      <c r="H3345">
        <v>2.4653935185185993E-3</v>
      </c>
      <c r="I3345">
        <v>2.4653935185185993E-3</v>
      </c>
      <c r="J3345">
        <v>2.4653935185185993E-3</v>
      </c>
      <c r="K3345">
        <v>8</v>
      </c>
      <c r="L3345">
        <v>1</v>
      </c>
    </row>
    <row r="3346" spans="1:12" x14ac:dyDescent="0.35">
      <c r="A3346">
        <v>112137</v>
      </c>
      <c r="B3346">
        <v>5</v>
      </c>
      <c r="C3346" t="s">
        <v>21</v>
      </c>
      <c r="D3346">
        <v>17</v>
      </c>
      <c r="E3346">
        <v>4</v>
      </c>
      <c r="F3346">
        <v>1</v>
      </c>
      <c r="G3346">
        <v>70</v>
      </c>
      <c r="H3346">
        <v>1.3736111111111171E-2</v>
      </c>
      <c r="I3346">
        <v>1.3736111111111171E-2</v>
      </c>
      <c r="J3346">
        <v>1.3736111111111171E-2</v>
      </c>
      <c r="K3346">
        <v>4</v>
      </c>
      <c r="L3346">
        <v>1</v>
      </c>
    </row>
    <row r="3347" spans="1:12" x14ac:dyDescent="0.35">
      <c r="A3347">
        <v>112137</v>
      </c>
      <c r="B3347">
        <v>6</v>
      </c>
      <c r="C3347" t="s">
        <v>36</v>
      </c>
      <c r="D3347">
        <v>13</v>
      </c>
      <c r="E3347">
        <v>9</v>
      </c>
      <c r="F3347">
        <v>1</v>
      </c>
      <c r="G3347">
        <v>20</v>
      </c>
      <c r="H3347" t="s">
        <v>316</v>
      </c>
      <c r="I3347">
        <v>135</v>
      </c>
      <c r="J3347">
        <v>135</v>
      </c>
      <c r="K3347">
        <v>9</v>
      </c>
      <c r="L3347">
        <v>1</v>
      </c>
    </row>
    <row r="3348" spans="1:12" x14ac:dyDescent="0.35">
      <c r="A3348">
        <v>112137</v>
      </c>
      <c r="B3348">
        <v>7</v>
      </c>
      <c r="C3348" t="s">
        <v>40</v>
      </c>
      <c r="D3348">
        <v>13</v>
      </c>
      <c r="E3348">
        <v>6</v>
      </c>
      <c r="F3348">
        <v>1</v>
      </c>
      <c r="G3348">
        <v>50</v>
      </c>
      <c r="H3348">
        <v>3.3717592592592549E-3</v>
      </c>
      <c r="I3348">
        <v>3.3717592592592549E-3</v>
      </c>
      <c r="J3348">
        <v>3.3717592592592549E-3</v>
      </c>
      <c r="K3348">
        <v>6</v>
      </c>
      <c r="L3348">
        <v>1</v>
      </c>
    </row>
    <row r="3349" spans="1:12" x14ac:dyDescent="0.35">
      <c r="A3349">
        <v>112137</v>
      </c>
      <c r="B3349">
        <v>8</v>
      </c>
      <c r="C3349" t="s">
        <v>40</v>
      </c>
      <c r="D3349">
        <v>13</v>
      </c>
      <c r="E3349">
        <v>6</v>
      </c>
      <c r="F3349">
        <v>1</v>
      </c>
      <c r="G3349">
        <v>50</v>
      </c>
      <c r="H3349" t="s">
        <v>150</v>
      </c>
      <c r="I3349" t="s">
        <v>150</v>
      </c>
      <c r="J3349">
        <v>2</v>
      </c>
      <c r="K3349" t="s">
        <v>310</v>
      </c>
      <c r="L3349">
        <v>1</v>
      </c>
    </row>
    <row r="3350" spans="1:12" x14ac:dyDescent="0.35">
      <c r="A3350">
        <v>59012</v>
      </c>
      <c r="B3350">
        <v>1</v>
      </c>
      <c r="C3350" t="s">
        <v>19</v>
      </c>
      <c r="D3350">
        <v>17</v>
      </c>
      <c r="E3350">
        <v>5</v>
      </c>
      <c r="F3350">
        <v>1</v>
      </c>
      <c r="G3350">
        <v>60</v>
      </c>
      <c r="H3350">
        <v>1.9359953703703692E-3</v>
      </c>
      <c r="I3350">
        <v>1.9359953703703692E-3</v>
      </c>
      <c r="J3350">
        <v>1.9359953703703692E-3</v>
      </c>
      <c r="K3350">
        <v>5</v>
      </c>
      <c r="L3350">
        <v>1</v>
      </c>
    </row>
    <row r="3351" spans="1:12" x14ac:dyDescent="0.35">
      <c r="A3351">
        <v>59012</v>
      </c>
      <c r="B3351">
        <v>2</v>
      </c>
      <c r="C3351" t="s">
        <v>40</v>
      </c>
      <c r="D3351">
        <v>17</v>
      </c>
      <c r="E3351">
        <v>6</v>
      </c>
      <c r="F3351">
        <v>1</v>
      </c>
      <c r="G3351">
        <v>50</v>
      </c>
      <c r="H3351">
        <v>7.1761574074074019E-3</v>
      </c>
      <c r="I3351">
        <v>7.1761574074074019E-3</v>
      </c>
      <c r="J3351">
        <v>7.1761574074074019E-3</v>
      </c>
      <c r="K3351">
        <v>6</v>
      </c>
      <c r="L3351">
        <v>1</v>
      </c>
    </row>
    <row r="3352" spans="1:12" x14ac:dyDescent="0.35">
      <c r="A3352">
        <v>59012</v>
      </c>
      <c r="B3352">
        <v>3</v>
      </c>
      <c r="C3352" t="s">
        <v>21</v>
      </c>
      <c r="D3352">
        <v>13</v>
      </c>
      <c r="E3352">
        <v>4</v>
      </c>
      <c r="F3352">
        <v>1</v>
      </c>
      <c r="G3352">
        <v>70</v>
      </c>
      <c r="H3352">
        <v>2.0668865740740783E-2</v>
      </c>
      <c r="I3352">
        <v>2.0668865740740783E-2</v>
      </c>
      <c r="J3352">
        <v>2.0668865740740783E-2</v>
      </c>
      <c r="K3352">
        <v>4</v>
      </c>
      <c r="L3352">
        <v>1</v>
      </c>
    </row>
    <row r="3353" spans="1:12" x14ac:dyDescent="0.35">
      <c r="A3353">
        <v>59012</v>
      </c>
      <c r="B3353">
        <v>4</v>
      </c>
      <c r="C3353" t="s">
        <v>13</v>
      </c>
      <c r="D3353">
        <v>18</v>
      </c>
      <c r="E3353">
        <v>7</v>
      </c>
      <c r="F3353">
        <v>1</v>
      </c>
      <c r="G3353">
        <v>40</v>
      </c>
      <c r="H3353">
        <v>2.2174768518519183E-3</v>
      </c>
      <c r="I3353">
        <v>2.2174768518519183E-3</v>
      </c>
      <c r="J3353">
        <v>2.2174768518519183E-3</v>
      </c>
      <c r="K3353">
        <v>7</v>
      </c>
      <c r="L3353">
        <v>1</v>
      </c>
    </row>
    <row r="3354" spans="1:12" x14ac:dyDescent="0.35">
      <c r="A3354">
        <v>59012</v>
      </c>
      <c r="B3354">
        <v>5</v>
      </c>
      <c r="C3354" t="s">
        <v>19</v>
      </c>
      <c r="D3354">
        <v>18</v>
      </c>
      <c r="E3354">
        <v>5</v>
      </c>
      <c r="F3354">
        <v>1</v>
      </c>
      <c r="G3354">
        <v>60</v>
      </c>
      <c r="H3354">
        <v>1.4665509259259357E-2</v>
      </c>
      <c r="I3354">
        <v>1.4665509259259357E-2</v>
      </c>
      <c r="J3354">
        <v>1.4665509259259357E-2</v>
      </c>
      <c r="K3354">
        <v>5</v>
      </c>
      <c r="L3354">
        <v>1</v>
      </c>
    </row>
    <row r="3355" spans="1:12" x14ac:dyDescent="0.35">
      <c r="A3355">
        <v>59012</v>
      </c>
      <c r="B3355">
        <v>6</v>
      </c>
      <c r="C3355" t="s">
        <v>21</v>
      </c>
      <c r="D3355">
        <v>18</v>
      </c>
      <c r="E3355">
        <v>4</v>
      </c>
      <c r="F3355">
        <v>1</v>
      </c>
      <c r="G3355">
        <v>70</v>
      </c>
      <c r="H3355" t="s">
        <v>312</v>
      </c>
      <c r="I3355">
        <v>285</v>
      </c>
      <c r="J3355">
        <v>285</v>
      </c>
      <c r="K3355" t="s">
        <v>311</v>
      </c>
      <c r="L3355">
        <v>1</v>
      </c>
    </row>
    <row r="3356" spans="1:12" x14ac:dyDescent="0.35">
      <c r="A3356">
        <v>59012</v>
      </c>
      <c r="B3356">
        <v>7</v>
      </c>
      <c r="C3356" t="s">
        <v>16</v>
      </c>
      <c r="D3356">
        <v>18</v>
      </c>
      <c r="E3356">
        <v>8</v>
      </c>
      <c r="F3356">
        <v>1</v>
      </c>
      <c r="G3356">
        <v>30</v>
      </c>
      <c r="H3356">
        <v>3.9987268518517638E-3</v>
      </c>
      <c r="I3356">
        <v>3.9987268518517638E-3</v>
      </c>
      <c r="J3356">
        <v>3.9987268518517638E-3</v>
      </c>
      <c r="K3356">
        <v>8</v>
      </c>
      <c r="L3356">
        <v>1</v>
      </c>
    </row>
    <row r="3357" spans="1:12" x14ac:dyDescent="0.35">
      <c r="A3357">
        <v>59012</v>
      </c>
      <c r="B3357">
        <v>8</v>
      </c>
      <c r="C3357" t="s">
        <v>36</v>
      </c>
      <c r="D3357">
        <v>18</v>
      </c>
      <c r="E3357">
        <v>9</v>
      </c>
      <c r="F3357">
        <v>1</v>
      </c>
      <c r="G3357">
        <v>20</v>
      </c>
      <c r="H3357" t="s">
        <v>164</v>
      </c>
      <c r="I3357" t="s">
        <v>164</v>
      </c>
      <c r="J3357">
        <v>9</v>
      </c>
      <c r="K3357">
        <v>9</v>
      </c>
      <c r="L3357">
        <v>1</v>
      </c>
    </row>
    <row r="3358" spans="1:12" x14ac:dyDescent="0.35">
      <c r="A3358">
        <v>100797</v>
      </c>
      <c r="B3358">
        <v>1</v>
      </c>
      <c r="C3358" t="s">
        <v>40</v>
      </c>
      <c r="D3358">
        <v>20</v>
      </c>
      <c r="E3358">
        <v>6</v>
      </c>
      <c r="F3358">
        <v>1</v>
      </c>
      <c r="G3358">
        <v>50</v>
      </c>
      <c r="H3358">
        <v>1.9560185185185652E-3</v>
      </c>
      <c r="I3358">
        <v>1.9560185185185652E-3</v>
      </c>
      <c r="J3358">
        <v>1.9560185185185652E-3</v>
      </c>
      <c r="K3358">
        <v>6</v>
      </c>
      <c r="L3358">
        <v>1</v>
      </c>
    </row>
    <row r="3359" spans="1:12" x14ac:dyDescent="0.35">
      <c r="A3359">
        <v>100797</v>
      </c>
      <c r="B3359">
        <v>2</v>
      </c>
      <c r="C3359" t="s">
        <v>13</v>
      </c>
      <c r="D3359">
        <v>20</v>
      </c>
      <c r="E3359">
        <v>7</v>
      </c>
      <c r="F3359">
        <v>1</v>
      </c>
      <c r="G3359">
        <v>40</v>
      </c>
      <c r="H3359">
        <v>7.3392361111110915E-3</v>
      </c>
      <c r="I3359">
        <v>7.3392361111110915E-3</v>
      </c>
      <c r="J3359">
        <v>7.3392361111110915E-3</v>
      </c>
      <c r="K3359">
        <v>7</v>
      </c>
      <c r="L3359">
        <v>1</v>
      </c>
    </row>
    <row r="3360" spans="1:12" x14ac:dyDescent="0.35">
      <c r="A3360">
        <v>100797</v>
      </c>
      <c r="B3360">
        <v>3</v>
      </c>
      <c r="C3360" t="s">
        <v>36</v>
      </c>
      <c r="D3360">
        <v>19</v>
      </c>
      <c r="E3360">
        <v>9</v>
      </c>
      <c r="F3360">
        <v>1</v>
      </c>
      <c r="G3360">
        <v>20</v>
      </c>
      <c r="H3360">
        <v>2.4118171296296342E-2</v>
      </c>
      <c r="I3360">
        <v>2.4118171296296342E-2</v>
      </c>
      <c r="J3360">
        <v>2.4118171296296342E-2</v>
      </c>
      <c r="K3360">
        <v>9</v>
      </c>
      <c r="L3360">
        <v>1</v>
      </c>
    </row>
    <row r="3361" spans="1:12" x14ac:dyDescent="0.35">
      <c r="A3361">
        <v>100797</v>
      </c>
      <c r="B3361">
        <v>4</v>
      </c>
      <c r="C3361" t="s">
        <v>36</v>
      </c>
      <c r="D3361">
        <v>11</v>
      </c>
      <c r="E3361">
        <v>9</v>
      </c>
      <c r="F3361">
        <v>1</v>
      </c>
      <c r="G3361">
        <v>20</v>
      </c>
      <c r="H3361">
        <v>2.6045138888888264E-3</v>
      </c>
      <c r="I3361">
        <v>2.6045138888888264E-3</v>
      </c>
      <c r="J3361">
        <v>2.6045138888888264E-3</v>
      </c>
      <c r="K3361">
        <v>9</v>
      </c>
      <c r="L3361">
        <v>1</v>
      </c>
    </row>
    <row r="3362" spans="1:12" x14ac:dyDescent="0.35">
      <c r="A3362">
        <v>100797</v>
      </c>
      <c r="B3362">
        <v>5</v>
      </c>
      <c r="C3362" t="s">
        <v>13</v>
      </c>
      <c r="D3362">
        <v>11</v>
      </c>
      <c r="E3362">
        <v>7</v>
      </c>
      <c r="F3362">
        <v>1</v>
      </c>
      <c r="G3362">
        <v>40</v>
      </c>
      <c r="H3362">
        <v>1.5179745370370368E-2</v>
      </c>
      <c r="I3362">
        <v>1.5179745370370368E-2</v>
      </c>
      <c r="J3362">
        <v>1.5179745370370368E-2</v>
      </c>
      <c r="K3362">
        <v>7</v>
      </c>
      <c r="L3362">
        <v>1</v>
      </c>
    </row>
    <row r="3363" spans="1:12" x14ac:dyDescent="0.35">
      <c r="A3363">
        <v>100797</v>
      </c>
      <c r="B3363">
        <v>6</v>
      </c>
      <c r="C3363" t="s">
        <v>40</v>
      </c>
      <c r="D3363">
        <v>11</v>
      </c>
      <c r="E3363">
        <v>6</v>
      </c>
      <c r="F3363">
        <v>1</v>
      </c>
      <c r="G3363">
        <v>50</v>
      </c>
      <c r="H3363" t="s">
        <v>313</v>
      </c>
      <c r="I3363">
        <v>280</v>
      </c>
      <c r="J3363">
        <v>280</v>
      </c>
      <c r="K3363" t="s">
        <v>310</v>
      </c>
      <c r="L3363">
        <v>1</v>
      </c>
    </row>
    <row r="3364" spans="1:12" x14ac:dyDescent="0.35">
      <c r="A3364">
        <v>100797</v>
      </c>
      <c r="B3364">
        <v>7</v>
      </c>
      <c r="C3364" t="s">
        <v>11</v>
      </c>
      <c r="D3364">
        <v>11</v>
      </c>
      <c r="E3364">
        <v>1</v>
      </c>
      <c r="F3364">
        <v>1</v>
      </c>
      <c r="G3364">
        <v>100</v>
      </c>
      <c r="H3364">
        <v>3.1283564814814646E-3</v>
      </c>
      <c r="I3364">
        <v>3.1283564814814646E-3</v>
      </c>
      <c r="J3364">
        <v>3.1283564814814646E-3</v>
      </c>
      <c r="K3364">
        <v>1</v>
      </c>
      <c r="L3364">
        <v>1</v>
      </c>
    </row>
    <row r="3365" spans="1:12" x14ac:dyDescent="0.35">
      <c r="A3365">
        <v>100797</v>
      </c>
      <c r="B3365">
        <v>8</v>
      </c>
      <c r="C3365" t="s">
        <v>19</v>
      </c>
      <c r="D3365">
        <v>11</v>
      </c>
      <c r="E3365">
        <v>5</v>
      </c>
      <c r="F3365">
        <v>1</v>
      </c>
      <c r="G3365">
        <v>60</v>
      </c>
      <c r="H3365">
        <v>4.0244212962963211E-3</v>
      </c>
      <c r="I3365">
        <v>4.0244212962963211E-3</v>
      </c>
      <c r="J3365">
        <v>4.0244212962963211E-3</v>
      </c>
      <c r="K3365">
        <v>5</v>
      </c>
      <c r="L3365">
        <v>1</v>
      </c>
    </row>
    <row r="3366" spans="1:12" x14ac:dyDescent="0.35">
      <c r="A3366">
        <v>1433136</v>
      </c>
      <c r="B3366">
        <v>1</v>
      </c>
      <c r="C3366" t="s">
        <v>13</v>
      </c>
      <c r="D3366">
        <v>16</v>
      </c>
      <c r="E3366">
        <v>7</v>
      </c>
      <c r="F3366">
        <v>1</v>
      </c>
      <c r="G3366">
        <v>40</v>
      </c>
      <c r="H3366">
        <v>1.9784722222222495E-3</v>
      </c>
      <c r="I3366">
        <v>1.9784722222222495E-3</v>
      </c>
      <c r="J3366">
        <v>1.9784722222222495E-3</v>
      </c>
      <c r="K3366">
        <v>7</v>
      </c>
      <c r="L3366">
        <v>1</v>
      </c>
    </row>
    <row r="3367" spans="1:12" x14ac:dyDescent="0.35">
      <c r="A3367">
        <v>1433136</v>
      </c>
      <c r="B3367">
        <v>2</v>
      </c>
      <c r="C3367" t="s">
        <v>16</v>
      </c>
      <c r="D3367">
        <v>16</v>
      </c>
      <c r="E3367">
        <v>8</v>
      </c>
      <c r="F3367">
        <v>1</v>
      </c>
      <c r="G3367">
        <v>30</v>
      </c>
      <c r="H3367">
        <v>7.6649305555556158E-3</v>
      </c>
      <c r="I3367">
        <v>7.6649305555556158E-3</v>
      </c>
      <c r="J3367">
        <v>7.6649305555556158E-3</v>
      </c>
      <c r="K3367">
        <v>8</v>
      </c>
      <c r="L3367">
        <v>1</v>
      </c>
    </row>
    <row r="3368" spans="1:12" x14ac:dyDescent="0.35">
      <c r="A3368">
        <v>1433136</v>
      </c>
      <c r="B3368">
        <v>3</v>
      </c>
      <c r="C3368" t="s">
        <v>19</v>
      </c>
      <c r="D3368">
        <v>12</v>
      </c>
      <c r="E3368">
        <v>5</v>
      </c>
      <c r="F3368">
        <v>1</v>
      </c>
      <c r="G3368">
        <v>60</v>
      </c>
      <c r="H3368">
        <v>2.1246064814814725E-2</v>
      </c>
      <c r="I3368">
        <v>2.1246064814814725E-2</v>
      </c>
      <c r="J3368">
        <v>2.1246064814814725E-2</v>
      </c>
      <c r="K3368">
        <v>5</v>
      </c>
      <c r="L3368">
        <v>1</v>
      </c>
    </row>
    <row r="3369" spans="1:12" x14ac:dyDescent="0.35">
      <c r="A3369">
        <v>1433136</v>
      </c>
      <c r="B3369">
        <v>4</v>
      </c>
      <c r="C3369" t="s">
        <v>40</v>
      </c>
      <c r="D3369">
        <v>19</v>
      </c>
      <c r="E3369">
        <v>6</v>
      </c>
      <c r="F3369">
        <v>1</v>
      </c>
      <c r="G3369">
        <v>50</v>
      </c>
      <c r="H3369">
        <v>1.9648148148148081E-3</v>
      </c>
      <c r="I3369">
        <v>1.9648148148148081E-3</v>
      </c>
      <c r="J3369">
        <v>1.9648148148148081E-3</v>
      </c>
      <c r="K3369">
        <v>6</v>
      </c>
      <c r="L3369">
        <v>1</v>
      </c>
    </row>
    <row r="3370" spans="1:12" x14ac:dyDescent="0.35">
      <c r="A3370">
        <v>1433136</v>
      </c>
      <c r="B3370">
        <v>5</v>
      </c>
      <c r="C3370" t="s">
        <v>36</v>
      </c>
      <c r="D3370">
        <v>19</v>
      </c>
      <c r="E3370">
        <v>9</v>
      </c>
      <c r="F3370">
        <v>1</v>
      </c>
      <c r="G3370">
        <v>20</v>
      </c>
      <c r="H3370">
        <v>1.5955324074074184E-2</v>
      </c>
      <c r="I3370">
        <v>1.5955324074074184E-2</v>
      </c>
      <c r="J3370">
        <v>1.5955324074074184E-2</v>
      </c>
      <c r="K3370">
        <v>9</v>
      </c>
      <c r="L3370">
        <v>1</v>
      </c>
    </row>
    <row r="3371" spans="1:12" x14ac:dyDescent="0.35">
      <c r="A3371">
        <v>1433136</v>
      </c>
      <c r="B3371">
        <v>6</v>
      </c>
      <c r="C3371" t="s">
        <v>16</v>
      </c>
      <c r="D3371">
        <v>19</v>
      </c>
      <c r="E3371">
        <v>8</v>
      </c>
      <c r="F3371">
        <v>1</v>
      </c>
      <c r="G3371">
        <v>30</v>
      </c>
      <c r="H3371" t="s">
        <v>317</v>
      </c>
      <c r="I3371">
        <v>275</v>
      </c>
      <c r="J3371">
        <v>275</v>
      </c>
      <c r="K3371">
        <v>8</v>
      </c>
      <c r="L3371">
        <v>1</v>
      </c>
    </row>
    <row r="3372" spans="1:12" x14ac:dyDescent="0.35">
      <c r="A3372">
        <v>1433136</v>
      </c>
      <c r="B3372">
        <v>7</v>
      </c>
      <c r="C3372" t="s">
        <v>36</v>
      </c>
      <c r="D3372">
        <v>19</v>
      </c>
      <c r="E3372">
        <v>9</v>
      </c>
      <c r="F3372">
        <v>1</v>
      </c>
      <c r="G3372">
        <v>20</v>
      </c>
      <c r="H3372" t="s">
        <v>162</v>
      </c>
      <c r="I3372" t="s">
        <v>162</v>
      </c>
      <c r="J3372">
        <v>1</v>
      </c>
      <c r="K3372">
        <v>9</v>
      </c>
      <c r="L3372">
        <v>1</v>
      </c>
    </row>
    <row r="3373" spans="1:12" x14ac:dyDescent="0.35">
      <c r="A3373">
        <v>1433136</v>
      </c>
      <c r="B3373">
        <v>8</v>
      </c>
      <c r="C3373" t="s">
        <v>16</v>
      </c>
      <c r="D3373">
        <v>19</v>
      </c>
      <c r="E3373">
        <v>8</v>
      </c>
      <c r="F3373">
        <v>1</v>
      </c>
      <c r="G3373">
        <v>30</v>
      </c>
      <c r="H3373" t="s">
        <v>68</v>
      </c>
      <c r="I3373" t="s">
        <v>68</v>
      </c>
      <c r="J3373">
        <v>6</v>
      </c>
      <c r="K3373">
        <v>8</v>
      </c>
      <c r="L3373">
        <v>1</v>
      </c>
    </row>
    <row r="3374" spans="1:12" x14ac:dyDescent="0.35">
      <c r="A3374">
        <v>25569</v>
      </c>
      <c r="B3374">
        <v>1</v>
      </c>
      <c r="D3374">
        <v>14</v>
      </c>
      <c r="E3374" t="s">
        <v>257</v>
      </c>
      <c r="F3374">
        <v>1</v>
      </c>
      <c r="G3374">
        <v>0</v>
      </c>
      <c r="K3374" t="s">
        <v>257</v>
      </c>
      <c r="L3374">
        <v>1</v>
      </c>
    </row>
    <row r="3375" spans="1:12" x14ac:dyDescent="0.35">
      <c r="A3375">
        <v>25569</v>
      </c>
      <c r="B3375">
        <v>2</v>
      </c>
      <c r="D3375">
        <v>14</v>
      </c>
      <c r="E3375" t="s">
        <v>257</v>
      </c>
      <c r="F3375">
        <v>1</v>
      </c>
      <c r="G3375">
        <v>0</v>
      </c>
      <c r="K3375" t="s">
        <v>257</v>
      </c>
      <c r="L3375">
        <v>1</v>
      </c>
    </row>
    <row r="3376" spans="1:12" x14ac:dyDescent="0.35">
      <c r="A3376">
        <v>25569</v>
      </c>
      <c r="B3376">
        <v>3</v>
      </c>
      <c r="D3376">
        <v>0</v>
      </c>
      <c r="E3376" t="s">
        <v>257</v>
      </c>
      <c r="F3376">
        <v>0</v>
      </c>
      <c r="G3376">
        <v>0</v>
      </c>
      <c r="K3376" t="s">
        <v>257</v>
      </c>
      <c r="L3376">
        <v>1</v>
      </c>
    </row>
    <row r="3377" spans="1:12" x14ac:dyDescent="0.35">
      <c r="A3377">
        <v>25569</v>
      </c>
      <c r="B3377">
        <v>4</v>
      </c>
      <c r="D3377">
        <v>0</v>
      </c>
      <c r="E3377" t="s">
        <v>257</v>
      </c>
      <c r="F3377">
        <v>0</v>
      </c>
      <c r="G3377">
        <v>0</v>
      </c>
      <c r="K3377" t="s">
        <v>257</v>
      </c>
      <c r="L3377">
        <v>1</v>
      </c>
    </row>
    <row r="3378" spans="1:12" x14ac:dyDescent="0.35">
      <c r="A3378">
        <v>25569</v>
      </c>
      <c r="B3378">
        <v>5</v>
      </c>
      <c r="D3378">
        <v>0</v>
      </c>
      <c r="E3378" t="s">
        <v>257</v>
      </c>
      <c r="F3378">
        <v>0</v>
      </c>
      <c r="G3378">
        <v>0</v>
      </c>
      <c r="K3378" t="s">
        <v>257</v>
      </c>
      <c r="L3378">
        <v>1</v>
      </c>
    </row>
    <row r="3379" spans="1:12" x14ac:dyDescent="0.35">
      <c r="A3379">
        <v>25569</v>
      </c>
      <c r="B3379">
        <v>6</v>
      </c>
      <c r="D3379">
        <v>0</v>
      </c>
      <c r="E3379" t="s">
        <v>257</v>
      </c>
      <c r="F3379">
        <v>0</v>
      </c>
      <c r="G3379">
        <v>0</v>
      </c>
      <c r="K3379" t="s">
        <v>257</v>
      </c>
      <c r="L3379">
        <v>1</v>
      </c>
    </row>
    <row r="3380" spans="1:12" x14ac:dyDescent="0.35">
      <c r="A3380">
        <v>25569</v>
      </c>
      <c r="B3380">
        <v>7</v>
      </c>
      <c r="D3380">
        <v>0</v>
      </c>
      <c r="E3380" t="s">
        <v>257</v>
      </c>
      <c r="F3380">
        <v>0</v>
      </c>
      <c r="G3380">
        <v>0</v>
      </c>
      <c r="K3380" t="s">
        <v>257</v>
      </c>
      <c r="L3380">
        <v>1</v>
      </c>
    </row>
    <row r="3381" spans="1:12" x14ac:dyDescent="0.35">
      <c r="A3381">
        <v>25569</v>
      </c>
      <c r="B3381">
        <v>8</v>
      </c>
      <c r="D3381">
        <v>0</v>
      </c>
      <c r="E3381" t="s">
        <v>257</v>
      </c>
      <c r="F3381">
        <v>0</v>
      </c>
      <c r="G3381">
        <v>0</v>
      </c>
      <c r="K3381" t="s">
        <v>257</v>
      </c>
      <c r="L3381">
        <v>1</v>
      </c>
    </row>
    <row r="3382" spans="1:12" x14ac:dyDescent="0.35">
      <c r="A3382">
        <v>9440</v>
      </c>
      <c r="B3382">
        <v>1</v>
      </c>
      <c r="C3382" t="s">
        <v>28</v>
      </c>
      <c r="D3382">
        <v>8</v>
      </c>
      <c r="E3382">
        <v>3</v>
      </c>
      <c r="F3382">
        <v>1</v>
      </c>
      <c r="G3382">
        <v>80</v>
      </c>
      <c r="H3382">
        <v>2.2417824074074666E-3</v>
      </c>
      <c r="I3382">
        <v>2.2417824074074666E-3</v>
      </c>
      <c r="J3382">
        <v>2.2417824074074666E-3</v>
      </c>
      <c r="K3382">
        <v>3</v>
      </c>
      <c r="L3382">
        <v>1</v>
      </c>
    </row>
    <row r="3383" spans="1:12" x14ac:dyDescent="0.35">
      <c r="A3383">
        <v>9440</v>
      </c>
      <c r="B3383">
        <v>2</v>
      </c>
      <c r="C3383" t="s">
        <v>11</v>
      </c>
      <c r="D3383">
        <v>8</v>
      </c>
      <c r="E3383">
        <v>1</v>
      </c>
      <c r="F3383">
        <v>1</v>
      </c>
      <c r="G3383">
        <v>100</v>
      </c>
      <c r="H3383">
        <v>5.9743055555554481E-3</v>
      </c>
      <c r="I3383">
        <v>5.9743055555554481E-3</v>
      </c>
      <c r="J3383">
        <v>5.9743055555554481E-3</v>
      </c>
      <c r="K3383">
        <v>1</v>
      </c>
      <c r="L3383">
        <v>1</v>
      </c>
    </row>
    <row r="3384" spans="1:12" x14ac:dyDescent="0.35">
      <c r="A3384">
        <v>9440</v>
      </c>
      <c r="B3384">
        <v>3</v>
      </c>
      <c r="C3384" t="s">
        <v>28</v>
      </c>
      <c r="D3384">
        <v>18</v>
      </c>
      <c r="E3384">
        <v>3</v>
      </c>
      <c r="F3384">
        <v>1</v>
      </c>
      <c r="G3384">
        <v>80</v>
      </c>
      <c r="H3384">
        <v>2.1589004629629649E-2</v>
      </c>
      <c r="I3384">
        <v>2.1589004629629649E-2</v>
      </c>
      <c r="J3384">
        <v>2.1589004629629649E-2</v>
      </c>
      <c r="K3384">
        <v>3</v>
      </c>
      <c r="L3384">
        <v>1</v>
      </c>
    </row>
    <row r="3385" spans="1:12" x14ac:dyDescent="0.35">
      <c r="A3385">
        <v>9440</v>
      </c>
      <c r="B3385">
        <v>4</v>
      </c>
      <c r="C3385" t="s">
        <v>11</v>
      </c>
      <c r="D3385">
        <v>6</v>
      </c>
      <c r="E3385">
        <v>1</v>
      </c>
      <c r="F3385">
        <v>1</v>
      </c>
      <c r="G3385">
        <v>100</v>
      </c>
      <c r="H3385">
        <v>1.9457175925925441E-3</v>
      </c>
      <c r="I3385">
        <v>1.9457175925925441E-3</v>
      </c>
      <c r="J3385">
        <v>1.9457175925925441E-3</v>
      </c>
      <c r="K3385">
        <v>1</v>
      </c>
      <c r="L3385">
        <v>1</v>
      </c>
    </row>
    <row r="3386" spans="1:12" x14ac:dyDescent="0.35">
      <c r="A3386">
        <v>9440</v>
      </c>
      <c r="B3386">
        <v>5</v>
      </c>
      <c r="C3386" t="s">
        <v>20</v>
      </c>
      <c r="D3386">
        <v>6</v>
      </c>
      <c r="E3386">
        <v>2</v>
      </c>
      <c r="F3386">
        <v>1</v>
      </c>
      <c r="G3386">
        <v>90</v>
      </c>
      <c r="H3386">
        <v>1.1994907407407496E-2</v>
      </c>
      <c r="I3386">
        <v>1.1994907407407496E-2</v>
      </c>
      <c r="J3386">
        <v>1.1994907407407496E-2</v>
      </c>
      <c r="K3386">
        <v>2</v>
      </c>
      <c r="L3386">
        <v>1</v>
      </c>
    </row>
    <row r="3387" spans="1:12" x14ac:dyDescent="0.35">
      <c r="A3387">
        <v>9440</v>
      </c>
      <c r="B3387">
        <v>6</v>
      </c>
      <c r="C3387" t="s">
        <v>11</v>
      </c>
      <c r="D3387">
        <v>5</v>
      </c>
      <c r="E3387">
        <v>1</v>
      </c>
      <c r="F3387">
        <v>1</v>
      </c>
      <c r="G3387">
        <v>100</v>
      </c>
      <c r="H3387" t="s">
        <v>262</v>
      </c>
      <c r="I3387">
        <v>220</v>
      </c>
      <c r="J3387">
        <v>220</v>
      </c>
      <c r="K3387" t="s">
        <v>318</v>
      </c>
      <c r="L3387">
        <v>1</v>
      </c>
    </row>
    <row r="3388" spans="1:12" x14ac:dyDescent="0.35">
      <c r="A3388">
        <v>9440</v>
      </c>
      <c r="B3388">
        <v>7</v>
      </c>
      <c r="C3388" t="s">
        <v>19</v>
      </c>
      <c r="D3388">
        <v>5</v>
      </c>
      <c r="E3388">
        <v>5</v>
      </c>
      <c r="F3388">
        <v>1</v>
      </c>
      <c r="G3388">
        <v>60</v>
      </c>
      <c r="H3388">
        <v>3.1947916666665854E-3</v>
      </c>
      <c r="I3388">
        <v>3.1947916666665854E-3</v>
      </c>
      <c r="J3388">
        <v>3.1947916666665854E-3</v>
      </c>
      <c r="K3388">
        <v>5</v>
      </c>
      <c r="L3388">
        <v>1</v>
      </c>
    </row>
    <row r="3389" spans="1:12" x14ac:dyDescent="0.35">
      <c r="A3389">
        <v>9440</v>
      </c>
      <c r="B3389">
        <v>8</v>
      </c>
      <c r="C3389" t="s">
        <v>28</v>
      </c>
      <c r="D3389">
        <v>5</v>
      </c>
      <c r="E3389">
        <v>3</v>
      </c>
      <c r="F3389">
        <v>1</v>
      </c>
      <c r="G3389">
        <v>80</v>
      </c>
      <c r="H3389">
        <v>3.2060185185185386E-3</v>
      </c>
      <c r="I3389">
        <v>3.2060185185185386E-3</v>
      </c>
      <c r="J3389">
        <v>3.2060185185185386E-3</v>
      </c>
      <c r="K3389">
        <v>3</v>
      </c>
      <c r="L3389">
        <v>1</v>
      </c>
    </row>
    <row r="3390" spans="1:12" x14ac:dyDescent="0.35">
      <c r="A3390">
        <v>16973</v>
      </c>
      <c r="B3390">
        <v>1</v>
      </c>
      <c r="C3390" t="s">
        <v>11</v>
      </c>
      <c r="D3390">
        <v>2</v>
      </c>
      <c r="E3390">
        <v>1</v>
      </c>
      <c r="F3390">
        <v>1</v>
      </c>
      <c r="G3390">
        <v>100</v>
      </c>
      <c r="H3390">
        <v>2.2065972222222729E-3</v>
      </c>
      <c r="I3390">
        <v>2.2065972222222729E-3</v>
      </c>
      <c r="J3390">
        <v>2.2065972222222729E-3</v>
      </c>
      <c r="K3390">
        <v>1</v>
      </c>
      <c r="L3390">
        <v>1</v>
      </c>
    </row>
    <row r="3391" spans="1:12" x14ac:dyDescent="0.35">
      <c r="A3391">
        <v>16973</v>
      </c>
      <c r="B3391">
        <v>2</v>
      </c>
      <c r="C3391" t="s">
        <v>20</v>
      </c>
      <c r="D3391">
        <v>2</v>
      </c>
      <c r="E3391">
        <v>2</v>
      </c>
      <c r="F3391">
        <v>1</v>
      </c>
      <c r="G3391">
        <v>90</v>
      </c>
      <c r="H3391">
        <v>6.185879629629687E-3</v>
      </c>
      <c r="I3391">
        <v>6.185879629629687E-3</v>
      </c>
      <c r="J3391">
        <v>6.185879629629687E-3</v>
      </c>
      <c r="K3391">
        <v>2</v>
      </c>
      <c r="L3391">
        <v>1</v>
      </c>
    </row>
    <row r="3392" spans="1:12" x14ac:dyDescent="0.35">
      <c r="A3392">
        <v>16973</v>
      </c>
      <c r="B3392">
        <v>3</v>
      </c>
      <c r="C3392" t="s">
        <v>21</v>
      </c>
      <c r="D3392">
        <v>12</v>
      </c>
      <c r="E3392">
        <v>4</v>
      </c>
      <c r="F3392">
        <v>1</v>
      </c>
      <c r="G3392">
        <v>70</v>
      </c>
      <c r="H3392">
        <v>2.2694328703703803E-2</v>
      </c>
      <c r="I3392">
        <v>2.2694328703703803E-2</v>
      </c>
      <c r="J3392">
        <v>2.2694328703703803E-2</v>
      </c>
      <c r="K3392">
        <v>4</v>
      </c>
      <c r="L3392">
        <v>1</v>
      </c>
    </row>
    <row r="3393" spans="1:12" x14ac:dyDescent="0.35">
      <c r="A3393">
        <v>16973</v>
      </c>
      <c r="B3393">
        <v>4</v>
      </c>
      <c r="C3393" t="s">
        <v>21</v>
      </c>
      <c r="D3393">
        <v>5</v>
      </c>
      <c r="E3393">
        <v>4</v>
      </c>
      <c r="F3393">
        <v>1</v>
      </c>
      <c r="G3393">
        <v>70</v>
      </c>
      <c r="H3393">
        <v>2.199652777777672E-3</v>
      </c>
      <c r="I3393">
        <v>2.199652777777672E-3</v>
      </c>
      <c r="J3393">
        <v>2.199652777777672E-3</v>
      </c>
      <c r="K3393">
        <v>4</v>
      </c>
      <c r="L3393">
        <v>1</v>
      </c>
    </row>
    <row r="3394" spans="1:12" x14ac:dyDescent="0.35">
      <c r="A3394">
        <v>16973</v>
      </c>
      <c r="B3394">
        <v>5</v>
      </c>
      <c r="C3394" t="s">
        <v>21</v>
      </c>
      <c r="D3394">
        <v>5</v>
      </c>
      <c r="E3394">
        <v>4</v>
      </c>
      <c r="F3394">
        <v>1</v>
      </c>
      <c r="G3394">
        <v>70</v>
      </c>
      <c r="H3394">
        <v>1.2150000000000105E-2</v>
      </c>
      <c r="I3394">
        <v>1.2150000000000105E-2</v>
      </c>
      <c r="J3394">
        <v>1.2150000000000105E-2</v>
      </c>
      <c r="K3394">
        <v>4</v>
      </c>
      <c r="L3394">
        <v>1</v>
      </c>
    </row>
    <row r="3395" spans="1:12" x14ac:dyDescent="0.35">
      <c r="A3395">
        <v>16973</v>
      </c>
      <c r="B3395">
        <v>6</v>
      </c>
      <c r="C3395" t="s">
        <v>40</v>
      </c>
      <c r="D3395">
        <v>6</v>
      </c>
      <c r="E3395">
        <v>6</v>
      </c>
      <c r="F3395">
        <v>1</v>
      </c>
      <c r="G3395">
        <v>50</v>
      </c>
      <c r="H3395" t="s">
        <v>319</v>
      </c>
      <c r="I3395">
        <v>195</v>
      </c>
      <c r="J3395">
        <v>195</v>
      </c>
      <c r="K3395" t="s">
        <v>310</v>
      </c>
      <c r="L3395">
        <v>1</v>
      </c>
    </row>
    <row r="3396" spans="1:12" x14ac:dyDescent="0.35">
      <c r="A3396">
        <v>16973</v>
      </c>
      <c r="B3396">
        <v>7</v>
      </c>
      <c r="C3396" t="s">
        <v>28</v>
      </c>
      <c r="D3396">
        <v>6</v>
      </c>
      <c r="E3396">
        <v>3</v>
      </c>
      <c r="F3396">
        <v>1</v>
      </c>
      <c r="G3396">
        <v>80</v>
      </c>
      <c r="H3396">
        <v>2.871296296296233E-3</v>
      </c>
      <c r="I3396">
        <v>2.871296296296233E-3</v>
      </c>
      <c r="J3396">
        <v>2.871296296296233E-3</v>
      </c>
      <c r="K3396">
        <v>3</v>
      </c>
      <c r="L3396">
        <v>1</v>
      </c>
    </row>
    <row r="3397" spans="1:12" x14ac:dyDescent="0.35">
      <c r="A3397">
        <v>16973</v>
      </c>
      <c r="B3397">
        <v>8</v>
      </c>
      <c r="C3397" t="s">
        <v>21</v>
      </c>
      <c r="D3397">
        <v>6</v>
      </c>
      <c r="E3397">
        <v>4</v>
      </c>
      <c r="F3397">
        <v>1</v>
      </c>
      <c r="G3397">
        <v>70</v>
      </c>
      <c r="H3397">
        <v>3.3680555555555269E-3</v>
      </c>
      <c r="I3397">
        <v>3.3680555555555269E-3</v>
      </c>
      <c r="J3397">
        <v>3.3680555555555269E-3</v>
      </c>
      <c r="K3397">
        <v>4</v>
      </c>
      <c r="L3397">
        <v>1</v>
      </c>
    </row>
    <row r="3398" spans="1:12" x14ac:dyDescent="0.35">
      <c r="A3398">
        <v>8015</v>
      </c>
      <c r="B3398">
        <v>1</v>
      </c>
      <c r="C3398" t="s">
        <v>13</v>
      </c>
      <c r="D3398">
        <v>7</v>
      </c>
      <c r="E3398">
        <v>7</v>
      </c>
      <c r="F3398">
        <v>1</v>
      </c>
      <c r="G3398">
        <v>40</v>
      </c>
      <c r="H3398">
        <v>2.2724537037037695E-3</v>
      </c>
      <c r="I3398">
        <v>2.2724537037037695E-3</v>
      </c>
      <c r="J3398">
        <v>2.2724537037037695E-3</v>
      </c>
      <c r="K3398">
        <v>7</v>
      </c>
      <c r="L3398">
        <v>1</v>
      </c>
    </row>
    <row r="3399" spans="1:12" x14ac:dyDescent="0.35">
      <c r="A3399">
        <v>8015</v>
      </c>
      <c r="B3399">
        <v>2</v>
      </c>
      <c r="C3399" t="s">
        <v>28</v>
      </c>
      <c r="D3399">
        <v>7</v>
      </c>
      <c r="E3399">
        <v>3</v>
      </c>
      <c r="F3399">
        <v>1</v>
      </c>
      <c r="G3399">
        <v>80</v>
      </c>
      <c r="H3399">
        <v>6.4192129629629946E-3</v>
      </c>
      <c r="I3399">
        <v>6.4192129629629946E-3</v>
      </c>
      <c r="J3399">
        <v>6.4192129629629946E-3</v>
      </c>
      <c r="K3399">
        <v>3</v>
      </c>
      <c r="L3399">
        <v>1</v>
      </c>
    </row>
    <row r="3400" spans="1:12" x14ac:dyDescent="0.35">
      <c r="A3400">
        <v>8015</v>
      </c>
      <c r="B3400">
        <v>3</v>
      </c>
      <c r="C3400" t="s">
        <v>20</v>
      </c>
      <c r="D3400">
        <v>17</v>
      </c>
      <c r="E3400">
        <v>2</v>
      </c>
      <c r="F3400">
        <v>1</v>
      </c>
      <c r="G3400">
        <v>90</v>
      </c>
      <c r="H3400">
        <v>2.1091666666666731E-2</v>
      </c>
      <c r="I3400">
        <v>2.1091666666666731E-2</v>
      </c>
      <c r="J3400">
        <v>2.1091666666666731E-2</v>
      </c>
      <c r="K3400">
        <v>2</v>
      </c>
      <c r="L3400">
        <v>1</v>
      </c>
    </row>
    <row r="3401" spans="1:12" x14ac:dyDescent="0.35">
      <c r="A3401">
        <v>8015</v>
      </c>
      <c r="B3401">
        <v>4</v>
      </c>
      <c r="C3401" t="s">
        <v>28</v>
      </c>
      <c r="D3401">
        <v>3</v>
      </c>
      <c r="E3401">
        <v>3</v>
      </c>
      <c r="F3401">
        <v>1</v>
      </c>
      <c r="G3401">
        <v>80</v>
      </c>
      <c r="H3401">
        <v>2.1585648148148007E-3</v>
      </c>
      <c r="I3401">
        <v>2.1585648148148007E-3</v>
      </c>
      <c r="J3401">
        <v>2.1585648148148007E-3</v>
      </c>
      <c r="K3401">
        <v>3</v>
      </c>
      <c r="L3401">
        <v>1</v>
      </c>
    </row>
    <row r="3402" spans="1:12" x14ac:dyDescent="0.35">
      <c r="A3402">
        <v>8015</v>
      </c>
      <c r="B3402">
        <v>5</v>
      </c>
      <c r="C3402" t="s">
        <v>11</v>
      </c>
      <c r="D3402">
        <v>3</v>
      </c>
      <c r="E3402">
        <v>1</v>
      </c>
      <c r="F3402">
        <v>1</v>
      </c>
      <c r="G3402">
        <v>100</v>
      </c>
      <c r="H3402">
        <v>1.1583680555555587E-2</v>
      </c>
      <c r="I3402">
        <v>1.1583680555555587E-2</v>
      </c>
      <c r="J3402">
        <v>1.1583680555555587E-2</v>
      </c>
      <c r="K3402">
        <v>1</v>
      </c>
      <c r="L3402">
        <v>1</v>
      </c>
    </row>
    <row r="3403" spans="1:12" x14ac:dyDescent="0.35">
      <c r="A3403">
        <v>8015</v>
      </c>
      <c r="B3403">
        <v>6</v>
      </c>
      <c r="C3403" t="s">
        <v>11</v>
      </c>
      <c r="D3403">
        <v>4</v>
      </c>
      <c r="E3403">
        <v>1</v>
      </c>
      <c r="F3403">
        <v>1</v>
      </c>
      <c r="G3403">
        <v>100</v>
      </c>
      <c r="H3403" t="s">
        <v>262</v>
      </c>
      <c r="I3403">
        <v>220</v>
      </c>
      <c r="J3403">
        <v>220</v>
      </c>
      <c r="K3403" t="s">
        <v>318</v>
      </c>
      <c r="L3403">
        <v>1</v>
      </c>
    </row>
    <row r="3404" spans="1:12" x14ac:dyDescent="0.35">
      <c r="A3404">
        <v>8015</v>
      </c>
      <c r="B3404">
        <v>7</v>
      </c>
      <c r="C3404" t="s">
        <v>16</v>
      </c>
      <c r="D3404">
        <v>4</v>
      </c>
      <c r="E3404">
        <v>8</v>
      </c>
      <c r="F3404">
        <v>1</v>
      </c>
      <c r="G3404">
        <v>30</v>
      </c>
      <c r="H3404">
        <v>3.3700231481481602E-3</v>
      </c>
      <c r="I3404">
        <v>3.3700231481481602E-3</v>
      </c>
      <c r="J3404">
        <v>3.3700231481481602E-3</v>
      </c>
      <c r="K3404">
        <v>8</v>
      </c>
      <c r="L3404">
        <v>1</v>
      </c>
    </row>
    <row r="3405" spans="1:12" x14ac:dyDescent="0.35">
      <c r="A3405">
        <v>8015</v>
      </c>
      <c r="B3405">
        <v>8</v>
      </c>
      <c r="C3405" t="s">
        <v>19</v>
      </c>
      <c r="D3405">
        <v>4</v>
      </c>
      <c r="E3405">
        <v>5</v>
      </c>
      <c r="F3405">
        <v>1</v>
      </c>
      <c r="G3405">
        <v>60</v>
      </c>
      <c r="H3405">
        <v>3.6653935185184672E-3</v>
      </c>
      <c r="I3405">
        <v>3.6653935185184672E-3</v>
      </c>
      <c r="J3405">
        <v>3.6653935185184672E-3</v>
      </c>
      <c r="K3405">
        <v>5</v>
      </c>
      <c r="L3405">
        <v>1</v>
      </c>
    </row>
    <row r="3406" spans="1:12" x14ac:dyDescent="0.35">
      <c r="A3406">
        <v>313257</v>
      </c>
      <c r="B3406">
        <v>1</v>
      </c>
      <c r="C3406" t="s">
        <v>20</v>
      </c>
      <c r="D3406">
        <v>4</v>
      </c>
      <c r="E3406">
        <v>2</v>
      </c>
      <c r="F3406">
        <v>1</v>
      </c>
      <c r="G3406">
        <v>90</v>
      </c>
      <c r="H3406">
        <v>2.2302083333334277E-3</v>
      </c>
      <c r="I3406">
        <v>2.2302083333334277E-3</v>
      </c>
      <c r="J3406">
        <v>2.2302083333334277E-3</v>
      </c>
      <c r="K3406">
        <v>2</v>
      </c>
      <c r="L3406">
        <v>1</v>
      </c>
    </row>
    <row r="3407" spans="1:12" x14ac:dyDescent="0.35">
      <c r="A3407">
        <v>313257</v>
      </c>
      <c r="B3407">
        <v>2</v>
      </c>
      <c r="C3407" t="s">
        <v>21</v>
      </c>
      <c r="D3407">
        <v>4</v>
      </c>
      <c r="E3407">
        <v>4</v>
      </c>
      <c r="F3407">
        <v>1</v>
      </c>
      <c r="G3407">
        <v>70</v>
      </c>
      <c r="H3407">
        <v>6.5871527777778827E-3</v>
      </c>
      <c r="I3407">
        <v>6.5871527777778827E-3</v>
      </c>
      <c r="J3407">
        <v>6.5871527777778827E-3</v>
      </c>
      <c r="K3407">
        <v>4</v>
      </c>
      <c r="L3407">
        <v>1</v>
      </c>
    </row>
    <row r="3408" spans="1:12" x14ac:dyDescent="0.35">
      <c r="A3408">
        <v>313257</v>
      </c>
      <c r="B3408">
        <v>3</v>
      </c>
      <c r="C3408" t="s">
        <v>19</v>
      </c>
      <c r="D3408">
        <v>14</v>
      </c>
      <c r="E3408">
        <v>5</v>
      </c>
      <c r="F3408">
        <v>1</v>
      </c>
      <c r="G3408">
        <v>60</v>
      </c>
      <c r="H3408">
        <v>2.3029398148148195E-2</v>
      </c>
      <c r="I3408">
        <v>2.3029398148148195E-2</v>
      </c>
      <c r="J3408">
        <v>2.3029398148148195E-2</v>
      </c>
      <c r="K3408">
        <v>5</v>
      </c>
      <c r="L3408">
        <v>1</v>
      </c>
    </row>
    <row r="3409" spans="1:12" x14ac:dyDescent="0.35">
      <c r="A3409">
        <v>313257</v>
      </c>
      <c r="B3409">
        <v>4</v>
      </c>
      <c r="C3409" t="s">
        <v>40</v>
      </c>
      <c r="D3409">
        <v>7</v>
      </c>
      <c r="E3409">
        <v>6</v>
      </c>
      <c r="F3409">
        <v>1</v>
      </c>
      <c r="G3409">
        <v>50</v>
      </c>
      <c r="H3409">
        <v>2.429398148148243E-3</v>
      </c>
      <c r="I3409">
        <v>2.429398148148243E-3</v>
      </c>
      <c r="J3409">
        <v>2.429398148148243E-3</v>
      </c>
      <c r="K3409">
        <v>6</v>
      </c>
      <c r="L3409">
        <v>1</v>
      </c>
    </row>
    <row r="3410" spans="1:12" x14ac:dyDescent="0.35">
      <c r="A3410">
        <v>313257</v>
      </c>
      <c r="B3410">
        <v>5</v>
      </c>
      <c r="C3410" t="s">
        <v>28</v>
      </c>
      <c r="D3410">
        <v>7</v>
      </c>
      <c r="E3410">
        <v>3</v>
      </c>
      <c r="F3410">
        <v>1</v>
      </c>
      <c r="G3410">
        <v>80</v>
      </c>
      <c r="H3410">
        <v>1.2036921296296299E-2</v>
      </c>
      <c r="I3410">
        <v>1.2036921296296299E-2</v>
      </c>
      <c r="J3410">
        <v>1.2036921296296299E-2</v>
      </c>
      <c r="K3410">
        <v>3</v>
      </c>
      <c r="L3410">
        <v>1</v>
      </c>
    </row>
    <row r="3411" spans="1:12" x14ac:dyDescent="0.35">
      <c r="A3411">
        <v>313257</v>
      </c>
      <c r="B3411">
        <v>6</v>
      </c>
      <c r="C3411" t="s">
        <v>36</v>
      </c>
      <c r="D3411">
        <v>7</v>
      </c>
      <c r="E3411">
        <v>9</v>
      </c>
      <c r="F3411">
        <v>1</v>
      </c>
      <c r="G3411">
        <v>20</v>
      </c>
      <c r="H3411" t="s">
        <v>320</v>
      </c>
      <c r="I3411">
        <v>175</v>
      </c>
      <c r="J3411">
        <v>175</v>
      </c>
      <c r="K3411">
        <v>9</v>
      </c>
      <c r="L3411">
        <v>1</v>
      </c>
    </row>
    <row r="3412" spans="1:12" x14ac:dyDescent="0.35">
      <c r="A3412">
        <v>313257</v>
      </c>
      <c r="B3412">
        <v>7</v>
      </c>
      <c r="C3412" t="s">
        <v>21</v>
      </c>
      <c r="D3412">
        <v>7</v>
      </c>
      <c r="E3412">
        <v>4</v>
      </c>
      <c r="F3412">
        <v>1</v>
      </c>
      <c r="G3412">
        <v>70</v>
      </c>
      <c r="H3412">
        <v>2.9964120370369329E-3</v>
      </c>
      <c r="I3412">
        <v>2.9964120370369329E-3</v>
      </c>
      <c r="J3412">
        <v>2.9964120370369329E-3</v>
      </c>
      <c r="K3412">
        <v>4</v>
      </c>
      <c r="L3412">
        <v>1</v>
      </c>
    </row>
    <row r="3413" spans="1:12" x14ac:dyDescent="0.35">
      <c r="A3413">
        <v>313257</v>
      </c>
      <c r="B3413">
        <v>8</v>
      </c>
      <c r="C3413" t="s">
        <v>11</v>
      </c>
      <c r="D3413">
        <v>7</v>
      </c>
      <c r="E3413">
        <v>1</v>
      </c>
      <c r="F3413">
        <v>1</v>
      </c>
      <c r="G3413">
        <v>100</v>
      </c>
      <c r="H3413">
        <v>2.8403935185186135E-3</v>
      </c>
      <c r="I3413">
        <v>2.8403935185186135E-3</v>
      </c>
      <c r="J3413">
        <v>2.8403935185186135E-3</v>
      </c>
      <c r="K3413">
        <v>1</v>
      </c>
      <c r="L3413">
        <v>1</v>
      </c>
    </row>
    <row r="3414" spans="1:12" x14ac:dyDescent="0.35">
      <c r="A3414">
        <v>235218</v>
      </c>
      <c r="B3414">
        <v>1</v>
      </c>
      <c r="C3414" t="s">
        <v>40</v>
      </c>
      <c r="D3414">
        <v>6</v>
      </c>
      <c r="E3414">
        <v>6</v>
      </c>
      <c r="F3414">
        <v>1</v>
      </c>
      <c r="G3414">
        <v>50</v>
      </c>
      <c r="H3414">
        <v>2.2668981481481776E-3</v>
      </c>
      <c r="I3414">
        <v>2.2668981481481776E-3</v>
      </c>
      <c r="J3414">
        <v>2.2668981481481776E-3</v>
      </c>
      <c r="K3414">
        <v>6</v>
      </c>
      <c r="L3414">
        <v>1</v>
      </c>
    </row>
    <row r="3415" spans="1:12" x14ac:dyDescent="0.35">
      <c r="A3415">
        <v>235218</v>
      </c>
      <c r="B3415">
        <v>2</v>
      </c>
      <c r="C3415" t="s">
        <v>13</v>
      </c>
      <c r="D3415">
        <v>6</v>
      </c>
      <c r="E3415">
        <v>7</v>
      </c>
      <c r="F3415">
        <v>1</v>
      </c>
      <c r="G3415">
        <v>40</v>
      </c>
      <c r="H3415">
        <v>7.5503472222222534E-3</v>
      </c>
      <c r="I3415">
        <v>7.5503472222222534E-3</v>
      </c>
      <c r="J3415">
        <v>7.5503472222222534E-3</v>
      </c>
      <c r="K3415">
        <v>7</v>
      </c>
      <c r="L3415">
        <v>1</v>
      </c>
    </row>
    <row r="3416" spans="1:12" x14ac:dyDescent="0.35">
      <c r="A3416">
        <v>235218</v>
      </c>
      <c r="B3416">
        <v>3</v>
      </c>
      <c r="C3416" t="s">
        <v>16</v>
      </c>
      <c r="D3416">
        <v>16</v>
      </c>
      <c r="E3416">
        <v>8</v>
      </c>
      <c r="F3416">
        <v>1</v>
      </c>
      <c r="G3416">
        <v>30</v>
      </c>
      <c r="H3416">
        <v>2.5348263888888889E-2</v>
      </c>
      <c r="I3416">
        <v>2.5348263888888889E-2</v>
      </c>
      <c r="J3416">
        <v>2.5348263888888889E-2</v>
      </c>
      <c r="K3416">
        <v>8</v>
      </c>
      <c r="L3416">
        <v>1</v>
      </c>
    </row>
    <row r="3417" spans="1:12" x14ac:dyDescent="0.35">
      <c r="A3417">
        <v>235218</v>
      </c>
      <c r="B3417">
        <v>4</v>
      </c>
      <c r="C3417" t="s">
        <v>20</v>
      </c>
      <c r="D3417">
        <v>8</v>
      </c>
      <c r="E3417">
        <v>2</v>
      </c>
      <c r="F3417">
        <v>1</v>
      </c>
      <c r="G3417">
        <v>90</v>
      </c>
      <c r="H3417">
        <v>2.0984953703704345E-3</v>
      </c>
      <c r="I3417">
        <v>2.0984953703704345E-3</v>
      </c>
      <c r="J3417">
        <v>2.0984953703704345E-3</v>
      </c>
      <c r="K3417">
        <v>2</v>
      </c>
      <c r="L3417">
        <v>1</v>
      </c>
    </row>
    <row r="3418" spans="1:12" x14ac:dyDescent="0.35">
      <c r="A3418">
        <v>235218</v>
      </c>
      <c r="B3418">
        <v>5</v>
      </c>
      <c r="C3418" t="s">
        <v>40</v>
      </c>
      <c r="D3418">
        <v>8</v>
      </c>
      <c r="E3418">
        <v>6</v>
      </c>
      <c r="F3418">
        <v>1</v>
      </c>
      <c r="G3418">
        <v>50</v>
      </c>
      <c r="H3418">
        <v>1.3007986111111203E-2</v>
      </c>
      <c r="I3418">
        <v>1.3007986111111203E-2</v>
      </c>
      <c r="J3418">
        <v>1.3007986111111203E-2</v>
      </c>
      <c r="K3418">
        <v>6</v>
      </c>
      <c r="L3418">
        <v>1</v>
      </c>
    </row>
    <row r="3419" spans="1:12" x14ac:dyDescent="0.35">
      <c r="A3419">
        <v>235218</v>
      </c>
      <c r="B3419">
        <v>6</v>
      </c>
      <c r="C3419" t="s">
        <v>28</v>
      </c>
      <c r="D3419">
        <v>8</v>
      </c>
      <c r="E3419">
        <v>3</v>
      </c>
      <c r="F3419">
        <v>1</v>
      </c>
      <c r="G3419">
        <v>80</v>
      </c>
      <c r="H3419" t="s">
        <v>322</v>
      </c>
      <c r="I3419">
        <v>205</v>
      </c>
      <c r="J3419">
        <v>205</v>
      </c>
      <c r="K3419" t="s">
        <v>321</v>
      </c>
      <c r="L3419">
        <v>1</v>
      </c>
    </row>
    <row r="3420" spans="1:12" x14ac:dyDescent="0.35">
      <c r="A3420">
        <v>235218</v>
      </c>
      <c r="B3420">
        <v>7</v>
      </c>
      <c r="C3420" t="s">
        <v>11</v>
      </c>
      <c r="D3420">
        <v>8</v>
      </c>
      <c r="E3420">
        <v>1</v>
      </c>
      <c r="F3420">
        <v>1</v>
      </c>
      <c r="G3420">
        <v>100</v>
      </c>
      <c r="H3420">
        <v>2.7679398148148238E-3</v>
      </c>
      <c r="I3420">
        <v>2.7679398148148238E-3</v>
      </c>
      <c r="J3420">
        <v>2.7679398148148238E-3</v>
      </c>
      <c r="K3420">
        <v>1</v>
      </c>
      <c r="L3420">
        <v>1</v>
      </c>
    </row>
    <row r="3421" spans="1:12" x14ac:dyDescent="0.35">
      <c r="A3421">
        <v>235218</v>
      </c>
      <c r="B3421">
        <v>8</v>
      </c>
      <c r="C3421" t="s">
        <v>20</v>
      </c>
      <c r="D3421">
        <v>8</v>
      </c>
      <c r="E3421">
        <v>2</v>
      </c>
      <c r="F3421">
        <v>1</v>
      </c>
      <c r="G3421">
        <v>90</v>
      </c>
      <c r="H3421">
        <v>2.8935185185186008E-3</v>
      </c>
      <c r="I3421">
        <v>2.8935185185186008E-3</v>
      </c>
      <c r="J3421">
        <v>2.8935185185186008E-3</v>
      </c>
      <c r="K3421">
        <v>2</v>
      </c>
      <c r="L3421">
        <v>1</v>
      </c>
    </row>
    <row r="3422" spans="1:12" x14ac:dyDescent="0.35">
      <c r="A3422">
        <v>290001</v>
      </c>
      <c r="B3422">
        <v>1</v>
      </c>
      <c r="C3422" t="s">
        <v>21</v>
      </c>
      <c r="D3422">
        <v>5</v>
      </c>
      <c r="E3422">
        <v>4</v>
      </c>
      <c r="F3422">
        <v>1</v>
      </c>
      <c r="G3422">
        <v>70</v>
      </c>
      <c r="H3422">
        <v>2.2616898148148934E-3</v>
      </c>
      <c r="I3422">
        <v>2.2616898148148934E-3</v>
      </c>
      <c r="J3422">
        <v>2.2616898148148934E-3</v>
      </c>
      <c r="K3422">
        <v>4</v>
      </c>
      <c r="L3422">
        <v>1</v>
      </c>
    </row>
    <row r="3423" spans="1:12" x14ac:dyDescent="0.35">
      <c r="A3423">
        <v>290001</v>
      </c>
      <c r="B3423">
        <v>2</v>
      </c>
      <c r="C3423" t="s">
        <v>40</v>
      </c>
      <c r="D3423">
        <v>5</v>
      </c>
      <c r="E3423">
        <v>6</v>
      </c>
      <c r="F3423">
        <v>1</v>
      </c>
      <c r="G3423">
        <v>50</v>
      </c>
      <c r="H3423">
        <v>7.0052083333334014E-3</v>
      </c>
      <c r="I3423">
        <v>7.0052083333334014E-3</v>
      </c>
      <c r="J3423">
        <v>7.0052083333334014E-3</v>
      </c>
      <c r="K3423">
        <v>6</v>
      </c>
      <c r="L3423">
        <v>1</v>
      </c>
    </row>
    <row r="3424" spans="1:12" x14ac:dyDescent="0.35">
      <c r="A3424">
        <v>290001</v>
      </c>
      <c r="B3424">
        <v>3</v>
      </c>
      <c r="C3424" t="s">
        <v>11</v>
      </c>
      <c r="D3424">
        <v>15</v>
      </c>
      <c r="E3424">
        <v>1</v>
      </c>
      <c r="F3424">
        <v>1</v>
      </c>
      <c r="G3424">
        <v>100</v>
      </c>
      <c r="H3424">
        <v>2.0920833333333277E-2</v>
      </c>
      <c r="I3424">
        <v>2.0920833333333277E-2</v>
      </c>
      <c r="J3424">
        <v>2.0920833333333277E-2</v>
      </c>
      <c r="K3424">
        <v>1</v>
      </c>
      <c r="L3424">
        <v>1</v>
      </c>
    </row>
    <row r="3425" spans="1:12" x14ac:dyDescent="0.35">
      <c r="A3425">
        <v>290001</v>
      </c>
      <c r="B3425">
        <v>4</v>
      </c>
      <c r="C3425" t="s">
        <v>13</v>
      </c>
      <c r="D3425">
        <v>4</v>
      </c>
      <c r="E3425">
        <v>7</v>
      </c>
      <c r="F3425">
        <v>1</v>
      </c>
      <c r="G3425">
        <v>40</v>
      </c>
      <c r="H3425">
        <v>2.570833333333411E-3</v>
      </c>
      <c r="I3425">
        <v>2.570833333333411E-3</v>
      </c>
      <c r="J3425">
        <v>2.570833333333411E-3</v>
      </c>
      <c r="K3425">
        <v>7</v>
      </c>
      <c r="L3425">
        <v>1</v>
      </c>
    </row>
    <row r="3426" spans="1:12" x14ac:dyDescent="0.35">
      <c r="A3426">
        <v>290001</v>
      </c>
      <c r="B3426">
        <v>5</v>
      </c>
      <c r="C3426" t="s">
        <v>19</v>
      </c>
      <c r="D3426">
        <v>4</v>
      </c>
      <c r="E3426">
        <v>5</v>
      </c>
      <c r="F3426">
        <v>1</v>
      </c>
      <c r="G3426">
        <v>60</v>
      </c>
      <c r="H3426">
        <v>1.2682870370370303E-2</v>
      </c>
      <c r="I3426">
        <v>1.2682870370370303E-2</v>
      </c>
      <c r="J3426">
        <v>1.2682870370370303E-2</v>
      </c>
      <c r="K3426">
        <v>5</v>
      </c>
      <c r="L3426">
        <v>1</v>
      </c>
    </row>
    <row r="3427" spans="1:12" x14ac:dyDescent="0.35">
      <c r="A3427">
        <v>290001</v>
      </c>
      <c r="B3427">
        <v>6</v>
      </c>
      <c r="C3427" t="s">
        <v>40</v>
      </c>
      <c r="D3427">
        <v>3</v>
      </c>
      <c r="E3427">
        <v>6</v>
      </c>
      <c r="F3427">
        <v>1</v>
      </c>
      <c r="G3427">
        <v>50</v>
      </c>
      <c r="H3427" t="s">
        <v>319</v>
      </c>
      <c r="I3427">
        <v>195</v>
      </c>
      <c r="J3427">
        <v>195</v>
      </c>
      <c r="K3427" t="s">
        <v>310</v>
      </c>
      <c r="L3427">
        <v>1</v>
      </c>
    </row>
    <row r="3428" spans="1:12" x14ac:dyDescent="0.35">
      <c r="A3428">
        <v>290001</v>
      </c>
      <c r="B3428">
        <v>7</v>
      </c>
      <c r="C3428" t="s">
        <v>36</v>
      </c>
      <c r="D3428">
        <v>3</v>
      </c>
      <c r="E3428">
        <v>9</v>
      </c>
      <c r="F3428">
        <v>1</v>
      </c>
      <c r="G3428">
        <v>20</v>
      </c>
      <c r="H3428">
        <v>3.6918981481481872E-3</v>
      </c>
      <c r="I3428">
        <v>3.6918981481481872E-3</v>
      </c>
      <c r="J3428">
        <v>3.6918981481481872E-3</v>
      </c>
      <c r="K3428">
        <v>9</v>
      </c>
      <c r="L3428">
        <v>1</v>
      </c>
    </row>
    <row r="3429" spans="1:12" x14ac:dyDescent="0.35">
      <c r="A3429">
        <v>290001</v>
      </c>
      <c r="B3429">
        <v>8</v>
      </c>
      <c r="C3429" t="s">
        <v>16</v>
      </c>
      <c r="D3429">
        <v>3</v>
      </c>
      <c r="E3429">
        <v>8</v>
      </c>
      <c r="F3429">
        <v>1</v>
      </c>
      <c r="G3429">
        <v>30</v>
      </c>
      <c r="H3429">
        <v>4.1296296296295942E-3</v>
      </c>
      <c r="I3429">
        <v>4.1296296296295942E-3</v>
      </c>
      <c r="J3429">
        <v>4.1296296296295942E-3</v>
      </c>
      <c r="K3429">
        <v>8</v>
      </c>
      <c r="L3429">
        <v>1</v>
      </c>
    </row>
    <row r="3430" spans="1:12" x14ac:dyDescent="0.35">
      <c r="A3430">
        <v>527325</v>
      </c>
      <c r="B3430">
        <v>1</v>
      </c>
      <c r="C3430" t="s">
        <v>69</v>
      </c>
      <c r="D3430">
        <v>3</v>
      </c>
      <c r="E3430">
        <v>10</v>
      </c>
      <c r="F3430">
        <v>1</v>
      </c>
      <c r="G3430">
        <v>10</v>
      </c>
      <c r="H3430">
        <v>2.422453703703642E-3</v>
      </c>
      <c r="I3430">
        <v>2.422453703703642E-3</v>
      </c>
      <c r="J3430">
        <v>2.422453703703642E-3</v>
      </c>
      <c r="K3430">
        <v>10</v>
      </c>
      <c r="L3430">
        <v>1</v>
      </c>
    </row>
    <row r="3431" spans="1:12" x14ac:dyDescent="0.35">
      <c r="A3431">
        <v>527325</v>
      </c>
      <c r="B3431">
        <v>2</v>
      </c>
      <c r="C3431" t="s">
        <v>36</v>
      </c>
      <c r="D3431">
        <v>3</v>
      </c>
      <c r="E3431">
        <v>9</v>
      </c>
      <c r="F3431">
        <v>1</v>
      </c>
      <c r="G3431">
        <v>20</v>
      </c>
      <c r="H3431">
        <v>8.1642361111111672E-3</v>
      </c>
      <c r="I3431">
        <v>8.1642361111111672E-3</v>
      </c>
      <c r="J3431">
        <v>8.1642361111111672E-3</v>
      </c>
      <c r="K3431">
        <v>9</v>
      </c>
      <c r="L3431">
        <v>1</v>
      </c>
    </row>
    <row r="3432" spans="1:12" x14ac:dyDescent="0.35">
      <c r="A3432">
        <v>527325</v>
      </c>
      <c r="B3432">
        <v>3</v>
      </c>
      <c r="C3432" t="s">
        <v>40</v>
      </c>
      <c r="D3432">
        <v>13</v>
      </c>
      <c r="E3432">
        <v>6</v>
      </c>
      <c r="F3432">
        <v>1</v>
      </c>
      <c r="G3432">
        <v>50</v>
      </c>
      <c r="H3432">
        <v>2.4558912037037084E-2</v>
      </c>
      <c r="I3432">
        <v>2.4558912037037084E-2</v>
      </c>
      <c r="J3432">
        <v>2.4558912037037084E-2</v>
      </c>
      <c r="K3432">
        <v>6</v>
      </c>
      <c r="L3432">
        <v>1</v>
      </c>
    </row>
    <row r="3433" spans="1:12" x14ac:dyDescent="0.35">
      <c r="A3433">
        <v>527325</v>
      </c>
      <c r="B3433">
        <v>4</v>
      </c>
      <c r="C3433" t="s">
        <v>16</v>
      </c>
      <c r="D3433">
        <v>1</v>
      </c>
      <c r="E3433">
        <v>8</v>
      </c>
      <c r="F3433">
        <v>1</v>
      </c>
      <c r="G3433">
        <v>30</v>
      </c>
      <c r="H3433">
        <v>2.7273148148148074E-3</v>
      </c>
      <c r="I3433">
        <v>2.7273148148148074E-3</v>
      </c>
      <c r="J3433">
        <v>2.7273148148148074E-3</v>
      </c>
      <c r="K3433">
        <v>8</v>
      </c>
      <c r="L3433">
        <v>1</v>
      </c>
    </row>
    <row r="3434" spans="1:12" x14ac:dyDescent="0.35">
      <c r="A3434">
        <v>527325</v>
      </c>
      <c r="B3434">
        <v>5</v>
      </c>
      <c r="C3434" t="s">
        <v>16</v>
      </c>
      <c r="D3434">
        <v>1</v>
      </c>
      <c r="E3434">
        <v>8</v>
      </c>
      <c r="F3434">
        <v>1</v>
      </c>
      <c r="G3434">
        <v>30</v>
      </c>
      <c r="H3434">
        <v>1.3881712962962922E-2</v>
      </c>
      <c r="I3434">
        <v>1.3881712962962922E-2</v>
      </c>
      <c r="J3434">
        <v>1.3881712962962922E-2</v>
      </c>
      <c r="K3434">
        <v>8</v>
      </c>
      <c r="L3434">
        <v>1</v>
      </c>
    </row>
    <row r="3435" spans="1:12" x14ac:dyDescent="0.35">
      <c r="A3435">
        <v>527325</v>
      </c>
      <c r="B3435">
        <v>6</v>
      </c>
      <c r="C3435" t="s">
        <v>19</v>
      </c>
      <c r="D3435">
        <v>1</v>
      </c>
      <c r="E3435">
        <v>5</v>
      </c>
      <c r="F3435">
        <v>1</v>
      </c>
      <c r="G3435">
        <v>60</v>
      </c>
      <c r="H3435" t="s">
        <v>323</v>
      </c>
      <c r="I3435">
        <v>200</v>
      </c>
      <c r="J3435">
        <v>200</v>
      </c>
      <c r="K3435">
        <v>5</v>
      </c>
      <c r="L3435">
        <v>1</v>
      </c>
    </row>
    <row r="3436" spans="1:12" x14ac:dyDescent="0.35">
      <c r="A3436">
        <v>527325</v>
      </c>
      <c r="B3436">
        <v>7</v>
      </c>
      <c r="C3436" t="s">
        <v>20</v>
      </c>
      <c r="D3436">
        <v>1</v>
      </c>
      <c r="E3436">
        <v>2</v>
      </c>
      <c r="F3436">
        <v>1</v>
      </c>
      <c r="G3436">
        <v>90</v>
      </c>
      <c r="H3436">
        <v>2.8599537037037326E-3</v>
      </c>
      <c r="I3436">
        <v>2.8599537037037326E-3</v>
      </c>
      <c r="J3436">
        <v>2.8599537037037326E-3</v>
      </c>
      <c r="K3436">
        <v>2</v>
      </c>
      <c r="L3436">
        <v>1</v>
      </c>
    </row>
    <row r="3437" spans="1:12" x14ac:dyDescent="0.35">
      <c r="A3437">
        <v>527325</v>
      </c>
      <c r="B3437">
        <v>8</v>
      </c>
      <c r="C3437" t="s">
        <v>13</v>
      </c>
      <c r="D3437">
        <v>1</v>
      </c>
      <c r="E3437">
        <v>7</v>
      </c>
      <c r="F3437">
        <v>1</v>
      </c>
      <c r="G3437">
        <v>40</v>
      </c>
      <c r="H3437">
        <v>3.9138888888889944E-3</v>
      </c>
      <c r="I3437">
        <v>3.9138888888889944E-3</v>
      </c>
      <c r="J3437">
        <v>3.9138888888889944E-3</v>
      </c>
      <c r="K3437">
        <v>7</v>
      </c>
      <c r="L3437">
        <v>1</v>
      </c>
    </row>
    <row r="3438" spans="1:12" x14ac:dyDescent="0.35">
      <c r="A3438">
        <v>51083</v>
      </c>
      <c r="B3438">
        <v>1</v>
      </c>
      <c r="C3438" t="s">
        <v>36</v>
      </c>
      <c r="D3438">
        <v>9</v>
      </c>
      <c r="E3438">
        <v>9</v>
      </c>
      <c r="F3438">
        <v>1</v>
      </c>
      <c r="G3438">
        <v>20</v>
      </c>
      <c r="H3438">
        <v>2.3458333333332693E-3</v>
      </c>
      <c r="I3438">
        <v>2.3458333333332693E-3</v>
      </c>
      <c r="J3438">
        <v>2.3458333333332693E-3</v>
      </c>
      <c r="K3438">
        <v>9</v>
      </c>
      <c r="L3438">
        <v>1</v>
      </c>
    </row>
    <row r="3439" spans="1:12" x14ac:dyDescent="0.35">
      <c r="A3439">
        <v>51083</v>
      </c>
      <c r="B3439">
        <v>2</v>
      </c>
      <c r="C3439" t="s">
        <v>19</v>
      </c>
      <c r="D3439">
        <v>9</v>
      </c>
      <c r="E3439">
        <v>5</v>
      </c>
      <c r="F3439">
        <v>1</v>
      </c>
      <c r="G3439">
        <v>60</v>
      </c>
      <c r="H3439">
        <v>6.948726851851772E-3</v>
      </c>
      <c r="I3439">
        <v>6.948726851851772E-3</v>
      </c>
      <c r="J3439">
        <v>6.948726851851772E-3</v>
      </c>
      <c r="K3439">
        <v>5</v>
      </c>
      <c r="L3439">
        <v>1</v>
      </c>
    </row>
    <row r="3440" spans="1:12" x14ac:dyDescent="0.35">
      <c r="A3440">
        <v>51083</v>
      </c>
      <c r="B3440">
        <v>3</v>
      </c>
      <c r="C3440" t="s">
        <v>36</v>
      </c>
      <c r="D3440">
        <v>19</v>
      </c>
      <c r="E3440">
        <v>9</v>
      </c>
      <c r="F3440">
        <v>1</v>
      </c>
      <c r="G3440">
        <v>20</v>
      </c>
      <c r="H3440">
        <v>2.6182060185185208E-2</v>
      </c>
      <c r="I3440">
        <v>2.6182060185185208E-2</v>
      </c>
      <c r="J3440">
        <v>2.6182060185185208E-2</v>
      </c>
      <c r="K3440">
        <v>9</v>
      </c>
      <c r="L3440">
        <v>1</v>
      </c>
    </row>
    <row r="3441" spans="1:12" x14ac:dyDescent="0.35">
      <c r="A3441">
        <v>51083</v>
      </c>
      <c r="B3441">
        <v>4</v>
      </c>
      <c r="C3441" t="s">
        <v>19</v>
      </c>
      <c r="D3441">
        <v>9</v>
      </c>
      <c r="E3441">
        <v>5</v>
      </c>
      <c r="F3441">
        <v>1</v>
      </c>
      <c r="G3441">
        <v>60</v>
      </c>
      <c r="H3441">
        <v>2.368518518518492E-3</v>
      </c>
      <c r="I3441">
        <v>2.368518518518492E-3</v>
      </c>
      <c r="J3441">
        <v>2.368518518518492E-3</v>
      </c>
      <c r="K3441">
        <v>5</v>
      </c>
      <c r="L3441">
        <v>1</v>
      </c>
    </row>
    <row r="3442" spans="1:12" x14ac:dyDescent="0.35">
      <c r="A3442">
        <v>51083</v>
      </c>
      <c r="B3442">
        <v>5</v>
      </c>
      <c r="C3442" t="s">
        <v>13</v>
      </c>
      <c r="D3442">
        <v>9</v>
      </c>
      <c r="E3442">
        <v>7</v>
      </c>
      <c r="F3442">
        <v>1</v>
      </c>
      <c r="G3442">
        <v>40</v>
      </c>
      <c r="H3442">
        <v>1.322291666666664E-2</v>
      </c>
      <c r="I3442">
        <v>1.322291666666664E-2</v>
      </c>
      <c r="J3442">
        <v>1.322291666666664E-2</v>
      </c>
      <c r="K3442">
        <v>7</v>
      </c>
      <c r="L3442">
        <v>1</v>
      </c>
    </row>
    <row r="3443" spans="1:12" x14ac:dyDescent="0.35">
      <c r="A3443">
        <v>51083</v>
      </c>
      <c r="B3443">
        <v>6</v>
      </c>
      <c r="C3443" t="s">
        <v>16</v>
      </c>
      <c r="D3443">
        <v>2</v>
      </c>
      <c r="E3443">
        <v>8</v>
      </c>
      <c r="F3443">
        <v>1</v>
      </c>
      <c r="G3443">
        <v>30</v>
      </c>
      <c r="H3443" t="s">
        <v>324</v>
      </c>
      <c r="I3443">
        <v>190</v>
      </c>
      <c r="J3443">
        <v>190</v>
      </c>
      <c r="K3443">
        <v>8</v>
      </c>
      <c r="L3443">
        <v>1</v>
      </c>
    </row>
    <row r="3444" spans="1:12" x14ac:dyDescent="0.35">
      <c r="A3444">
        <v>51083</v>
      </c>
      <c r="B3444">
        <v>7</v>
      </c>
      <c r="C3444" t="s">
        <v>13</v>
      </c>
      <c r="D3444">
        <v>2</v>
      </c>
      <c r="E3444">
        <v>7</v>
      </c>
      <c r="F3444">
        <v>1</v>
      </c>
      <c r="G3444">
        <v>40</v>
      </c>
      <c r="H3444">
        <v>3.3045138888889714E-3</v>
      </c>
      <c r="I3444">
        <v>3.3045138888889714E-3</v>
      </c>
      <c r="J3444">
        <v>3.3045138888889714E-3</v>
      </c>
      <c r="K3444">
        <v>7</v>
      </c>
      <c r="L3444">
        <v>1</v>
      </c>
    </row>
    <row r="3445" spans="1:12" x14ac:dyDescent="0.35">
      <c r="A3445">
        <v>51083</v>
      </c>
      <c r="B3445">
        <v>8</v>
      </c>
      <c r="C3445" t="s">
        <v>40</v>
      </c>
      <c r="D3445">
        <v>2</v>
      </c>
      <c r="E3445">
        <v>6</v>
      </c>
      <c r="F3445">
        <v>1</v>
      </c>
      <c r="G3445">
        <v>50</v>
      </c>
      <c r="H3445">
        <v>3.860185185185161E-3</v>
      </c>
      <c r="I3445">
        <v>3.860185185185161E-3</v>
      </c>
      <c r="J3445">
        <v>3.860185185185161E-3</v>
      </c>
      <c r="K3445">
        <v>6</v>
      </c>
      <c r="L3445">
        <v>1</v>
      </c>
    </row>
    <row r="3446" spans="1:12" x14ac:dyDescent="0.35">
      <c r="A3446">
        <v>26745</v>
      </c>
      <c r="B3446">
        <v>1</v>
      </c>
      <c r="C3446" t="s">
        <v>19</v>
      </c>
      <c r="D3446">
        <v>10</v>
      </c>
      <c r="E3446">
        <v>5</v>
      </c>
      <c r="F3446">
        <v>1</v>
      </c>
      <c r="G3446">
        <v>60</v>
      </c>
      <c r="H3446">
        <v>2.2626157407408254E-3</v>
      </c>
      <c r="I3446">
        <v>2.2626157407408254E-3</v>
      </c>
      <c r="J3446">
        <v>2.2626157407408254E-3</v>
      </c>
      <c r="K3446">
        <v>5</v>
      </c>
      <c r="L3446">
        <v>1</v>
      </c>
    </row>
    <row r="3447" spans="1:12" x14ac:dyDescent="0.35">
      <c r="A3447">
        <v>26745</v>
      </c>
      <c r="B3447">
        <v>2</v>
      </c>
      <c r="C3447" t="s">
        <v>69</v>
      </c>
      <c r="D3447">
        <v>10</v>
      </c>
      <c r="E3447">
        <v>10</v>
      </c>
      <c r="F3447">
        <v>1</v>
      </c>
      <c r="G3447">
        <v>10</v>
      </c>
      <c r="H3447">
        <v>8.4962962962962241E-3</v>
      </c>
      <c r="I3447">
        <v>8.4962962962962241E-3</v>
      </c>
      <c r="J3447">
        <v>8.4962962962962241E-3</v>
      </c>
      <c r="K3447">
        <v>10</v>
      </c>
      <c r="L3447">
        <v>1</v>
      </c>
    </row>
    <row r="3448" spans="1:12" x14ac:dyDescent="0.35">
      <c r="A3448">
        <v>26745</v>
      </c>
      <c r="B3448">
        <v>3</v>
      </c>
      <c r="C3448" t="s">
        <v>13</v>
      </c>
      <c r="D3448">
        <v>20</v>
      </c>
      <c r="E3448">
        <v>7</v>
      </c>
      <c r="F3448">
        <v>1</v>
      </c>
      <c r="G3448">
        <v>40</v>
      </c>
      <c r="H3448">
        <v>2.4835763888888973E-2</v>
      </c>
      <c r="I3448">
        <v>2.4835763888888973E-2</v>
      </c>
      <c r="J3448">
        <v>2.4835763888888973E-2</v>
      </c>
      <c r="K3448">
        <v>7</v>
      </c>
      <c r="L3448">
        <v>1</v>
      </c>
    </row>
    <row r="3449" spans="1:12" x14ac:dyDescent="0.35">
      <c r="A3449">
        <v>26745</v>
      </c>
      <c r="B3449">
        <v>4</v>
      </c>
      <c r="C3449" t="s">
        <v>69</v>
      </c>
      <c r="D3449">
        <v>2</v>
      </c>
      <c r="E3449">
        <v>10</v>
      </c>
      <c r="F3449">
        <v>1</v>
      </c>
      <c r="G3449">
        <v>10</v>
      </c>
      <c r="H3449">
        <v>3.3171296296297115E-3</v>
      </c>
      <c r="I3449">
        <v>3.3171296296297115E-3</v>
      </c>
      <c r="J3449">
        <v>3.3171296296297115E-3</v>
      </c>
      <c r="K3449">
        <v>10</v>
      </c>
      <c r="L3449">
        <v>1</v>
      </c>
    </row>
    <row r="3450" spans="1:12" x14ac:dyDescent="0.35">
      <c r="A3450">
        <v>26745</v>
      </c>
      <c r="B3450">
        <v>5</v>
      </c>
      <c r="C3450" t="s">
        <v>36</v>
      </c>
      <c r="D3450">
        <v>2</v>
      </c>
      <c r="E3450">
        <v>9</v>
      </c>
      <c r="F3450">
        <v>1</v>
      </c>
      <c r="G3450">
        <v>20</v>
      </c>
      <c r="H3450">
        <v>1.483854166666676E-2</v>
      </c>
      <c r="I3450">
        <v>1.483854166666676E-2</v>
      </c>
      <c r="J3450">
        <v>1.483854166666676E-2</v>
      </c>
      <c r="K3450">
        <v>9</v>
      </c>
      <c r="L3450">
        <v>1</v>
      </c>
    </row>
    <row r="3451" spans="1:12" x14ac:dyDescent="0.35">
      <c r="A3451">
        <v>26745</v>
      </c>
      <c r="B3451">
        <v>6</v>
      </c>
      <c r="C3451" t="s">
        <v>28</v>
      </c>
      <c r="D3451">
        <v>9</v>
      </c>
      <c r="E3451">
        <v>3</v>
      </c>
      <c r="F3451">
        <v>1</v>
      </c>
      <c r="G3451">
        <v>80</v>
      </c>
      <c r="H3451" t="s">
        <v>322</v>
      </c>
      <c r="I3451">
        <v>205</v>
      </c>
      <c r="J3451">
        <v>205</v>
      </c>
      <c r="K3451" t="s">
        <v>321</v>
      </c>
      <c r="L3451">
        <v>1</v>
      </c>
    </row>
    <row r="3452" spans="1:12" x14ac:dyDescent="0.35">
      <c r="A3452">
        <v>26745</v>
      </c>
      <c r="B3452">
        <v>7</v>
      </c>
      <c r="C3452" t="s">
        <v>40</v>
      </c>
      <c r="D3452">
        <v>9</v>
      </c>
      <c r="E3452">
        <v>6</v>
      </c>
      <c r="F3452">
        <v>1</v>
      </c>
      <c r="G3452">
        <v>50</v>
      </c>
      <c r="H3452">
        <v>3.2608796296296205E-3</v>
      </c>
      <c r="I3452">
        <v>3.2608796296296205E-3</v>
      </c>
      <c r="J3452">
        <v>3.2608796296296205E-3</v>
      </c>
      <c r="K3452">
        <v>6</v>
      </c>
      <c r="L3452">
        <v>1</v>
      </c>
    </row>
    <row r="3453" spans="1:12" x14ac:dyDescent="0.35">
      <c r="A3453">
        <v>26745</v>
      </c>
      <c r="B3453">
        <v>8</v>
      </c>
      <c r="C3453" t="s">
        <v>36</v>
      </c>
      <c r="D3453">
        <v>9</v>
      </c>
      <c r="E3453">
        <v>9</v>
      </c>
      <c r="F3453">
        <v>1</v>
      </c>
      <c r="G3453">
        <v>20</v>
      </c>
      <c r="H3453" t="s">
        <v>273</v>
      </c>
      <c r="I3453" t="s">
        <v>273</v>
      </c>
      <c r="K3453">
        <v>9</v>
      </c>
      <c r="L3453">
        <v>1</v>
      </c>
    </row>
    <row r="3454" spans="1:12" x14ac:dyDescent="0.35">
      <c r="A3454">
        <v>121354</v>
      </c>
      <c r="B3454">
        <v>1</v>
      </c>
      <c r="C3454" t="s">
        <v>16</v>
      </c>
      <c r="D3454">
        <v>1</v>
      </c>
      <c r="E3454">
        <v>8</v>
      </c>
      <c r="F3454">
        <v>1</v>
      </c>
      <c r="G3454">
        <v>30</v>
      </c>
      <c r="H3454">
        <v>2.2843749999998941E-3</v>
      </c>
      <c r="I3454">
        <v>2.2843749999998941E-3</v>
      </c>
      <c r="J3454">
        <v>2.2843749999998941E-3</v>
      </c>
      <c r="K3454">
        <v>8</v>
      </c>
      <c r="L3454">
        <v>1</v>
      </c>
    </row>
    <row r="3455" spans="1:12" x14ac:dyDescent="0.35">
      <c r="A3455">
        <v>121354</v>
      </c>
      <c r="B3455">
        <v>2</v>
      </c>
      <c r="C3455" t="s">
        <v>16</v>
      </c>
      <c r="D3455">
        <v>1</v>
      </c>
      <c r="E3455">
        <v>8</v>
      </c>
      <c r="F3455">
        <v>1</v>
      </c>
      <c r="G3455">
        <v>30</v>
      </c>
      <c r="H3455">
        <v>7.8990740740740861E-3</v>
      </c>
      <c r="I3455">
        <v>7.8990740740740861E-3</v>
      </c>
      <c r="J3455">
        <v>7.8990740740740861E-3</v>
      </c>
      <c r="K3455">
        <v>8</v>
      </c>
      <c r="L3455">
        <v>1</v>
      </c>
    </row>
    <row r="3456" spans="1:12" x14ac:dyDescent="0.35">
      <c r="A3456">
        <v>121354</v>
      </c>
      <c r="B3456">
        <v>3</v>
      </c>
      <c r="C3456" t="s">
        <v>69</v>
      </c>
      <c r="D3456">
        <v>11</v>
      </c>
      <c r="E3456">
        <v>10</v>
      </c>
      <c r="F3456">
        <v>1</v>
      </c>
      <c r="G3456">
        <v>10</v>
      </c>
      <c r="H3456">
        <v>2.672245370370363E-2</v>
      </c>
      <c r="I3456">
        <v>2.672245370370363E-2</v>
      </c>
      <c r="J3456">
        <v>2.672245370370363E-2</v>
      </c>
      <c r="K3456">
        <v>10</v>
      </c>
      <c r="L3456">
        <v>1</v>
      </c>
    </row>
    <row r="3457" spans="1:12" x14ac:dyDescent="0.35">
      <c r="A3457">
        <v>121354</v>
      </c>
      <c r="B3457">
        <v>4</v>
      </c>
      <c r="C3457" t="s">
        <v>36</v>
      </c>
      <c r="D3457">
        <v>10</v>
      </c>
      <c r="E3457">
        <v>9</v>
      </c>
      <c r="F3457">
        <v>1</v>
      </c>
      <c r="G3457">
        <v>20</v>
      </c>
      <c r="H3457">
        <v>2.838773148148066E-3</v>
      </c>
      <c r="I3457">
        <v>2.838773148148066E-3</v>
      </c>
      <c r="J3457">
        <v>2.838773148148066E-3</v>
      </c>
      <c r="K3457">
        <v>9</v>
      </c>
      <c r="L3457">
        <v>1</v>
      </c>
    </row>
    <row r="3458" spans="1:12" x14ac:dyDescent="0.35">
      <c r="A3458">
        <v>121354</v>
      </c>
      <c r="B3458">
        <v>5</v>
      </c>
      <c r="C3458" t="s">
        <v>69</v>
      </c>
      <c r="D3458">
        <v>10</v>
      </c>
      <c r="E3458">
        <v>10</v>
      </c>
      <c r="F3458">
        <v>1</v>
      </c>
      <c r="G3458">
        <v>10</v>
      </c>
      <c r="H3458">
        <v>1.6434143518518463E-2</v>
      </c>
      <c r="I3458">
        <v>1.6434143518518463E-2</v>
      </c>
      <c r="J3458">
        <v>1.6434143518518463E-2</v>
      </c>
      <c r="K3458">
        <v>10</v>
      </c>
      <c r="L3458">
        <v>1</v>
      </c>
    </row>
    <row r="3459" spans="1:12" x14ac:dyDescent="0.35">
      <c r="A3459">
        <v>121354</v>
      </c>
      <c r="B3459">
        <v>6</v>
      </c>
      <c r="C3459" t="s">
        <v>69</v>
      </c>
      <c r="D3459">
        <v>10</v>
      </c>
      <c r="E3459">
        <v>10</v>
      </c>
      <c r="F3459">
        <v>1</v>
      </c>
      <c r="G3459">
        <v>10</v>
      </c>
      <c r="H3459" t="s">
        <v>325</v>
      </c>
      <c r="I3459">
        <v>155</v>
      </c>
      <c r="J3459">
        <v>155</v>
      </c>
      <c r="K3459">
        <v>10</v>
      </c>
      <c r="L3459">
        <v>1</v>
      </c>
    </row>
    <row r="3460" spans="1:12" x14ac:dyDescent="0.35">
      <c r="A3460">
        <v>121354</v>
      </c>
      <c r="B3460">
        <v>7</v>
      </c>
      <c r="C3460" t="s">
        <v>69</v>
      </c>
      <c r="D3460">
        <v>10</v>
      </c>
      <c r="E3460">
        <v>10</v>
      </c>
      <c r="F3460">
        <v>1</v>
      </c>
      <c r="G3460">
        <v>10</v>
      </c>
      <c r="H3460" t="s">
        <v>273</v>
      </c>
      <c r="I3460" t="s">
        <v>273</v>
      </c>
      <c r="K3460">
        <v>10</v>
      </c>
      <c r="L3460">
        <v>1</v>
      </c>
    </row>
    <row r="3461" spans="1:12" x14ac:dyDescent="0.35">
      <c r="A3461">
        <v>121354</v>
      </c>
      <c r="B3461">
        <v>8</v>
      </c>
      <c r="C3461" t="s">
        <v>69</v>
      </c>
      <c r="D3461">
        <v>10</v>
      </c>
      <c r="E3461">
        <v>10</v>
      </c>
      <c r="F3461">
        <v>1</v>
      </c>
      <c r="G3461">
        <v>10</v>
      </c>
      <c r="H3461" t="s">
        <v>158</v>
      </c>
      <c r="I3461" t="s">
        <v>158</v>
      </c>
      <c r="J3461">
        <v>4</v>
      </c>
      <c r="K3461">
        <v>10</v>
      </c>
      <c r="L3461">
        <v>1</v>
      </c>
    </row>
    <row r="3462" spans="1:12" x14ac:dyDescent="0.35">
      <c r="A3462">
        <v>532455</v>
      </c>
      <c r="B3462">
        <v>1</v>
      </c>
      <c r="C3462" t="s">
        <v>16</v>
      </c>
      <c r="D3462">
        <v>12</v>
      </c>
      <c r="E3462">
        <v>8</v>
      </c>
      <c r="F3462">
        <v>1</v>
      </c>
      <c r="G3462">
        <v>30</v>
      </c>
      <c r="H3462">
        <v>2.0561342592593235E-3</v>
      </c>
      <c r="I3462">
        <v>2.0561342592593235E-3</v>
      </c>
      <c r="J3462">
        <v>2.0561342592593235E-3</v>
      </c>
      <c r="K3462">
        <v>8</v>
      </c>
      <c r="L3462">
        <v>1</v>
      </c>
    </row>
    <row r="3463" spans="1:12" x14ac:dyDescent="0.35">
      <c r="A3463">
        <v>532455</v>
      </c>
      <c r="B3463">
        <v>2</v>
      </c>
      <c r="C3463" t="s">
        <v>20</v>
      </c>
      <c r="D3463">
        <v>12</v>
      </c>
      <c r="E3463">
        <v>2</v>
      </c>
      <c r="F3463">
        <v>1</v>
      </c>
      <c r="G3463">
        <v>90</v>
      </c>
      <c r="H3463">
        <v>6.6929398148147801E-3</v>
      </c>
      <c r="I3463">
        <v>6.6929398148147801E-3</v>
      </c>
      <c r="J3463">
        <v>6.6929398148147801E-3</v>
      </c>
      <c r="K3463">
        <v>2</v>
      </c>
      <c r="L3463">
        <v>1</v>
      </c>
    </row>
    <row r="3464" spans="1:12" x14ac:dyDescent="0.35">
      <c r="A3464">
        <v>532455</v>
      </c>
      <c r="B3464">
        <v>3</v>
      </c>
      <c r="C3464" t="s">
        <v>20</v>
      </c>
      <c r="D3464">
        <v>26</v>
      </c>
      <c r="E3464">
        <v>2</v>
      </c>
      <c r="F3464">
        <v>1</v>
      </c>
      <c r="G3464">
        <v>90</v>
      </c>
      <c r="H3464">
        <v>1.9667708333333422E-2</v>
      </c>
      <c r="I3464">
        <v>1.9667708333333422E-2</v>
      </c>
      <c r="J3464">
        <v>1.9667708333333422E-2</v>
      </c>
      <c r="K3464">
        <v>2</v>
      </c>
      <c r="L3464">
        <v>1</v>
      </c>
    </row>
    <row r="3465" spans="1:12" x14ac:dyDescent="0.35">
      <c r="A3465">
        <v>532455</v>
      </c>
      <c r="B3465">
        <v>4</v>
      </c>
      <c r="C3465" t="s">
        <v>20</v>
      </c>
      <c r="D3465">
        <v>14</v>
      </c>
      <c r="E3465">
        <v>2</v>
      </c>
      <c r="F3465">
        <v>1</v>
      </c>
      <c r="G3465">
        <v>90</v>
      </c>
      <c r="H3465">
        <v>1.488425925926018E-3</v>
      </c>
      <c r="I3465">
        <v>1.488425925926018E-3</v>
      </c>
      <c r="J3465">
        <v>1.488425925926018E-3</v>
      </c>
      <c r="K3465">
        <v>2</v>
      </c>
      <c r="L3465">
        <v>1</v>
      </c>
    </row>
    <row r="3466" spans="1:12" x14ac:dyDescent="0.35">
      <c r="A3466">
        <v>532455</v>
      </c>
      <c r="B3466">
        <v>5</v>
      </c>
      <c r="C3466" t="s">
        <v>11</v>
      </c>
      <c r="D3466">
        <v>14</v>
      </c>
      <c r="E3466">
        <v>1</v>
      </c>
      <c r="F3466">
        <v>1</v>
      </c>
      <c r="G3466">
        <v>100</v>
      </c>
      <c r="H3466">
        <v>1.4110532407407339E-2</v>
      </c>
      <c r="I3466">
        <v>1.4110532407407339E-2</v>
      </c>
      <c r="J3466">
        <v>1.4110532407407339E-2</v>
      </c>
      <c r="K3466">
        <v>1</v>
      </c>
      <c r="L3466">
        <v>1</v>
      </c>
    </row>
    <row r="3467" spans="1:12" x14ac:dyDescent="0.35">
      <c r="A3467">
        <v>532455</v>
      </c>
      <c r="B3467">
        <v>6</v>
      </c>
      <c r="C3467" t="s">
        <v>28</v>
      </c>
      <c r="D3467">
        <v>15</v>
      </c>
      <c r="E3467">
        <v>3</v>
      </c>
      <c r="F3467">
        <v>1</v>
      </c>
      <c r="G3467">
        <v>80</v>
      </c>
      <c r="H3467" t="s">
        <v>317</v>
      </c>
      <c r="I3467">
        <v>275</v>
      </c>
      <c r="J3467">
        <v>275</v>
      </c>
      <c r="K3467" t="s">
        <v>321</v>
      </c>
      <c r="L3467">
        <v>1</v>
      </c>
    </row>
    <row r="3468" spans="1:12" x14ac:dyDescent="0.35">
      <c r="A3468">
        <v>532455</v>
      </c>
      <c r="B3468">
        <v>7</v>
      </c>
      <c r="C3468" t="s">
        <v>20</v>
      </c>
      <c r="D3468">
        <v>15</v>
      </c>
      <c r="E3468">
        <v>2</v>
      </c>
      <c r="F3468">
        <v>1</v>
      </c>
      <c r="G3468">
        <v>90</v>
      </c>
      <c r="H3468">
        <v>3.433680555555485E-3</v>
      </c>
      <c r="I3468">
        <v>3.433680555555485E-3</v>
      </c>
      <c r="J3468">
        <v>3.433680555555485E-3</v>
      </c>
      <c r="K3468">
        <v>2</v>
      </c>
      <c r="L3468">
        <v>1</v>
      </c>
    </row>
    <row r="3469" spans="1:12" x14ac:dyDescent="0.35">
      <c r="A3469">
        <v>532455</v>
      </c>
      <c r="B3469">
        <v>8</v>
      </c>
      <c r="C3469" t="s">
        <v>21</v>
      </c>
      <c r="D3469">
        <v>15</v>
      </c>
      <c r="E3469">
        <v>4</v>
      </c>
      <c r="F3469">
        <v>1</v>
      </c>
      <c r="G3469">
        <v>70</v>
      </c>
      <c r="H3469" t="s">
        <v>129</v>
      </c>
      <c r="I3469" t="s">
        <v>129</v>
      </c>
      <c r="J3469">
        <v>8</v>
      </c>
      <c r="K3469">
        <v>4</v>
      </c>
      <c r="L3469">
        <v>1</v>
      </c>
    </row>
    <row r="3470" spans="1:12" x14ac:dyDescent="0.35">
      <c r="A3470">
        <v>318213</v>
      </c>
      <c r="B3470">
        <v>1</v>
      </c>
      <c r="C3470" t="s">
        <v>11</v>
      </c>
      <c r="D3470">
        <v>20</v>
      </c>
      <c r="E3470">
        <v>1</v>
      </c>
      <c r="F3470">
        <v>1</v>
      </c>
      <c r="G3470">
        <v>100</v>
      </c>
      <c r="H3470">
        <v>1.9182870370371141E-3</v>
      </c>
      <c r="I3470">
        <v>1.9182870370371141E-3</v>
      </c>
      <c r="J3470">
        <v>1.9182870370371141E-3</v>
      </c>
      <c r="K3470">
        <v>1</v>
      </c>
      <c r="L3470">
        <v>1</v>
      </c>
    </row>
    <row r="3471" spans="1:12" x14ac:dyDescent="0.35">
      <c r="A3471">
        <v>318213</v>
      </c>
      <c r="B3471">
        <v>2</v>
      </c>
      <c r="C3471" t="s">
        <v>36</v>
      </c>
      <c r="D3471">
        <v>20</v>
      </c>
      <c r="E3471">
        <v>9</v>
      </c>
      <c r="F3471">
        <v>1</v>
      </c>
      <c r="G3471">
        <v>20</v>
      </c>
      <c r="H3471">
        <v>7.5009259259259942E-3</v>
      </c>
      <c r="I3471">
        <v>7.5009259259259942E-3</v>
      </c>
      <c r="J3471">
        <v>7.5009259259259942E-3</v>
      </c>
      <c r="K3471">
        <v>9</v>
      </c>
      <c r="L3471">
        <v>1</v>
      </c>
    </row>
    <row r="3472" spans="1:12" x14ac:dyDescent="0.35">
      <c r="A3472">
        <v>318213</v>
      </c>
      <c r="B3472">
        <v>3</v>
      </c>
      <c r="C3472" t="s">
        <v>11</v>
      </c>
      <c r="D3472">
        <v>29</v>
      </c>
      <c r="E3472">
        <v>1</v>
      </c>
      <c r="F3472">
        <v>1</v>
      </c>
      <c r="G3472">
        <v>100</v>
      </c>
      <c r="H3472">
        <v>1.7587731481481406E-2</v>
      </c>
      <c r="I3472">
        <v>1.7587731481481406E-2</v>
      </c>
      <c r="J3472">
        <v>1.7587731481481406E-2</v>
      </c>
      <c r="K3472">
        <v>1</v>
      </c>
      <c r="L3472">
        <v>1</v>
      </c>
    </row>
    <row r="3473" spans="1:12" x14ac:dyDescent="0.35">
      <c r="A3473">
        <v>318213</v>
      </c>
      <c r="B3473">
        <v>4</v>
      </c>
      <c r="C3473" t="s">
        <v>40</v>
      </c>
      <c r="D3473">
        <v>16</v>
      </c>
      <c r="E3473">
        <v>6</v>
      </c>
      <c r="F3473">
        <v>1</v>
      </c>
      <c r="G3473">
        <v>50</v>
      </c>
      <c r="H3473">
        <v>1.9076388888887852E-3</v>
      </c>
      <c r="I3473">
        <v>1.9076388888887852E-3</v>
      </c>
      <c r="J3473">
        <v>1.9076388888887852E-3</v>
      </c>
      <c r="K3473">
        <v>6</v>
      </c>
      <c r="L3473">
        <v>1</v>
      </c>
    </row>
    <row r="3474" spans="1:12" x14ac:dyDescent="0.35">
      <c r="A3474">
        <v>318213</v>
      </c>
      <c r="B3474">
        <v>5</v>
      </c>
      <c r="C3474" t="s">
        <v>21</v>
      </c>
      <c r="D3474">
        <v>16</v>
      </c>
      <c r="E3474">
        <v>4</v>
      </c>
      <c r="F3474">
        <v>1</v>
      </c>
      <c r="G3474">
        <v>70</v>
      </c>
      <c r="H3474">
        <v>1.4945833333333436E-2</v>
      </c>
      <c r="I3474">
        <v>1.4945833333333436E-2</v>
      </c>
      <c r="J3474">
        <v>1.4945833333333436E-2</v>
      </c>
      <c r="K3474">
        <v>4</v>
      </c>
      <c r="L3474">
        <v>1</v>
      </c>
    </row>
    <row r="3475" spans="1:12" x14ac:dyDescent="0.35">
      <c r="A3475">
        <v>318213</v>
      </c>
      <c r="B3475">
        <v>6</v>
      </c>
      <c r="C3475" t="s">
        <v>69</v>
      </c>
      <c r="D3475">
        <v>14</v>
      </c>
      <c r="E3475">
        <v>10</v>
      </c>
      <c r="F3475">
        <v>1</v>
      </c>
      <c r="G3475">
        <v>10</v>
      </c>
      <c r="H3475" t="s">
        <v>322</v>
      </c>
      <c r="I3475">
        <v>205</v>
      </c>
      <c r="J3475">
        <v>205</v>
      </c>
      <c r="K3475">
        <v>10</v>
      </c>
      <c r="L3475">
        <v>1</v>
      </c>
    </row>
    <row r="3476" spans="1:12" x14ac:dyDescent="0.35">
      <c r="A3476">
        <v>318213</v>
      </c>
      <c r="B3476">
        <v>7</v>
      </c>
      <c r="C3476" t="s">
        <v>28</v>
      </c>
      <c r="D3476">
        <v>14</v>
      </c>
      <c r="E3476">
        <v>3</v>
      </c>
      <c r="F3476">
        <v>1</v>
      </c>
      <c r="G3476">
        <v>80</v>
      </c>
      <c r="H3476">
        <v>3.605324074074101E-3</v>
      </c>
      <c r="I3476">
        <v>3.605324074074101E-3</v>
      </c>
      <c r="J3476">
        <v>3.605324074074101E-3</v>
      </c>
      <c r="K3476">
        <v>3</v>
      </c>
      <c r="L3476">
        <v>1</v>
      </c>
    </row>
    <row r="3477" spans="1:12" x14ac:dyDescent="0.35">
      <c r="A3477">
        <v>318213</v>
      </c>
      <c r="B3477">
        <v>8</v>
      </c>
      <c r="C3477" t="s">
        <v>28</v>
      </c>
      <c r="D3477">
        <v>14</v>
      </c>
      <c r="E3477">
        <v>3</v>
      </c>
      <c r="F3477">
        <v>1</v>
      </c>
      <c r="G3477">
        <v>80</v>
      </c>
      <c r="H3477" t="s">
        <v>294</v>
      </c>
      <c r="I3477" t="s">
        <v>294</v>
      </c>
      <c r="J3477">
        <v>3</v>
      </c>
      <c r="K3477">
        <v>3</v>
      </c>
      <c r="L3477">
        <v>1</v>
      </c>
    </row>
    <row r="3478" spans="1:12" x14ac:dyDescent="0.35">
      <c r="A3478">
        <v>252855</v>
      </c>
      <c r="B3478">
        <v>1</v>
      </c>
      <c r="C3478" t="s">
        <v>21</v>
      </c>
      <c r="D3478">
        <v>14</v>
      </c>
      <c r="E3478">
        <v>4</v>
      </c>
      <c r="F3478">
        <v>1</v>
      </c>
      <c r="G3478">
        <v>70</v>
      </c>
      <c r="H3478">
        <v>2.0127314814815112E-3</v>
      </c>
      <c r="I3478">
        <v>2.0127314814815112E-3</v>
      </c>
      <c r="J3478">
        <v>2.0127314814815112E-3</v>
      </c>
      <c r="K3478">
        <v>4</v>
      </c>
      <c r="L3478">
        <v>1</v>
      </c>
    </row>
    <row r="3479" spans="1:12" x14ac:dyDescent="0.35">
      <c r="A3479">
        <v>252855</v>
      </c>
      <c r="B3479">
        <v>2</v>
      </c>
      <c r="C3479" t="s">
        <v>40</v>
      </c>
      <c r="D3479">
        <v>14</v>
      </c>
      <c r="E3479">
        <v>6</v>
      </c>
      <c r="F3479">
        <v>1</v>
      </c>
      <c r="G3479">
        <v>50</v>
      </c>
      <c r="H3479">
        <v>6.9917824074074986E-3</v>
      </c>
      <c r="I3479">
        <v>6.9917824074074986E-3</v>
      </c>
      <c r="J3479">
        <v>6.9917824074074986E-3</v>
      </c>
      <c r="K3479">
        <v>6</v>
      </c>
      <c r="L3479">
        <v>1</v>
      </c>
    </row>
    <row r="3480" spans="1:12" x14ac:dyDescent="0.35">
      <c r="A3480">
        <v>252855</v>
      </c>
      <c r="B3480">
        <v>3</v>
      </c>
      <c r="C3480" t="s">
        <v>40</v>
      </c>
      <c r="D3480">
        <v>22</v>
      </c>
      <c r="E3480">
        <v>6</v>
      </c>
      <c r="F3480">
        <v>1</v>
      </c>
      <c r="G3480">
        <v>50</v>
      </c>
      <c r="H3480">
        <v>2.0668634259259244E-2</v>
      </c>
      <c r="I3480">
        <v>2.0668634259259244E-2</v>
      </c>
      <c r="J3480">
        <v>2.0668634259259244E-2</v>
      </c>
      <c r="K3480">
        <v>6</v>
      </c>
      <c r="L3480">
        <v>1</v>
      </c>
    </row>
    <row r="3481" spans="1:12" x14ac:dyDescent="0.35">
      <c r="A3481">
        <v>252855</v>
      </c>
      <c r="B3481">
        <v>4</v>
      </c>
      <c r="C3481" t="s">
        <v>21</v>
      </c>
      <c r="D3481">
        <v>18</v>
      </c>
      <c r="E3481">
        <v>4</v>
      </c>
      <c r="F3481">
        <v>1</v>
      </c>
      <c r="G3481">
        <v>70</v>
      </c>
      <c r="H3481">
        <v>1.6424768518519262E-3</v>
      </c>
      <c r="I3481">
        <v>1.6424768518519262E-3</v>
      </c>
      <c r="J3481">
        <v>1.6424768518519262E-3</v>
      </c>
      <c r="K3481">
        <v>4</v>
      </c>
      <c r="L3481">
        <v>1</v>
      </c>
    </row>
    <row r="3482" spans="1:12" x14ac:dyDescent="0.35">
      <c r="A3482">
        <v>252855</v>
      </c>
      <c r="B3482">
        <v>5</v>
      </c>
      <c r="C3482" t="s">
        <v>16</v>
      </c>
      <c r="D3482">
        <v>18</v>
      </c>
      <c r="E3482">
        <v>8</v>
      </c>
      <c r="F3482">
        <v>1</v>
      </c>
      <c r="G3482">
        <v>30</v>
      </c>
      <c r="H3482">
        <v>1.6465740740740697E-2</v>
      </c>
      <c r="I3482">
        <v>1.6465740740740697E-2</v>
      </c>
      <c r="J3482">
        <v>1.6465740740740697E-2</v>
      </c>
      <c r="K3482">
        <v>8</v>
      </c>
      <c r="L3482">
        <v>1</v>
      </c>
    </row>
    <row r="3483" spans="1:12" x14ac:dyDescent="0.35">
      <c r="A3483">
        <v>252855</v>
      </c>
      <c r="B3483">
        <v>6</v>
      </c>
      <c r="C3483" t="s">
        <v>28</v>
      </c>
      <c r="D3483">
        <v>13</v>
      </c>
      <c r="E3483">
        <v>3</v>
      </c>
      <c r="F3483">
        <v>1</v>
      </c>
      <c r="G3483">
        <v>80</v>
      </c>
      <c r="H3483" t="s">
        <v>317</v>
      </c>
      <c r="I3483">
        <v>275</v>
      </c>
      <c r="J3483">
        <v>275</v>
      </c>
      <c r="K3483" t="s">
        <v>321</v>
      </c>
      <c r="L3483">
        <v>1</v>
      </c>
    </row>
    <row r="3484" spans="1:12" x14ac:dyDescent="0.35">
      <c r="A3484">
        <v>252855</v>
      </c>
      <c r="B3484">
        <v>7</v>
      </c>
      <c r="C3484" t="s">
        <v>11</v>
      </c>
      <c r="D3484">
        <v>13</v>
      </c>
      <c r="E3484">
        <v>1</v>
      </c>
      <c r="F3484">
        <v>1</v>
      </c>
      <c r="G3484">
        <v>100</v>
      </c>
      <c r="H3484">
        <v>3.3282407407406733E-3</v>
      </c>
      <c r="I3484">
        <v>3.3282407407406733E-3</v>
      </c>
      <c r="J3484">
        <v>3.3282407407406733E-3</v>
      </c>
      <c r="K3484">
        <v>1</v>
      </c>
      <c r="L3484">
        <v>1</v>
      </c>
    </row>
    <row r="3485" spans="1:12" x14ac:dyDescent="0.35">
      <c r="A3485">
        <v>252855</v>
      </c>
      <c r="B3485">
        <v>8</v>
      </c>
      <c r="C3485" t="s">
        <v>19</v>
      </c>
      <c r="D3485">
        <v>13</v>
      </c>
      <c r="E3485">
        <v>5</v>
      </c>
      <c r="F3485">
        <v>1</v>
      </c>
      <c r="G3485">
        <v>60</v>
      </c>
      <c r="H3485" t="s">
        <v>164</v>
      </c>
      <c r="I3485" t="s">
        <v>164</v>
      </c>
      <c r="J3485">
        <v>9</v>
      </c>
      <c r="K3485" t="s">
        <v>326</v>
      </c>
      <c r="L3485">
        <v>1</v>
      </c>
    </row>
    <row r="3486" spans="1:12" x14ac:dyDescent="0.35">
      <c r="A3486">
        <v>278759</v>
      </c>
      <c r="B3486">
        <v>1</v>
      </c>
      <c r="C3486" t="s">
        <v>20</v>
      </c>
      <c r="D3486">
        <v>11</v>
      </c>
      <c r="E3486">
        <v>2</v>
      </c>
      <c r="F3486">
        <v>1</v>
      </c>
      <c r="G3486">
        <v>90</v>
      </c>
      <c r="H3486">
        <v>1.9762731481480778E-3</v>
      </c>
      <c r="I3486">
        <v>1.9762731481480778E-3</v>
      </c>
      <c r="J3486">
        <v>1.9762731481480778E-3</v>
      </c>
      <c r="K3486">
        <v>2</v>
      </c>
      <c r="L3486">
        <v>1</v>
      </c>
    </row>
    <row r="3487" spans="1:12" x14ac:dyDescent="0.35">
      <c r="A3487">
        <v>278759</v>
      </c>
      <c r="B3487">
        <v>2</v>
      </c>
      <c r="C3487" t="s">
        <v>28</v>
      </c>
      <c r="D3487">
        <v>11</v>
      </c>
      <c r="E3487">
        <v>3</v>
      </c>
      <c r="F3487">
        <v>1</v>
      </c>
      <c r="G3487">
        <v>80</v>
      </c>
      <c r="H3487">
        <v>6.7781250000000792E-3</v>
      </c>
      <c r="I3487">
        <v>6.7781250000000792E-3</v>
      </c>
      <c r="J3487">
        <v>6.7781250000000792E-3</v>
      </c>
      <c r="K3487">
        <v>3</v>
      </c>
      <c r="L3487">
        <v>1</v>
      </c>
    </row>
    <row r="3488" spans="1:12" x14ac:dyDescent="0.35">
      <c r="A3488">
        <v>278759</v>
      </c>
      <c r="B3488">
        <v>3</v>
      </c>
      <c r="C3488" t="s">
        <v>28</v>
      </c>
      <c r="D3488">
        <v>28</v>
      </c>
      <c r="E3488">
        <v>3</v>
      </c>
      <c r="F3488">
        <v>1</v>
      </c>
      <c r="G3488">
        <v>80</v>
      </c>
      <c r="H3488">
        <v>1.9801620370370365E-2</v>
      </c>
      <c r="I3488">
        <v>1.9801620370370365E-2</v>
      </c>
      <c r="J3488">
        <v>1.9801620370370365E-2</v>
      </c>
      <c r="K3488">
        <v>3</v>
      </c>
      <c r="L3488">
        <v>1</v>
      </c>
    </row>
    <row r="3489" spans="1:12" x14ac:dyDescent="0.35">
      <c r="A3489">
        <v>278759</v>
      </c>
      <c r="B3489">
        <v>4</v>
      </c>
      <c r="C3489" t="s">
        <v>11</v>
      </c>
      <c r="D3489">
        <v>15</v>
      </c>
      <c r="E3489">
        <v>1</v>
      </c>
      <c r="F3489">
        <v>1</v>
      </c>
      <c r="G3489">
        <v>100</v>
      </c>
      <c r="H3489">
        <v>1.380555555555496E-3</v>
      </c>
      <c r="I3489">
        <v>1.380555555555496E-3</v>
      </c>
      <c r="J3489">
        <v>1.380555555555496E-3</v>
      </c>
      <c r="K3489">
        <v>1</v>
      </c>
      <c r="L3489">
        <v>1</v>
      </c>
    </row>
    <row r="3490" spans="1:12" x14ac:dyDescent="0.35">
      <c r="A3490">
        <v>278759</v>
      </c>
      <c r="B3490">
        <v>5</v>
      </c>
      <c r="C3490" t="s">
        <v>36</v>
      </c>
      <c r="D3490">
        <v>15</v>
      </c>
      <c r="E3490">
        <v>9</v>
      </c>
      <c r="F3490">
        <v>1</v>
      </c>
      <c r="G3490">
        <v>20</v>
      </c>
      <c r="H3490">
        <v>1.6648726851851814E-2</v>
      </c>
      <c r="I3490">
        <v>1.6648726851851814E-2</v>
      </c>
      <c r="J3490">
        <v>1.6648726851851814E-2</v>
      </c>
      <c r="K3490">
        <v>9</v>
      </c>
      <c r="L3490">
        <v>1</v>
      </c>
    </row>
    <row r="3491" spans="1:12" x14ac:dyDescent="0.35">
      <c r="A3491">
        <v>278759</v>
      </c>
      <c r="B3491">
        <v>6</v>
      </c>
      <c r="C3491" t="s">
        <v>16</v>
      </c>
      <c r="D3491">
        <v>16</v>
      </c>
      <c r="E3491">
        <v>8</v>
      </c>
      <c r="F3491">
        <v>1</v>
      </c>
      <c r="G3491">
        <v>30</v>
      </c>
      <c r="H3491" t="s">
        <v>260</v>
      </c>
      <c r="I3491">
        <v>225</v>
      </c>
      <c r="J3491">
        <v>225</v>
      </c>
      <c r="K3491" t="s">
        <v>327</v>
      </c>
      <c r="L3491">
        <v>1</v>
      </c>
    </row>
    <row r="3492" spans="1:12" x14ac:dyDescent="0.35">
      <c r="A3492">
        <v>278759</v>
      </c>
      <c r="B3492">
        <v>7</v>
      </c>
      <c r="C3492" t="s">
        <v>13</v>
      </c>
      <c r="D3492">
        <v>16</v>
      </c>
      <c r="E3492">
        <v>7</v>
      </c>
      <c r="F3492">
        <v>1</v>
      </c>
      <c r="G3492">
        <v>40</v>
      </c>
      <c r="H3492">
        <v>3.8971064814814493E-3</v>
      </c>
      <c r="I3492">
        <v>3.8971064814814493E-3</v>
      </c>
      <c r="J3492">
        <v>3.8971064814814493E-3</v>
      </c>
      <c r="K3492">
        <v>7</v>
      </c>
      <c r="L3492">
        <v>1</v>
      </c>
    </row>
    <row r="3493" spans="1:12" x14ac:dyDescent="0.35">
      <c r="A3493">
        <v>278759</v>
      </c>
      <c r="B3493">
        <v>8</v>
      </c>
      <c r="C3493" t="s">
        <v>69</v>
      </c>
      <c r="D3493">
        <v>16</v>
      </c>
      <c r="E3493">
        <v>10</v>
      </c>
      <c r="F3493">
        <v>1</v>
      </c>
      <c r="G3493">
        <v>10</v>
      </c>
      <c r="H3493" t="s">
        <v>231</v>
      </c>
      <c r="I3493" t="s">
        <v>231</v>
      </c>
      <c r="J3493">
        <v>30</v>
      </c>
      <c r="K3493">
        <v>10</v>
      </c>
      <c r="L3493">
        <v>1</v>
      </c>
    </row>
    <row r="3494" spans="1:12" x14ac:dyDescent="0.35">
      <c r="A3494">
        <v>29109</v>
      </c>
      <c r="B3494">
        <v>1</v>
      </c>
      <c r="C3494" t="s">
        <v>69</v>
      </c>
      <c r="D3494">
        <v>13</v>
      </c>
      <c r="E3494">
        <v>10</v>
      </c>
      <c r="F3494">
        <v>1</v>
      </c>
      <c r="G3494">
        <v>10</v>
      </c>
      <c r="H3494">
        <v>2.1299768518519002E-3</v>
      </c>
      <c r="I3494">
        <v>2.1299768518519002E-3</v>
      </c>
      <c r="J3494">
        <v>2.1299768518519002E-3</v>
      </c>
      <c r="K3494">
        <v>10</v>
      </c>
      <c r="L3494">
        <v>1</v>
      </c>
    </row>
    <row r="3495" spans="1:12" x14ac:dyDescent="0.35">
      <c r="A3495">
        <v>29109</v>
      </c>
      <c r="B3495">
        <v>2</v>
      </c>
      <c r="C3495" t="s">
        <v>11</v>
      </c>
      <c r="D3495">
        <v>13</v>
      </c>
      <c r="E3495">
        <v>1</v>
      </c>
      <c r="F3495">
        <v>1</v>
      </c>
      <c r="G3495">
        <v>100</v>
      </c>
      <c r="H3495">
        <v>6.401736111111056E-3</v>
      </c>
      <c r="I3495">
        <v>6.401736111111056E-3</v>
      </c>
      <c r="J3495">
        <v>6.401736111111056E-3</v>
      </c>
      <c r="K3495">
        <v>1</v>
      </c>
      <c r="L3495">
        <v>1</v>
      </c>
    </row>
    <row r="3496" spans="1:12" x14ac:dyDescent="0.35">
      <c r="A3496">
        <v>29109</v>
      </c>
      <c r="B3496">
        <v>3</v>
      </c>
      <c r="C3496" t="s">
        <v>21</v>
      </c>
      <c r="D3496">
        <v>24</v>
      </c>
      <c r="E3496">
        <v>4</v>
      </c>
      <c r="F3496">
        <v>1</v>
      </c>
      <c r="G3496">
        <v>70</v>
      </c>
      <c r="H3496">
        <v>2.006284722222218E-2</v>
      </c>
      <c r="I3496">
        <v>2.006284722222218E-2</v>
      </c>
      <c r="J3496">
        <v>2.006284722222218E-2</v>
      </c>
      <c r="K3496">
        <v>4</v>
      </c>
      <c r="L3496">
        <v>1</v>
      </c>
    </row>
    <row r="3497" spans="1:12" x14ac:dyDescent="0.35">
      <c r="A3497">
        <v>29109</v>
      </c>
      <c r="B3497">
        <v>4</v>
      </c>
      <c r="C3497" t="s">
        <v>36</v>
      </c>
      <c r="D3497">
        <v>17</v>
      </c>
      <c r="E3497">
        <v>9</v>
      </c>
      <c r="F3497">
        <v>1</v>
      </c>
      <c r="G3497">
        <v>20</v>
      </c>
      <c r="H3497">
        <v>2.5630787037036473E-3</v>
      </c>
      <c r="I3497">
        <v>2.5630787037036473E-3</v>
      </c>
      <c r="J3497">
        <v>2.5630787037036473E-3</v>
      </c>
      <c r="K3497">
        <v>9</v>
      </c>
      <c r="L3497">
        <v>1</v>
      </c>
    </row>
    <row r="3498" spans="1:12" x14ac:dyDescent="0.35">
      <c r="A3498">
        <v>29109</v>
      </c>
      <c r="B3498">
        <v>5</v>
      </c>
      <c r="C3498" t="s">
        <v>20</v>
      </c>
      <c r="D3498">
        <v>17</v>
      </c>
      <c r="E3498">
        <v>2</v>
      </c>
      <c r="F3498">
        <v>1</v>
      </c>
      <c r="G3498">
        <v>90</v>
      </c>
      <c r="H3498">
        <v>1.4168518518518525E-2</v>
      </c>
      <c r="I3498">
        <v>1.4168518518518525E-2</v>
      </c>
      <c r="J3498">
        <v>1.4168518518518525E-2</v>
      </c>
      <c r="K3498">
        <v>2</v>
      </c>
      <c r="L3498">
        <v>1</v>
      </c>
    </row>
    <row r="3499" spans="1:12" x14ac:dyDescent="0.35">
      <c r="A3499">
        <v>29109</v>
      </c>
      <c r="B3499">
        <v>6</v>
      </c>
      <c r="C3499" t="s">
        <v>40</v>
      </c>
      <c r="D3499">
        <v>17</v>
      </c>
      <c r="E3499">
        <v>6</v>
      </c>
      <c r="F3499">
        <v>1</v>
      </c>
      <c r="G3499">
        <v>50</v>
      </c>
      <c r="H3499" t="s">
        <v>328</v>
      </c>
      <c r="I3499">
        <v>245</v>
      </c>
      <c r="J3499">
        <v>245</v>
      </c>
      <c r="K3499" t="s">
        <v>310</v>
      </c>
      <c r="L3499">
        <v>1</v>
      </c>
    </row>
    <row r="3500" spans="1:12" x14ac:dyDescent="0.35">
      <c r="A3500">
        <v>29109</v>
      </c>
      <c r="B3500">
        <v>7</v>
      </c>
      <c r="C3500" t="s">
        <v>36</v>
      </c>
      <c r="D3500">
        <v>17</v>
      </c>
      <c r="E3500">
        <v>9</v>
      </c>
      <c r="F3500">
        <v>1</v>
      </c>
      <c r="G3500">
        <v>20</v>
      </c>
      <c r="H3500" t="s">
        <v>68</v>
      </c>
      <c r="I3500" t="s">
        <v>68</v>
      </c>
      <c r="J3500">
        <v>6</v>
      </c>
      <c r="K3500">
        <v>9</v>
      </c>
      <c r="L3500">
        <v>1</v>
      </c>
    </row>
    <row r="3501" spans="1:12" x14ac:dyDescent="0.35">
      <c r="A3501">
        <v>29109</v>
      </c>
      <c r="B3501">
        <v>8</v>
      </c>
      <c r="C3501" t="s">
        <v>19</v>
      </c>
      <c r="D3501">
        <v>17</v>
      </c>
      <c r="E3501">
        <v>5</v>
      </c>
      <c r="F3501">
        <v>1</v>
      </c>
      <c r="G3501">
        <v>60</v>
      </c>
      <c r="H3501" t="s">
        <v>164</v>
      </c>
      <c r="I3501" t="s">
        <v>164</v>
      </c>
      <c r="J3501">
        <v>9</v>
      </c>
      <c r="K3501" t="s">
        <v>326</v>
      </c>
      <c r="L3501">
        <v>1</v>
      </c>
    </row>
    <row r="3502" spans="1:12" x14ac:dyDescent="0.35">
      <c r="A3502">
        <v>8743</v>
      </c>
      <c r="B3502">
        <v>1</v>
      </c>
      <c r="C3502" t="s">
        <v>40</v>
      </c>
      <c r="D3502">
        <v>17</v>
      </c>
      <c r="E3502">
        <v>6</v>
      </c>
      <c r="F3502">
        <v>1</v>
      </c>
      <c r="G3502">
        <v>50</v>
      </c>
      <c r="H3502">
        <v>2.0369212962962902E-3</v>
      </c>
      <c r="I3502">
        <v>2.0369212962962902E-3</v>
      </c>
      <c r="J3502">
        <v>2.0369212962962902E-3</v>
      </c>
      <c r="K3502">
        <v>6</v>
      </c>
      <c r="L3502">
        <v>1</v>
      </c>
    </row>
    <row r="3503" spans="1:12" x14ac:dyDescent="0.35">
      <c r="A3503">
        <v>8743</v>
      </c>
      <c r="B3503">
        <v>2</v>
      </c>
      <c r="C3503" t="s">
        <v>21</v>
      </c>
      <c r="D3503">
        <v>17</v>
      </c>
      <c r="E3503">
        <v>4</v>
      </c>
      <c r="F3503">
        <v>1</v>
      </c>
      <c r="G3503">
        <v>70</v>
      </c>
      <c r="H3503">
        <v>6.8722222222221685E-3</v>
      </c>
      <c r="I3503">
        <v>6.8722222222221685E-3</v>
      </c>
      <c r="J3503">
        <v>6.8722222222221685E-3</v>
      </c>
      <c r="K3503">
        <v>4</v>
      </c>
      <c r="L3503">
        <v>1</v>
      </c>
    </row>
    <row r="3504" spans="1:12" x14ac:dyDescent="0.35">
      <c r="A3504">
        <v>8743</v>
      </c>
      <c r="B3504">
        <v>3</v>
      </c>
      <c r="C3504" t="s">
        <v>69</v>
      </c>
      <c r="D3504">
        <v>23</v>
      </c>
      <c r="E3504">
        <v>10</v>
      </c>
      <c r="F3504">
        <v>1</v>
      </c>
      <c r="G3504">
        <v>10</v>
      </c>
      <c r="H3504">
        <v>2.556412037037048E-2</v>
      </c>
      <c r="I3504">
        <v>2.556412037037048E-2</v>
      </c>
      <c r="J3504">
        <v>2.556412037037048E-2</v>
      </c>
      <c r="K3504">
        <v>10</v>
      </c>
      <c r="L3504">
        <v>1</v>
      </c>
    </row>
    <row r="3505" spans="1:12" x14ac:dyDescent="0.35">
      <c r="A3505">
        <v>8743</v>
      </c>
      <c r="B3505">
        <v>4</v>
      </c>
      <c r="C3505" t="s">
        <v>19</v>
      </c>
      <c r="D3505">
        <v>12</v>
      </c>
      <c r="E3505">
        <v>5</v>
      </c>
      <c r="F3505">
        <v>1</v>
      </c>
      <c r="G3505">
        <v>60</v>
      </c>
      <c r="H3505">
        <v>1.7826388888888545E-3</v>
      </c>
      <c r="I3505">
        <v>1.7826388888888545E-3</v>
      </c>
      <c r="J3505">
        <v>1.7826388888888545E-3</v>
      </c>
      <c r="K3505">
        <v>5</v>
      </c>
      <c r="L3505">
        <v>1</v>
      </c>
    </row>
    <row r="3506" spans="1:12" x14ac:dyDescent="0.35">
      <c r="A3506">
        <v>8743</v>
      </c>
      <c r="B3506">
        <v>5</v>
      </c>
      <c r="C3506" t="s">
        <v>13</v>
      </c>
      <c r="D3506">
        <v>12</v>
      </c>
      <c r="E3506">
        <v>7</v>
      </c>
      <c r="F3506">
        <v>1</v>
      </c>
      <c r="G3506">
        <v>40</v>
      </c>
      <c r="H3506">
        <v>1.6358101851851936E-2</v>
      </c>
      <c r="I3506">
        <v>1.6358101851851936E-2</v>
      </c>
      <c r="J3506">
        <v>1.6358101851851936E-2</v>
      </c>
      <c r="K3506">
        <v>7</v>
      </c>
      <c r="L3506">
        <v>1</v>
      </c>
    </row>
    <row r="3507" spans="1:12" x14ac:dyDescent="0.35">
      <c r="A3507">
        <v>8743</v>
      </c>
      <c r="B3507">
        <v>6</v>
      </c>
      <c r="C3507" t="s">
        <v>11</v>
      </c>
      <c r="D3507">
        <v>19</v>
      </c>
      <c r="E3507">
        <v>1</v>
      </c>
      <c r="F3507">
        <v>1</v>
      </c>
      <c r="G3507">
        <v>100</v>
      </c>
      <c r="H3507" t="s">
        <v>329</v>
      </c>
      <c r="I3507">
        <v>310</v>
      </c>
      <c r="J3507">
        <v>310</v>
      </c>
      <c r="K3507">
        <v>1</v>
      </c>
      <c r="L3507">
        <v>1</v>
      </c>
    </row>
    <row r="3508" spans="1:12" x14ac:dyDescent="0.35">
      <c r="A3508">
        <v>8743</v>
      </c>
      <c r="B3508">
        <v>7</v>
      </c>
      <c r="C3508" t="s">
        <v>40</v>
      </c>
      <c r="D3508">
        <v>19</v>
      </c>
      <c r="E3508">
        <v>6</v>
      </c>
      <c r="F3508">
        <v>1</v>
      </c>
      <c r="G3508">
        <v>50</v>
      </c>
      <c r="H3508">
        <v>3.8084490740741828E-3</v>
      </c>
      <c r="I3508">
        <v>3.8084490740741828E-3</v>
      </c>
      <c r="J3508">
        <v>3.8084490740741828E-3</v>
      </c>
      <c r="K3508">
        <v>6</v>
      </c>
      <c r="L3508">
        <v>1</v>
      </c>
    </row>
    <row r="3509" spans="1:12" x14ac:dyDescent="0.35">
      <c r="A3509">
        <v>8743</v>
      </c>
      <c r="B3509">
        <v>8</v>
      </c>
      <c r="C3509" t="s">
        <v>13</v>
      </c>
      <c r="D3509">
        <v>19</v>
      </c>
      <c r="E3509">
        <v>7</v>
      </c>
      <c r="F3509">
        <v>1</v>
      </c>
      <c r="G3509">
        <v>40</v>
      </c>
      <c r="H3509" t="s">
        <v>202</v>
      </c>
      <c r="I3509" t="s">
        <v>202</v>
      </c>
      <c r="J3509">
        <v>18</v>
      </c>
      <c r="K3509" t="s">
        <v>330</v>
      </c>
      <c r="L3509">
        <v>1</v>
      </c>
    </row>
    <row r="3510" spans="1:12" x14ac:dyDescent="0.35">
      <c r="A3510">
        <v>167005</v>
      </c>
      <c r="B3510">
        <v>1</v>
      </c>
      <c r="C3510" t="s">
        <v>28</v>
      </c>
      <c r="D3510">
        <v>18</v>
      </c>
      <c r="E3510">
        <v>3</v>
      </c>
      <c r="F3510">
        <v>1</v>
      </c>
      <c r="G3510">
        <v>80</v>
      </c>
      <c r="H3510">
        <v>2.006597222222295E-3</v>
      </c>
      <c r="I3510">
        <v>2.006597222222295E-3</v>
      </c>
      <c r="J3510">
        <v>2.006597222222295E-3</v>
      </c>
      <c r="K3510">
        <v>3</v>
      </c>
      <c r="L3510">
        <v>1</v>
      </c>
    </row>
    <row r="3511" spans="1:12" x14ac:dyDescent="0.35">
      <c r="A3511">
        <v>167005</v>
      </c>
      <c r="B3511">
        <v>2</v>
      </c>
      <c r="C3511" t="s">
        <v>19</v>
      </c>
      <c r="D3511">
        <v>18</v>
      </c>
      <c r="E3511">
        <v>5</v>
      </c>
      <c r="F3511">
        <v>1</v>
      </c>
      <c r="G3511">
        <v>60</v>
      </c>
      <c r="H3511">
        <v>6.9138888888888861E-3</v>
      </c>
      <c r="I3511">
        <v>6.9138888888888861E-3</v>
      </c>
      <c r="J3511">
        <v>6.9138888888888861E-3</v>
      </c>
      <c r="K3511">
        <v>5</v>
      </c>
      <c r="L3511">
        <v>1</v>
      </c>
    </row>
    <row r="3512" spans="1:12" x14ac:dyDescent="0.35">
      <c r="A3512">
        <v>167005</v>
      </c>
      <c r="B3512">
        <v>3</v>
      </c>
      <c r="C3512" t="s">
        <v>16</v>
      </c>
      <c r="D3512">
        <v>25</v>
      </c>
      <c r="E3512">
        <v>8</v>
      </c>
      <c r="F3512">
        <v>1</v>
      </c>
      <c r="G3512">
        <v>30</v>
      </c>
      <c r="H3512">
        <v>2.1057060185185161E-2</v>
      </c>
      <c r="I3512">
        <v>2.1057060185185161E-2</v>
      </c>
      <c r="J3512">
        <v>2.1057060185185161E-2</v>
      </c>
      <c r="K3512">
        <v>8</v>
      </c>
      <c r="L3512">
        <v>1</v>
      </c>
    </row>
    <row r="3513" spans="1:12" x14ac:dyDescent="0.35">
      <c r="A3513">
        <v>167005</v>
      </c>
      <c r="B3513">
        <v>4</v>
      </c>
      <c r="C3513" t="s">
        <v>16</v>
      </c>
      <c r="D3513">
        <v>13</v>
      </c>
      <c r="E3513">
        <v>8</v>
      </c>
      <c r="F3513">
        <v>1</v>
      </c>
      <c r="G3513">
        <v>30</v>
      </c>
      <c r="H3513">
        <v>2.4060185185186267E-3</v>
      </c>
      <c r="I3513">
        <v>2.4060185185186267E-3</v>
      </c>
      <c r="J3513">
        <v>2.4060185185186267E-3</v>
      </c>
      <c r="K3513">
        <v>8</v>
      </c>
      <c r="L3513">
        <v>1</v>
      </c>
    </row>
    <row r="3514" spans="1:12" x14ac:dyDescent="0.35">
      <c r="A3514">
        <v>167005</v>
      </c>
      <c r="B3514">
        <v>5</v>
      </c>
      <c r="C3514" t="s">
        <v>40</v>
      </c>
      <c r="D3514">
        <v>13</v>
      </c>
      <c r="E3514">
        <v>6</v>
      </c>
      <c r="F3514">
        <v>1</v>
      </c>
      <c r="G3514">
        <v>50</v>
      </c>
      <c r="H3514">
        <v>1.5502199074074019E-2</v>
      </c>
      <c r="I3514">
        <v>1.5502199074074019E-2</v>
      </c>
      <c r="J3514">
        <v>1.5502199074074019E-2</v>
      </c>
      <c r="K3514">
        <v>6</v>
      </c>
      <c r="L3514">
        <v>1</v>
      </c>
    </row>
    <row r="3515" spans="1:12" x14ac:dyDescent="0.35">
      <c r="A3515">
        <v>167005</v>
      </c>
      <c r="B3515">
        <v>6</v>
      </c>
      <c r="C3515" t="s">
        <v>40</v>
      </c>
      <c r="D3515">
        <v>18</v>
      </c>
      <c r="E3515">
        <v>6</v>
      </c>
      <c r="F3515">
        <v>1</v>
      </c>
      <c r="G3515">
        <v>50</v>
      </c>
      <c r="H3515" t="s">
        <v>328</v>
      </c>
      <c r="I3515">
        <v>245</v>
      </c>
      <c r="J3515">
        <v>245</v>
      </c>
      <c r="K3515" t="s">
        <v>310</v>
      </c>
      <c r="L3515">
        <v>1</v>
      </c>
    </row>
    <row r="3516" spans="1:12" x14ac:dyDescent="0.35">
      <c r="A3516">
        <v>167005</v>
      </c>
      <c r="B3516">
        <v>7</v>
      </c>
      <c r="C3516" t="s">
        <v>19</v>
      </c>
      <c r="D3516">
        <v>18</v>
      </c>
      <c r="E3516">
        <v>5</v>
      </c>
      <c r="F3516">
        <v>1</v>
      </c>
      <c r="G3516">
        <v>60</v>
      </c>
      <c r="H3516">
        <v>3.7506944444445356E-3</v>
      </c>
      <c r="I3516">
        <v>3.7506944444445356E-3</v>
      </c>
      <c r="J3516">
        <v>3.7506944444445356E-3</v>
      </c>
      <c r="K3516">
        <v>5</v>
      </c>
      <c r="L3516">
        <v>1</v>
      </c>
    </row>
    <row r="3517" spans="1:12" x14ac:dyDescent="0.35">
      <c r="A3517">
        <v>167005</v>
      </c>
      <c r="B3517">
        <v>8</v>
      </c>
      <c r="C3517" t="s">
        <v>13</v>
      </c>
      <c r="D3517">
        <v>18</v>
      </c>
      <c r="E3517">
        <v>7</v>
      </c>
      <c r="F3517">
        <v>1</v>
      </c>
      <c r="G3517">
        <v>40</v>
      </c>
      <c r="H3517" t="s">
        <v>202</v>
      </c>
      <c r="I3517" t="s">
        <v>202</v>
      </c>
      <c r="J3517">
        <v>18</v>
      </c>
      <c r="K3517" t="s">
        <v>330</v>
      </c>
      <c r="L3517">
        <v>1</v>
      </c>
    </row>
    <row r="3518" spans="1:12" x14ac:dyDescent="0.35">
      <c r="A3518">
        <v>171764</v>
      </c>
      <c r="B3518">
        <v>1</v>
      </c>
      <c r="C3518" t="s">
        <v>36</v>
      </c>
      <c r="D3518">
        <v>16</v>
      </c>
      <c r="E3518">
        <v>9</v>
      </c>
      <c r="F3518">
        <v>1</v>
      </c>
      <c r="G3518">
        <v>20</v>
      </c>
      <c r="H3518">
        <v>2.1057870370371212E-3</v>
      </c>
      <c r="I3518">
        <v>2.1057870370371212E-3</v>
      </c>
      <c r="J3518">
        <v>2.1057870370371212E-3</v>
      </c>
      <c r="K3518">
        <v>9</v>
      </c>
      <c r="L3518">
        <v>1</v>
      </c>
    </row>
    <row r="3519" spans="1:12" x14ac:dyDescent="0.35">
      <c r="A3519">
        <v>171764</v>
      </c>
      <c r="B3519">
        <v>2</v>
      </c>
      <c r="C3519" t="s">
        <v>13</v>
      </c>
      <c r="D3519">
        <v>16</v>
      </c>
      <c r="E3519">
        <v>7</v>
      </c>
      <c r="F3519">
        <v>1</v>
      </c>
      <c r="G3519">
        <v>40</v>
      </c>
      <c r="H3519">
        <v>7.3582175925925863E-3</v>
      </c>
      <c r="I3519">
        <v>7.3582175925925863E-3</v>
      </c>
      <c r="J3519">
        <v>7.3582175925925863E-3</v>
      </c>
      <c r="K3519">
        <v>7</v>
      </c>
      <c r="L3519">
        <v>1</v>
      </c>
    </row>
    <row r="3520" spans="1:12" x14ac:dyDescent="0.35">
      <c r="A3520">
        <v>171764</v>
      </c>
      <c r="B3520">
        <v>3</v>
      </c>
      <c r="C3520" t="s">
        <v>36</v>
      </c>
      <c r="D3520">
        <v>21</v>
      </c>
      <c r="E3520">
        <v>9</v>
      </c>
      <c r="F3520">
        <v>1</v>
      </c>
      <c r="G3520">
        <v>20</v>
      </c>
      <c r="H3520">
        <v>2.1201041666666587E-2</v>
      </c>
      <c r="I3520">
        <v>2.1201041666666587E-2</v>
      </c>
      <c r="J3520">
        <v>2.1201041666666587E-2</v>
      </c>
      <c r="K3520">
        <v>9</v>
      </c>
      <c r="L3520">
        <v>1</v>
      </c>
    </row>
    <row r="3521" spans="1:12" x14ac:dyDescent="0.35">
      <c r="A3521">
        <v>171764</v>
      </c>
      <c r="B3521">
        <v>4</v>
      </c>
      <c r="C3521" t="s">
        <v>28</v>
      </c>
      <c r="D3521">
        <v>20</v>
      </c>
      <c r="E3521">
        <v>3</v>
      </c>
      <c r="F3521">
        <v>1</v>
      </c>
      <c r="G3521">
        <v>80</v>
      </c>
      <c r="H3521">
        <v>1.5932870370369834E-3</v>
      </c>
      <c r="I3521">
        <v>1.5932870370369834E-3</v>
      </c>
      <c r="J3521">
        <v>1.5932870370369834E-3</v>
      </c>
      <c r="K3521">
        <v>3</v>
      </c>
      <c r="L3521">
        <v>1</v>
      </c>
    </row>
    <row r="3522" spans="1:12" x14ac:dyDescent="0.35">
      <c r="A3522">
        <v>171764</v>
      </c>
      <c r="B3522">
        <v>5</v>
      </c>
      <c r="C3522" t="s">
        <v>28</v>
      </c>
      <c r="D3522">
        <v>20</v>
      </c>
      <c r="E3522">
        <v>3</v>
      </c>
      <c r="F3522">
        <v>1</v>
      </c>
      <c r="G3522">
        <v>80</v>
      </c>
      <c r="H3522">
        <v>1.46511574074073E-2</v>
      </c>
      <c r="I3522">
        <v>1.46511574074073E-2</v>
      </c>
      <c r="J3522">
        <v>1.46511574074073E-2</v>
      </c>
      <c r="K3522">
        <v>3</v>
      </c>
      <c r="L3522">
        <v>1</v>
      </c>
    </row>
    <row r="3523" spans="1:12" x14ac:dyDescent="0.35">
      <c r="A3523">
        <v>171764</v>
      </c>
      <c r="B3523">
        <v>6</v>
      </c>
      <c r="C3523" t="s">
        <v>28</v>
      </c>
      <c r="D3523">
        <v>12</v>
      </c>
      <c r="E3523">
        <v>3</v>
      </c>
      <c r="F3523">
        <v>1</v>
      </c>
      <c r="G3523">
        <v>80</v>
      </c>
      <c r="H3523" t="s">
        <v>317</v>
      </c>
      <c r="I3523">
        <v>275</v>
      </c>
      <c r="J3523">
        <v>275</v>
      </c>
      <c r="K3523" t="s">
        <v>321</v>
      </c>
      <c r="L3523">
        <v>1</v>
      </c>
    </row>
    <row r="3524" spans="1:12" x14ac:dyDescent="0.35">
      <c r="A3524">
        <v>171764</v>
      </c>
      <c r="B3524">
        <v>7</v>
      </c>
      <c r="C3524" t="s">
        <v>16</v>
      </c>
      <c r="D3524">
        <v>12</v>
      </c>
      <c r="E3524">
        <v>8</v>
      </c>
      <c r="F3524">
        <v>1</v>
      </c>
      <c r="G3524">
        <v>30</v>
      </c>
      <c r="H3524">
        <v>3.9539351851851645E-3</v>
      </c>
      <c r="I3524">
        <v>3.9539351851851645E-3</v>
      </c>
      <c r="J3524">
        <v>3.9539351851851645E-3</v>
      </c>
      <c r="K3524">
        <v>8</v>
      </c>
      <c r="L3524">
        <v>1</v>
      </c>
    </row>
    <row r="3525" spans="1:12" x14ac:dyDescent="0.35">
      <c r="A3525">
        <v>171764</v>
      </c>
      <c r="B3525">
        <v>8</v>
      </c>
      <c r="C3525" t="s">
        <v>13</v>
      </c>
      <c r="D3525">
        <v>12</v>
      </c>
      <c r="E3525">
        <v>7</v>
      </c>
      <c r="F3525">
        <v>1</v>
      </c>
      <c r="G3525">
        <v>40</v>
      </c>
      <c r="H3525" t="s">
        <v>202</v>
      </c>
      <c r="I3525" t="s">
        <v>202</v>
      </c>
      <c r="J3525">
        <v>18</v>
      </c>
      <c r="K3525" t="s">
        <v>330</v>
      </c>
      <c r="L3525">
        <v>1</v>
      </c>
    </row>
    <row r="3526" spans="1:12" x14ac:dyDescent="0.35">
      <c r="A3526">
        <v>168610</v>
      </c>
      <c r="B3526">
        <v>1</v>
      </c>
      <c r="C3526" t="s">
        <v>19</v>
      </c>
      <c r="D3526">
        <v>15</v>
      </c>
      <c r="E3526">
        <v>5</v>
      </c>
      <c r="F3526">
        <v>1</v>
      </c>
      <c r="G3526">
        <v>60</v>
      </c>
      <c r="H3526">
        <v>2.0174768518519404E-3</v>
      </c>
      <c r="I3526">
        <v>2.0174768518519404E-3</v>
      </c>
      <c r="J3526">
        <v>2.0174768518519404E-3</v>
      </c>
      <c r="K3526">
        <v>5</v>
      </c>
      <c r="L3526">
        <v>1</v>
      </c>
    </row>
    <row r="3527" spans="1:12" x14ac:dyDescent="0.35">
      <c r="A3527">
        <v>168610</v>
      </c>
      <c r="B3527">
        <v>2</v>
      </c>
      <c r="C3527" t="s">
        <v>69</v>
      </c>
      <c r="D3527">
        <v>15</v>
      </c>
      <c r="E3527">
        <v>10</v>
      </c>
      <c r="F3527">
        <v>1</v>
      </c>
      <c r="G3527">
        <v>10</v>
      </c>
      <c r="H3527">
        <v>8.0297453703703781E-3</v>
      </c>
      <c r="I3527">
        <v>8.0297453703703781E-3</v>
      </c>
      <c r="J3527">
        <v>8.0297453703703781E-3</v>
      </c>
      <c r="K3527">
        <v>10</v>
      </c>
      <c r="L3527">
        <v>1</v>
      </c>
    </row>
    <row r="3528" spans="1:12" x14ac:dyDescent="0.35">
      <c r="A3528">
        <v>168610</v>
      </c>
      <c r="B3528">
        <v>3</v>
      </c>
      <c r="C3528" t="s">
        <v>19</v>
      </c>
      <c r="D3528">
        <v>20</v>
      </c>
      <c r="E3528">
        <v>5</v>
      </c>
      <c r="F3528">
        <v>1</v>
      </c>
      <c r="G3528">
        <v>60</v>
      </c>
      <c r="H3528">
        <v>2.0268171296296211E-2</v>
      </c>
      <c r="I3528">
        <v>2.0268171296296211E-2</v>
      </c>
      <c r="J3528">
        <v>2.0268171296296211E-2</v>
      </c>
      <c r="K3528">
        <v>5</v>
      </c>
      <c r="L3528">
        <v>1</v>
      </c>
    </row>
    <row r="3529" spans="1:12" x14ac:dyDescent="0.35">
      <c r="A3529">
        <v>168610</v>
      </c>
      <c r="B3529">
        <v>4</v>
      </c>
      <c r="C3529" t="s">
        <v>13</v>
      </c>
      <c r="D3529">
        <v>19</v>
      </c>
      <c r="E3529">
        <v>7</v>
      </c>
      <c r="F3529">
        <v>1</v>
      </c>
      <c r="G3529">
        <v>40</v>
      </c>
      <c r="H3529">
        <v>1.9476851851851773E-3</v>
      </c>
      <c r="I3529">
        <v>1.9476851851851773E-3</v>
      </c>
      <c r="J3529">
        <v>1.9476851851851773E-3</v>
      </c>
      <c r="K3529">
        <v>7</v>
      </c>
      <c r="L3529">
        <v>1</v>
      </c>
    </row>
    <row r="3530" spans="1:12" x14ac:dyDescent="0.35">
      <c r="A3530">
        <v>168610</v>
      </c>
      <c r="B3530">
        <v>5</v>
      </c>
      <c r="C3530" t="s">
        <v>69</v>
      </c>
      <c r="D3530">
        <v>19</v>
      </c>
      <c r="E3530">
        <v>10</v>
      </c>
      <c r="F3530">
        <v>1</v>
      </c>
      <c r="G3530">
        <v>10</v>
      </c>
      <c r="H3530" t="s">
        <v>162</v>
      </c>
      <c r="I3530" t="s">
        <v>162</v>
      </c>
      <c r="J3530">
        <v>1</v>
      </c>
      <c r="K3530">
        <v>10</v>
      </c>
      <c r="L3530">
        <v>1</v>
      </c>
    </row>
    <row r="3531" spans="1:12" x14ac:dyDescent="0.35">
      <c r="A3531">
        <v>168610</v>
      </c>
      <c r="B3531">
        <v>6</v>
      </c>
      <c r="C3531" t="s">
        <v>20</v>
      </c>
      <c r="D3531">
        <v>11</v>
      </c>
      <c r="E3531">
        <v>2</v>
      </c>
      <c r="F3531">
        <v>1</v>
      </c>
      <c r="G3531">
        <v>90</v>
      </c>
      <c r="H3531" t="s">
        <v>313</v>
      </c>
      <c r="I3531">
        <v>280</v>
      </c>
      <c r="J3531">
        <v>280</v>
      </c>
      <c r="K3531">
        <v>2</v>
      </c>
      <c r="L3531">
        <v>1</v>
      </c>
    </row>
    <row r="3532" spans="1:12" x14ac:dyDescent="0.35">
      <c r="A3532">
        <v>168610</v>
      </c>
      <c r="B3532">
        <v>7</v>
      </c>
      <c r="C3532" t="s">
        <v>69</v>
      </c>
      <c r="D3532">
        <v>11</v>
      </c>
      <c r="E3532">
        <v>10</v>
      </c>
      <c r="F3532">
        <v>1</v>
      </c>
      <c r="G3532">
        <v>10</v>
      </c>
      <c r="H3532" t="s">
        <v>192</v>
      </c>
      <c r="I3532" t="s">
        <v>192</v>
      </c>
      <c r="J3532">
        <v>14</v>
      </c>
      <c r="K3532">
        <v>10</v>
      </c>
      <c r="L3532">
        <v>1</v>
      </c>
    </row>
    <row r="3533" spans="1:12" x14ac:dyDescent="0.35">
      <c r="A3533">
        <v>168610</v>
      </c>
      <c r="B3533">
        <v>8</v>
      </c>
      <c r="C3533" t="s">
        <v>11</v>
      </c>
      <c r="D3533">
        <v>11</v>
      </c>
      <c r="E3533">
        <v>1</v>
      </c>
      <c r="F3533">
        <v>1</v>
      </c>
      <c r="G3533">
        <v>100</v>
      </c>
      <c r="H3533">
        <v>4.0871527777777139E-3</v>
      </c>
      <c r="I3533">
        <v>4.0871527777777139E-3</v>
      </c>
      <c r="J3533">
        <v>4.0871527777777139E-3</v>
      </c>
      <c r="K3533">
        <v>1</v>
      </c>
      <c r="L3533">
        <v>1</v>
      </c>
    </row>
    <row r="3534" spans="1:12" x14ac:dyDescent="0.35">
      <c r="A3534">
        <v>86878</v>
      </c>
      <c r="B3534">
        <v>1</v>
      </c>
      <c r="C3534" t="s">
        <v>13</v>
      </c>
      <c r="D3534">
        <v>19</v>
      </c>
      <c r="E3534">
        <v>7</v>
      </c>
      <c r="F3534">
        <v>1</v>
      </c>
      <c r="G3534">
        <v>40</v>
      </c>
      <c r="H3534">
        <v>2.0505787037037315E-3</v>
      </c>
      <c r="I3534">
        <v>2.0505787037037315E-3</v>
      </c>
      <c r="J3534">
        <v>2.0505787037037315E-3</v>
      </c>
      <c r="K3534">
        <v>7</v>
      </c>
      <c r="L3534">
        <v>1</v>
      </c>
    </row>
    <row r="3535" spans="1:12" x14ac:dyDescent="0.35">
      <c r="A3535">
        <v>86878</v>
      </c>
      <c r="B3535">
        <v>2</v>
      </c>
      <c r="C3535" t="s">
        <v>16</v>
      </c>
      <c r="D3535">
        <v>19</v>
      </c>
      <c r="E3535">
        <v>8</v>
      </c>
      <c r="F3535">
        <v>1</v>
      </c>
      <c r="G3535">
        <v>30</v>
      </c>
      <c r="H3535">
        <v>7.4078703703703841E-3</v>
      </c>
      <c r="I3535">
        <v>7.4078703703703841E-3</v>
      </c>
      <c r="J3535">
        <v>7.4078703703703841E-3</v>
      </c>
      <c r="K3535">
        <v>8</v>
      </c>
      <c r="L3535">
        <v>1</v>
      </c>
    </row>
    <row r="3536" spans="1:12" x14ac:dyDescent="0.35">
      <c r="A3536">
        <v>86878</v>
      </c>
      <c r="B3536">
        <v>3</v>
      </c>
      <c r="C3536" t="s">
        <v>13</v>
      </c>
      <c r="D3536">
        <v>27</v>
      </c>
      <c r="E3536">
        <v>7</v>
      </c>
      <c r="F3536">
        <v>1</v>
      </c>
      <c r="G3536">
        <v>40</v>
      </c>
      <c r="H3536">
        <v>2.0678703703703727E-2</v>
      </c>
      <c r="I3536">
        <v>2.0678703703703727E-2</v>
      </c>
      <c r="J3536">
        <v>2.0678703703703727E-2</v>
      </c>
      <c r="K3536">
        <v>7</v>
      </c>
      <c r="L3536">
        <v>1</v>
      </c>
    </row>
    <row r="3537" spans="1:12" x14ac:dyDescent="0.35">
      <c r="A3537">
        <v>86878</v>
      </c>
      <c r="B3537">
        <v>4</v>
      </c>
      <c r="C3537" t="s">
        <v>69</v>
      </c>
      <c r="D3537">
        <v>11</v>
      </c>
      <c r="E3537">
        <v>10</v>
      </c>
      <c r="F3537">
        <v>1</v>
      </c>
      <c r="G3537">
        <v>10</v>
      </c>
      <c r="H3537">
        <v>2.7255787037037127E-3</v>
      </c>
      <c r="I3537">
        <v>2.7255787037037127E-3</v>
      </c>
      <c r="J3537">
        <v>2.7255787037037127E-3</v>
      </c>
      <c r="K3537">
        <v>10</v>
      </c>
      <c r="L3537">
        <v>1</v>
      </c>
    </row>
    <row r="3538" spans="1:12" x14ac:dyDescent="0.35">
      <c r="A3538">
        <v>86878</v>
      </c>
      <c r="B3538">
        <v>5</v>
      </c>
      <c r="C3538" t="s">
        <v>19</v>
      </c>
      <c r="D3538">
        <v>11</v>
      </c>
      <c r="E3538">
        <v>5</v>
      </c>
      <c r="F3538">
        <v>1</v>
      </c>
      <c r="G3538">
        <v>60</v>
      </c>
      <c r="H3538">
        <v>1.529895833333339E-2</v>
      </c>
      <c r="I3538">
        <v>1.529895833333339E-2</v>
      </c>
      <c r="J3538">
        <v>1.529895833333339E-2</v>
      </c>
      <c r="K3538">
        <v>5</v>
      </c>
      <c r="L3538">
        <v>1</v>
      </c>
    </row>
    <row r="3539" spans="1:12" x14ac:dyDescent="0.35">
      <c r="A3539">
        <v>86878</v>
      </c>
      <c r="B3539">
        <v>6</v>
      </c>
      <c r="C3539" t="s">
        <v>16</v>
      </c>
      <c r="D3539">
        <v>20</v>
      </c>
      <c r="E3539">
        <v>8</v>
      </c>
      <c r="F3539">
        <v>1</v>
      </c>
      <c r="G3539">
        <v>30</v>
      </c>
      <c r="H3539" t="s">
        <v>260</v>
      </c>
      <c r="I3539">
        <v>225</v>
      </c>
      <c r="J3539">
        <v>225</v>
      </c>
      <c r="K3539" t="s">
        <v>327</v>
      </c>
      <c r="L3539">
        <v>1</v>
      </c>
    </row>
    <row r="3540" spans="1:12" x14ac:dyDescent="0.35">
      <c r="A3540">
        <v>86878</v>
      </c>
      <c r="B3540">
        <v>7</v>
      </c>
      <c r="C3540" t="s">
        <v>21</v>
      </c>
      <c r="D3540">
        <v>20</v>
      </c>
      <c r="E3540">
        <v>4</v>
      </c>
      <c r="F3540">
        <v>1</v>
      </c>
      <c r="G3540">
        <v>70</v>
      </c>
      <c r="H3540">
        <v>3.7236111111111914E-3</v>
      </c>
      <c r="I3540">
        <v>3.7236111111111914E-3</v>
      </c>
      <c r="J3540">
        <v>3.7236111111111914E-3</v>
      </c>
      <c r="K3540">
        <v>4</v>
      </c>
      <c r="L3540">
        <v>1</v>
      </c>
    </row>
    <row r="3541" spans="1:12" x14ac:dyDescent="0.35">
      <c r="A3541">
        <v>86878</v>
      </c>
      <c r="B3541">
        <v>8</v>
      </c>
      <c r="C3541" t="s">
        <v>20</v>
      </c>
      <c r="D3541">
        <v>20</v>
      </c>
      <c r="E3541">
        <v>2</v>
      </c>
      <c r="F3541">
        <v>1</v>
      </c>
      <c r="G3541">
        <v>90</v>
      </c>
      <c r="H3541" t="s">
        <v>273</v>
      </c>
      <c r="I3541" t="s">
        <v>273</v>
      </c>
      <c r="K3541">
        <v>2</v>
      </c>
      <c r="L3541">
        <v>1</v>
      </c>
    </row>
    <row r="3542" spans="1:12" x14ac:dyDescent="0.35">
      <c r="A3542">
        <v>259327</v>
      </c>
      <c r="B3542">
        <v>1</v>
      </c>
      <c r="C3542" t="s">
        <v>11</v>
      </c>
      <c r="D3542">
        <v>6</v>
      </c>
      <c r="E3542">
        <v>1</v>
      </c>
      <c r="F3542">
        <v>1</v>
      </c>
      <c r="G3542">
        <v>100</v>
      </c>
      <c r="H3542">
        <v>2.2974537037037113E-3</v>
      </c>
      <c r="I3542">
        <v>2.2974537037037113E-3</v>
      </c>
      <c r="J3542">
        <v>2.2974537037037113E-3</v>
      </c>
      <c r="K3542">
        <v>1</v>
      </c>
      <c r="L3542">
        <v>1</v>
      </c>
    </row>
    <row r="3543" spans="1:12" x14ac:dyDescent="0.35">
      <c r="A3543">
        <v>259327</v>
      </c>
      <c r="B3543">
        <v>2</v>
      </c>
      <c r="C3543" t="s">
        <v>11</v>
      </c>
      <c r="D3543">
        <v>6</v>
      </c>
      <c r="E3543">
        <v>1</v>
      </c>
      <c r="F3543">
        <v>1</v>
      </c>
      <c r="G3543">
        <v>100</v>
      </c>
      <c r="H3543">
        <v>6.5891203703702939E-3</v>
      </c>
      <c r="I3543">
        <v>6.5891203703702939E-3</v>
      </c>
      <c r="J3543">
        <v>6.5891203703702939E-3</v>
      </c>
      <c r="K3543">
        <v>1</v>
      </c>
      <c r="L3543">
        <v>1</v>
      </c>
    </row>
    <row r="3544" spans="1:12" x14ac:dyDescent="0.35">
      <c r="A3544">
        <v>259327</v>
      </c>
      <c r="B3544">
        <v>3</v>
      </c>
      <c r="C3544" t="s">
        <v>28</v>
      </c>
      <c r="D3544">
        <v>22</v>
      </c>
      <c r="E3544">
        <v>3</v>
      </c>
      <c r="F3544">
        <v>1</v>
      </c>
      <c r="G3544">
        <v>80</v>
      </c>
      <c r="H3544">
        <v>2.3717476851851771E-2</v>
      </c>
      <c r="I3544">
        <v>2.3717476851851771E-2</v>
      </c>
      <c r="J3544">
        <v>2.3717476851851771E-2</v>
      </c>
      <c r="K3544">
        <v>3</v>
      </c>
      <c r="L3544">
        <v>1</v>
      </c>
    </row>
    <row r="3545" spans="1:12" x14ac:dyDescent="0.35">
      <c r="A3545">
        <v>259327</v>
      </c>
      <c r="B3545">
        <v>4</v>
      </c>
      <c r="C3545" t="s">
        <v>19</v>
      </c>
      <c r="D3545">
        <v>6</v>
      </c>
      <c r="E3545">
        <v>5</v>
      </c>
      <c r="F3545">
        <v>1</v>
      </c>
      <c r="G3545">
        <v>60</v>
      </c>
      <c r="H3545">
        <v>2.6710648148147165E-3</v>
      </c>
      <c r="I3545">
        <v>2.6710648148147165E-3</v>
      </c>
      <c r="J3545">
        <v>2.6710648148147165E-3</v>
      </c>
      <c r="K3545">
        <v>5</v>
      </c>
      <c r="L3545">
        <v>1</v>
      </c>
    </row>
    <row r="3546" spans="1:12" x14ac:dyDescent="0.35">
      <c r="A3546">
        <v>259327</v>
      </c>
      <c r="B3546">
        <v>5</v>
      </c>
      <c r="C3546" t="s">
        <v>28</v>
      </c>
      <c r="D3546">
        <v>6</v>
      </c>
      <c r="E3546">
        <v>3</v>
      </c>
      <c r="F3546">
        <v>1</v>
      </c>
      <c r="G3546">
        <v>80</v>
      </c>
      <c r="H3546">
        <v>1.3698726851851806E-2</v>
      </c>
      <c r="I3546">
        <v>1.3698726851851806E-2</v>
      </c>
      <c r="J3546">
        <v>1.3698726851851806E-2</v>
      </c>
      <c r="K3546">
        <v>3</v>
      </c>
      <c r="L3546">
        <v>1</v>
      </c>
    </row>
    <row r="3547" spans="1:12" x14ac:dyDescent="0.35">
      <c r="A3547">
        <v>259327</v>
      </c>
      <c r="B3547">
        <v>6</v>
      </c>
      <c r="C3547" t="s">
        <v>28</v>
      </c>
      <c r="D3547">
        <v>6</v>
      </c>
      <c r="E3547">
        <v>3</v>
      </c>
      <c r="F3547">
        <v>1</v>
      </c>
      <c r="G3547">
        <v>80</v>
      </c>
      <c r="H3547" t="s">
        <v>319</v>
      </c>
      <c r="I3547">
        <v>195</v>
      </c>
      <c r="J3547">
        <v>195</v>
      </c>
      <c r="K3547" t="s">
        <v>321</v>
      </c>
      <c r="L3547">
        <v>1</v>
      </c>
    </row>
    <row r="3548" spans="1:12" x14ac:dyDescent="0.35">
      <c r="A3548">
        <v>259327</v>
      </c>
      <c r="B3548">
        <v>7</v>
      </c>
      <c r="C3548" t="s">
        <v>11</v>
      </c>
      <c r="D3548">
        <v>6</v>
      </c>
      <c r="E3548">
        <v>1</v>
      </c>
      <c r="F3548">
        <v>1</v>
      </c>
      <c r="G3548">
        <v>100</v>
      </c>
      <c r="H3548">
        <v>3.2437499999999897E-3</v>
      </c>
      <c r="I3548">
        <v>3.2437499999999897E-3</v>
      </c>
      <c r="J3548">
        <v>3.2437499999999897E-3</v>
      </c>
      <c r="K3548">
        <v>1</v>
      </c>
      <c r="L3548">
        <v>1</v>
      </c>
    </row>
    <row r="3549" spans="1:12" x14ac:dyDescent="0.35">
      <c r="A3549">
        <v>259327</v>
      </c>
      <c r="B3549">
        <v>8</v>
      </c>
      <c r="C3549" t="s">
        <v>11</v>
      </c>
      <c r="D3549">
        <v>6</v>
      </c>
      <c r="E3549">
        <v>1</v>
      </c>
      <c r="F3549">
        <v>1</v>
      </c>
      <c r="G3549">
        <v>100</v>
      </c>
      <c r="H3549">
        <v>3.5023148148147776E-3</v>
      </c>
      <c r="I3549">
        <v>3.5023148148147776E-3</v>
      </c>
      <c r="J3549">
        <v>3.5023148148147776E-3</v>
      </c>
      <c r="K3549">
        <v>1</v>
      </c>
      <c r="L3549">
        <v>1</v>
      </c>
    </row>
    <row r="3550" spans="1:12" x14ac:dyDescent="0.35">
      <c r="A3550">
        <v>107129</v>
      </c>
      <c r="B3550">
        <v>1</v>
      </c>
      <c r="C3550" t="s">
        <v>13</v>
      </c>
      <c r="D3550">
        <v>2</v>
      </c>
      <c r="E3550">
        <v>7</v>
      </c>
      <c r="F3550">
        <v>1</v>
      </c>
      <c r="G3550">
        <v>40</v>
      </c>
      <c r="H3550">
        <v>2.4584490740739984E-3</v>
      </c>
      <c r="I3550">
        <v>2.4584490740739984E-3</v>
      </c>
      <c r="J3550">
        <v>2.4584490740739984E-3</v>
      </c>
      <c r="K3550">
        <v>7</v>
      </c>
      <c r="L3550">
        <v>1</v>
      </c>
    </row>
    <row r="3551" spans="1:12" x14ac:dyDescent="0.35">
      <c r="A3551">
        <v>107129</v>
      </c>
      <c r="B3551">
        <v>2</v>
      </c>
      <c r="C3551" t="s">
        <v>28</v>
      </c>
      <c r="D3551">
        <v>2</v>
      </c>
      <c r="E3551">
        <v>3</v>
      </c>
      <c r="F3551">
        <v>1</v>
      </c>
      <c r="G3551">
        <v>80</v>
      </c>
      <c r="H3551">
        <v>7.3932870370370107E-3</v>
      </c>
      <c r="I3551">
        <v>7.3932870370370107E-3</v>
      </c>
      <c r="J3551">
        <v>7.3932870370370107E-3</v>
      </c>
      <c r="K3551">
        <v>3</v>
      </c>
      <c r="L3551">
        <v>1</v>
      </c>
    </row>
    <row r="3552" spans="1:12" x14ac:dyDescent="0.35">
      <c r="A3552">
        <v>107129</v>
      </c>
      <c r="B3552">
        <v>3</v>
      </c>
      <c r="C3552" t="s">
        <v>11</v>
      </c>
      <c r="D3552">
        <v>26</v>
      </c>
      <c r="E3552">
        <v>1</v>
      </c>
      <c r="F3552">
        <v>1</v>
      </c>
      <c r="G3552">
        <v>100</v>
      </c>
      <c r="H3552">
        <v>2.2745833333333243E-2</v>
      </c>
      <c r="I3552">
        <v>2.2745833333333243E-2</v>
      </c>
      <c r="J3552">
        <v>2.2745833333333243E-2</v>
      </c>
      <c r="K3552">
        <v>1</v>
      </c>
      <c r="L3552">
        <v>1</v>
      </c>
    </row>
    <row r="3553" spans="1:12" x14ac:dyDescent="0.35">
      <c r="A3553">
        <v>107129</v>
      </c>
      <c r="B3553">
        <v>4</v>
      </c>
      <c r="C3553" t="s">
        <v>28</v>
      </c>
      <c r="D3553">
        <v>7</v>
      </c>
      <c r="E3553">
        <v>3</v>
      </c>
      <c r="F3553">
        <v>1</v>
      </c>
      <c r="G3553">
        <v>80</v>
      </c>
      <c r="H3553">
        <v>2.3157407407408126E-3</v>
      </c>
      <c r="I3553">
        <v>2.3157407407408126E-3</v>
      </c>
      <c r="J3553">
        <v>2.3157407407408126E-3</v>
      </c>
      <c r="K3553">
        <v>3</v>
      </c>
      <c r="L3553">
        <v>1</v>
      </c>
    </row>
    <row r="3554" spans="1:12" x14ac:dyDescent="0.35">
      <c r="A3554">
        <v>107129</v>
      </c>
      <c r="B3554">
        <v>5</v>
      </c>
      <c r="C3554" t="s">
        <v>11</v>
      </c>
      <c r="D3554">
        <v>7</v>
      </c>
      <c r="E3554">
        <v>1</v>
      </c>
      <c r="F3554">
        <v>1</v>
      </c>
      <c r="G3554">
        <v>100</v>
      </c>
      <c r="H3554">
        <v>1.3251620370370309E-2</v>
      </c>
      <c r="I3554">
        <v>1.3251620370370309E-2</v>
      </c>
      <c r="J3554">
        <v>1.3251620370370309E-2</v>
      </c>
      <c r="K3554">
        <v>1</v>
      </c>
      <c r="L3554">
        <v>1</v>
      </c>
    </row>
    <row r="3555" spans="1:12" x14ac:dyDescent="0.35">
      <c r="A3555">
        <v>107129</v>
      </c>
      <c r="B3555">
        <v>6</v>
      </c>
      <c r="C3555" t="s">
        <v>20</v>
      </c>
      <c r="D3555">
        <v>7</v>
      </c>
      <c r="E3555">
        <v>2</v>
      </c>
      <c r="F3555">
        <v>1</v>
      </c>
      <c r="G3555">
        <v>90</v>
      </c>
      <c r="H3555" t="s">
        <v>331</v>
      </c>
      <c r="I3555">
        <v>210</v>
      </c>
      <c r="J3555">
        <v>210</v>
      </c>
      <c r="K3555">
        <v>2</v>
      </c>
      <c r="L3555">
        <v>1</v>
      </c>
    </row>
    <row r="3556" spans="1:12" x14ac:dyDescent="0.35">
      <c r="A3556">
        <v>107129</v>
      </c>
      <c r="B3556">
        <v>7</v>
      </c>
      <c r="C3556" t="s">
        <v>13</v>
      </c>
      <c r="D3556">
        <v>7</v>
      </c>
      <c r="E3556">
        <v>7</v>
      </c>
      <c r="F3556">
        <v>1</v>
      </c>
      <c r="G3556">
        <v>40</v>
      </c>
      <c r="H3556" t="s">
        <v>273</v>
      </c>
      <c r="I3556" t="s">
        <v>273</v>
      </c>
      <c r="K3556">
        <v>7</v>
      </c>
      <c r="L3556">
        <v>1</v>
      </c>
    </row>
    <row r="3557" spans="1:12" x14ac:dyDescent="0.35">
      <c r="A3557">
        <v>107129</v>
      </c>
      <c r="B3557">
        <v>8</v>
      </c>
      <c r="C3557" t="s">
        <v>28</v>
      </c>
      <c r="D3557">
        <v>7</v>
      </c>
      <c r="E3557">
        <v>3</v>
      </c>
      <c r="F3557">
        <v>1</v>
      </c>
      <c r="G3557">
        <v>80</v>
      </c>
      <c r="H3557" t="s">
        <v>273</v>
      </c>
      <c r="I3557" t="s">
        <v>273</v>
      </c>
      <c r="K3557" t="s">
        <v>321</v>
      </c>
      <c r="L3557">
        <v>1</v>
      </c>
    </row>
    <row r="3558" spans="1:12" x14ac:dyDescent="0.35">
      <c r="A3558">
        <v>421299</v>
      </c>
      <c r="B3558">
        <v>1</v>
      </c>
      <c r="C3558" t="s">
        <v>40</v>
      </c>
      <c r="D3558">
        <v>5</v>
      </c>
      <c r="E3558">
        <v>6</v>
      </c>
      <c r="F3558">
        <v>1</v>
      </c>
      <c r="G3558">
        <v>50</v>
      </c>
      <c r="H3558">
        <v>2.4271990740740712E-3</v>
      </c>
      <c r="I3558">
        <v>2.4271990740740712E-3</v>
      </c>
      <c r="J3558">
        <v>2.4271990740740712E-3</v>
      </c>
      <c r="K3558">
        <v>6</v>
      </c>
      <c r="L3558">
        <v>1</v>
      </c>
    </row>
    <row r="3559" spans="1:12" x14ac:dyDescent="0.35">
      <c r="A3559">
        <v>421299</v>
      </c>
      <c r="B3559">
        <v>2</v>
      </c>
      <c r="C3559" t="s">
        <v>13</v>
      </c>
      <c r="D3559">
        <v>5</v>
      </c>
      <c r="E3559">
        <v>7</v>
      </c>
      <c r="F3559">
        <v>1</v>
      </c>
      <c r="G3559">
        <v>40</v>
      </c>
      <c r="H3559">
        <v>8.3734953703704651E-3</v>
      </c>
      <c r="I3559">
        <v>8.3734953703704651E-3</v>
      </c>
      <c r="J3559">
        <v>8.3734953703704651E-3</v>
      </c>
      <c r="K3559">
        <v>7</v>
      </c>
      <c r="L3559">
        <v>1</v>
      </c>
    </row>
    <row r="3560" spans="1:12" x14ac:dyDescent="0.35">
      <c r="A3560">
        <v>421299</v>
      </c>
      <c r="B3560">
        <v>3</v>
      </c>
      <c r="C3560" t="s">
        <v>20</v>
      </c>
      <c r="D3560">
        <v>21</v>
      </c>
      <c r="E3560">
        <v>2</v>
      </c>
      <c r="F3560">
        <v>1</v>
      </c>
      <c r="G3560">
        <v>90</v>
      </c>
      <c r="H3560">
        <v>2.3219907407407314E-2</v>
      </c>
      <c r="I3560">
        <v>2.3219907407407314E-2</v>
      </c>
      <c r="J3560">
        <v>2.3219907407407314E-2</v>
      </c>
      <c r="K3560">
        <v>2</v>
      </c>
      <c r="L3560">
        <v>1</v>
      </c>
    </row>
    <row r="3561" spans="1:12" x14ac:dyDescent="0.35">
      <c r="A3561">
        <v>421299</v>
      </c>
      <c r="B3561">
        <v>4</v>
      </c>
      <c r="C3561" t="s">
        <v>11</v>
      </c>
      <c r="D3561">
        <v>4</v>
      </c>
      <c r="E3561">
        <v>1</v>
      </c>
      <c r="F3561">
        <v>1</v>
      </c>
      <c r="G3561">
        <v>100</v>
      </c>
      <c r="H3561">
        <v>2.2045138888888705E-3</v>
      </c>
      <c r="I3561">
        <v>2.2045138888888705E-3</v>
      </c>
      <c r="J3561">
        <v>2.2045138888888705E-3</v>
      </c>
      <c r="K3561">
        <v>1</v>
      </c>
      <c r="L3561">
        <v>1</v>
      </c>
    </row>
    <row r="3562" spans="1:12" x14ac:dyDescent="0.35">
      <c r="A3562">
        <v>421299</v>
      </c>
      <c r="B3562">
        <v>5</v>
      </c>
      <c r="C3562" t="s">
        <v>19</v>
      </c>
      <c r="D3562">
        <v>4</v>
      </c>
      <c r="E3562">
        <v>5</v>
      </c>
      <c r="F3562">
        <v>1</v>
      </c>
      <c r="G3562">
        <v>60</v>
      </c>
      <c r="H3562">
        <v>1.4042824074073978E-2</v>
      </c>
      <c r="I3562">
        <v>1.4042824074073978E-2</v>
      </c>
      <c r="J3562">
        <v>1.4042824074073978E-2</v>
      </c>
      <c r="K3562">
        <v>5</v>
      </c>
      <c r="L3562">
        <v>1</v>
      </c>
    </row>
    <row r="3563" spans="1:12" x14ac:dyDescent="0.35">
      <c r="A3563">
        <v>421299</v>
      </c>
      <c r="B3563">
        <v>6</v>
      </c>
      <c r="C3563" t="s">
        <v>13</v>
      </c>
      <c r="D3563">
        <v>8</v>
      </c>
      <c r="E3563">
        <v>7</v>
      </c>
      <c r="F3563">
        <v>1</v>
      </c>
      <c r="G3563">
        <v>40</v>
      </c>
      <c r="H3563" t="s">
        <v>332</v>
      </c>
      <c r="I3563">
        <v>180</v>
      </c>
      <c r="J3563">
        <v>180</v>
      </c>
      <c r="K3563">
        <v>7</v>
      </c>
      <c r="L3563">
        <v>1</v>
      </c>
    </row>
    <row r="3564" spans="1:12" x14ac:dyDescent="0.35">
      <c r="A3564">
        <v>421299</v>
      </c>
      <c r="B3564">
        <v>7</v>
      </c>
      <c r="C3564" t="s">
        <v>20</v>
      </c>
      <c r="D3564">
        <v>8</v>
      </c>
      <c r="E3564">
        <v>2</v>
      </c>
      <c r="F3564">
        <v>1</v>
      </c>
      <c r="G3564">
        <v>90</v>
      </c>
      <c r="H3564">
        <v>3.3158564814814717E-3</v>
      </c>
      <c r="I3564">
        <v>3.3158564814814717E-3</v>
      </c>
      <c r="J3564">
        <v>3.3158564814814717E-3</v>
      </c>
      <c r="K3564">
        <v>2</v>
      </c>
      <c r="L3564">
        <v>1</v>
      </c>
    </row>
    <row r="3565" spans="1:12" x14ac:dyDescent="0.35">
      <c r="A3565">
        <v>421299</v>
      </c>
      <c r="B3565">
        <v>8</v>
      </c>
      <c r="C3565" t="s">
        <v>20</v>
      </c>
      <c r="D3565">
        <v>8</v>
      </c>
      <c r="E3565">
        <v>2</v>
      </c>
      <c r="F3565">
        <v>1</v>
      </c>
      <c r="G3565">
        <v>90</v>
      </c>
      <c r="H3565">
        <v>3.7966435185186054E-3</v>
      </c>
      <c r="I3565">
        <v>3.7966435185186054E-3</v>
      </c>
      <c r="J3565">
        <v>3.7966435185186054E-3</v>
      </c>
      <c r="K3565">
        <v>2</v>
      </c>
      <c r="L3565">
        <v>1</v>
      </c>
    </row>
    <row r="3566" spans="1:12" x14ac:dyDescent="0.35">
      <c r="A3566">
        <v>226482</v>
      </c>
      <c r="B3566">
        <v>1</v>
      </c>
      <c r="C3566" t="s">
        <v>21</v>
      </c>
      <c r="D3566">
        <v>4</v>
      </c>
      <c r="E3566">
        <v>4</v>
      </c>
      <c r="F3566">
        <v>1</v>
      </c>
      <c r="G3566">
        <v>70</v>
      </c>
      <c r="H3566">
        <v>2.402893518518523E-3</v>
      </c>
      <c r="I3566">
        <v>2.402893518518523E-3</v>
      </c>
      <c r="J3566">
        <v>2.402893518518523E-3</v>
      </c>
      <c r="K3566">
        <v>4</v>
      </c>
      <c r="L3566">
        <v>1</v>
      </c>
    </row>
    <row r="3567" spans="1:12" x14ac:dyDescent="0.35">
      <c r="A3567">
        <v>226482</v>
      </c>
      <c r="B3567">
        <v>2</v>
      </c>
      <c r="C3567" t="s">
        <v>19</v>
      </c>
      <c r="D3567">
        <v>4</v>
      </c>
      <c r="E3567">
        <v>5</v>
      </c>
      <c r="F3567">
        <v>1</v>
      </c>
      <c r="G3567">
        <v>60</v>
      </c>
      <c r="H3567">
        <v>7.9306712962963211E-3</v>
      </c>
      <c r="I3567">
        <v>7.9306712962963211E-3</v>
      </c>
      <c r="J3567">
        <v>7.9306712962963211E-3</v>
      </c>
      <c r="K3567">
        <v>5</v>
      </c>
      <c r="L3567">
        <v>1</v>
      </c>
    </row>
    <row r="3568" spans="1:12" x14ac:dyDescent="0.35">
      <c r="A3568">
        <v>226482</v>
      </c>
      <c r="B3568">
        <v>3</v>
      </c>
      <c r="C3568" t="s">
        <v>21</v>
      </c>
      <c r="D3568">
        <v>23</v>
      </c>
      <c r="E3568">
        <v>4</v>
      </c>
      <c r="F3568">
        <v>1</v>
      </c>
      <c r="G3568">
        <v>70</v>
      </c>
      <c r="H3568">
        <v>2.4491550925926031E-2</v>
      </c>
      <c r="I3568">
        <v>2.4491550925926031E-2</v>
      </c>
      <c r="J3568">
        <v>2.4491550925926031E-2</v>
      </c>
      <c r="K3568">
        <v>4</v>
      </c>
      <c r="L3568">
        <v>1</v>
      </c>
    </row>
    <row r="3569" spans="1:12" x14ac:dyDescent="0.35">
      <c r="A3569">
        <v>226482</v>
      </c>
      <c r="B3569">
        <v>4</v>
      </c>
      <c r="C3569" t="s">
        <v>21</v>
      </c>
      <c r="D3569">
        <v>8</v>
      </c>
      <c r="E3569">
        <v>4</v>
      </c>
      <c r="F3569">
        <v>1</v>
      </c>
      <c r="G3569">
        <v>70</v>
      </c>
      <c r="H3569">
        <v>2.6659722222222015E-3</v>
      </c>
      <c r="I3569">
        <v>2.6659722222222015E-3</v>
      </c>
      <c r="J3569">
        <v>2.6659722222222015E-3</v>
      </c>
      <c r="K3569">
        <v>4</v>
      </c>
      <c r="L3569">
        <v>1</v>
      </c>
    </row>
    <row r="3570" spans="1:12" x14ac:dyDescent="0.35">
      <c r="A3570">
        <v>226482</v>
      </c>
      <c r="B3570">
        <v>5</v>
      </c>
      <c r="C3570" t="s">
        <v>20</v>
      </c>
      <c r="D3570">
        <v>8</v>
      </c>
      <c r="E3570">
        <v>2</v>
      </c>
      <c r="F3570">
        <v>1</v>
      </c>
      <c r="G3570">
        <v>90</v>
      </c>
      <c r="H3570">
        <v>1.3592939814814908E-2</v>
      </c>
      <c r="I3570">
        <v>1.3592939814814908E-2</v>
      </c>
      <c r="J3570">
        <v>1.3592939814814908E-2</v>
      </c>
      <c r="K3570">
        <v>2</v>
      </c>
      <c r="L3570">
        <v>1</v>
      </c>
    </row>
    <row r="3571" spans="1:12" x14ac:dyDescent="0.35">
      <c r="A3571">
        <v>226482</v>
      </c>
      <c r="B3571">
        <v>6</v>
      </c>
      <c r="C3571" t="s">
        <v>16</v>
      </c>
      <c r="D3571">
        <v>5</v>
      </c>
      <c r="E3571">
        <v>8</v>
      </c>
      <c r="F3571">
        <v>1</v>
      </c>
      <c r="G3571">
        <v>30</v>
      </c>
      <c r="H3571" t="s">
        <v>320</v>
      </c>
      <c r="I3571">
        <v>175</v>
      </c>
      <c r="J3571">
        <v>175</v>
      </c>
      <c r="K3571">
        <v>8</v>
      </c>
      <c r="L3571">
        <v>1</v>
      </c>
    </row>
    <row r="3572" spans="1:12" x14ac:dyDescent="0.35">
      <c r="A3572">
        <v>226482</v>
      </c>
      <c r="B3572">
        <v>7</v>
      </c>
      <c r="C3572" t="s">
        <v>21</v>
      </c>
      <c r="D3572">
        <v>5</v>
      </c>
      <c r="E3572">
        <v>4</v>
      </c>
      <c r="F3572">
        <v>1</v>
      </c>
      <c r="G3572">
        <v>70</v>
      </c>
      <c r="H3572">
        <v>3.7730324074074506E-3</v>
      </c>
      <c r="I3572">
        <v>3.7730324074074506E-3</v>
      </c>
      <c r="J3572">
        <v>3.7730324074074506E-3</v>
      </c>
      <c r="K3572">
        <v>4</v>
      </c>
      <c r="L3572">
        <v>1</v>
      </c>
    </row>
    <row r="3573" spans="1:12" x14ac:dyDescent="0.35">
      <c r="A3573">
        <v>226482</v>
      </c>
      <c r="B3573">
        <v>8</v>
      </c>
      <c r="C3573" t="s">
        <v>40</v>
      </c>
      <c r="D3573">
        <v>5</v>
      </c>
      <c r="E3573">
        <v>6</v>
      </c>
      <c r="F3573">
        <v>1</v>
      </c>
      <c r="G3573">
        <v>50</v>
      </c>
      <c r="H3573" t="s">
        <v>170</v>
      </c>
      <c r="I3573" t="s">
        <v>170</v>
      </c>
      <c r="J3573">
        <v>11</v>
      </c>
      <c r="K3573">
        <v>6</v>
      </c>
      <c r="L3573">
        <v>1</v>
      </c>
    </row>
    <row r="3574" spans="1:12" x14ac:dyDescent="0.35">
      <c r="A3574">
        <v>434123</v>
      </c>
      <c r="B3574">
        <v>1</v>
      </c>
      <c r="C3574" t="s">
        <v>19</v>
      </c>
      <c r="D3574">
        <v>10</v>
      </c>
      <c r="E3574">
        <v>5</v>
      </c>
      <c r="F3574">
        <v>1</v>
      </c>
      <c r="G3574">
        <v>60</v>
      </c>
      <c r="H3574">
        <v>2.4112268518519109E-3</v>
      </c>
      <c r="I3574">
        <v>2.4112268518519109E-3</v>
      </c>
      <c r="J3574">
        <v>2.4112268518519109E-3</v>
      </c>
      <c r="K3574">
        <v>5</v>
      </c>
      <c r="L3574">
        <v>1</v>
      </c>
    </row>
    <row r="3575" spans="1:12" x14ac:dyDescent="0.35">
      <c r="A3575">
        <v>434123</v>
      </c>
      <c r="B3575">
        <v>2</v>
      </c>
      <c r="C3575" t="s">
        <v>20</v>
      </c>
      <c r="D3575">
        <v>10</v>
      </c>
      <c r="E3575">
        <v>2</v>
      </c>
      <c r="F3575">
        <v>1</v>
      </c>
      <c r="G3575">
        <v>90</v>
      </c>
      <c r="H3575">
        <v>7.1211805555555507E-3</v>
      </c>
      <c r="I3575">
        <v>7.1211805555555507E-3</v>
      </c>
      <c r="J3575">
        <v>7.1211805555555507E-3</v>
      </c>
      <c r="K3575">
        <v>2</v>
      </c>
      <c r="L3575">
        <v>1</v>
      </c>
    </row>
    <row r="3576" spans="1:12" x14ac:dyDescent="0.35">
      <c r="A3576">
        <v>434123</v>
      </c>
      <c r="B3576">
        <v>3</v>
      </c>
      <c r="C3576" t="s">
        <v>19</v>
      </c>
      <c r="D3576">
        <v>29</v>
      </c>
      <c r="E3576">
        <v>5</v>
      </c>
      <c r="F3576">
        <v>1</v>
      </c>
      <c r="G3576">
        <v>60</v>
      </c>
      <c r="H3576">
        <v>2.4537731481481417E-2</v>
      </c>
      <c r="I3576">
        <v>2.4537731481481417E-2</v>
      </c>
      <c r="J3576">
        <v>2.4537731481481417E-2</v>
      </c>
      <c r="K3576">
        <v>5</v>
      </c>
      <c r="L3576">
        <v>1</v>
      </c>
    </row>
    <row r="3577" spans="1:12" x14ac:dyDescent="0.35">
      <c r="A3577">
        <v>434123</v>
      </c>
      <c r="B3577">
        <v>4</v>
      </c>
      <c r="C3577" t="s">
        <v>40</v>
      </c>
      <c r="D3577">
        <v>5</v>
      </c>
      <c r="E3577">
        <v>6</v>
      </c>
      <c r="F3577">
        <v>1</v>
      </c>
      <c r="G3577">
        <v>50</v>
      </c>
      <c r="H3577">
        <v>2.7957175925925615E-3</v>
      </c>
      <c r="I3577">
        <v>2.7957175925925615E-3</v>
      </c>
      <c r="J3577">
        <v>2.7957175925925615E-3</v>
      </c>
      <c r="K3577">
        <v>6</v>
      </c>
      <c r="L3577">
        <v>1</v>
      </c>
    </row>
    <row r="3578" spans="1:12" x14ac:dyDescent="0.35">
      <c r="A3578">
        <v>434123</v>
      </c>
      <c r="B3578">
        <v>5</v>
      </c>
      <c r="C3578" t="s">
        <v>21</v>
      </c>
      <c r="D3578">
        <v>5</v>
      </c>
      <c r="E3578">
        <v>4</v>
      </c>
      <c r="F3578">
        <v>1</v>
      </c>
      <c r="G3578">
        <v>70</v>
      </c>
      <c r="H3578">
        <v>1.3702662037037072E-2</v>
      </c>
      <c r="I3578">
        <v>1.3702662037037072E-2</v>
      </c>
      <c r="J3578">
        <v>1.3702662037037072E-2</v>
      </c>
      <c r="K3578">
        <v>4</v>
      </c>
      <c r="L3578">
        <v>1</v>
      </c>
    </row>
    <row r="3579" spans="1:12" x14ac:dyDescent="0.35">
      <c r="A3579">
        <v>434123</v>
      </c>
      <c r="B3579">
        <v>6</v>
      </c>
      <c r="C3579" t="s">
        <v>19</v>
      </c>
      <c r="D3579">
        <v>4</v>
      </c>
      <c r="E3579">
        <v>5</v>
      </c>
      <c r="F3579">
        <v>1</v>
      </c>
      <c r="G3579">
        <v>60</v>
      </c>
      <c r="H3579" t="s">
        <v>333</v>
      </c>
      <c r="I3579">
        <v>185</v>
      </c>
      <c r="J3579">
        <v>185</v>
      </c>
      <c r="K3579" t="s">
        <v>326</v>
      </c>
      <c r="L3579">
        <v>1</v>
      </c>
    </row>
    <row r="3580" spans="1:12" x14ac:dyDescent="0.35">
      <c r="A3580">
        <v>434123</v>
      </c>
      <c r="B3580">
        <v>7</v>
      </c>
      <c r="C3580" t="s">
        <v>40</v>
      </c>
      <c r="D3580">
        <v>4</v>
      </c>
      <c r="E3580">
        <v>6</v>
      </c>
      <c r="F3580">
        <v>1</v>
      </c>
      <c r="G3580">
        <v>50</v>
      </c>
      <c r="H3580">
        <v>4.0158564814813946E-3</v>
      </c>
      <c r="I3580">
        <v>4.0158564814813946E-3</v>
      </c>
      <c r="J3580">
        <v>4.0158564814813946E-3</v>
      </c>
      <c r="K3580">
        <v>6</v>
      </c>
      <c r="L3580">
        <v>1</v>
      </c>
    </row>
    <row r="3581" spans="1:12" x14ac:dyDescent="0.35">
      <c r="A3581">
        <v>434123</v>
      </c>
      <c r="B3581">
        <v>8</v>
      </c>
      <c r="C3581" t="s">
        <v>19</v>
      </c>
      <c r="D3581">
        <v>4</v>
      </c>
      <c r="E3581">
        <v>5</v>
      </c>
      <c r="F3581">
        <v>1</v>
      </c>
      <c r="G3581">
        <v>60</v>
      </c>
      <c r="H3581" t="s">
        <v>168</v>
      </c>
      <c r="I3581" t="s">
        <v>168</v>
      </c>
      <c r="J3581">
        <v>10</v>
      </c>
      <c r="K3581">
        <v>5</v>
      </c>
      <c r="L3581">
        <v>1</v>
      </c>
    </row>
    <row r="3582" spans="1:12" x14ac:dyDescent="0.35">
      <c r="A3582">
        <v>256330</v>
      </c>
      <c r="B3582">
        <v>1</v>
      </c>
      <c r="C3582" t="s">
        <v>28</v>
      </c>
      <c r="D3582">
        <v>7</v>
      </c>
      <c r="E3582">
        <v>3</v>
      </c>
      <c r="F3582">
        <v>1</v>
      </c>
      <c r="G3582">
        <v>80</v>
      </c>
      <c r="H3582">
        <v>2.3520833333332547E-3</v>
      </c>
      <c r="I3582">
        <v>2.3520833333332547E-3</v>
      </c>
      <c r="J3582">
        <v>2.3520833333332547E-3</v>
      </c>
      <c r="K3582">
        <v>3</v>
      </c>
      <c r="L3582">
        <v>1</v>
      </c>
    </row>
    <row r="3583" spans="1:12" x14ac:dyDescent="0.35">
      <c r="A3583">
        <v>256330</v>
      </c>
      <c r="B3583">
        <v>2</v>
      </c>
      <c r="C3583" t="s">
        <v>36</v>
      </c>
      <c r="D3583">
        <v>7</v>
      </c>
      <c r="E3583">
        <v>9</v>
      </c>
      <c r="F3583">
        <v>1</v>
      </c>
      <c r="G3583">
        <v>20</v>
      </c>
      <c r="H3583">
        <v>1.159583333333325E-2</v>
      </c>
      <c r="I3583">
        <v>1.159583333333325E-2</v>
      </c>
      <c r="J3583">
        <v>1.159583333333325E-2</v>
      </c>
      <c r="K3583">
        <v>9</v>
      </c>
      <c r="L3583">
        <v>1</v>
      </c>
    </row>
    <row r="3584" spans="1:12" x14ac:dyDescent="0.35">
      <c r="A3584">
        <v>256330</v>
      </c>
      <c r="B3584">
        <v>3</v>
      </c>
      <c r="C3584" t="s">
        <v>16</v>
      </c>
      <c r="D3584">
        <v>24</v>
      </c>
      <c r="E3584">
        <v>8</v>
      </c>
      <c r="F3584">
        <v>1</v>
      </c>
      <c r="G3584">
        <v>30</v>
      </c>
      <c r="H3584">
        <v>2.9347685185185268E-2</v>
      </c>
      <c r="I3584">
        <v>2.9347685185185268E-2</v>
      </c>
      <c r="J3584">
        <v>2.9347685185185268E-2</v>
      </c>
      <c r="K3584">
        <v>8</v>
      </c>
      <c r="L3584">
        <v>1</v>
      </c>
    </row>
    <row r="3585" spans="1:12" x14ac:dyDescent="0.35">
      <c r="A3585">
        <v>256330</v>
      </c>
      <c r="B3585">
        <v>4</v>
      </c>
      <c r="C3585" t="s">
        <v>20</v>
      </c>
      <c r="D3585">
        <v>9</v>
      </c>
      <c r="E3585">
        <v>2</v>
      </c>
      <c r="F3585">
        <v>1</v>
      </c>
      <c r="G3585">
        <v>90</v>
      </c>
      <c r="H3585">
        <v>2.2550925925926002E-3</v>
      </c>
      <c r="I3585">
        <v>2.2550925925926002E-3</v>
      </c>
      <c r="J3585">
        <v>2.2550925925926002E-3</v>
      </c>
      <c r="K3585">
        <v>2</v>
      </c>
      <c r="L3585">
        <v>1</v>
      </c>
    </row>
    <row r="3586" spans="1:12" x14ac:dyDescent="0.35">
      <c r="A3586">
        <v>256330</v>
      </c>
      <c r="B3586">
        <v>5</v>
      </c>
      <c r="C3586" t="s">
        <v>16</v>
      </c>
      <c r="D3586">
        <v>9</v>
      </c>
      <c r="E3586">
        <v>8</v>
      </c>
      <c r="F3586">
        <v>1</v>
      </c>
      <c r="G3586">
        <v>30</v>
      </c>
      <c r="H3586" t="s">
        <v>150</v>
      </c>
      <c r="I3586" t="s">
        <v>150</v>
      </c>
      <c r="J3586">
        <v>2</v>
      </c>
      <c r="K3586">
        <v>8</v>
      </c>
      <c r="L3586">
        <v>1</v>
      </c>
    </row>
    <row r="3587" spans="1:12" x14ac:dyDescent="0.35">
      <c r="A3587">
        <v>256330</v>
      </c>
      <c r="B3587">
        <v>6</v>
      </c>
      <c r="C3587" t="s">
        <v>11</v>
      </c>
      <c r="D3587">
        <v>9</v>
      </c>
      <c r="E3587">
        <v>1</v>
      </c>
      <c r="F3587">
        <v>1</v>
      </c>
      <c r="G3587">
        <v>100</v>
      </c>
      <c r="H3587" t="s">
        <v>272</v>
      </c>
      <c r="I3587">
        <v>215</v>
      </c>
      <c r="J3587">
        <v>215</v>
      </c>
      <c r="K3587">
        <v>1</v>
      </c>
      <c r="L3587">
        <v>1</v>
      </c>
    </row>
    <row r="3588" spans="1:12" x14ac:dyDescent="0.35">
      <c r="A3588">
        <v>256330</v>
      </c>
      <c r="B3588">
        <v>7</v>
      </c>
      <c r="C3588" t="s">
        <v>28</v>
      </c>
      <c r="D3588">
        <v>9</v>
      </c>
      <c r="E3588">
        <v>3</v>
      </c>
      <c r="F3588">
        <v>1</v>
      </c>
      <c r="G3588">
        <v>80</v>
      </c>
      <c r="H3588">
        <v>3.7674768518518587E-3</v>
      </c>
      <c r="I3588">
        <v>3.7674768518518587E-3</v>
      </c>
      <c r="J3588">
        <v>3.7674768518518587E-3</v>
      </c>
      <c r="K3588">
        <v>3</v>
      </c>
      <c r="L3588">
        <v>1</v>
      </c>
    </row>
    <row r="3589" spans="1:12" x14ac:dyDescent="0.35">
      <c r="A3589">
        <v>256330</v>
      </c>
      <c r="B3589">
        <v>8</v>
      </c>
      <c r="C3589" t="s">
        <v>16</v>
      </c>
      <c r="D3589">
        <v>9</v>
      </c>
      <c r="E3589">
        <v>8</v>
      </c>
      <c r="F3589">
        <v>1</v>
      </c>
      <c r="G3589">
        <v>30</v>
      </c>
      <c r="H3589" t="s">
        <v>222</v>
      </c>
      <c r="I3589" t="s">
        <v>222</v>
      </c>
      <c r="J3589">
        <v>24</v>
      </c>
      <c r="K3589">
        <v>8</v>
      </c>
      <c r="L3589">
        <v>1</v>
      </c>
    </row>
    <row r="3590" spans="1:12" x14ac:dyDescent="0.35">
      <c r="A3590">
        <v>172716</v>
      </c>
      <c r="B3590">
        <v>1</v>
      </c>
      <c r="C3590" t="s">
        <v>36</v>
      </c>
      <c r="D3590">
        <v>3</v>
      </c>
      <c r="E3590">
        <v>9</v>
      </c>
      <c r="F3590">
        <v>1</v>
      </c>
      <c r="G3590">
        <v>20</v>
      </c>
      <c r="H3590">
        <v>2.4874999999999758E-3</v>
      </c>
      <c r="I3590">
        <v>2.4874999999999758E-3</v>
      </c>
      <c r="J3590">
        <v>2.4874999999999758E-3</v>
      </c>
      <c r="K3590">
        <v>9</v>
      </c>
      <c r="L3590">
        <v>1</v>
      </c>
    </row>
    <row r="3591" spans="1:12" x14ac:dyDescent="0.35">
      <c r="A3591">
        <v>172716</v>
      </c>
      <c r="B3591">
        <v>2</v>
      </c>
      <c r="C3591" t="s">
        <v>21</v>
      </c>
      <c r="D3591">
        <v>3</v>
      </c>
      <c r="E3591">
        <v>4</v>
      </c>
      <c r="F3591">
        <v>1</v>
      </c>
      <c r="G3591">
        <v>70</v>
      </c>
      <c r="H3591">
        <v>7.5583333333333336E-3</v>
      </c>
      <c r="I3591">
        <v>7.5583333333333336E-3</v>
      </c>
      <c r="J3591">
        <v>7.5583333333333336E-3</v>
      </c>
      <c r="K3591">
        <v>4</v>
      </c>
      <c r="L3591">
        <v>1</v>
      </c>
    </row>
    <row r="3592" spans="1:12" x14ac:dyDescent="0.35">
      <c r="A3592">
        <v>172716</v>
      </c>
      <c r="B3592">
        <v>3</v>
      </c>
      <c r="C3592" t="s">
        <v>13</v>
      </c>
      <c r="D3592">
        <v>25</v>
      </c>
      <c r="E3592">
        <v>7</v>
      </c>
      <c r="F3592">
        <v>1</v>
      </c>
      <c r="G3592">
        <v>40</v>
      </c>
      <c r="H3592">
        <v>2.7246759259259345E-2</v>
      </c>
      <c r="I3592">
        <v>2.7246759259259345E-2</v>
      </c>
      <c r="J3592">
        <v>2.7246759259259345E-2</v>
      </c>
      <c r="K3592">
        <v>7</v>
      </c>
      <c r="L3592">
        <v>1</v>
      </c>
    </row>
    <row r="3593" spans="1:12" x14ac:dyDescent="0.35">
      <c r="A3593">
        <v>172716</v>
      </c>
      <c r="B3593">
        <v>4</v>
      </c>
      <c r="C3593" t="s">
        <v>13</v>
      </c>
      <c r="D3593">
        <v>3</v>
      </c>
      <c r="E3593">
        <v>7</v>
      </c>
      <c r="F3593">
        <v>1</v>
      </c>
      <c r="G3593">
        <v>40</v>
      </c>
      <c r="H3593">
        <v>2.9276620370370932E-3</v>
      </c>
      <c r="I3593">
        <v>2.9276620370370932E-3</v>
      </c>
      <c r="J3593">
        <v>2.9276620370370932E-3</v>
      </c>
      <c r="K3593">
        <v>7</v>
      </c>
      <c r="L3593">
        <v>1</v>
      </c>
    </row>
    <row r="3594" spans="1:12" x14ac:dyDescent="0.35">
      <c r="A3594">
        <v>172716</v>
      </c>
      <c r="B3594">
        <v>5</v>
      </c>
      <c r="C3594" t="s">
        <v>40</v>
      </c>
      <c r="D3594">
        <v>3</v>
      </c>
      <c r="E3594">
        <v>6</v>
      </c>
      <c r="F3594">
        <v>1</v>
      </c>
      <c r="G3594">
        <v>50</v>
      </c>
      <c r="H3594">
        <v>1.5887962962962909E-2</v>
      </c>
      <c r="I3594">
        <v>1.5887962962962909E-2</v>
      </c>
      <c r="J3594">
        <v>1.5887962962962909E-2</v>
      </c>
      <c r="K3594">
        <v>6</v>
      </c>
      <c r="L3594">
        <v>1</v>
      </c>
    </row>
    <row r="3595" spans="1:12" x14ac:dyDescent="0.35">
      <c r="A3595">
        <v>172716</v>
      </c>
      <c r="B3595">
        <v>6</v>
      </c>
      <c r="C3595" t="s">
        <v>19</v>
      </c>
      <c r="D3595">
        <v>3</v>
      </c>
      <c r="E3595">
        <v>5</v>
      </c>
      <c r="F3595">
        <v>1</v>
      </c>
      <c r="G3595">
        <v>60</v>
      </c>
      <c r="H3595" t="s">
        <v>333</v>
      </c>
      <c r="I3595">
        <v>185</v>
      </c>
      <c r="J3595">
        <v>185</v>
      </c>
      <c r="K3595" t="s">
        <v>326</v>
      </c>
      <c r="L3595">
        <v>1</v>
      </c>
    </row>
    <row r="3596" spans="1:12" x14ac:dyDescent="0.35">
      <c r="A3596">
        <v>172716</v>
      </c>
      <c r="B3596">
        <v>7</v>
      </c>
      <c r="C3596" t="s">
        <v>19</v>
      </c>
      <c r="D3596">
        <v>3</v>
      </c>
      <c r="E3596">
        <v>5</v>
      </c>
      <c r="F3596">
        <v>1</v>
      </c>
      <c r="G3596">
        <v>60</v>
      </c>
      <c r="H3596">
        <v>3.8987268518517748E-3</v>
      </c>
      <c r="I3596">
        <v>3.8987268518517748E-3</v>
      </c>
      <c r="J3596">
        <v>3.8987268518517748E-3</v>
      </c>
      <c r="K3596">
        <v>5</v>
      </c>
      <c r="L3596">
        <v>1</v>
      </c>
    </row>
    <row r="3597" spans="1:12" x14ac:dyDescent="0.35">
      <c r="A3597">
        <v>172716</v>
      </c>
      <c r="B3597">
        <v>8</v>
      </c>
      <c r="C3597" t="s">
        <v>28</v>
      </c>
      <c r="D3597">
        <v>3</v>
      </c>
      <c r="E3597">
        <v>3</v>
      </c>
      <c r="F3597">
        <v>1</v>
      </c>
      <c r="G3597">
        <v>80</v>
      </c>
      <c r="H3597" t="s">
        <v>273</v>
      </c>
      <c r="I3597" t="s">
        <v>273</v>
      </c>
      <c r="K3597" t="s">
        <v>321</v>
      </c>
      <c r="L3597">
        <v>1</v>
      </c>
    </row>
    <row r="3598" spans="1:12" x14ac:dyDescent="0.35">
      <c r="A3598">
        <v>650145</v>
      </c>
      <c r="B3598">
        <v>1</v>
      </c>
      <c r="C3598" t="s">
        <v>69</v>
      </c>
      <c r="D3598">
        <v>1</v>
      </c>
      <c r="E3598">
        <v>10</v>
      </c>
      <c r="F3598">
        <v>1</v>
      </c>
      <c r="G3598">
        <v>10</v>
      </c>
      <c r="H3598">
        <v>2.547569444444342E-3</v>
      </c>
      <c r="I3598">
        <v>2.547569444444342E-3</v>
      </c>
      <c r="J3598">
        <v>2.547569444444342E-3</v>
      </c>
      <c r="K3598">
        <v>10</v>
      </c>
      <c r="L3598">
        <v>1</v>
      </c>
    </row>
    <row r="3599" spans="1:12" x14ac:dyDescent="0.35">
      <c r="A3599">
        <v>650145</v>
      </c>
      <c r="B3599">
        <v>2</v>
      </c>
      <c r="C3599" t="s">
        <v>16</v>
      </c>
      <c r="D3599">
        <v>1</v>
      </c>
      <c r="E3599">
        <v>8</v>
      </c>
      <c r="F3599">
        <v>1</v>
      </c>
      <c r="G3599">
        <v>30</v>
      </c>
      <c r="H3599">
        <v>1.0563310185185193E-2</v>
      </c>
      <c r="I3599">
        <v>1.0563310185185193E-2</v>
      </c>
      <c r="J3599">
        <v>1.0563310185185193E-2</v>
      </c>
      <c r="K3599">
        <v>8</v>
      </c>
      <c r="L3599">
        <v>1</v>
      </c>
    </row>
    <row r="3600" spans="1:12" x14ac:dyDescent="0.35">
      <c r="A3600">
        <v>650145</v>
      </c>
      <c r="B3600">
        <v>3</v>
      </c>
      <c r="C3600" t="s">
        <v>40</v>
      </c>
      <c r="D3600">
        <v>28</v>
      </c>
      <c r="E3600">
        <v>6</v>
      </c>
      <c r="F3600">
        <v>1</v>
      </c>
      <c r="G3600">
        <v>50</v>
      </c>
      <c r="H3600">
        <v>2.7134953703703779E-2</v>
      </c>
      <c r="I3600">
        <v>2.7134953703703779E-2</v>
      </c>
      <c r="J3600">
        <v>2.7134953703703779E-2</v>
      </c>
      <c r="K3600">
        <v>6</v>
      </c>
      <c r="L3600">
        <v>1</v>
      </c>
    </row>
    <row r="3601" spans="1:12" x14ac:dyDescent="0.35">
      <c r="A3601">
        <v>650145</v>
      </c>
      <c r="B3601">
        <v>4</v>
      </c>
      <c r="C3601" t="s">
        <v>16</v>
      </c>
      <c r="D3601">
        <v>10</v>
      </c>
      <c r="E3601">
        <v>8</v>
      </c>
      <c r="F3601">
        <v>1</v>
      </c>
      <c r="G3601">
        <v>30</v>
      </c>
      <c r="H3601">
        <v>3.1186342592592897E-3</v>
      </c>
      <c r="I3601">
        <v>3.1186342592592897E-3</v>
      </c>
      <c r="J3601">
        <v>3.1186342592592897E-3</v>
      </c>
      <c r="K3601">
        <v>8</v>
      </c>
      <c r="L3601">
        <v>1</v>
      </c>
    </row>
    <row r="3602" spans="1:12" x14ac:dyDescent="0.35">
      <c r="A3602">
        <v>650145</v>
      </c>
      <c r="B3602">
        <v>5</v>
      </c>
      <c r="C3602" t="s">
        <v>13</v>
      </c>
      <c r="D3602">
        <v>10</v>
      </c>
      <c r="E3602">
        <v>7</v>
      </c>
      <c r="F3602">
        <v>1</v>
      </c>
      <c r="G3602">
        <v>40</v>
      </c>
      <c r="H3602">
        <v>1.604988425925935E-2</v>
      </c>
      <c r="I3602">
        <v>1.604988425925935E-2</v>
      </c>
      <c r="J3602">
        <v>1.604988425925935E-2</v>
      </c>
      <c r="K3602">
        <v>7</v>
      </c>
      <c r="L3602">
        <v>1</v>
      </c>
    </row>
    <row r="3603" spans="1:12" x14ac:dyDescent="0.35">
      <c r="A3603">
        <v>650145</v>
      </c>
      <c r="B3603">
        <v>6</v>
      </c>
      <c r="C3603" t="s">
        <v>28</v>
      </c>
      <c r="D3603">
        <v>10</v>
      </c>
      <c r="E3603">
        <v>3</v>
      </c>
      <c r="F3603">
        <v>1</v>
      </c>
      <c r="G3603">
        <v>80</v>
      </c>
      <c r="H3603" t="s">
        <v>319</v>
      </c>
      <c r="I3603">
        <v>195</v>
      </c>
      <c r="J3603">
        <v>195</v>
      </c>
      <c r="K3603" t="s">
        <v>321</v>
      </c>
      <c r="L3603">
        <v>1</v>
      </c>
    </row>
    <row r="3604" spans="1:12" x14ac:dyDescent="0.35">
      <c r="A3604">
        <v>650145</v>
      </c>
      <c r="B3604">
        <v>7</v>
      </c>
      <c r="C3604" t="s">
        <v>16</v>
      </c>
      <c r="D3604">
        <v>10</v>
      </c>
      <c r="E3604">
        <v>8</v>
      </c>
      <c r="F3604">
        <v>1</v>
      </c>
      <c r="G3604">
        <v>30</v>
      </c>
      <c r="H3604" t="s">
        <v>196</v>
      </c>
      <c r="I3604" t="s">
        <v>196</v>
      </c>
      <c r="J3604">
        <v>15</v>
      </c>
      <c r="K3604">
        <v>8</v>
      </c>
      <c r="L3604">
        <v>1</v>
      </c>
    </row>
    <row r="3605" spans="1:12" x14ac:dyDescent="0.35">
      <c r="A3605">
        <v>650145</v>
      </c>
      <c r="B3605">
        <v>8</v>
      </c>
      <c r="C3605" t="s">
        <v>13</v>
      </c>
      <c r="D3605">
        <v>10</v>
      </c>
      <c r="E3605">
        <v>7</v>
      </c>
      <c r="F3605">
        <v>1</v>
      </c>
      <c r="G3605">
        <v>40</v>
      </c>
      <c r="H3605" t="s">
        <v>202</v>
      </c>
      <c r="I3605" t="s">
        <v>202</v>
      </c>
      <c r="J3605">
        <v>18</v>
      </c>
      <c r="K3605">
        <v>7</v>
      </c>
      <c r="L3605">
        <v>1</v>
      </c>
    </row>
    <row r="3606" spans="1:12" x14ac:dyDescent="0.35">
      <c r="A3606">
        <v>15182</v>
      </c>
      <c r="B3606">
        <v>1</v>
      </c>
      <c r="C3606" t="s">
        <v>20</v>
      </c>
      <c r="D3606">
        <v>9</v>
      </c>
      <c r="E3606">
        <v>2</v>
      </c>
      <c r="F3606">
        <v>1</v>
      </c>
      <c r="G3606">
        <v>90</v>
      </c>
      <c r="H3606">
        <v>2.3442129629629438E-3</v>
      </c>
      <c r="I3606">
        <v>2.3442129629629438E-3</v>
      </c>
      <c r="J3606">
        <v>2.3442129629629438E-3</v>
      </c>
      <c r="K3606">
        <v>2</v>
      </c>
      <c r="L3606">
        <v>1</v>
      </c>
    </row>
    <row r="3607" spans="1:12" x14ac:dyDescent="0.35">
      <c r="A3607">
        <v>15182</v>
      </c>
      <c r="B3607">
        <v>2</v>
      </c>
      <c r="C3607" t="s">
        <v>40</v>
      </c>
      <c r="D3607">
        <v>9</v>
      </c>
      <c r="E3607">
        <v>6</v>
      </c>
      <c r="F3607">
        <v>1</v>
      </c>
      <c r="G3607">
        <v>50</v>
      </c>
      <c r="H3607">
        <v>8.0378472222222275E-3</v>
      </c>
      <c r="I3607">
        <v>8.0378472222222275E-3</v>
      </c>
      <c r="J3607">
        <v>8.0378472222222275E-3</v>
      </c>
      <c r="K3607">
        <v>6</v>
      </c>
      <c r="L3607">
        <v>1</v>
      </c>
    </row>
    <row r="3608" spans="1:12" x14ac:dyDescent="0.35">
      <c r="A3608">
        <v>15182</v>
      </c>
      <c r="B3608">
        <v>3</v>
      </c>
      <c r="C3608" t="s">
        <v>36</v>
      </c>
      <c r="D3608">
        <v>27</v>
      </c>
      <c r="E3608">
        <v>9</v>
      </c>
      <c r="F3608">
        <v>1</v>
      </c>
      <c r="G3608">
        <v>20</v>
      </c>
      <c r="H3608">
        <v>3.125E-2</v>
      </c>
      <c r="I3608">
        <v>3.125E-2</v>
      </c>
      <c r="J3608">
        <v>3.125E-2</v>
      </c>
      <c r="K3608">
        <v>9</v>
      </c>
      <c r="L3608">
        <v>1</v>
      </c>
    </row>
    <row r="3609" spans="1:12" x14ac:dyDescent="0.35">
      <c r="A3609">
        <v>15182</v>
      </c>
      <c r="B3609">
        <v>4</v>
      </c>
      <c r="D3609">
        <v>0</v>
      </c>
      <c r="F3609">
        <v>0</v>
      </c>
      <c r="G3609">
        <v>0</v>
      </c>
      <c r="K3609" t="s">
        <v>89</v>
      </c>
      <c r="L3609">
        <v>1</v>
      </c>
    </row>
    <row r="3610" spans="1:12" x14ac:dyDescent="0.35">
      <c r="A3610">
        <v>15182</v>
      </c>
      <c r="B3610">
        <v>5</v>
      </c>
      <c r="D3610">
        <v>0</v>
      </c>
      <c r="F3610">
        <v>0</v>
      </c>
      <c r="G3610">
        <v>0</v>
      </c>
      <c r="K3610" t="s">
        <v>89</v>
      </c>
      <c r="L3610">
        <v>1</v>
      </c>
    </row>
    <row r="3611" spans="1:12" x14ac:dyDescent="0.35">
      <c r="A3611">
        <v>15182</v>
      </c>
      <c r="B3611">
        <v>6</v>
      </c>
      <c r="D3611">
        <v>0</v>
      </c>
      <c r="F3611">
        <v>0</v>
      </c>
      <c r="G3611">
        <v>0</v>
      </c>
      <c r="K3611" t="s">
        <v>89</v>
      </c>
      <c r="L3611">
        <v>1</v>
      </c>
    </row>
    <row r="3612" spans="1:12" x14ac:dyDescent="0.35">
      <c r="A3612">
        <v>15182</v>
      </c>
      <c r="B3612">
        <v>7</v>
      </c>
      <c r="D3612">
        <v>0</v>
      </c>
      <c r="F3612">
        <v>0</v>
      </c>
      <c r="G3612">
        <v>0</v>
      </c>
      <c r="K3612" t="s">
        <v>89</v>
      </c>
      <c r="L3612">
        <v>1</v>
      </c>
    </row>
    <row r="3613" spans="1:12" x14ac:dyDescent="0.35">
      <c r="A3613">
        <v>15182</v>
      </c>
      <c r="B3613">
        <v>8</v>
      </c>
      <c r="D3613">
        <v>0</v>
      </c>
      <c r="F3613">
        <v>0</v>
      </c>
      <c r="G3613">
        <v>0</v>
      </c>
      <c r="K3613" t="s">
        <v>89</v>
      </c>
      <c r="L3613">
        <v>1</v>
      </c>
    </row>
    <row r="3614" spans="1:12" x14ac:dyDescent="0.35">
      <c r="A3614">
        <v>12348</v>
      </c>
      <c r="B3614">
        <v>1</v>
      </c>
      <c r="C3614" t="s">
        <v>16</v>
      </c>
      <c r="D3614">
        <v>8</v>
      </c>
      <c r="E3614">
        <v>8</v>
      </c>
      <c r="F3614">
        <v>1</v>
      </c>
      <c r="G3614">
        <v>30</v>
      </c>
      <c r="H3614">
        <v>2.4825231481482302E-3</v>
      </c>
      <c r="I3614">
        <v>2.4825231481482302E-3</v>
      </c>
      <c r="J3614">
        <v>2.4825231481482302E-3</v>
      </c>
      <c r="K3614">
        <v>8</v>
      </c>
      <c r="L3614">
        <v>1</v>
      </c>
    </row>
    <row r="3615" spans="1:12" x14ac:dyDescent="0.35">
      <c r="A3615">
        <v>12348</v>
      </c>
      <c r="B3615">
        <v>2</v>
      </c>
      <c r="C3615" t="s">
        <v>69</v>
      </c>
      <c r="D3615">
        <v>8</v>
      </c>
      <c r="E3615">
        <v>10</v>
      </c>
      <c r="F3615">
        <v>1</v>
      </c>
      <c r="G3615">
        <v>10</v>
      </c>
      <c r="H3615" t="s">
        <v>334</v>
      </c>
      <c r="I3615" t="s">
        <v>334</v>
      </c>
      <c r="J3615">
        <v>306</v>
      </c>
      <c r="K3615">
        <v>10</v>
      </c>
      <c r="L3615">
        <v>1</v>
      </c>
    </row>
    <row r="3616" spans="1:12" x14ac:dyDescent="0.35">
      <c r="A3616">
        <v>12348</v>
      </c>
      <c r="B3616">
        <v>3</v>
      </c>
      <c r="D3616">
        <v>47</v>
      </c>
      <c r="E3616" t="s">
        <v>257</v>
      </c>
      <c r="F3616">
        <v>1</v>
      </c>
      <c r="G3616">
        <v>0</v>
      </c>
      <c r="K3616" t="s">
        <v>257</v>
      </c>
      <c r="L3616">
        <v>1</v>
      </c>
    </row>
    <row r="3617" spans="1:12" x14ac:dyDescent="0.35">
      <c r="A3617">
        <v>12348</v>
      </c>
      <c r="B3617">
        <v>4</v>
      </c>
      <c r="D3617">
        <v>0</v>
      </c>
      <c r="E3617" t="s">
        <v>257</v>
      </c>
      <c r="F3617">
        <v>0</v>
      </c>
      <c r="G3617">
        <v>0</v>
      </c>
      <c r="K3617" t="s">
        <v>257</v>
      </c>
      <c r="L3617">
        <v>1</v>
      </c>
    </row>
    <row r="3618" spans="1:12" x14ac:dyDescent="0.35">
      <c r="A3618">
        <v>12348</v>
      </c>
      <c r="B3618">
        <v>5</v>
      </c>
      <c r="D3618">
        <v>0</v>
      </c>
      <c r="E3618" t="s">
        <v>257</v>
      </c>
      <c r="F3618">
        <v>0</v>
      </c>
      <c r="G3618">
        <v>0</v>
      </c>
      <c r="K3618" t="s">
        <v>257</v>
      </c>
      <c r="L3618">
        <v>1</v>
      </c>
    </row>
    <row r="3619" spans="1:12" x14ac:dyDescent="0.35">
      <c r="A3619">
        <v>12348</v>
      </c>
      <c r="B3619">
        <v>6</v>
      </c>
      <c r="D3619">
        <v>0</v>
      </c>
      <c r="E3619" t="s">
        <v>257</v>
      </c>
      <c r="F3619">
        <v>0</v>
      </c>
      <c r="G3619">
        <v>0</v>
      </c>
      <c r="K3619" t="s">
        <v>257</v>
      </c>
      <c r="L3619">
        <v>1</v>
      </c>
    </row>
    <row r="3620" spans="1:12" x14ac:dyDescent="0.35">
      <c r="A3620">
        <v>12348</v>
      </c>
      <c r="B3620">
        <v>7</v>
      </c>
      <c r="D3620">
        <v>0</v>
      </c>
      <c r="E3620" t="s">
        <v>257</v>
      </c>
      <c r="F3620">
        <v>0</v>
      </c>
      <c r="G3620">
        <v>0</v>
      </c>
      <c r="K3620" t="s">
        <v>257</v>
      </c>
      <c r="L3620">
        <v>1</v>
      </c>
    </row>
    <row r="3621" spans="1:12" x14ac:dyDescent="0.35">
      <c r="A3621">
        <v>12348</v>
      </c>
      <c r="B3621">
        <v>8</v>
      </c>
      <c r="D3621">
        <v>0</v>
      </c>
      <c r="E3621" t="s">
        <v>257</v>
      </c>
      <c r="F3621">
        <v>0</v>
      </c>
      <c r="G3621">
        <v>0</v>
      </c>
      <c r="K3621" t="s">
        <v>257</v>
      </c>
      <c r="L3621">
        <v>1</v>
      </c>
    </row>
    <row r="3622" spans="1:12" x14ac:dyDescent="0.35">
      <c r="A3622">
        <v>631875</v>
      </c>
      <c r="B3622">
        <v>1</v>
      </c>
      <c r="C3622" t="s">
        <v>11</v>
      </c>
      <c r="D3622">
        <v>19</v>
      </c>
      <c r="E3622">
        <v>1</v>
      </c>
      <c r="F3622">
        <v>1</v>
      </c>
      <c r="G3622">
        <v>100</v>
      </c>
      <c r="H3622">
        <v>2.0100694444444844E-3</v>
      </c>
      <c r="I3622">
        <v>2.0100694444444844E-3</v>
      </c>
      <c r="J3622">
        <v>2.0100694444444844E-3</v>
      </c>
      <c r="K3622">
        <v>1</v>
      </c>
      <c r="L3622">
        <v>1</v>
      </c>
    </row>
    <row r="3623" spans="1:12" x14ac:dyDescent="0.35">
      <c r="A3623">
        <v>631875</v>
      </c>
      <c r="B3623">
        <v>2</v>
      </c>
      <c r="C3623" t="s">
        <v>20</v>
      </c>
      <c r="D3623">
        <v>19</v>
      </c>
      <c r="E3623">
        <v>2</v>
      </c>
      <c r="F3623">
        <v>1</v>
      </c>
      <c r="G3623">
        <v>90</v>
      </c>
      <c r="H3623">
        <v>7.5797453703703166E-3</v>
      </c>
      <c r="I3623">
        <v>7.5797453703703166E-3</v>
      </c>
      <c r="J3623">
        <v>7.5797453703703166E-3</v>
      </c>
      <c r="K3623">
        <v>2</v>
      </c>
      <c r="L3623">
        <v>1</v>
      </c>
    </row>
    <row r="3624" spans="1:12" x14ac:dyDescent="0.35">
      <c r="A3624">
        <v>631875</v>
      </c>
      <c r="B3624">
        <v>3</v>
      </c>
      <c r="C3624" t="s">
        <v>11</v>
      </c>
      <c r="D3624">
        <v>37</v>
      </c>
      <c r="E3624">
        <v>1</v>
      </c>
      <c r="F3624">
        <v>1</v>
      </c>
      <c r="G3624">
        <v>100</v>
      </c>
      <c r="H3624">
        <v>2.1032407407407305E-2</v>
      </c>
      <c r="I3624">
        <v>2.1032407407407305E-2</v>
      </c>
      <c r="J3624">
        <v>2.1032407407407305E-2</v>
      </c>
      <c r="K3624">
        <v>1</v>
      </c>
      <c r="L3624">
        <v>1</v>
      </c>
    </row>
    <row r="3625" spans="1:12" x14ac:dyDescent="0.35">
      <c r="A3625">
        <v>631875</v>
      </c>
      <c r="B3625">
        <v>4</v>
      </c>
      <c r="C3625" t="s">
        <v>20</v>
      </c>
      <c r="D3625">
        <v>15</v>
      </c>
      <c r="E3625">
        <v>2</v>
      </c>
      <c r="F3625">
        <v>1</v>
      </c>
      <c r="G3625">
        <v>90</v>
      </c>
      <c r="H3625">
        <v>2.2681712962961953E-3</v>
      </c>
      <c r="I3625">
        <v>2.2681712962961953E-3</v>
      </c>
      <c r="J3625">
        <v>2.2681712962961953E-3</v>
      </c>
      <c r="K3625">
        <v>2</v>
      </c>
      <c r="L3625">
        <v>1</v>
      </c>
    </row>
    <row r="3626" spans="1:12" x14ac:dyDescent="0.35">
      <c r="A3626">
        <v>631875</v>
      </c>
      <c r="B3626">
        <v>5</v>
      </c>
      <c r="C3626" t="s">
        <v>11</v>
      </c>
      <c r="D3626">
        <v>15</v>
      </c>
      <c r="E3626">
        <v>1</v>
      </c>
      <c r="F3626">
        <v>1</v>
      </c>
      <c r="G3626">
        <v>100</v>
      </c>
      <c r="H3626">
        <v>1.396122685185186E-2</v>
      </c>
      <c r="I3626">
        <v>1.396122685185186E-2</v>
      </c>
      <c r="J3626">
        <v>1.396122685185186E-2</v>
      </c>
      <c r="K3626">
        <v>1</v>
      </c>
      <c r="L3626">
        <v>1</v>
      </c>
    </row>
    <row r="3627" spans="1:12" x14ac:dyDescent="0.35">
      <c r="A3627">
        <v>631875</v>
      </c>
      <c r="B3627">
        <v>6</v>
      </c>
      <c r="C3627" t="s">
        <v>28</v>
      </c>
      <c r="D3627">
        <v>15</v>
      </c>
      <c r="E3627">
        <v>3</v>
      </c>
      <c r="F3627">
        <v>1</v>
      </c>
      <c r="G3627">
        <v>80</v>
      </c>
      <c r="H3627" t="s">
        <v>335</v>
      </c>
      <c r="I3627">
        <v>250</v>
      </c>
      <c r="J3627">
        <v>250</v>
      </c>
      <c r="K3627">
        <v>3</v>
      </c>
      <c r="L3627">
        <v>1</v>
      </c>
    </row>
    <row r="3628" spans="1:12" x14ac:dyDescent="0.35">
      <c r="A3628">
        <v>631875</v>
      </c>
      <c r="B3628">
        <v>7</v>
      </c>
      <c r="C3628" t="s">
        <v>20</v>
      </c>
      <c r="D3628">
        <v>15</v>
      </c>
      <c r="E3628">
        <v>2</v>
      </c>
      <c r="F3628">
        <v>1</v>
      </c>
      <c r="G3628">
        <v>90</v>
      </c>
      <c r="H3628">
        <v>3.8109953703704402E-3</v>
      </c>
      <c r="I3628">
        <v>3.8109953703704402E-3</v>
      </c>
      <c r="J3628">
        <v>3.8109953703704402E-3</v>
      </c>
      <c r="K3628">
        <v>2</v>
      </c>
      <c r="L3628">
        <v>1</v>
      </c>
    </row>
    <row r="3629" spans="1:12" x14ac:dyDescent="0.35">
      <c r="A3629">
        <v>631875</v>
      </c>
      <c r="B3629">
        <v>8</v>
      </c>
      <c r="C3629" t="s">
        <v>20</v>
      </c>
      <c r="D3629">
        <v>0</v>
      </c>
      <c r="E3629">
        <v>2</v>
      </c>
      <c r="F3629">
        <v>1</v>
      </c>
      <c r="G3629">
        <v>90</v>
      </c>
      <c r="H3629" t="s">
        <v>164</v>
      </c>
      <c r="I3629" t="s">
        <v>164</v>
      </c>
      <c r="J3629">
        <v>9</v>
      </c>
      <c r="K3629">
        <v>2</v>
      </c>
      <c r="L3629">
        <v>1</v>
      </c>
    </row>
    <row r="3630" spans="1:12" x14ac:dyDescent="0.35">
      <c r="A3630">
        <v>116627</v>
      </c>
      <c r="B3630">
        <v>1</v>
      </c>
      <c r="C3630" t="s">
        <v>19</v>
      </c>
      <c r="D3630">
        <v>15</v>
      </c>
      <c r="E3630">
        <v>5</v>
      </c>
      <c r="F3630">
        <v>1</v>
      </c>
      <c r="G3630">
        <v>60</v>
      </c>
      <c r="H3630">
        <v>2.1534722222222857E-3</v>
      </c>
      <c r="I3630">
        <v>2.1534722222222857E-3</v>
      </c>
      <c r="J3630">
        <v>2.1534722222222857E-3</v>
      </c>
      <c r="K3630">
        <v>5</v>
      </c>
      <c r="L3630">
        <v>1</v>
      </c>
    </row>
    <row r="3631" spans="1:12" x14ac:dyDescent="0.35">
      <c r="A3631">
        <v>116627</v>
      </c>
      <c r="B3631">
        <v>2</v>
      </c>
      <c r="C3631" t="s">
        <v>11</v>
      </c>
      <c r="D3631">
        <v>15</v>
      </c>
      <c r="E3631">
        <v>1</v>
      </c>
      <c r="F3631">
        <v>1</v>
      </c>
      <c r="G3631">
        <v>100</v>
      </c>
      <c r="H3631">
        <v>7.0776620370369692E-3</v>
      </c>
      <c r="I3631">
        <v>7.0776620370369692E-3</v>
      </c>
      <c r="J3631">
        <v>7.0776620370369692E-3</v>
      </c>
      <c r="K3631">
        <v>1</v>
      </c>
      <c r="L3631">
        <v>1</v>
      </c>
    </row>
    <row r="3632" spans="1:12" x14ac:dyDescent="0.35">
      <c r="A3632">
        <v>116627</v>
      </c>
      <c r="B3632">
        <v>3</v>
      </c>
      <c r="C3632" t="s">
        <v>20</v>
      </c>
      <c r="D3632">
        <v>30</v>
      </c>
      <c r="E3632">
        <v>2</v>
      </c>
      <c r="F3632">
        <v>1</v>
      </c>
      <c r="G3632">
        <v>90</v>
      </c>
      <c r="H3632">
        <v>2.1633912037037017E-2</v>
      </c>
      <c r="I3632">
        <v>2.1633912037037017E-2</v>
      </c>
      <c r="J3632">
        <v>2.1633912037037017E-2</v>
      </c>
      <c r="K3632">
        <v>2</v>
      </c>
      <c r="L3632">
        <v>1</v>
      </c>
    </row>
    <row r="3633" spans="1:12" x14ac:dyDescent="0.35">
      <c r="A3633">
        <v>116627</v>
      </c>
      <c r="B3633">
        <v>4</v>
      </c>
      <c r="C3633" t="s">
        <v>11</v>
      </c>
      <c r="D3633">
        <v>16</v>
      </c>
      <c r="E3633">
        <v>1</v>
      </c>
      <c r="F3633">
        <v>1</v>
      </c>
      <c r="G3633">
        <v>100</v>
      </c>
      <c r="H3633">
        <v>2.1467592592592233E-3</v>
      </c>
      <c r="I3633">
        <v>2.1467592592592233E-3</v>
      </c>
      <c r="J3633">
        <v>2.1467592592592233E-3</v>
      </c>
      <c r="K3633">
        <v>1</v>
      </c>
      <c r="L3633">
        <v>1</v>
      </c>
    </row>
    <row r="3634" spans="1:12" x14ac:dyDescent="0.35">
      <c r="A3634">
        <v>116627</v>
      </c>
      <c r="B3634">
        <v>5</v>
      </c>
      <c r="C3634" t="s">
        <v>21</v>
      </c>
      <c r="D3634">
        <v>16</v>
      </c>
      <c r="E3634">
        <v>4</v>
      </c>
      <c r="F3634">
        <v>1</v>
      </c>
      <c r="G3634">
        <v>70</v>
      </c>
      <c r="H3634">
        <v>1.6212384259259194E-2</v>
      </c>
      <c r="I3634">
        <v>1.6212384259259194E-2</v>
      </c>
      <c r="J3634">
        <v>1.6212384259259194E-2</v>
      </c>
      <c r="K3634">
        <v>4</v>
      </c>
      <c r="L3634">
        <v>1</v>
      </c>
    </row>
    <row r="3635" spans="1:12" x14ac:dyDescent="0.35">
      <c r="A3635">
        <v>116627</v>
      </c>
      <c r="B3635">
        <v>6</v>
      </c>
      <c r="C3635" t="s">
        <v>11</v>
      </c>
      <c r="D3635">
        <v>16</v>
      </c>
      <c r="E3635">
        <v>1</v>
      </c>
      <c r="F3635">
        <v>1</v>
      </c>
      <c r="G3635">
        <v>100</v>
      </c>
      <c r="H3635" t="s">
        <v>313</v>
      </c>
      <c r="I3635">
        <v>280</v>
      </c>
      <c r="J3635">
        <v>280</v>
      </c>
      <c r="K3635" t="s">
        <v>318</v>
      </c>
      <c r="L3635">
        <v>1</v>
      </c>
    </row>
    <row r="3636" spans="1:12" x14ac:dyDescent="0.35">
      <c r="A3636">
        <v>116627</v>
      </c>
      <c r="B3636">
        <v>7</v>
      </c>
      <c r="C3636" t="s">
        <v>13</v>
      </c>
      <c r="D3636">
        <v>16</v>
      </c>
      <c r="E3636">
        <v>7</v>
      </c>
      <c r="F3636">
        <v>1</v>
      </c>
      <c r="G3636">
        <v>40</v>
      </c>
      <c r="H3636" t="s">
        <v>68</v>
      </c>
      <c r="I3636" t="s">
        <v>68</v>
      </c>
      <c r="J3636">
        <v>6</v>
      </c>
      <c r="K3636">
        <v>7</v>
      </c>
      <c r="L3636">
        <v>1</v>
      </c>
    </row>
    <row r="3637" spans="1:12" x14ac:dyDescent="0.35">
      <c r="A3637">
        <v>116627</v>
      </c>
      <c r="B3637">
        <v>8</v>
      </c>
      <c r="C3637" t="s">
        <v>28</v>
      </c>
      <c r="D3637">
        <v>0</v>
      </c>
      <c r="E3637">
        <v>3</v>
      </c>
      <c r="F3637">
        <v>1</v>
      </c>
      <c r="G3637">
        <v>80</v>
      </c>
      <c r="H3637" t="s">
        <v>190</v>
      </c>
      <c r="I3637" t="s">
        <v>190</v>
      </c>
      <c r="J3637">
        <v>12</v>
      </c>
      <c r="K3637">
        <v>3</v>
      </c>
      <c r="L3637">
        <v>1</v>
      </c>
    </row>
    <row r="3638" spans="1:12" x14ac:dyDescent="0.35">
      <c r="A3638">
        <v>26902</v>
      </c>
      <c r="B3638">
        <v>1</v>
      </c>
      <c r="C3638" t="s">
        <v>20</v>
      </c>
      <c r="D3638">
        <v>17</v>
      </c>
      <c r="E3638">
        <v>2</v>
      </c>
      <c r="F3638">
        <v>1</v>
      </c>
      <c r="G3638">
        <v>90</v>
      </c>
      <c r="H3638">
        <v>2.0788194444445462E-3</v>
      </c>
      <c r="I3638">
        <v>2.0788194444445462E-3</v>
      </c>
      <c r="J3638">
        <v>2.0788194444445462E-3</v>
      </c>
      <c r="K3638">
        <v>2</v>
      </c>
      <c r="L3638">
        <v>1</v>
      </c>
    </row>
    <row r="3639" spans="1:12" x14ac:dyDescent="0.35">
      <c r="A3639">
        <v>26902</v>
      </c>
      <c r="B3639">
        <v>2</v>
      </c>
      <c r="C3639" t="s">
        <v>28</v>
      </c>
      <c r="D3639">
        <v>17</v>
      </c>
      <c r="E3639">
        <v>3</v>
      </c>
      <c r="F3639">
        <v>1</v>
      </c>
      <c r="G3639">
        <v>80</v>
      </c>
      <c r="H3639">
        <v>7.8657407407407565E-3</v>
      </c>
      <c r="I3639">
        <v>7.8657407407407565E-3</v>
      </c>
      <c r="J3639">
        <v>7.8657407407407565E-3</v>
      </c>
      <c r="K3639">
        <v>3</v>
      </c>
      <c r="L3639">
        <v>1</v>
      </c>
    </row>
    <row r="3640" spans="1:12" x14ac:dyDescent="0.35">
      <c r="A3640">
        <v>26902</v>
      </c>
      <c r="B3640">
        <v>3</v>
      </c>
      <c r="C3640" t="s">
        <v>19</v>
      </c>
      <c r="D3640">
        <v>33</v>
      </c>
      <c r="E3640">
        <v>5</v>
      </c>
      <c r="F3640">
        <v>1</v>
      </c>
      <c r="G3640">
        <v>60</v>
      </c>
      <c r="H3640">
        <v>2.3014930555555591E-2</v>
      </c>
      <c r="I3640">
        <v>2.3014930555555591E-2</v>
      </c>
      <c r="J3640">
        <v>2.3014930555555591E-2</v>
      </c>
      <c r="K3640">
        <v>5</v>
      </c>
      <c r="L3640">
        <v>1</v>
      </c>
    </row>
    <row r="3641" spans="1:12" x14ac:dyDescent="0.35">
      <c r="A3641">
        <v>26902</v>
      </c>
      <c r="B3641">
        <v>4</v>
      </c>
      <c r="C3641" t="s">
        <v>16</v>
      </c>
      <c r="D3641">
        <v>14</v>
      </c>
      <c r="E3641">
        <v>8</v>
      </c>
      <c r="F3641">
        <v>1</v>
      </c>
      <c r="G3641">
        <v>30</v>
      </c>
      <c r="H3641">
        <v>2.9855324074075096E-3</v>
      </c>
      <c r="I3641">
        <v>2.9855324074075096E-3</v>
      </c>
      <c r="J3641">
        <v>2.9855324074075096E-3</v>
      </c>
      <c r="K3641">
        <v>8</v>
      </c>
      <c r="L3641">
        <v>1</v>
      </c>
    </row>
    <row r="3642" spans="1:12" x14ac:dyDescent="0.35">
      <c r="A3642">
        <v>26902</v>
      </c>
      <c r="B3642">
        <v>5</v>
      </c>
      <c r="C3642" t="s">
        <v>40</v>
      </c>
      <c r="D3642">
        <v>14</v>
      </c>
      <c r="E3642">
        <v>6</v>
      </c>
      <c r="F3642">
        <v>1</v>
      </c>
      <c r="G3642">
        <v>50</v>
      </c>
      <c r="H3642">
        <v>1.6634143518518441E-2</v>
      </c>
      <c r="I3642">
        <v>1.6634143518518441E-2</v>
      </c>
      <c r="J3642">
        <v>1.6634143518518441E-2</v>
      </c>
      <c r="K3642">
        <v>6</v>
      </c>
      <c r="L3642">
        <v>1</v>
      </c>
    </row>
    <row r="3643" spans="1:12" x14ac:dyDescent="0.35">
      <c r="A3643">
        <v>26902</v>
      </c>
      <c r="B3643">
        <v>6</v>
      </c>
      <c r="C3643" t="s">
        <v>69</v>
      </c>
      <c r="D3643">
        <v>14</v>
      </c>
      <c r="E3643">
        <v>10</v>
      </c>
      <c r="F3643">
        <v>1</v>
      </c>
      <c r="G3643">
        <v>10</v>
      </c>
      <c r="H3643" t="s">
        <v>336</v>
      </c>
      <c r="I3643">
        <v>170</v>
      </c>
      <c r="J3643">
        <v>170</v>
      </c>
      <c r="K3643">
        <v>10</v>
      </c>
      <c r="L3643">
        <v>1</v>
      </c>
    </row>
    <row r="3644" spans="1:12" x14ac:dyDescent="0.35">
      <c r="A3644">
        <v>26902</v>
      </c>
      <c r="B3644">
        <v>7</v>
      </c>
      <c r="C3644" t="s">
        <v>11</v>
      </c>
      <c r="D3644">
        <v>14</v>
      </c>
      <c r="E3644">
        <v>1</v>
      </c>
      <c r="F3644">
        <v>1</v>
      </c>
      <c r="G3644">
        <v>100</v>
      </c>
      <c r="H3644">
        <v>3.2584490740741323E-3</v>
      </c>
      <c r="I3644">
        <v>3.2584490740741323E-3</v>
      </c>
      <c r="J3644">
        <v>3.2584490740741323E-3</v>
      </c>
      <c r="K3644">
        <v>1</v>
      </c>
      <c r="L3644">
        <v>1</v>
      </c>
    </row>
    <row r="3645" spans="1:12" x14ac:dyDescent="0.35">
      <c r="A3645">
        <v>26902</v>
      </c>
      <c r="B3645">
        <v>8</v>
      </c>
      <c r="C3645" t="s">
        <v>11</v>
      </c>
      <c r="D3645">
        <v>0</v>
      </c>
      <c r="E3645">
        <v>1</v>
      </c>
      <c r="F3645">
        <v>1</v>
      </c>
      <c r="G3645">
        <v>100</v>
      </c>
      <c r="H3645" t="s">
        <v>273</v>
      </c>
      <c r="I3645" t="s">
        <v>273</v>
      </c>
      <c r="K3645">
        <v>1</v>
      </c>
      <c r="L3645">
        <v>1</v>
      </c>
    </row>
    <row r="3646" spans="1:12" x14ac:dyDescent="0.35">
      <c r="A3646">
        <v>95809</v>
      </c>
      <c r="B3646">
        <v>1</v>
      </c>
      <c r="C3646" t="s">
        <v>36</v>
      </c>
      <c r="D3646">
        <v>18</v>
      </c>
      <c r="E3646">
        <v>9</v>
      </c>
      <c r="F3646">
        <v>1</v>
      </c>
      <c r="G3646">
        <v>20</v>
      </c>
      <c r="H3646">
        <v>2.2523148148148042E-3</v>
      </c>
      <c r="I3646">
        <v>2.2523148148148042E-3</v>
      </c>
      <c r="J3646">
        <v>2.2523148148148042E-3</v>
      </c>
      <c r="K3646">
        <v>9</v>
      </c>
      <c r="L3646">
        <v>1</v>
      </c>
    </row>
    <row r="3647" spans="1:12" x14ac:dyDescent="0.35">
      <c r="A3647">
        <v>95809</v>
      </c>
      <c r="B3647">
        <v>2</v>
      </c>
      <c r="C3647" t="s">
        <v>21</v>
      </c>
      <c r="D3647">
        <v>18</v>
      </c>
      <c r="E3647">
        <v>4</v>
      </c>
      <c r="F3647">
        <v>1</v>
      </c>
      <c r="G3647">
        <v>70</v>
      </c>
      <c r="H3647">
        <v>8.1877314814815527E-3</v>
      </c>
      <c r="I3647">
        <v>8.1877314814815527E-3</v>
      </c>
      <c r="J3647">
        <v>8.1877314814815527E-3</v>
      </c>
      <c r="K3647">
        <v>4</v>
      </c>
      <c r="L3647">
        <v>1</v>
      </c>
    </row>
    <row r="3648" spans="1:12" x14ac:dyDescent="0.35">
      <c r="A3648">
        <v>95809</v>
      </c>
      <c r="B3648">
        <v>3</v>
      </c>
      <c r="C3648" t="s">
        <v>21</v>
      </c>
      <c r="D3648">
        <v>35</v>
      </c>
      <c r="E3648">
        <v>4</v>
      </c>
      <c r="F3648">
        <v>1</v>
      </c>
      <c r="G3648">
        <v>70</v>
      </c>
      <c r="H3648">
        <v>2.2625462962962972E-2</v>
      </c>
      <c r="I3648">
        <v>2.2625462962962972E-2</v>
      </c>
      <c r="J3648">
        <v>2.2625462962962972E-2</v>
      </c>
      <c r="K3648">
        <v>4</v>
      </c>
      <c r="L3648">
        <v>1</v>
      </c>
    </row>
    <row r="3649" spans="1:12" x14ac:dyDescent="0.35">
      <c r="A3649">
        <v>95809</v>
      </c>
      <c r="B3649">
        <v>4</v>
      </c>
      <c r="C3649" t="s">
        <v>40</v>
      </c>
      <c r="D3649">
        <v>13</v>
      </c>
      <c r="E3649">
        <v>6</v>
      </c>
      <c r="F3649">
        <v>1</v>
      </c>
      <c r="G3649">
        <v>50</v>
      </c>
      <c r="H3649">
        <v>2.8504629629628742E-3</v>
      </c>
      <c r="I3649">
        <v>2.8504629629628742E-3</v>
      </c>
      <c r="J3649">
        <v>2.8504629629628742E-3</v>
      </c>
      <c r="K3649">
        <v>6</v>
      </c>
      <c r="L3649">
        <v>1</v>
      </c>
    </row>
    <row r="3650" spans="1:12" x14ac:dyDescent="0.35">
      <c r="A3650">
        <v>95809</v>
      </c>
      <c r="B3650">
        <v>5</v>
      </c>
      <c r="C3650" t="s">
        <v>20</v>
      </c>
      <c r="D3650">
        <v>13</v>
      </c>
      <c r="E3650">
        <v>2</v>
      </c>
      <c r="F3650">
        <v>1</v>
      </c>
      <c r="G3650">
        <v>90</v>
      </c>
      <c r="H3650">
        <v>1.4597800925925997E-2</v>
      </c>
      <c r="I3650">
        <v>1.4597800925925997E-2</v>
      </c>
      <c r="J3650">
        <v>1.4597800925925997E-2</v>
      </c>
      <c r="K3650">
        <v>2</v>
      </c>
      <c r="L3650">
        <v>1</v>
      </c>
    </row>
    <row r="3651" spans="1:12" x14ac:dyDescent="0.35">
      <c r="A3651">
        <v>95809</v>
      </c>
      <c r="B3651">
        <v>6</v>
      </c>
      <c r="C3651" t="s">
        <v>21</v>
      </c>
      <c r="D3651">
        <v>17</v>
      </c>
      <c r="E3651">
        <v>4</v>
      </c>
      <c r="F3651">
        <v>1</v>
      </c>
      <c r="G3651">
        <v>70</v>
      </c>
      <c r="H3651" t="s">
        <v>328</v>
      </c>
      <c r="I3651">
        <v>245</v>
      </c>
      <c r="J3651">
        <v>245</v>
      </c>
      <c r="K3651">
        <v>4</v>
      </c>
      <c r="L3651">
        <v>1</v>
      </c>
    </row>
    <row r="3652" spans="1:12" x14ac:dyDescent="0.35">
      <c r="A3652">
        <v>95809</v>
      </c>
      <c r="B3652">
        <v>7</v>
      </c>
      <c r="C3652" t="s">
        <v>28</v>
      </c>
      <c r="D3652">
        <v>17</v>
      </c>
      <c r="E3652">
        <v>3</v>
      </c>
      <c r="F3652">
        <v>1</v>
      </c>
      <c r="G3652">
        <v>80</v>
      </c>
      <c r="H3652">
        <v>4.1280092592592688E-3</v>
      </c>
      <c r="I3652">
        <v>4.1280092592592688E-3</v>
      </c>
      <c r="J3652">
        <v>4.1280092592592688E-3</v>
      </c>
      <c r="K3652">
        <v>3</v>
      </c>
      <c r="L3652">
        <v>1</v>
      </c>
    </row>
    <row r="3653" spans="1:12" x14ac:dyDescent="0.35">
      <c r="A3653">
        <v>95809</v>
      </c>
      <c r="B3653">
        <v>8</v>
      </c>
      <c r="C3653" t="s">
        <v>19</v>
      </c>
      <c r="D3653">
        <v>0</v>
      </c>
      <c r="E3653">
        <v>5</v>
      </c>
      <c r="F3653">
        <v>1</v>
      </c>
      <c r="G3653">
        <v>60</v>
      </c>
      <c r="H3653" t="s">
        <v>198</v>
      </c>
      <c r="I3653" t="s">
        <v>198</v>
      </c>
      <c r="J3653">
        <v>16</v>
      </c>
      <c r="K3653">
        <v>5</v>
      </c>
      <c r="L3653">
        <v>1</v>
      </c>
    </row>
    <row r="3654" spans="1:12" x14ac:dyDescent="0.35">
      <c r="A3654">
        <v>112592</v>
      </c>
      <c r="B3654">
        <v>1</v>
      </c>
      <c r="C3654" t="s">
        <v>16</v>
      </c>
      <c r="D3654">
        <v>12</v>
      </c>
      <c r="E3654">
        <v>8</v>
      </c>
      <c r="F3654">
        <v>1</v>
      </c>
      <c r="G3654">
        <v>30</v>
      </c>
      <c r="H3654">
        <v>2.2353009259259426E-3</v>
      </c>
      <c r="I3654">
        <v>2.2353009259259426E-3</v>
      </c>
      <c r="J3654">
        <v>2.2353009259259426E-3</v>
      </c>
      <c r="K3654">
        <v>8</v>
      </c>
      <c r="L3654">
        <v>1</v>
      </c>
    </row>
    <row r="3655" spans="1:12" x14ac:dyDescent="0.35">
      <c r="A3655">
        <v>112592</v>
      </c>
      <c r="B3655">
        <v>2</v>
      </c>
      <c r="C3655" t="s">
        <v>19</v>
      </c>
      <c r="D3655">
        <v>12</v>
      </c>
      <c r="E3655">
        <v>5</v>
      </c>
      <c r="F3655">
        <v>1</v>
      </c>
      <c r="G3655">
        <v>60</v>
      </c>
      <c r="H3655">
        <v>8.7200231481481261E-3</v>
      </c>
      <c r="I3655">
        <v>8.7200231481481261E-3</v>
      </c>
      <c r="J3655">
        <v>8.7200231481481261E-3</v>
      </c>
      <c r="K3655">
        <v>5</v>
      </c>
      <c r="L3655">
        <v>1</v>
      </c>
    </row>
    <row r="3656" spans="1:12" x14ac:dyDescent="0.35">
      <c r="A3656">
        <v>112592</v>
      </c>
      <c r="B3656">
        <v>3</v>
      </c>
      <c r="C3656" t="s">
        <v>16</v>
      </c>
      <c r="D3656">
        <v>36</v>
      </c>
      <c r="E3656">
        <v>8</v>
      </c>
      <c r="F3656">
        <v>1</v>
      </c>
      <c r="G3656">
        <v>30</v>
      </c>
      <c r="H3656">
        <v>2.60851851851851E-2</v>
      </c>
      <c r="I3656">
        <v>2.60851851851851E-2</v>
      </c>
      <c r="J3656">
        <v>2.60851851851851E-2</v>
      </c>
      <c r="K3656">
        <v>8</v>
      </c>
      <c r="L3656">
        <v>1</v>
      </c>
    </row>
    <row r="3657" spans="1:12" x14ac:dyDescent="0.35">
      <c r="A3657">
        <v>112592</v>
      </c>
      <c r="B3657">
        <v>4</v>
      </c>
      <c r="C3657" t="s">
        <v>28</v>
      </c>
      <c r="D3657">
        <v>19</v>
      </c>
      <c r="E3657">
        <v>3</v>
      </c>
      <c r="F3657">
        <v>1</v>
      </c>
      <c r="G3657">
        <v>80</v>
      </c>
      <c r="H3657">
        <v>2.3634259259259771E-3</v>
      </c>
      <c r="I3657">
        <v>2.3634259259259771E-3</v>
      </c>
      <c r="J3657">
        <v>2.3634259259259771E-3</v>
      </c>
      <c r="K3657">
        <v>3</v>
      </c>
      <c r="L3657">
        <v>1</v>
      </c>
    </row>
    <row r="3658" spans="1:12" x14ac:dyDescent="0.35">
      <c r="A3658">
        <v>112592</v>
      </c>
      <c r="B3658">
        <v>5</v>
      </c>
      <c r="C3658" t="s">
        <v>16</v>
      </c>
      <c r="D3658">
        <v>19</v>
      </c>
      <c r="E3658">
        <v>8</v>
      </c>
      <c r="F3658">
        <v>1</v>
      </c>
      <c r="G3658">
        <v>30</v>
      </c>
      <c r="H3658" t="s">
        <v>273</v>
      </c>
      <c r="I3658" t="s">
        <v>273</v>
      </c>
      <c r="K3658">
        <v>8</v>
      </c>
      <c r="L3658">
        <v>1</v>
      </c>
    </row>
    <row r="3659" spans="1:12" x14ac:dyDescent="0.35">
      <c r="A3659">
        <v>112592</v>
      </c>
      <c r="B3659">
        <v>6</v>
      </c>
      <c r="C3659" t="s">
        <v>19</v>
      </c>
      <c r="D3659">
        <v>12</v>
      </c>
      <c r="E3659">
        <v>5</v>
      </c>
      <c r="F3659">
        <v>1</v>
      </c>
      <c r="G3659">
        <v>60</v>
      </c>
      <c r="H3659" t="s">
        <v>337</v>
      </c>
      <c r="I3659">
        <v>235</v>
      </c>
      <c r="J3659">
        <v>235</v>
      </c>
      <c r="K3659">
        <v>5</v>
      </c>
      <c r="L3659">
        <v>1</v>
      </c>
    </row>
    <row r="3660" spans="1:12" x14ac:dyDescent="0.35">
      <c r="A3660">
        <v>112592</v>
      </c>
      <c r="B3660">
        <v>7</v>
      </c>
      <c r="C3660" t="s">
        <v>21</v>
      </c>
      <c r="D3660">
        <v>12</v>
      </c>
      <c r="E3660">
        <v>4</v>
      </c>
      <c r="F3660">
        <v>1</v>
      </c>
      <c r="G3660">
        <v>70</v>
      </c>
      <c r="H3660">
        <v>4.1557870370370065E-3</v>
      </c>
      <c r="I3660">
        <v>4.1557870370370065E-3</v>
      </c>
      <c r="J3660">
        <v>4.1557870370370065E-3</v>
      </c>
      <c r="K3660">
        <v>4</v>
      </c>
      <c r="L3660">
        <v>1</v>
      </c>
    </row>
    <row r="3661" spans="1:12" x14ac:dyDescent="0.35">
      <c r="A3661">
        <v>112592</v>
      </c>
      <c r="B3661">
        <v>8</v>
      </c>
      <c r="C3661" t="s">
        <v>40</v>
      </c>
      <c r="D3661">
        <v>0</v>
      </c>
      <c r="E3661">
        <v>6</v>
      </c>
      <c r="F3661">
        <v>1</v>
      </c>
      <c r="G3661">
        <v>50</v>
      </c>
      <c r="H3661" t="s">
        <v>200</v>
      </c>
      <c r="I3661" t="s">
        <v>200</v>
      </c>
      <c r="J3661">
        <v>17</v>
      </c>
      <c r="K3661" t="s">
        <v>310</v>
      </c>
      <c r="L3661">
        <v>1</v>
      </c>
    </row>
    <row r="3662" spans="1:12" x14ac:dyDescent="0.35">
      <c r="A3662">
        <v>17714</v>
      </c>
      <c r="B3662">
        <v>1</v>
      </c>
      <c r="C3662" t="s">
        <v>13</v>
      </c>
      <c r="D3662">
        <v>16</v>
      </c>
      <c r="E3662">
        <v>7</v>
      </c>
      <c r="F3662">
        <v>1</v>
      </c>
      <c r="G3662">
        <v>40</v>
      </c>
      <c r="H3662">
        <v>2.1836805555555117E-3</v>
      </c>
      <c r="I3662">
        <v>2.1836805555555117E-3</v>
      </c>
      <c r="J3662">
        <v>2.1836805555555117E-3</v>
      </c>
      <c r="K3662">
        <v>7</v>
      </c>
      <c r="L3662">
        <v>1</v>
      </c>
    </row>
    <row r="3663" spans="1:12" x14ac:dyDescent="0.35">
      <c r="A3663">
        <v>17714</v>
      </c>
      <c r="B3663">
        <v>2</v>
      </c>
      <c r="C3663" t="s">
        <v>40</v>
      </c>
      <c r="D3663">
        <v>16</v>
      </c>
      <c r="E3663">
        <v>6</v>
      </c>
      <c r="F3663">
        <v>1</v>
      </c>
      <c r="G3663">
        <v>50</v>
      </c>
      <c r="H3663">
        <v>8.799074074073987E-3</v>
      </c>
      <c r="I3663">
        <v>8.799074074073987E-3</v>
      </c>
      <c r="J3663">
        <v>8.799074074073987E-3</v>
      </c>
      <c r="K3663">
        <v>6</v>
      </c>
      <c r="L3663">
        <v>1</v>
      </c>
    </row>
    <row r="3664" spans="1:12" x14ac:dyDescent="0.35">
      <c r="A3664">
        <v>17714</v>
      </c>
      <c r="B3664">
        <v>3</v>
      </c>
      <c r="C3664" t="s">
        <v>28</v>
      </c>
      <c r="D3664">
        <v>31</v>
      </c>
      <c r="E3664">
        <v>3</v>
      </c>
      <c r="F3664">
        <v>1</v>
      </c>
      <c r="G3664">
        <v>80</v>
      </c>
      <c r="H3664">
        <v>2.1816782407407365E-2</v>
      </c>
      <c r="I3664">
        <v>2.1816782407407365E-2</v>
      </c>
      <c r="J3664">
        <v>2.1816782407407365E-2</v>
      </c>
      <c r="K3664">
        <v>3</v>
      </c>
      <c r="L3664">
        <v>1</v>
      </c>
    </row>
    <row r="3665" spans="1:12" x14ac:dyDescent="0.35">
      <c r="A3665">
        <v>17714</v>
      </c>
      <c r="B3665">
        <v>4</v>
      </c>
      <c r="C3665" t="s">
        <v>36</v>
      </c>
      <c r="D3665">
        <v>17</v>
      </c>
      <c r="E3665">
        <v>9</v>
      </c>
      <c r="F3665">
        <v>1</v>
      </c>
      <c r="G3665">
        <v>20</v>
      </c>
      <c r="H3665" t="s">
        <v>162</v>
      </c>
      <c r="I3665" t="s">
        <v>162</v>
      </c>
      <c r="J3665">
        <v>1</v>
      </c>
      <c r="K3665">
        <v>9</v>
      </c>
      <c r="L3665">
        <v>1</v>
      </c>
    </row>
    <row r="3666" spans="1:12" x14ac:dyDescent="0.35">
      <c r="A3666">
        <v>17714</v>
      </c>
      <c r="B3666">
        <v>5</v>
      </c>
      <c r="C3666" t="s">
        <v>19</v>
      </c>
      <c r="D3666">
        <v>17</v>
      </c>
      <c r="E3666">
        <v>5</v>
      </c>
      <c r="F3666">
        <v>1</v>
      </c>
      <c r="G3666">
        <v>60</v>
      </c>
      <c r="H3666">
        <v>1.6405324074074024E-2</v>
      </c>
      <c r="I3666">
        <v>1.6405324074074024E-2</v>
      </c>
      <c r="J3666">
        <v>1.6405324074074024E-2</v>
      </c>
      <c r="K3666">
        <v>5</v>
      </c>
      <c r="L3666">
        <v>1</v>
      </c>
    </row>
    <row r="3667" spans="1:12" x14ac:dyDescent="0.35">
      <c r="A3667">
        <v>17714</v>
      </c>
      <c r="B3667">
        <v>6</v>
      </c>
      <c r="C3667" t="s">
        <v>36</v>
      </c>
      <c r="D3667">
        <v>18</v>
      </c>
      <c r="E3667">
        <v>9</v>
      </c>
      <c r="F3667">
        <v>1</v>
      </c>
      <c r="G3667">
        <v>20</v>
      </c>
      <c r="H3667" t="s">
        <v>331</v>
      </c>
      <c r="I3667">
        <v>210</v>
      </c>
      <c r="J3667">
        <v>210</v>
      </c>
      <c r="K3667">
        <v>9</v>
      </c>
      <c r="L3667">
        <v>1</v>
      </c>
    </row>
    <row r="3668" spans="1:12" x14ac:dyDescent="0.35">
      <c r="A3668">
        <v>17714</v>
      </c>
      <c r="B3668">
        <v>7</v>
      </c>
      <c r="C3668" t="s">
        <v>19</v>
      </c>
      <c r="D3668">
        <v>18</v>
      </c>
      <c r="E3668">
        <v>5</v>
      </c>
      <c r="F3668">
        <v>1</v>
      </c>
      <c r="G3668">
        <v>60</v>
      </c>
      <c r="H3668" t="s">
        <v>273</v>
      </c>
      <c r="I3668" t="s">
        <v>273</v>
      </c>
      <c r="K3668" t="s">
        <v>326</v>
      </c>
      <c r="L3668">
        <v>1</v>
      </c>
    </row>
    <row r="3669" spans="1:12" x14ac:dyDescent="0.35">
      <c r="A3669">
        <v>17714</v>
      </c>
      <c r="B3669">
        <v>8</v>
      </c>
      <c r="C3669" t="s">
        <v>21</v>
      </c>
      <c r="D3669">
        <v>0</v>
      </c>
      <c r="E3669">
        <v>4</v>
      </c>
      <c r="F3669">
        <v>1</v>
      </c>
      <c r="G3669">
        <v>70</v>
      </c>
      <c r="H3669" t="s">
        <v>192</v>
      </c>
      <c r="I3669" t="s">
        <v>192</v>
      </c>
      <c r="J3669">
        <v>14</v>
      </c>
      <c r="K3669">
        <v>4</v>
      </c>
      <c r="L3669">
        <v>1</v>
      </c>
    </row>
    <row r="3670" spans="1:12" x14ac:dyDescent="0.35">
      <c r="A3670">
        <v>76101</v>
      </c>
      <c r="B3670">
        <v>1</v>
      </c>
      <c r="C3670" t="s">
        <v>21</v>
      </c>
      <c r="D3670">
        <v>14</v>
      </c>
      <c r="E3670">
        <v>4</v>
      </c>
      <c r="F3670">
        <v>1</v>
      </c>
      <c r="G3670">
        <v>70</v>
      </c>
      <c r="H3670">
        <v>2.1331018518517819E-3</v>
      </c>
      <c r="I3670">
        <v>2.1331018518517819E-3</v>
      </c>
      <c r="J3670">
        <v>2.1331018518517819E-3</v>
      </c>
      <c r="K3670">
        <v>4</v>
      </c>
      <c r="L3670">
        <v>1</v>
      </c>
    </row>
    <row r="3671" spans="1:12" x14ac:dyDescent="0.35">
      <c r="A3671">
        <v>76101</v>
      </c>
      <c r="B3671">
        <v>2</v>
      </c>
      <c r="C3671" t="s">
        <v>13</v>
      </c>
      <c r="D3671">
        <v>14</v>
      </c>
      <c r="E3671">
        <v>7</v>
      </c>
      <c r="F3671">
        <v>1</v>
      </c>
      <c r="G3671">
        <v>40</v>
      </c>
      <c r="H3671">
        <v>9.736342592592484E-3</v>
      </c>
      <c r="I3671">
        <v>9.736342592592484E-3</v>
      </c>
      <c r="J3671">
        <v>9.736342592592484E-3</v>
      </c>
      <c r="K3671">
        <v>7</v>
      </c>
      <c r="L3671">
        <v>1</v>
      </c>
    </row>
    <row r="3672" spans="1:12" x14ac:dyDescent="0.35">
      <c r="A3672">
        <v>76101</v>
      </c>
      <c r="B3672">
        <v>3</v>
      </c>
      <c r="C3672" t="s">
        <v>13</v>
      </c>
      <c r="D3672">
        <v>32</v>
      </c>
      <c r="E3672">
        <v>7</v>
      </c>
      <c r="F3672">
        <v>1</v>
      </c>
      <c r="G3672">
        <v>40</v>
      </c>
      <c r="H3672">
        <v>2.5304745370370307E-2</v>
      </c>
      <c r="I3672">
        <v>2.5304745370370307E-2</v>
      </c>
      <c r="J3672">
        <v>2.5304745370370307E-2</v>
      </c>
      <c r="K3672">
        <v>7</v>
      </c>
      <c r="L3672">
        <v>1</v>
      </c>
    </row>
    <row r="3673" spans="1:12" x14ac:dyDescent="0.35">
      <c r="A3673">
        <v>76101</v>
      </c>
      <c r="B3673">
        <v>4</v>
      </c>
      <c r="C3673" t="s">
        <v>13</v>
      </c>
      <c r="D3673">
        <v>12</v>
      </c>
      <c r="E3673">
        <v>7</v>
      </c>
      <c r="F3673">
        <v>1</v>
      </c>
      <c r="G3673">
        <v>40</v>
      </c>
      <c r="H3673">
        <v>2.9428240740740907E-3</v>
      </c>
      <c r="I3673">
        <v>2.9428240740740907E-3</v>
      </c>
      <c r="J3673">
        <v>2.9428240740740907E-3</v>
      </c>
      <c r="K3673">
        <v>7</v>
      </c>
      <c r="L3673">
        <v>1</v>
      </c>
    </row>
    <row r="3674" spans="1:12" x14ac:dyDescent="0.35">
      <c r="A3674">
        <v>76101</v>
      </c>
      <c r="B3674">
        <v>5</v>
      </c>
      <c r="C3674" t="s">
        <v>13</v>
      </c>
      <c r="D3674">
        <v>12</v>
      </c>
      <c r="E3674">
        <v>7</v>
      </c>
      <c r="F3674">
        <v>1</v>
      </c>
      <c r="G3674">
        <v>40</v>
      </c>
      <c r="H3674">
        <v>1.6816203703703625E-2</v>
      </c>
      <c r="I3674">
        <v>1.6816203703703625E-2</v>
      </c>
      <c r="J3674">
        <v>1.6816203703703625E-2</v>
      </c>
      <c r="K3674">
        <v>7</v>
      </c>
      <c r="L3674">
        <v>1</v>
      </c>
    </row>
    <row r="3675" spans="1:12" x14ac:dyDescent="0.35">
      <c r="A3675">
        <v>76101</v>
      </c>
      <c r="B3675">
        <v>6</v>
      </c>
      <c r="C3675" t="s">
        <v>40</v>
      </c>
      <c r="D3675">
        <v>19</v>
      </c>
      <c r="E3675">
        <v>6</v>
      </c>
      <c r="F3675">
        <v>1</v>
      </c>
      <c r="G3675">
        <v>50</v>
      </c>
      <c r="H3675" t="s">
        <v>260</v>
      </c>
      <c r="I3675">
        <v>225</v>
      </c>
      <c r="J3675">
        <v>225</v>
      </c>
      <c r="K3675" t="s">
        <v>310</v>
      </c>
      <c r="L3675">
        <v>1</v>
      </c>
    </row>
    <row r="3676" spans="1:12" x14ac:dyDescent="0.35">
      <c r="A3676">
        <v>76101</v>
      </c>
      <c r="B3676">
        <v>7</v>
      </c>
      <c r="C3676" t="s">
        <v>19</v>
      </c>
      <c r="D3676">
        <v>19</v>
      </c>
      <c r="E3676">
        <v>5</v>
      </c>
      <c r="F3676">
        <v>1</v>
      </c>
      <c r="G3676">
        <v>60</v>
      </c>
      <c r="H3676" t="s">
        <v>273</v>
      </c>
      <c r="I3676" t="s">
        <v>273</v>
      </c>
      <c r="K3676" t="s">
        <v>326</v>
      </c>
      <c r="L3676">
        <v>1</v>
      </c>
    </row>
    <row r="3677" spans="1:12" x14ac:dyDescent="0.35">
      <c r="A3677">
        <v>76101</v>
      </c>
      <c r="B3677">
        <v>8</v>
      </c>
      <c r="C3677" t="s">
        <v>40</v>
      </c>
      <c r="D3677">
        <v>0</v>
      </c>
      <c r="E3677">
        <v>6</v>
      </c>
      <c r="F3677">
        <v>1</v>
      </c>
      <c r="G3677">
        <v>50</v>
      </c>
      <c r="H3677" t="s">
        <v>200</v>
      </c>
      <c r="I3677" t="s">
        <v>200</v>
      </c>
      <c r="J3677">
        <v>17</v>
      </c>
      <c r="K3677" t="s">
        <v>310</v>
      </c>
      <c r="L3677">
        <v>1</v>
      </c>
    </row>
    <row r="3678" spans="1:12" x14ac:dyDescent="0.35">
      <c r="A3678">
        <v>278581</v>
      </c>
      <c r="B3678">
        <v>1</v>
      </c>
      <c r="C3678" t="s">
        <v>40</v>
      </c>
      <c r="D3678">
        <v>20</v>
      </c>
      <c r="E3678">
        <v>6</v>
      </c>
      <c r="F3678">
        <v>1</v>
      </c>
      <c r="G3678">
        <v>50</v>
      </c>
      <c r="H3678">
        <v>2.1682870370369756E-3</v>
      </c>
      <c r="I3678">
        <v>2.1682870370369756E-3</v>
      </c>
      <c r="J3678">
        <v>2.1682870370369756E-3</v>
      </c>
      <c r="K3678">
        <v>6</v>
      </c>
      <c r="L3678">
        <v>1</v>
      </c>
    </row>
    <row r="3679" spans="1:12" x14ac:dyDescent="0.35">
      <c r="A3679">
        <v>278581</v>
      </c>
      <c r="B3679">
        <v>2</v>
      </c>
      <c r="C3679" t="s">
        <v>16</v>
      </c>
      <c r="D3679">
        <v>20</v>
      </c>
      <c r="E3679">
        <v>8</v>
      </c>
      <c r="F3679">
        <v>1</v>
      </c>
      <c r="G3679">
        <v>30</v>
      </c>
      <c r="H3679">
        <v>1.0009259259259329E-2</v>
      </c>
      <c r="I3679">
        <v>1.0009259259259329E-2</v>
      </c>
      <c r="J3679">
        <v>1.0009259259259329E-2</v>
      </c>
      <c r="K3679">
        <v>8</v>
      </c>
      <c r="L3679">
        <v>1</v>
      </c>
    </row>
    <row r="3680" spans="1:12" x14ac:dyDescent="0.35">
      <c r="A3680">
        <v>278581</v>
      </c>
      <c r="B3680">
        <v>3</v>
      </c>
      <c r="C3680" t="s">
        <v>69</v>
      </c>
      <c r="D3680">
        <v>39</v>
      </c>
      <c r="E3680">
        <v>10</v>
      </c>
      <c r="F3680">
        <v>1</v>
      </c>
      <c r="G3680">
        <v>10</v>
      </c>
      <c r="H3680">
        <v>2.8980092592592488E-2</v>
      </c>
      <c r="I3680">
        <v>2.8980092592592488E-2</v>
      </c>
      <c r="J3680">
        <v>2.8980092592592488E-2</v>
      </c>
      <c r="K3680">
        <v>10</v>
      </c>
      <c r="L3680">
        <v>1</v>
      </c>
    </row>
    <row r="3681" spans="1:12" x14ac:dyDescent="0.35">
      <c r="A3681">
        <v>278581</v>
      </c>
      <c r="B3681">
        <v>4</v>
      </c>
      <c r="C3681" t="s">
        <v>69</v>
      </c>
      <c r="D3681">
        <v>11</v>
      </c>
      <c r="E3681">
        <v>10</v>
      </c>
      <c r="F3681">
        <v>1</v>
      </c>
      <c r="G3681">
        <v>10</v>
      </c>
      <c r="H3681" t="s">
        <v>222</v>
      </c>
      <c r="I3681" t="s">
        <v>222</v>
      </c>
      <c r="J3681">
        <v>24</v>
      </c>
      <c r="K3681">
        <v>10</v>
      </c>
      <c r="L3681">
        <v>1</v>
      </c>
    </row>
    <row r="3682" spans="1:12" x14ac:dyDescent="0.35">
      <c r="A3682">
        <v>278581</v>
      </c>
      <c r="B3682">
        <v>5</v>
      </c>
      <c r="C3682" t="s">
        <v>69</v>
      </c>
      <c r="D3682">
        <v>11</v>
      </c>
      <c r="E3682">
        <v>10</v>
      </c>
      <c r="F3682">
        <v>1</v>
      </c>
      <c r="G3682">
        <v>10</v>
      </c>
      <c r="H3682" t="s">
        <v>154</v>
      </c>
      <c r="I3682" t="s">
        <v>154</v>
      </c>
      <c r="J3682">
        <v>7</v>
      </c>
      <c r="K3682">
        <v>10</v>
      </c>
      <c r="L3682">
        <v>1</v>
      </c>
    </row>
    <row r="3683" spans="1:12" x14ac:dyDescent="0.35">
      <c r="A3683">
        <v>278581</v>
      </c>
      <c r="B3683">
        <v>6</v>
      </c>
      <c r="C3683" t="s">
        <v>11</v>
      </c>
      <c r="D3683">
        <v>20</v>
      </c>
      <c r="E3683">
        <v>1</v>
      </c>
      <c r="F3683">
        <v>1</v>
      </c>
      <c r="G3683">
        <v>100</v>
      </c>
      <c r="H3683" t="s">
        <v>313</v>
      </c>
      <c r="I3683">
        <v>280</v>
      </c>
      <c r="J3683">
        <v>280</v>
      </c>
      <c r="K3683" t="s">
        <v>318</v>
      </c>
      <c r="L3683">
        <v>1</v>
      </c>
    </row>
    <row r="3684" spans="1:12" x14ac:dyDescent="0.35">
      <c r="A3684">
        <v>278581</v>
      </c>
      <c r="B3684">
        <v>7</v>
      </c>
      <c r="C3684" t="s">
        <v>16</v>
      </c>
      <c r="D3684">
        <v>20</v>
      </c>
      <c r="E3684">
        <v>8</v>
      </c>
      <c r="F3684">
        <v>1</v>
      </c>
      <c r="G3684">
        <v>30</v>
      </c>
      <c r="H3684" t="s">
        <v>129</v>
      </c>
      <c r="I3684" t="s">
        <v>129</v>
      </c>
      <c r="J3684">
        <v>8</v>
      </c>
      <c r="K3684">
        <v>8</v>
      </c>
      <c r="L3684">
        <v>1</v>
      </c>
    </row>
    <row r="3685" spans="1:12" x14ac:dyDescent="0.35">
      <c r="A3685">
        <v>278581</v>
      </c>
      <c r="B3685">
        <v>8</v>
      </c>
      <c r="C3685" t="s">
        <v>16</v>
      </c>
      <c r="D3685">
        <v>0</v>
      </c>
      <c r="E3685">
        <v>8</v>
      </c>
      <c r="F3685">
        <v>1</v>
      </c>
      <c r="G3685">
        <v>30</v>
      </c>
      <c r="H3685" t="s">
        <v>205</v>
      </c>
      <c r="I3685" t="s">
        <v>205</v>
      </c>
      <c r="J3685">
        <v>19</v>
      </c>
      <c r="K3685">
        <v>8</v>
      </c>
      <c r="L3685">
        <v>1</v>
      </c>
    </row>
    <row r="3686" spans="1:12" x14ac:dyDescent="0.35">
      <c r="A3686">
        <v>110150</v>
      </c>
      <c r="B3686">
        <v>1</v>
      </c>
      <c r="C3686" t="s">
        <v>69</v>
      </c>
      <c r="D3686">
        <v>13</v>
      </c>
      <c r="E3686">
        <v>10</v>
      </c>
      <c r="F3686">
        <v>1</v>
      </c>
      <c r="G3686">
        <v>10</v>
      </c>
      <c r="H3686">
        <v>2.2800925925925419E-3</v>
      </c>
      <c r="I3686">
        <v>2.2800925925925419E-3</v>
      </c>
      <c r="J3686">
        <v>2.2800925925925419E-3</v>
      </c>
      <c r="K3686">
        <v>10</v>
      </c>
      <c r="L3686">
        <v>1</v>
      </c>
    </row>
    <row r="3687" spans="1:12" x14ac:dyDescent="0.35">
      <c r="A3687">
        <v>110150</v>
      </c>
      <c r="B3687">
        <v>2</v>
      </c>
      <c r="C3687" t="s">
        <v>69</v>
      </c>
      <c r="D3687">
        <v>13</v>
      </c>
      <c r="E3687">
        <v>10</v>
      </c>
      <c r="F3687">
        <v>1</v>
      </c>
      <c r="G3687">
        <v>10</v>
      </c>
      <c r="H3687">
        <v>1.1121759259259179E-2</v>
      </c>
      <c r="I3687">
        <v>1.1121759259259179E-2</v>
      </c>
      <c r="J3687">
        <v>1.1121759259259179E-2</v>
      </c>
      <c r="K3687">
        <v>10</v>
      </c>
      <c r="L3687">
        <v>1</v>
      </c>
    </row>
    <row r="3688" spans="1:12" x14ac:dyDescent="0.35">
      <c r="A3688">
        <v>110150</v>
      </c>
      <c r="B3688">
        <v>3</v>
      </c>
      <c r="C3688" t="s">
        <v>36</v>
      </c>
      <c r="D3688">
        <v>34</v>
      </c>
      <c r="E3688">
        <v>9</v>
      </c>
      <c r="F3688">
        <v>1</v>
      </c>
      <c r="G3688">
        <v>20</v>
      </c>
      <c r="H3688">
        <v>2.7214930555555572E-2</v>
      </c>
      <c r="I3688">
        <v>2.7214930555555572E-2</v>
      </c>
      <c r="J3688">
        <v>2.7214930555555572E-2</v>
      </c>
      <c r="K3688">
        <v>9</v>
      </c>
      <c r="L3688">
        <v>1</v>
      </c>
    </row>
    <row r="3689" spans="1:12" x14ac:dyDescent="0.35">
      <c r="A3689">
        <v>110150</v>
      </c>
      <c r="B3689">
        <v>4</v>
      </c>
      <c r="C3689" t="s">
        <v>19</v>
      </c>
      <c r="D3689">
        <v>20</v>
      </c>
      <c r="E3689">
        <v>5</v>
      </c>
      <c r="F3689">
        <v>1</v>
      </c>
      <c r="G3689">
        <v>60</v>
      </c>
      <c r="H3689">
        <v>2.7439814814815833E-3</v>
      </c>
      <c r="I3689">
        <v>2.7439814814815833E-3</v>
      </c>
      <c r="J3689">
        <v>2.7439814814815833E-3</v>
      </c>
      <c r="K3689">
        <v>5</v>
      </c>
      <c r="L3689">
        <v>1</v>
      </c>
    </row>
    <row r="3690" spans="1:12" x14ac:dyDescent="0.35">
      <c r="A3690">
        <v>110150</v>
      </c>
      <c r="B3690">
        <v>5</v>
      </c>
      <c r="C3690" t="s">
        <v>36</v>
      </c>
      <c r="D3690">
        <v>20</v>
      </c>
      <c r="E3690">
        <v>9</v>
      </c>
      <c r="F3690">
        <v>1</v>
      </c>
      <c r="G3690">
        <v>20</v>
      </c>
      <c r="H3690" t="s">
        <v>150</v>
      </c>
      <c r="I3690" t="s">
        <v>150</v>
      </c>
      <c r="J3690">
        <v>2</v>
      </c>
      <c r="K3690">
        <v>9</v>
      </c>
      <c r="L3690">
        <v>1</v>
      </c>
    </row>
    <row r="3691" spans="1:12" x14ac:dyDescent="0.35">
      <c r="A3691">
        <v>110150</v>
      </c>
      <c r="B3691">
        <v>6</v>
      </c>
      <c r="C3691" t="s">
        <v>40</v>
      </c>
      <c r="D3691">
        <v>11</v>
      </c>
      <c r="E3691">
        <v>6</v>
      </c>
      <c r="F3691">
        <v>1</v>
      </c>
      <c r="G3691">
        <v>50</v>
      </c>
      <c r="H3691" t="s">
        <v>260</v>
      </c>
      <c r="I3691">
        <v>225</v>
      </c>
      <c r="J3691">
        <v>225</v>
      </c>
      <c r="K3691" t="s">
        <v>310</v>
      </c>
      <c r="L3691">
        <v>1</v>
      </c>
    </row>
    <row r="3692" spans="1:12" x14ac:dyDescent="0.35">
      <c r="A3692">
        <v>110150</v>
      </c>
      <c r="B3692">
        <v>7</v>
      </c>
      <c r="C3692" t="s">
        <v>36</v>
      </c>
      <c r="D3692">
        <v>11</v>
      </c>
      <c r="E3692">
        <v>9</v>
      </c>
      <c r="F3692">
        <v>1</v>
      </c>
      <c r="G3692">
        <v>20</v>
      </c>
      <c r="H3692" t="s">
        <v>164</v>
      </c>
      <c r="I3692" t="s">
        <v>164</v>
      </c>
      <c r="J3692">
        <v>9</v>
      </c>
      <c r="K3692">
        <v>9</v>
      </c>
      <c r="L3692">
        <v>1</v>
      </c>
    </row>
    <row r="3693" spans="1:12" x14ac:dyDescent="0.35">
      <c r="A3693">
        <v>110150</v>
      </c>
      <c r="B3693">
        <v>8</v>
      </c>
      <c r="C3693" t="s">
        <v>36</v>
      </c>
      <c r="D3693">
        <v>0</v>
      </c>
      <c r="E3693">
        <v>9</v>
      </c>
      <c r="F3693">
        <v>1</v>
      </c>
      <c r="G3693">
        <v>20</v>
      </c>
      <c r="H3693" t="s">
        <v>219</v>
      </c>
      <c r="I3693" t="s">
        <v>219</v>
      </c>
      <c r="J3693">
        <v>22</v>
      </c>
      <c r="K3693">
        <v>9</v>
      </c>
      <c r="L3693">
        <v>1</v>
      </c>
    </row>
    <row r="3694" spans="1:12" x14ac:dyDescent="0.35">
      <c r="A3694">
        <v>13342</v>
      </c>
      <c r="B3694">
        <v>1</v>
      </c>
      <c r="C3694" t="s">
        <v>28</v>
      </c>
      <c r="D3694">
        <v>11</v>
      </c>
      <c r="E3694">
        <v>3</v>
      </c>
      <c r="F3694">
        <v>1</v>
      </c>
      <c r="G3694">
        <v>80</v>
      </c>
      <c r="H3694">
        <v>2.0942129629628603E-3</v>
      </c>
      <c r="I3694">
        <v>2.0942129629628603E-3</v>
      </c>
      <c r="J3694">
        <v>2.0942129629628603E-3</v>
      </c>
      <c r="K3694">
        <v>3</v>
      </c>
      <c r="L3694">
        <v>1</v>
      </c>
    </row>
    <row r="3695" spans="1:12" x14ac:dyDescent="0.35">
      <c r="A3695">
        <v>13342</v>
      </c>
      <c r="B3695">
        <v>2</v>
      </c>
      <c r="C3695" t="s">
        <v>36</v>
      </c>
      <c r="D3695">
        <v>11</v>
      </c>
      <c r="E3695">
        <v>9</v>
      </c>
      <c r="F3695">
        <v>1</v>
      </c>
      <c r="G3695">
        <v>20</v>
      </c>
      <c r="H3695">
        <v>1.1037152777777726E-2</v>
      </c>
      <c r="I3695">
        <v>1.1037152777777726E-2</v>
      </c>
      <c r="J3695">
        <v>1.1037152777777726E-2</v>
      </c>
      <c r="K3695">
        <v>9</v>
      </c>
      <c r="L3695">
        <v>1</v>
      </c>
    </row>
    <row r="3696" spans="1:12" x14ac:dyDescent="0.35">
      <c r="A3696">
        <v>13342</v>
      </c>
      <c r="B3696">
        <v>3</v>
      </c>
      <c r="C3696" t="s">
        <v>40</v>
      </c>
      <c r="D3696">
        <v>38</v>
      </c>
      <c r="E3696">
        <v>6</v>
      </c>
      <c r="F3696">
        <v>1</v>
      </c>
      <c r="G3696">
        <v>50</v>
      </c>
      <c r="H3696">
        <v>2.3449768518518432E-2</v>
      </c>
      <c r="I3696">
        <v>2.3449768518518432E-2</v>
      </c>
      <c r="J3696">
        <v>2.3449768518518432E-2</v>
      </c>
      <c r="K3696">
        <v>6</v>
      </c>
      <c r="L3696">
        <v>1</v>
      </c>
    </row>
    <row r="3697" spans="1:12" x14ac:dyDescent="0.35">
      <c r="A3697">
        <v>13342</v>
      </c>
      <c r="B3697">
        <v>4</v>
      </c>
      <c r="C3697" t="s">
        <v>21</v>
      </c>
      <c r="D3697">
        <v>18</v>
      </c>
      <c r="E3697">
        <v>4</v>
      </c>
      <c r="F3697">
        <v>1</v>
      </c>
      <c r="G3697">
        <v>70</v>
      </c>
      <c r="H3697">
        <v>2.7077546296296884E-3</v>
      </c>
      <c r="I3697">
        <v>2.7077546296296884E-3</v>
      </c>
      <c r="J3697">
        <v>2.7077546296296884E-3</v>
      </c>
      <c r="K3697">
        <v>4</v>
      </c>
      <c r="L3697">
        <v>1</v>
      </c>
    </row>
    <row r="3698" spans="1:12" x14ac:dyDescent="0.35">
      <c r="A3698">
        <v>13342</v>
      </c>
      <c r="B3698">
        <v>5</v>
      </c>
      <c r="C3698" t="s">
        <v>28</v>
      </c>
      <c r="D3698">
        <v>18</v>
      </c>
      <c r="E3698">
        <v>3</v>
      </c>
      <c r="F3698">
        <v>1</v>
      </c>
      <c r="G3698">
        <v>80</v>
      </c>
      <c r="H3698">
        <v>1.5954166666666714E-2</v>
      </c>
      <c r="I3698">
        <v>1.5954166666666714E-2</v>
      </c>
      <c r="J3698">
        <v>1.5954166666666714E-2</v>
      </c>
      <c r="K3698">
        <v>3</v>
      </c>
      <c r="L3698">
        <v>1</v>
      </c>
    </row>
    <row r="3699" spans="1:12" x14ac:dyDescent="0.35">
      <c r="A3699">
        <v>13342</v>
      </c>
      <c r="B3699">
        <v>6</v>
      </c>
      <c r="C3699" t="s">
        <v>40</v>
      </c>
      <c r="D3699">
        <v>13</v>
      </c>
      <c r="E3699">
        <v>6</v>
      </c>
      <c r="F3699">
        <v>1</v>
      </c>
      <c r="G3699">
        <v>50</v>
      </c>
      <c r="H3699" t="s">
        <v>260</v>
      </c>
      <c r="I3699">
        <v>225</v>
      </c>
      <c r="J3699">
        <v>225</v>
      </c>
      <c r="K3699" t="s">
        <v>310</v>
      </c>
      <c r="L3699">
        <v>1</v>
      </c>
    </row>
    <row r="3700" spans="1:12" x14ac:dyDescent="0.35">
      <c r="A3700">
        <v>13342</v>
      </c>
      <c r="B3700">
        <v>7</v>
      </c>
      <c r="D3700">
        <v>13</v>
      </c>
      <c r="E3700" t="s">
        <v>257</v>
      </c>
      <c r="F3700">
        <v>1</v>
      </c>
      <c r="G3700">
        <v>0</v>
      </c>
      <c r="K3700" t="s">
        <v>257</v>
      </c>
      <c r="L3700">
        <v>1</v>
      </c>
    </row>
    <row r="3701" spans="1:12" x14ac:dyDescent="0.35">
      <c r="A3701">
        <v>13342</v>
      </c>
      <c r="B3701">
        <v>8</v>
      </c>
      <c r="D3701">
        <v>0</v>
      </c>
      <c r="E3701" t="s">
        <v>257</v>
      </c>
      <c r="F3701">
        <v>1</v>
      </c>
      <c r="G3701">
        <v>0</v>
      </c>
      <c r="K3701" t="s">
        <v>257</v>
      </c>
      <c r="L3701">
        <v>1</v>
      </c>
    </row>
    <row r="3702" spans="1:12" x14ac:dyDescent="0.35">
      <c r="A3702">
        <v>9184</v>
      </c>
      <c r="B3702">
        <v>1</v>
      </c>
      <c r="C3702" t="s">
        <v>11</v>
      </c>
      <c r="D3702">
        <v>6</v>
      </c>
      <c r="E3702">
        <v>1</v>
      </c>
      <c r="F3702">
        <v>1</v>
      </c>
      <c r="G3702">
        <v>100</v>
      </c>
      <c r="H3702">
        <v>2.3660879629630038E-3</v>
      </c>
      <c r="I3702">
        <v>2.3660879629630038E-3</v>
      </c>
      <c r="J3702">
        <v>2.3660879629630038E-3</v>
      </c>
      <c r="K3702">
        <v>1</v>
      </c>
      <c r="L3702">
        <v>1</v>
      </c>
    </row>
    <row r="3703" spans="1:12" x14ac:dyDescent="0.35">
      <c r="A3703">
        <v>9184</v>
      </c>
      <c r="B3703">
        <v>2</v>
      </c>
      <c r="C3703" t="s">
        <v>40</v>
      </c>
      <c r="D3703">
        <v>6</v>
      </c>
      <c r="E3703">
        <v>6</v>
      </c>
      <c r="F3703">
        <v>1</v>
      </c>
      <c r="G3703">
        <v>50</v>
      </c>
      <c r="H3703">
        <v>8.8124999999998899E-3</v>
      </c>
      <c r="I3703">
        <v>8.8124999999998899E-3</v>
      </c>
      <c r="J3703">
        <v>8.8124999999998899E-3</v>
      </c>
      <c r="K3703">
        <v>6</v>
      </c>
      <c r="L3703">
        <v>1</v>
      </c>
    </row>
    <row r="3704" spans="1:12" x14ac:dyDescent="0.35">
      <c r="A3704">
        <v>9184</v>
      </c>
      <c r="B3704">
        <v>3</v>
      </c>
      <c r="C3704" t="s">
        <v>21</v>
      </c>
      <c r="D3704">
        <v>31</v>
      </c>
      <c r="E3704">
        <v>4</v>
      </c>
      <c r="F3704">
        <v>1</v>
      </c>
      <c r="G3704">
        <v>70</v>
      </c>
      <c r="H3704">
        <v>2.5453587962962931E-2</v>
      </c>
      <c r="I3704">
        <v>2.5453587962962931E-2</v>
      </c>
      <c r="J3704">
        <v>2.5453587962962931E-2</v>
      </c>
      <c r="K3704">
        <v>4</v>
      </c>
      <c r="L3704">
        <v>1</v>
      </c>
    </row>
    <row r="3705" spans="1:12" x14ac:dyDescent="0.35">
      <c r="A3705">
        <v>9184</v>
      </c>
      <c r="B3705">
        <v>4</v>
      </c>
      <c r="C3705" t="s">
        <v>40</v>
      </c>
      <c r="D3705">
        <v>5</v>
      </c>
      <c r="E3705">
        <v>6</v>
      </c>
      <c r="F3705">
        <v>1</v>
      </c>
      <c r="G3705">
        <v>50</v>
      </c>
      <c r="H3705">
        <v>2.7093750000000139E-3</v>
      </c>
      <c r="I3705">
        <v>2.7093750000000139E-3</v>
      </c>
      <c r="J3705">
        <v>2.7093750000000139E-3</v>
      </c>
      <c r="K3705">
        <v>6</v>
      </c>
      <c r="L3705">
        <v>1</v>
      </c>
    </row>
    <row r="3706" spans="1:12" x14ac:dyDescent="0.35">
      <c r="A3706">
        <v>9184</v>
      </c>
      <c r="B3706">
        <v>5</v>
      </c>
      <c r="C3706" t="s">
        <v>11</v>
      </c>
      <c r="D3706">
        <v>5</v>
      </c>
      <c r="E3706">
        <v>1</v>
      </c>
      <c r="F3706">
        <v>1</v>
      </c>
      <c r="G3706">
        <v>100</v>
      </c>
      <c r="H3706">
        <v>1.3709259259259365E-2</v>
      </c>
      <c r="I3706">
        <v>1.3709259259259365E-2</v>
      </c>
      <c r="J3706">
        <v>1.3709259259259365E-2</v>
      </c>
      <c r="K3706">
        <v>1</v>
      </c>
      <c r="L3706">
        <v>1</v>
      </c>
    </row>
    <row r="3707" spans="1:12" x14ac:dyDescent="0.35">
      <c r="A3707">
        <v>9184</v>
      </c>
      <c r="B3707">
        <v>6</v>
      </c>
      <c r="C3707" t="s">
        <v>28</v>
      </c>
      <c r="D3707">
        <v>7</v>
      </c>
      <c r="E3707">
        <v>3</v>
      </c>
      <c r="F3707">
        <v>1</v>
      </c>
      <c r="G3707">
        <v>80</v>
      </c>
      <c r="H3707" t="s">
        <v>324</v>
      </c>
      <c r="I3707">
        <v>190</v>
      </c>
      <c r="J3707">
        <v>190</v>
      </c>
      <c r="K3707">
        <v>3</v>
      </c>
      <c r="L3707">
        <v>1</v>
      </c>
    </row>
    <row r="3708" spans="1:12" x14ac:dyDescent="0.35">
      <c r="A3708">
        <v>9184</v>
      </c>
      <c r="B3708">
        <v>7</v>
      </c>
      <c r="C3708" t="s">
        <v>20</v>
      </c>
      <c r="D3708">
        <v>7</v>
      </c>
      <c r="E3708">
        <v>2</v>
      </c>
      <c r="F3708">
        <v>1</v>
      </c>
      <c r="G3708">
        <v>90</v>
      </c>
      <c r="H3708">
        <v>3.606712962962888E-3</v>
      </c>
      <c r="I3708">
        <v>3.606712962962888E-3</v>
      </c>
      <c r="J3708">
        <v>3.606712962962888E-3</v>
      </c>
      <c r="K3708">
        <v>2</v>
      </c>
      <c r="L3708">
        <v>1</v>
      </c>
    </row>
    <row r="3709" spans="1:12" x14ac:dyDescent="0.35">
      <c r="A3709">
        <v>9184</v>
      </c>
      <c r="B3709">
        <v>8</v>
      </c>
      <c r="C3709" t="s">
        <v>11</v>
      </c>
      <c r="D3709">
        <v>7</v>
      </c>
      <c r="E3709">
        <v>1</v>
      </c>
      <c r="F3709">
        <v>1</v>
      </c>
      <c r="G3709">
        <v>100</v>
      </c>
      <c r="H3709">
        <v>3.7435185185186182E-3</v>
      </c>
      <c r="I3709">
        <v>3.7435185185186182E-3</v>
      </c>
      <c r="J3709">
        <v>3.7435185185186182E-3</v>
      </c>
      <c r="K3709">
        <v>1</v>
      </c>
      <c r="L3709">
        <v>1</v>
      </c>
    </row>
    <row r="3710" spans="1:12" x14ac:dyDescent="0.35">
      <c r="A3710">
        <v>244482</v>
      </c>
      <c r="B3710">
        <v>1</v>
      </c>
      <c r="C3710" t="s">
        <v>20</v>
      </c>
      <c r="D3710">
        <v>10</v>
      </c>
      <c r="E3710">
        <v>2</v>
      </c>
      <c r="F3710">
        <v>1</v>
      </c>
      <c r="G3710">
        <v>90</v>
      </c>
      <c r="H3710">
        <v>2.3760416666667172E-3</v>
      </c>
      <c r="I3710">
        <v>2.3760416666667172E-3</v>
      </c>
      <c r="J3710">
        <v>2.3760416666667172E-3</v>
      </c>
      <c r="K3710">
        <v>2</v>
      </c>
      <c r="L3710">
        <v>1</v>
      </c>
    </row>
    <row r="3711" spans="1:12" x14ac:dyDescent="0.35">
      <c r="A3711">
        <v>244482</v>
      </c>
      <c r="B3711">
        <v>2</v>
      </c>
      <c r="C3711" t="s">
        <v>11</v>
      </c>
      <c r="D3711">
        <v>10</v>
      </c>
      <c r="E3711">
        <v>1</v>
      </c>
      <c r="F3711">
        <v>1</v>
      </c>
      <c r="G3711">
        <v>100</v>
      </c>
      <c r="H3711">
        <v>8.3440972222221799E-3</v>
      </c>
      <c r="I3711">
        <v>8.3440972222221799E-3</v>
      </c>
      <c r="J3711">
        <v>8.3440972222221799E-3</v>
      </c>
      <c r="K3711">
        <v>1</v>
      </c>
      <c r="L3711">
        <v>1</v>
      </c>
    </row>
    <row r="3712" spans="1:12" x14ac:dyDescent="0.35">
      <c r="A3712">
        <v>244482</v>
      </c>
      <c r="B3712">
        <v>3</v>
      </c>
      <c r="C3712" t="s">
        <v>40</v>
      </c>
      <c r="D3712">
        <v>38</v>
      </c>
      <c r="E3712">
        <v>6</v>
      </c>
      <c r="F3712">
        <v>1</v>
      </c>
      <c r="G3712">
        <v>50</v>
      </c>
      <c r="H3712">
        <v>2.6429282407407495E-2</v>
      </c>
      <c r="I3712">
        <v>2.6429282407407495E-2</v>
      </c>
      <c r="J3712">
        <v>2.6429282407407495E-2</v>
      </c>
      <c r="K3712">
        <v>6</v>
      </c>
      <c r="L3712">
        <v>1</v>
      </c>
    </row>
    <row r="3713" spans="1:12" x14ac:dyDescent="0.35">
      <c r="A3713">
        <v>244482</v>
      </c>
      <c r="B3713">
        <v>4</v>
      </c>
      <c r="C3713" t="s">
        <v>11</v>
      </c>
      <c r="D3713">
        <v>7</v>
      </c>
      <c r="E3713">
        <v>1</v>
      </c>
      <c r="F3713">
        <v>1</v>
      </c>
      <c r="G3713">
        <v>100</v>
      </c>
      <c r="H3713">
        <v>2.4126157407406978E-3</v>
      </c>
      <c r="I3713">
        <v>2.4126157407406978E-3</v>
      </c>
      <c r="J3713">
        <v>2.4126157407406978E-3</v>
      </c>
      <c r="K3713">
        <v>1</v>
      </c>
      <c r="L3713">
        <v>1</v>
      </c>
    </row>
    <row r="3714" spans="1:12" x14ac:dyDescent="0.35">
      <c r="A3714">
        <v>244482</v>
      </c>
      <c r="B3714">
        <v>5</v>
      </c>
      <c r="C3714" t="s">
        <v>28</v>
      </c>
      <c r="D3714">
        <v>7</v>
      </c>
      <c r="E3714">
        <v>3</v>
      </c>
      <c r="F3714">
        <v>1</v>
      </c>
      <c r="G3714">
        <v>80</v>
      </c>
      <c r="H3714">
        <v>1.4657291666666739E-2</v>
      </c>
      <c r="I3714">
        <v>1.4657291666666739E-2</v>
      </c>
      <c r="J3714">
        <v>1.4657291666666739E-2</v>
      </c>
      <c r="K3714">
        <v>3</v>
      </c>
      <c r="L3714">
        <v>1</v>
      </c>
    </row>
    <row r="3715" spans="1:12" x14ac:dyDescent="0.35">
      <c r="A3715">
        <v>244482</v>
      </c>
      <c r="B3715">
        <v>6</v>
      </c>
      <c r="C3715" t="s">
        <v>19</v>
      </c>
      <c r="D3715">
        <v>6</v>
      </c>
      <c r="E3715">
        <v>5</v>
      </c>
      <c r="F3715">
        <v>1</v>
      </c>
      <c r="G3715">
        <v>60</v>
      </c>
      <c r="H3715" t="s">
        <v>320</v>
      </c>
      <c r="I3715">
        <v>175</v>
      </c>
      <c r="J3715">
        <v>175</v>
      </c>
      <c r="K3715" t="s">
        <v>326</v>
      </c>
      <c r="L3715">
        <v>1</v>
      </c>
    </row>
    <row r="3716" spans="1:12" x14ac:dyDescent="0.35">
      <c r="A3716">
        <v>244482</v>
      </c>
      <c r="B3716">
        <v>7</v>
      </c>
      <c r="C3716" t="s">
        <v>11</v>
      </c>
      <c r="D3716">
        <v>6</v>
      </c>
      <c r="E3716">
        <v>1</v>
      </c>
      <c r="F3716">
        <v>1</v>
      </c>
      <c r="G3716">
        <v>100</v>
      </c>
      <c r="H3716">
        <v>3.4466435185185329E-3</v>
      </c>
      <c r="I3716">
        <v>3.4466435185185329E-3</v>
      </c>
      <c r="J3716">
        <v>3.4466435185185329E-3</v>
      </c>
      <c r="K3716">
        <v>1</v>
      </c>
      <c r="L3716">
        <v>1</v>
      </c>
    </row>
    <row r="3717" spans="1:12" x14ac:dyDescent="0.35">
      <c r="A3717">
        <v>244482</v>
      </c>
      <c r="B3717">
        <v>8</v>
      </c>
      <c r="C3717" t="s">
        <v>36</v>
      </c>
      <c r="D3717">
        <v>6</v>
      </c>
      <c r="E3717">
        <v>9</v>
      </c>
      <c r="F3717">
        <v>1</v>
      </c>
      <c r="G3717">
        <v>20</v>
      </c>
      <c r="H3717" t="s">
        <v>219</v>
      </c>
      <c r="I3717" t="s">
        <v>219</v>
      </c>
      <c r="J3717">
        <v>22</v>
      </c>
      <c r="K3717">
        <v>9</v>
      </c>
      <c r="L3717">
        <v>1</v>
      </c>
    </row>
    <row r="3718" spans="1:12" x14ac:dyDescent="0.35">
      <c r="A3718">
        <v>21214</v>
      </c>
      <c r="B3718">
        <v>1</v>
      </c>
      <c r="C3718" t="s">
        <v>21</v>
      </c>
      <c r="D3718">
        <v>5</v>
      </c>
      <c r="E3718">
        <v>4</v>
      </c>
      <c r="F3718">
        <v>1</v>
      </c>
      <c r="G3718">
        <v>70</v>
      </c>
      <c r="H3718">
        <v>2.3901620370370136E-3</v>
      </c>
      <c r="I3718">
        <v>2.3901620370370136E-3</v>
      </c>
      <c r="J3718">
        <v>2.3901620370370136E-3</v>
      </c>
      <c r="K3718">
        <v>4</v>
      </c>
      <c r="L3718">
        <v>1</v>
      </c>
    </row>
    <row r="3719" spans="1:12" x14ac:dyDescent="0.35">
      <c r="A3719">
        <v>21214</v>
      </c>
      <c r="B3719">
        <v>2</v>
      </c>
      <c r="C3719" t="s">
        <v>19</v>
      </c>
      <c r="D3719">
        <v>5</v>
      </c>
      <c r="E3719">
        <v>5</v>
      </c>
      <c r="F3719">
        <v>1</v>
      </c>
      <c r="G3719">
        <v>60</v>
      </c>
      <c r="H3719">
        <v>8.7832175925925959E-3</v>
      </c>
      <c r="I3719">
        <v>8.7832175925925959E-3</v>
      </c>
      <c r="J3719">
        <v>8.7832175925925959E-3</v>
      </c>
      <c r="K3719">
        <v>5</v>
      </c>
      <c r="L3719">
        <v>1</v>
      </c>
    </row>
    <row r="3720" spans="1:12" x14ac:dyDescent="0.35">
      <c r="A3720">
        <v>21214</v>
      </c>
      <c r="B3720">
        <v>3</v>
      </c>
      <c r="C3720" t="s">
        <v>13</v>
      </c>
      <c r="D3720">
        <v>30</v>
      </c>
      <c r="E3720">
        <v>7</v>
      </c>
      <c r="F3720">
        <v>1</v>
      </c>
      <c r="G3720">
        <v>40</v>
      </c>
      <c r="H3720">
        <v>2.7575115740740674E-2</v>
      </c>
      <c r="I3720">
        <v>2.7575115740740674E-2</v>
      </c>
      <c r="J3720">
        <v>2.7575115740740674E-2</v>
      </c>
      <c r="K3720">
        <v>7</v>
      </c>
      <c r="L3720">
        <v>1</v>
      </c>
    </row>
    <row r="3721" spans="1:12" x14ac:dyDescent="0.35">
      <c r="A3721">
        <v>21214</v>
      </c>
      <c r="B3721">
        <v>4</v>
      </c>
      <c r="C3721" t="s">
        <v>20</v>
      </c>
      <c r="D3721">
        <v>9</v>
      </c>
      <c r="E3721">
        <v>2</v>
      </c>
      <c r="F3721">
        <v>1</v>
      </c>
      <c r="G3721">
        <v>90</v>
      </c>
      <c r="H3721">
        <v>2.5656249999999048E-3</v>
      </c>
      <c r="I3721">
        <v>2.5656249999999048E-3</v>
      </c>
      <c r="J3721">
        <v>2.5656249999999048E-3</v>
      </c>
      <c r="K3721">
        <v>2</v>
      </c>
      <c r="L3721">
        <v>1</v>
      </c>
    </row>
    <row r="3722" spans="1:12" x14ac:dyDescent="0.35">
      <c r="A3722">
        <v>21214</v>
      </c>
      <c r="B3722">
        <v>5</v>
      </c>
      <c r="C3722" t="s">
        <v>20</v>
      </c>
      <c r="D3722">
        <v>9</v>
      </c>
      <c r="E3722">
        <v>2</v>
      </c>
      <c r="F3722">
        <v>1</v>
      </c>
      <c r="G3722">
        <v>90</v>
      </c>
      <c r="H3722">
        <v>1.3803124999999916E-2</v>
      </c>
      <c r="I3722">
        <v>1.3803124999999916E-2</v>
      </c>
      <c r="J3722">
        <v>1.3803124999999916E-2</v>
      </c>
      <c r="K3722">
        <v>2</v>
      </c>
      <c r="L3722">
        <v>1</v>
      </c>
    </row>
    <row r="3723" spans="1:12" x14ac:dyDescent="0.35">
      <c r="A3723">
        <v>21214</v>
      </c>
      <c r="B3723">
        <v>6</v>
      </c>
      <c r="C3723" t="s">
        <v>11</v>
      </c>
      <c r="D3723">
        <v>8</v>
      </c>
      <c r="E3723">
        <v>1</v>
      </c>
      <c r="F3723">
        <v>1</v>
      </c>
      <c r="G3723">
        <v>100</v>
      </c>
      <c r="H3723" t="s">
        <v>319</v>
      </c>
      <c r="I3723">
        <v>195</v>
      </c>
      <c r="J3723">
        <v>195</v>
      </c>
      <c r="K3723" t="s">
        <v>318</v>
      </c>
      <c r="L3723">
        <v>1</v>
      </c>
    </row>
    <row r="3724" spans="1:12" x14ac:dyDescent="0.35">
      <c r="A3724">
        <v>21214</v>
      </c>
      <c r="B3724">
        <v>7</v>
      </c>
      <c r="C3724" t="s">
        <v>19</v>
      </c>
      <c r="D3724">
        <v>8</v>
      </c>
      <c r="E3724">
        <v>5</v>
      </c>
      <c r="F3724">
        <v>1</v>
      </c>
      <c r="G3724">
        <v>60</v>
      </c>
      <c r="H3724">
        <v>4.0307870370370757E-3</v>
      </c>
      <c r="I3724">
        <v>4.0307870370370757E-3</v>
      </c>
      <c r="J3724">
        <v>4.0307870370370757E-3</v>
      </c>
      <c r="K3724">
        <v>5</v>
      </c>
      <c r="L3724">
        <v>1</v>
      </c>
    </row>
    <row r="3725" spans="1:12" x14ac:dyDescent="0.35">
      <c r="A3725">
        <v>21214</v>
      </c>
      <c r="B3725">
        <v>8</v>
      </c>
      <c r="C3725" t="s">
        <v>21</v>
      </c>
      <c r="D3725">
        <v>8</v>
      </c>
      <c r="E3725">
        <v>4</v>
      </c>
      <c r="F3725">
        <v>1</v>
      </c>
      <c r="G3725">
        <v>70</v>
      </c>
      <c r="H3725" t="s">
        <v>158</v>
      </c>
      <c r="I3725" t="s">
        <v>158</v>
      </c>
      <c r="J3725">
        <v>4</v>
      </c>
      <c r="K3725">
        <v>4</v>
      </c>
      <c r="L3725">
        <v>1</v>
      </c>
    </row>
    <row r="3726" spans="1:12" x14ac:dyDescent="0.35">
      <c r="A3726">
        <v>413700</v>
      </c>
      <c r="B3726">
        <v>1</v>
      </c>
      <c r="C3726" t="s">
        <v>19</v>
      </c>
      <c r="D3726">
        <v>7</v>
      </c>
      <c r="E3726">
        <v>5</v>
      </c>
      <c r="F3726">
        <v>1</v>
      </c>
      <c r="G3726">
        <v>60</v>
      </c>
      <c r="H3726">
        <v>2.4396990740740421E-3</v>
      </c>
      <c r="I3726">
        <v>2.4396990740740421E-3</v>
      </c>
      <c r="J3726">
        <v>2.4396990740740421E-3</v>
      </c>
      <c r="K3726">
        <v>5</v>
      </c>
      <c r="L3726">
        <v>1</v>
      </c>
    </row>
    <row r="3727" spans="1:12" x14ac:dyDescent="0.35">
      <c r="A3727">
        <v>413700</v>
      </c>
      <c r="B3727">
        <v>2</v>
      </c>
      <c r="C3727" t="s">
        <v>21</v>
      </c>
      <c r="D3727">
        <v>7</v>
      </c>
      <c r="E3727">
        <v>4</v>
      </c>
      <c r="F3727">
        <v>1</v>
      </c>
      <c r="G3727">
        <v>70</v>
      </c>
      <c r="H3727">
        <v>8.7581018518518849E-3</v>
      </c>
      <c r="I3727">
        <v>8.7581018518518849E-3</v>
      </c>
      <c r="J3727">
        <v>8.7581018518518849E-3</v>
      </c>
      <c r="K3727">
        <v>4</v>
      </c>
      <c r="L3727">
        <v>1</v>
      </c>
    </row>
    <row r="3728" spans="1:12" x14ac:dyDescent="0.35">
      <c r="A3728">
        <v>413700</v>
      </c>
      <c r="B3728">
        <v>3</v>
      </c>
      <c r="C3728" t="s">
        <v>28</v>
      </c>
      <c r="D3728">
        <v>33</v>
      </c>
      <c r="E3728">
        <v>3</v>
      </c>
      <c r="F3728">
        <v>1</v>
      </c>
      <c r="G3728">
        <v>80</v>
      </c>
      <c r="H3728">
        <v>2.4744328703703689E-2</v>
      </c>
      <c r="I3728">
        <v>2.4744328703703689E-2</v>
      </c>
      <c r="J3728">
        <v>2.4744328703703689E-2</v>
      </c>
      <c r="K3728">
        <v>3</v>
      </c>
      <c r="L3728">
        <v>1</v>
      </c>
    </row>
    <row r="3729" spans="1:12" x14ac:dyDescent="0.35">
      <c r="A3729">
        <v>413700</v>
      </c>
      <c r="B3729">
        <v>4</v>
      </c>
      <c r="C3729" t="s">
        <v>28</v>
      </c>
      <c r="D3729">
        <v>4</v>
      </c>
      <c r="E3729">
        <v>3</v>
      </c>
      <c r="F3729">
        <v>1</v>
      </c>
      <c r="G3729">
        <v>80</v>
      </c>
      <c r="H3729">
        <v>2.6061342592591519E-3</v>
      </c>
      <c r="I3729">
        <v>2.6061342592591519E-3</v>
      </c>
      <c r="J3729">
        <v>2.6061342592591519E-3</v>
      </c>
      <c r="K3729">
        <v>3</v>
      </c>
      <c r="L3729">
        <v>1</v>
      </c>
    </row>
    <row r="3730" spans="1:12" x14ac:dyDescent="0.35">
      <c r="A3730">
        <v>413700</v>
      </c>
      <c r="B3730">
        <v>5</v>
      </c>
      <c r="C3730" t="s">
        <v>19</v>
      </c>
      <c r="D3730">
        <v>4</v>
      </c>
      <c r="E3730">
        <v>5</v>
      </c>
      <c r="F3730">
        <v>1</v>
      </c>
      <c r="G3730">
        <v>60</v>
      </c>
      <c r="H3730">
        <v>1.467893518518526E-2</v>
      </c>
      <c r="I3730">
        <v>1.467893518518526E-2</v>
      </c>
      <c r="J3730">
        <v>1.467893518518526E-2</v>
      </c>
      <c r="K3730">
        <v>5</v>
      </c>
      <c r="L3730">
        <v>1</v>
      </c>
    </row>
    <row r="3731" spans="1:12" x14ac:dyDescent="0.35">
      <c r="A3731">
        <v>413700</v>
      </c>
      <c r="B3731">
        <v>6</v>
      </c>
      <c r="C3731" t="s">
        <v>16</v>
      </c>
      <c r="D3731">
        <v>4</v>
      </c>
      <c r="E3731">
        <v>8</v>
      </c>
      <c r="F3731">
        <v>1</v>
      </c>
      <c r="G3731">
        <v>30</v>
      </c>
      <c r="H3731" t="s">
        <v>338</v>
      </c>
      <c r="I3731">
        <v>160</v>
      </c>
      <c r="J3731">
        <v>160</v>
      </c>
      <c r="K3731">
        <v>8</v>
      </c>
      <c r="L3731">
        <v>1</v>
      </c>
    </row>
    <row r="3732" spans="1:12" x14ac:dyDescent="0.35">
      <c r="A3732">
        <v>413700</v>
      </c>
      <c r="B3732">
        <v>7</v>
      </c>
      <c r="C3732" t="s">
        <v>28</v>
      </c>
      <c r="D3732">
        <v>4</v>
      </c>
      <c r="E3732">
        <v>3</v>
      </c>
      <c r="F3732">
        <v>1</v>
      </c>
      <c r="G3732">
        <v>80</v>
      </c>
      <c r="H3732">
        <v>3.7607638888887962E-3</v>
      </c>
      <c r="I3732">
        <v>3.7607638888887962E-3</v>
      </c>
      <c r="J3732">
        <v>3.7607638888887962E-3</v>
      </c>
      <c r="K3732">
        <v>3</v>
      </c>
      <c r="L3732">
        <v>1</v>
      </c>
    </row>
    <row r="3733" spans="1:12" x14ac:dyDescent="0.35">
      <c r="A3733">
        <v>413700</v>
      </c>
      <c r="B3733">
        <v>8</v>
      </c>
      <c r="C3733" t="s">
        <v>20</v>
      </c>
      <c r="D3733">
        <v>4</v>
      </c>
      <c r="E3733">
        <v>2</v>
      </c>
      <c r="F3733">
        <v>1</v>
      </c>
      <c r="G3733">
        <v>90</v>
      </c>
      <c r="H3733" t="s">
        <v>162</v>
      </c>
      <c r="I3733" t="s">
        <v>162</v>
      </c>
      <c r="J3733">
        <v>1</v>
      </c>
      <c r="K3733">
        <v>2</v>
      </c>
      <c r="L3733">
        <v>1</v>
      </c>
    </row>
    <row r="3734" spans="1:12" x14ac:dyDescent="0.35">
      <c r="A3734">
        <v>294840</v>
      </c>
      <c r="B3734">
        <v>1</v>
      </c>
      <c r="C3734" t="s">
        <v>13</v>
      </c>
      <c r="D3734">
        <v>2</v>
      </c>
      <c r="E3734">
        <v>7</v>
      </c>
      <c r="F3734">
        <v>1</v>
      </c>
      <c r="G3734">
        <v>40</v>
      </c>
      <c r="H3734">
        <v>2.517824074073971E-3</v>
      </c>
      <c r="I3734">
        <v>2.517824074073971E-3</v>
      </c>
      <c r="J3734">
        <v>2.517824074073971E-3</v>
      </c>
      <c r="K3734">
        <v>7</v>
      </c>
      <c r="L3734">
        <v>1</v>
      </c>
    </row>
    <row r="3735" spans="1:12" x14ac:dyDescent="0.35">
      <c r="A3735">
        <v>294840</v>
      </c>
      <c r="B3735">
        <v>2</v>
      </c>
      <c r="C3735" t="s">
        <v>20</v>
      </c>
      <c r="D3735">
        <v>2</v>
      </c>
      <c r="E3735">
        <v>2</v>
      </c>
      <c r="F3735">
        <v>1</v>
      </c>
      <c r="G3735">
        <v>90</v>
      </c>
      <c r="H3735">
        <v>8.6042824074075153E-3</v>
      </c>
      <c r="I3735">
        <v>8.6042824074075153E-3</v>
      </c>
      <c r="J3735">
        <v>8.6042824074075153E-3</v>
      </c>
      <c r="K3735">
        <v>2</v>
      </c>
      <c r="L3735">
        <v>1</v>
      </c>
    </row>
    <row r="3736" spans="1:12" x14ac:dyDescent="0.35">
      <c r="A3736">
        <v>294840</v>
      </c>
      <c r="B3736">
        <v>3</v>
      </c>
      <c r="C3736" t="s">
        <v>20</v>
      </c>
      <c r="D3736">
        <v>36</v>
      </c>
      <c r="E3736">
        <v>2</v>
      </c>
      <c r="F3736">
        <v>1</v>
      </c>
      <c r="G3736">
        <v>90</v>
      </c>
      <c r="H3736">
        <v>2.4042592592592671E-2</v>
      </c>
      <c r="I3736">
        <v>2.4042592592592671E-2</v>
      </c>
      <c r="J3736">
        <v>2.4042592592592671E-2</v>
      </c>
      <c r="K3736">
        <v>2</v>
      </c>
      <c r="L3736">
        <v>1</v>
      </c>
    </row>
    <row r="3737" spans="1:12" x14ac:dyDescent="0.35">
      <c r="A3737">
        <v>294840</v>
      </c>
      <c r="B3737">
        <v>4</v>
      </c>
      <c r="C3737" t="s">
        <v>21</v>
      </c>
      <c r="D3737">
        <v>8</v>
      </c>
      <c r="E3737">
        <v>4</v>
      </c>
      <c r="F3737">
        <v>1</v>
      </c>
      <c r="G3737">
        <v>70</v>
      </c>
      <c r="H3737">
        <v>2.6194444444445075E-3</v>
      </c>
      <c r="I3737">
        <v>2.6194444444445075E-3</v>
      </c>
      <c r="J3737">
        <v>2.6194444444445075E-3</v>
      </c>
      <c r="K3737">
        <v>4</v>
      </c>
      <c r="L3737">
        <v>1</v>
      </c>
    </row>
    <row r="3738" spans="1:12" x14ac:dyDescent="0.35">
      <c r="A3738">
        <v>294840</v>
      </c>
      <c r="B3738">
        <v>5</v>
      </c>
      <c r="C3738" t="s">
        <v>21</v>
      </c>
      <c r="D3738">
        <v>8</v>
      </c>
      <c r="E3738">
        <v>4</v>
      </c>
      <c r="F3738">
        <v>1</v>
      </c>
      <c r="G3738">
        <v>70</v>
      </c>
      <c r="H3738">
        <v>1.4667129629629683E-2</v>
      </c>
      <c r="I3738">
        <v>1.4667129629629683E-2</v>
      </c>
      <c r="J3738">
        <v>1.4667129629629683E-2</v>
      </c>
      <c r="K3738">
        <v>4</v>
      </c>
      <c r="L3738">
        <v>1</v>
      </c>
    </row>
    <row r="3739" spans="1:12" x14ac:dyDescent="0.35">
      <c r="A3739">
        <v>294840</v>
      </c>
      <c r="B3739">
        <v>6</v>
      </c>
      <c r="C3739" t="s">
        <v>19</v>
      </c>
      <c r="D3739">
        <v>5</v>
      </c>
      <c r="E3739">
        <v>5</v>
      </c>
      <c r="F3739">
        <v>1</v>
      </c>
      <c r="G3739">
        <v>60</v>
      </c>
      <c r="H3739" t="s">
        <v>320</v>
      </c>
      <c r="I3739">
        <v>175</v>
      </c>
      <c r="J3739">
        <v>175</v>
      </c>
      <c r="K3739" t="s">
        <v>326</v>
      </c>
      <c r="L3739">
        <v>1</v>
      </c>
    </row>
    <row r="3740" spans="1:12" x14ac:dyDescent="0.35">
      <c r="A3740">
        <v>294840</v>
      </c>
      <c r="B3740">
        <v>7</v>
      </c>
      <c r="C3740" t="s">
        <v>13</v>
      </c>
      <c r="D3740">
        <v>5</v>
      </c>
      <c r="E3740">
        <v>7</v>
      </c>
      <c r="F3740">
        <v>1</v>
      </c>
      <c r="G3740">
        <v>40</v>
      </c>
      <c r="H3740" t="s">
        <v>273</v>
      </c>
      <c r="I3740" t="s">
        <v>273</v>
      </c>
      <c r="K3740" t="s">
        <v>330</v>
      </c>
      <c r="L3740">
        <v>1</v>
      </c>
    </row>
    <row r="3741" spans="1:12" x14ac:dyDescent="0.35">
      <c r="A3741">
        <v>294840</v>
      </c>
      <c r="B3741">
        <v>8</v>
      </c>
      <c r="C3741" t="s">
        <v>19</v>
      </c>
      <c r="D3741">
        <v>5</v>
      </c>
      <c r="E3741">
        <v>5</v>
      </c>
      <c r="F3741">
        <v>1</v>
      </c>
      <c r="G3741">
        <v>60</v>
      </c>
      <c r="H3741" t="s">
        <v>164</v>
      </c>
      <c r="I3741" t="s">
        <v>164</v>
      </c>
      <c r="J3741">
        <v>9</v>
      </c>
      <c r="K3741" t="s">
        <v>326</v>
      </c>
      <c r="L3741">
        <v>1</v>
      </c>
    </row>
    <row r="3742" spans="1:12" x14ac:dyDescent="0.35">
      <c r="A3742">
        <v>178647</v>
      </c>
      <c r="B3742">
        <v>1</v>
      </c>
      <c r="C3742" t="s">
        <v>28</v>
      </c>
      <c r="D3742">
        <v>8</v>
      </c>
      <c r="E3742">
        <v>3</v>
      </c>
      <c r="F3742">
        <v>1</v>
      </c>
      <c r="G3742">
        <v>80</v>
      </c>
      <c r="H3742">
        <v>2.3832175925926347E-3</v>
      </c>
      <c r="I3742">
        <v>2.3832175925926347E-3</v>
      </c>
      <c r="J3742">
        <v>2.3832175925926347E-3</v>
      </c>
      <c r="K3742">
        <v>3</v>
      </c>
      <c r="L3742">
        <v>1</v>
      </c>
    </row>
    <row r="3743" spans="1:12" x14ac:dyDescent="0.35">
      <c r="A3743">
        <v>178647</v>
      </c>
      <c r="B3743">
        <v>2</v>
      </c>
      <c r="C3743" t="s">
        <v>28</v>
      </c>
      <c r="D3743">
        <v>8</v>
      </c>
      <c r="E3743">
        <v>3</v>
      </c>
      <c r="F3743">
        <v>1</v>
      </c>
      <c r="G3743">
        <v>80</v>
      </c>
      <c r="H3743">
        <v>8.6877314814814977E-3</v>
      </c>
      <c r="I3743">
        <v>8.6877314814814977E-3</v>
      </c>
      <c r="J3743">
        <v>8.6877314814814977E-3</v>
      </c>
      <c r="K3743">
        <v>3</v>
      </c>
      <c r="L3743">
        <v>1</v>
      </c>
    </row>
    <row r="3744" spans="1:12" x14ac:dyDescent="0.35">
      <c r="A3744">
        <v>178647</v>
      </c>
      <c r="B3744">
        <v>3</v>
      </c>
      <c r="C3744" t="s">
        <v>11</v>
      </c>
      <c r="D3744">
        <v>35</v>
      </c>
      <c r="E3744">
        <v>1</v>
      </c>
      <c r="F3744">
        <v>1</v>
      </c>
      <c r="G3744">
        <v>100</v>
      </c>
      <c r="H3744">
        <v>2.3304050925925912E-2</v>
      </c>
      <c r="I3744">
        <v>2.3304050925925912E-2</v>
      </c>
      <c r="J3744">
        <v>2.3304050925925912E-2</v>
      </c>
      <c r="K3744">
        <v>1</v>
      </c>
      <c r="L3744">
        <v>1</v>
      </c>
    </row>
    <row r="3745" spans="1:12" x14ac:dyDescent="0.35">
      <c r="A3745">
        <v>178647</v>
      </c>
      <c r="B3745">
        <v>4</v>
      </c>
      <c r="C3745" t="s">
        <v>16</v>
      </c>
      <c r="D3745">
        <v>6</v>
      </c>
      <c r="E3745">
        <v>8</v>
      </c>
      <c r="F3745">
        <v>1</v>
      </c>
      <c r="G3745">
        <v>30</v>
      </c>
      <c r="H3745">
        <v>2.9532407407406591E-3</v>
      </c>
      <c r="I3745">
        <v>2.9532407407406591E-3</v>
      </c>
      <c r="J3745">
        <v>2.9532407407406591E-3</v>
      </c>
      <c r="K3745">
        <v>8</v>
      </c>
      <c r="L3745">
        <v>1</v>
      </c>
    </row>
    <row r="3746" spans="1:12" x14ac:dyDescent="0.35">
      <c r="A3746">
        <v>178647</v>
      </c>
      <c r="B3746">
        <v>5</v>
      </c>
      <c r="C3746" t="s">
        <v>40</v>
      </c>
      <c r="D3746">
        <v>6</v>
      </c>
      <c r="E3746">
        <v>6</v>
      </c>
      <c r="F3746">
        <v>1</v>
      </c>
      <c r="G3746">
        <v>50</v>
      </c>
      <c r="H3746">
        <v>1.4807638888888919E-2</v>
      </c>
      <c r="I3746">
        <v>1.4807638888888919E-2</v>
      </c>
      <c r="J3746">
        <v>1.4807638888888919E-2</v>
      </c>
      <c r="K3746">
        <v>6</v>
      </c>
      <c r="L3746">
        <v>1</v>
      </c>
    </row>
    <row r="3747" spans="1:12" x14ac:dyDescent="0.35">
      <c r="A3747">
        <v>178647</v>
      </c>
      <c r="B3747">
        <v>6</v>
      </c>
      <c r="C3747" t="s">
        <v>36</v>
      </c>
      <c r="D3747">
        <v>9</v>
      </c>
      <c r="E3747">
        <v>9</v>
      </c>
      <c r="F3747">
        <v>1</v>
      </c>
      <c r="G3747">
        <v>20</v>
      </c>
      <c r="H3747" t="s">
        <v>339</v>
      </c>
      <c r="I3747">
        <v>105</v>
      </c>
      <c r="J3747">
        <v>105</v>
      </c>
      <c r="K3747">
        <v>9</v>
      </c>
      <c r="L3747">
        <v>1</v>
      </c>
    </row>
    <row r="3748" spans="1:12" x14ac:dyDescent="0.35">
      <c r="A3748">
        <v>178647</v>
      </c>
      <c r="B3748">
        <v>7</v>
      </c>
      <c r="C3748" t="s">
        <v>36</v>
      </c>
      <c r="D3748">
        <v>9</v>
      </c>
      <c r="E3748">
        <v>9</v>
      </c>
      <c r="F3748">
        <v>1</v>
      </c>
      <c r="G3748">
        <v>20</v>
      </c>
      <c r="H3748" t="s">
        <v>154</v>
      </c>
      <c r="I3748" t="s">
        <v>154</v>
      </c>
      <c r="J3748">
        <v>7</v>
      </c>
      <c r="K3748">
        <v>9</v>
      </c>
      <c r="L3748">
        <v>1</v>
      </c>
    </row>
    <row r="3749" spans="1:12" x14ac:dyDescent="0.35">
      <c r="A3749">
        <v>178647</v>
      </c>
      <c r="B3749">
        <v>8</v>
      </c>
      <c r="C3749" t="s">
        <v>16</v>
      </c>
      <c r="D3749">
        <v>9</v>
      </c>
      <c r="E3749">
        <v>8</v>
      </c>
      <c r="F3749">
        <v>1</v>
      </c>
      <c r="G3749">
        <v>30</v>
      </c>
      <c r="H3749" t="s">
        <v>202</v>
      </c>
      <c r="I3749" t="s">
        <v>202</v>
      </c>
      <c r="J3749">
        <v>18</v>
      </c>
      <c r="K3749">
        <v>8</v>
      </c>
      <c r="L3749">
        <v>1</v>
      </c>
    </row>
    <row r="3750" spans="1:12" x14ac:dyDescent="0.35">
      <c r="A3750">
        <v>8770</v>
      </c>
      <c r="B3750">
        <v>1</v>
      </c>
      <c r="C3750" t="s">
        <v>40</v>
      </c>
      <c r="D3750">
        <v>3</v>
      </c>
      <c r="E3750">
        <v>6</v>
      </c>
      <c r="F3750">
        <v>1</v>
      </c>
      <c r="G3750">
        <v>50</v>
      </c>
      <c r="H3750">
        <v>2.4567129629629036E-3</v>
      </c>
      <c r="I3750">
        <v>2.4567129629629036E-3</v>
      </c>
      <c r="J3750">
        <v>2.4567129629629036E-3</v>
      </c>
      <c r="K3750">
        <v>6</v>
      </c>
      <c r="L3750">
        <v>1</v>
      </c>
    </row>
    <row r="3751" spans="1:12" x14ac:dyDescent="0.35">
      <c r="A3751">
        <v>8770</v>
      </c>
      <c r="B3751">
        <v>2</v>
      </c>
      <c r="C3751" t="s">
        <v>13</v>
      </c>
      <c r="D3751">
        <v>3</v>
      </c>
      <c r="E3751">
        <v>7</v>
      </c>
      <c r="F3751">
        <v>1</v>
      </c>
      <c r="G3751">
        <v>40</v>
      </c>
      <c r="H3751">
        <v>8.8312500000000682E-3</v>
      </c>
      <c r="I3751">
        <v>8.8312500000000682E-3</v>
      </c>
      <c r="J3751">
        <v>8.8312500000000682E-3</v>
      </c>
      <c r="K3751">
        <v>7</v>
      </c>
      <c r="L3751">
        <v>1</v>
      </c>
    </row>
    <row r="3752" spans="1:12" x14ac:dyDescent="0.35">
      <c r="A3752">
        <v>8770</v>
      </c>
      <c r="B3752">
        <v>3</v>
      </c>
      <c r="C3752" t="s">
        <v>19</v>
      </c>
      <c r="D3752">
        <v>34</v>
      </c>
      <c r="E3752">
        <v>5</v>
      </c>
      <c r="F3752">
        <v>1</v>
      </c>
      <c r="G3752">
        <v>60</v>
      </c>
      <c r="H3752">
        <v>2.5842129629629618E-2</v>
      </c>
      <c r="I3752">
        <v>2.5842129629629618E-2</v>
      </c>
      <c r="J3752">
        <v>2.5842129629629618E-2</v>
      </c>
      <c r="K3752">
        <v>5</v>
      </c>
      <c r="L3752">
        <v>1</v>
      </c>
    </row>
    <row r="3753" spans="1:12" x14ac:dyDescent="0.35">
      <c r="A3753">
        <v>8770</v>
      </c>
      <c r="B3753">
        <v>4</v>
      </c>
      <c r="C3753" t="s">
        <v>19</v>
      </c>
      <c r="D3753">
        <v>3</v>
      </c>
      <c r="E3753">
        <v>5</v>
      </c>
      <c r="F3753">
        <v>1</v>
      </c>
      <c r="G3753">
        <v>60</v>
      </c>
      <c r="H3753">
        <v>2.7038194444444219E-3</v>
      </c>
      <c r="I3753">
        <v>2.7038194444444219E-3</v>
      </c>
      <c r="J3753">
        <v>2.7038194444444219E-3</v>
      </c>
      <c r="K3753">
        <v>5</v>
      </c>
      <c r="L3753">
        <v>1</v>
      </c>
    </row>
    <row r="3754" spans="1:12" x14ac:dyDescent="0.35">
      <c r="A3754">
        <v>8770</v>
      </c>
      <c r="B3754">
        <v>5</v>
      </c>
      <c r="C3754" t="s">
        <v>36</v>
      </c>
      <c r="D3754">
        <v>3</v>
      </c>
      <c r="E3754">
        <v>9</v>
      </c>
      <c r="F3754">
        <v>1</v>
      </c>
      <c r="G3754">
        <v>20</v>
      </c>
      <c r="H3754">
        <v>1.5931018518518414E-2</v>
      </c>
      <c r="I3754">
        <v>1.5931018518518414E-2</v>
      </c>
      <c r="J3754">
        <v>1.5931018518518414E-2</v>
      </c>
      <c r="K3754">
        <v>9</v>
      </c>
      <c r="L3754">
        <v>1</v>
      </c>
    </row>
    <row r="3755" spans="1:12" x14ac:dyDescent="0.35">
      <c r="A3755">
        <v>8770</v>
      </c>
      <c r="B3755">
        <v>6</v>
      </c>
      <c r="C3755" t="s">
        <v>19</v>
      </c>
      <c r="D3755">
        <v>3</v>
      </c>
      <c r="E3755">
        <v>5</v>
      </c>
      <c r="F3755">
        <v>1</v>
      </c>
      <c r="G3755">
        <v>60</v>
      </c>
      <c r="H3755" t="s">
        <v>320</v>
      </c>
      <c r="I3755">
        <v>175</v>
      </c>
      <c r="J3755">
        <v>175</v>
      </c>
      <c r="K3755" t="s">
        <v>326</v>
      </c>
      <c r="L3755">
        <v>1</v>
      </c>
    </row>
    <row r="3756" spans="1:12" x14ac:dyDescent="0.35">
      <c r="A3756">
        <v>8770</v>
      </c>
      <c r="B3756">
        <v>7</v>
      </c>
      <c r="C3756" t="s">
        <v>13</v>
      </c>
      <c r="D3756">
        <v>3</v>
      </c>
      <c r="E3756">
        <v>7</v>
      </c>
      <c r="F3756">
        <v>1</v>
      </c>
      <c r="G3756">
        <v>40</v>
      </c>
      <c r="H3756" t="s">
        <v>273</v>
      </c>
      <c r="I3756" t="s">
        <v>273</v>
      </c>
      <c r="K3756" t="s">
        <v>330</v>
      </c>
      <c r="L3756">
        <v>1</v>
      </c>
    </row>
    <row r="3757" spans="1:12" x14ac:dyDescent="0.35">
      <c r="A3757">
        <v>8770</v>
      </c>
      <c r="B3757">
        <v>8</v>
      </c>
      <c r="C3757" t="s">
        <v>19</v>
      </c>
      <c r="D3757">
        <v>3</v>
      </c>
      <c r="E3757">
        <v>5</v>
      </c>
      <c r="F3757">
        <v>1</v>
      </c>
      <c r="G3757">
        <v>60</v>
      </c>
      <c r="H3757" t="s">
        <v>164</v>
      </c>
      <c r="I3757" t="s">
        <v>164</v>
      </c>
      <c r="J3757">
        <v>9</v>
      </c>
      <c r="K3757" t="s">
        <v>326</v>
      </c>
      <c r="L3757">
        <v>1</v>
      </c>
    </row>
    <row r="3758" spans="1:12" x14ac:dyDescent="0.35">
      <c r="A3758">
        <v>8618</v>
      </c>
      <c r="B3758">
        <v>1</v>
      </c>
      <c r="C3758" t="s">
        <v>36</v>
      </c>
      <c r="D3758">
        <v>9</v>
      </c>
      <c r="E3758">
        <v>9</v>
      </c>
      <c r="F3758">
        <v>1</v>
      </c>
      <c r="G3758">
        <v>20</v>
      </c>
      <c r="H3758">
        <v>2.571759259259343E-3</v>
      </c>
      <c r="I3758">
        <v>2.571759259259343E-3</v>
      </c>
      <c r="J3758">
        <v>2.571759259259343E-3</v>
      </c>
      <c r="K3758">
        <v>9</v>
      </c>
      <c r="L3758">
        <v>1</v>
      </c>
    </row>
    <row r="3759" spans="1:12" x14ac:dyDescent="0.35">
      <c r="A3759">
        <v>8618</v>
      </c>
      <c r="B3759">
        <v>2</v>
      </c>
      <c r="C3759" t="s">
        <v>16</v>
      </c>
      <c r="D3759">
        <v>9</v>
      </c>
      <c r="E3759">
        <v>8</v>
      </c>
      <c r="F3759">
        <v>1</v>
      </c>
      <c r="G3759">
        <v>30</v>
      </c>
      <c r="H3759">
        <v>8.849768518518486E-3</v>
      </c>
      <c r="I3759">
        <v>8.849768518518486E-3</v>
      </c>
      <c r="J3759">
        <v>8.849768518518486E-3</v>
      </c>
      <c r="K3759">
        <v>8</v>
      </c>
      <c r="L3759">
        <v>1</v>
      </c>
    </row>
    <row r="3760" spans="1:12" x14ac:dyDescent="0.35">
      <c r="A3760">
        <v>8618</v>
      </c>
      <c r="B3760">
        <v>3</v>
      </c>
      <c r="C3760" t="s">
        <v>16</v>
      </c>
      <c r="D3760">
        <v>37</v>
      </c>
      <c r="E3760">
        <v>8</v>
      </c>
      <c r="F3760">
        <v>1</v>
      </c>
      <c r="G3760">
        <v>30</v>
      </c>
      <c r="H3760">
        <v>2.7915740740740658E-2</v>
      </c>
      <c r="I3760">
        <v>2.7915740740740658E-2</v>
      </c>
      <c r="J3760">
        <v>2.7915740740740658E-2</v>
      </c>
      <c r="K3760">
        <v>8</v>
      </c>
      <c r="L3760">
        <v>1</v>
      </c>
    </row>
    <row r="3761" spans="1:12" x14ac:dyDescent="0.35">
      <c r="A3761">
        <v>8618</v>
      </c>
      <c r="B3761">
        <v>4</v>
      </c>
      <c r="C3761" t="s">
        <v>36</v>
      </c>
      <c r="D3761">
        <v>10</v>
      </c>
      <c r="E3761">
        <v>9</v>
      </c>
      <c r="F3761">
        <v>1</v>
      </c>
      <c r="G3761">
        <v>20</v>
      </c>
      <c r="H3761" t="s">
        <v>68</v>
      </c>
      <c r="I3761" t="s">
        <v>68</v>
      </c>
      <c r="J3761">
        <v>6</v>
      </c>
      <c r="K3761">
        <v>9</v>
      </c>
      <c r="L3761">
        <v>1</v>
      </c>
    </row>
    <row r="3762" spans="1:12" x14ac:dyDescent="0.35">
      <c r="A3762">
        <v>8618</v>
      </c>
      <c r="B3762">
        <v>5</v>
      </c>
      <c r="C3762" t="s">
        <v>16</v>
      </c>
      <c r="D3762">
        <v>10</v>
      </c>
      <c r="E3762">
        <v>8</v>
      </c>
      <c r="F3762">
        <v>1</v>
      </c>
      <c r="G3762">
        <v>30</v>
      </c>
      <c r="H3762">
        <v>1.587187499999998E-2</v>
      </c>
      <c r="I3762">
        <v>1.587187499999998E-2</v>
      </c>
      <c r="J3762">
        <v>1.587187499999998E-2</v>
      </c>
      <c r="K3762">
        <v>8</v>
      </c>
      <c r="L3762">
        <v>1</v>
      </c>
    </row>
    <row r="3763" spans="1:12" x14ac:dyDescent="0.35">
      <c r="A3763">
        <v>8618</v>
      </c>
      <c r="B3763">
        <v>6</v>
      </c>
      <c r="C3763" t="s">
        <v>21</v>
      </c>
      <c r="D3763">
        <v>2</v>
      </c>
      <c r="E3763">
        <v>4</v>
      </c>
      <c r="F3763">
        <v>1</v>
      </c>
      <c r="G3763">
        <v>70</v>
      </c>
      <c r="H3763" t="s">
        <v>333</v>
      </c>
      <c r="I3763">
        <v>185</v>
      </c>
      <c r="J3763">
        <v>185</v>
      </c>
      <c r="K3763">
        <v>4</v>
      </c>
      <c r="L3763">
        <v>1</v>
      </c>
    </row>
    <row r="3764" spans="1:12" x14ac:dyDescent="0.35">
      <c r="A3764">
        <v>8618</v>
      </c>
      <c r="B3764">
        <v>7</v>
      </c>
      <c r="C3764" t="s">
        <v>21</v>
      </c>
      <c r="D3764">
        <v>2</v>
      </c>
      <c r="E3764">
        <v>4</v>
      </c>
      <c r="F3764">
        <v>1</v>
      </c>
      <c r="G3764">
        <v>70</v>
      </c>
      <c r="H3764">
        <v>3.7704861111111931E-3</v>
      </c>
      <c r="I3764">
        <v>3.7704861111111931E-3</v>
      </c>
      <c r="J3764">
        <v>3.7704861111111931E-3</v>
      </c>
      <c r="K3764">
        <v>4</v>
      </c>
      <c r="L3764">
        <v>1</v>
      </c>
    </row>
    <row r="3765" spans="1:12" x14ac:dyDescent="0.35">
      <c r="A3765">
        <v>8618</v>
      </c>
      <c r="B3765">
        <v>8</v>
      </c>
      <c r="C3765" t="s">
        <v>28</v>
      </c>
      <c r="D3765">
        <v>2</v>
      </c>
      <c r="E3765">
        <v>3</v>
      </c>
      <c r="F3765">
        <v>1</v>
      </c>
      <c r="G3765">
        <v>80</v>
      </c>
      <c r="H3765" t="s">
        <v>150</v>
      </c>
      <c r="I3765" t="s">
        <v>150</v>
      </c>
      <c r="J3765">
        <v>2</v>
      </c>
      <c r="K3765">
        <v>3</v>
      </c>
      <c r="L3765">
        <v>1</v>
      </c>
    </row>
    <row r="3766" spans="1:12" x14ac:dyDescent="0.35">
      <c r="A3766">
        <v>50423</v>
      </c>
      <c r="B3766">
        <v>1</v>
      </c>
      <c r="C3766" t="s">
        <v>16</v>
      </c>
      <c r="D3766">
        <v>4</v>
      </c>
      <c r="E3766">
        <v>8</v>
      </c>
      <c r="F3766">
        <v>1</v>
      </c>
      <c r="G3766">
        <v>30</v>
      </c>
      <c r="H3766">
        <v>2.520138888888912E-3</v>
      </c>
      <c r="I3766">
        <v>2.520138888888912E-3</v>
      </c>
      <c r="J3766">
        <v>2.520138888888912E-3</v>
      </c>
      <c r="K3766">
        <v>8</v>
      </c>
      <c r="L3766">
        <v>1</v>
      </c>
    </row>
    <row r="3767" spans="1:12" x14ac:dyDescent="0.35">
      <c r="A3767">
        <v>50423</v>
      </c>
      <c r="B3767">
        <v>2</v>
      </c>
      <c r="C3767" t="s">
        <v>36</v>
      </c>
      <c r="D3767">
        <v>4</v>
      </c>
      <c r="E3767">
        <v>9</v>
      </c>
      <c r="F3767">
        <v>1</v>
      </c>
      <c r="G3767">
        <v>20</v>
      </c>
      <c r="H3767">
        <v>9.0091435185184476E-3</v>
      </c>
      <c r="I3767">
        <v>9.0091435185184476E-3</v>
      </c>
      <c r="J3767">
        <v>9.0091435185184476E-3</v>
      </c>
      <c r="K3767">
        <v>9</v>
      </c>
      <c r="L3767">
        <v>1</v>
      </c>
    </row>
    <row r="3768" spans="1:12" x14ac:dyDescent="0.35">
      <c r="A3768">
        <v>50423</v>
      </c>
      <c r="B3768">
        <v>3</v>
      </c>
      <c r="C3768" t="s">
        <v>36</v>
      </c>
      <c r="D3768">
        <v>32</v>
      </c>
      <c r="E3768">
        <v>9</v>
      </c>
      <c r="F3768">
        <v>1</v>
      </c>
      <c r="G3768">
        <v>20</v>
      </c>
      <c r="H3768">
        <v>3.0277199074074002E-2</v>
      </c>
      <c r="I3768">
        <v>3.0277199074074002E-2</v>
      </c>
      <c r="J3768">
        <v>3.0277199074074002E-2</v>
      </c>
      <c r="K3768">
        <v>9</v>
      </c>
      <c r="L3768">
        <v>1</v>
      </c>
    </row>
    <row r="3769" spans="1:12" x14ac:dyDescent="0.35">
      <c r="A3769">
        <v>50423</v>
      </c>
      <c r="B3769">
        <v>4</v>
      </c>
      <c r="C3769" t="s">
        <v>13</v>
      </c>
      <c r="D3769">
        <v>2</v>
      </c>
      <c r="E3769">
        <v>7</v>
      </c>
      <c r="F3769">
        <v>1</v>
      </c>
      <c r="G3769">
        <v>40</v>
      </c>
      <c r="H3769">
        <v>2.8296296296297374E-3</v>
      </c>
      <c r="I3769">
        <v>2.8296296296297374E-3</v>
      </c>
      <c r="J3769">
        <v>2.8296296296297374E-3</v>
      </c>
      <c r="K3769">
        <v>7</v>
      </c>
      <c r="L3769">
        <v>1</v>
      </c>
    </row>
    <row r="3770" spans="1:12" x14ac:dyDescent="0.35">
      <c r="A3770">
        <v>50423</v>
      </c>
      <c r="B3770">
        <v>5</v>
      </c>
      <c r="C3770" t="s">
        <v>13</v>
      </c>
      <c r="D3770">
        <v>2</v>
      </c>
      <c r="E3770">
        <v>7</v>
      </c>
      <c r="F3770">
        <v>1</v>
      </c>
      <c r="G3770">
        <v>40</v>
      </c>
      <c r="H3770">
        <v>1.4878009259259306E-2</v>
      </c>
      <c r="I3770">
        <v>1.4878009259259306E-2</v>
      </c>
      <c r="J3770">
        <v>1.4878009259259306E-2</v>
      </c>
      <c r="K3770">
        <v>7</v>
      </c>
      <c r="L3770">
        <v>1</v>
      </c>
    </row>
    <row r="3771" spans="1:12" x14ac:dyDescent="0.35">
      <c r="A3771">
        <v>50423</v>
      </c>
      <c r="B3771">
        <v>6</v>
      </c>
      <c r="C3771" t="s">
        <v>11</v>
      </c>
      <c r="D3771">
        <v>10</v>
      </c>
      <c r="E3771">
        <v>1</v>
      </c>
      <c r="F3771">
        <v>1</v>
      </c>
      <c r="G3771">
        <v>100</v>
      </c>
      <c r="H3771" t="s">
        <v>319</v>
      </c>
      <c r="I3771">
        <v>195</v>
      </c>
      <c r="J3771">
        <v>195</v>
      </c>
      <c r="K3771" t="s">
        <v>318</v>
      </c>
      <c r="L3771">
        <v>1</v>
      </c>
    </row>
    <row r="3772" spans="1:12" x14ac:dyDescent="0.35">
      <c r="A3772">
        <v>50423</v>
      </c>
      <c r="B3772">
        <v>7</v>
      </c>
      <c r="C3772" t="s">
        <v>40</v>
      </c>
      <c r="D3772">
        <v>10</v>
      </c>
      <c r="E3772">
        <v>6</v>
      </c>
      <c r="F3772">
        <v>1</v>
      </c>
      <c r="G3772">
        <v>50</v>
      </c>
      <c r="H3772">
        <v>4.1615740740741369E-3</v>
      </c>
      <c r="I3772">
        <v>4.1615740740741369E-3</v>
      </c>
      <c r="J3772">
        <v>4.1615740740741369E-3</v>
      </c>
      <c r="K3772">
        <v>6</v>
      </c>
      <c r="L3772">
        <v>1</v>
      </c>
    </row>
    <row r="3773" spans="1:12" x14ac:dyDescent="0.35">
      <c r="A3773">
        <v>50423</v>
      </c>
      <c r="B3773">
        <v>8</v>
      </c>
      <c r="C3773" t="s">
        <v>13</v>
      </c>
      <c r="D3773">
        <v>10</v>
      </c>
      <c r="E3773">
        <v>7</v>
      </c>
      <c r="F3773">
        <v>1</v>
      </c>
      <c r="G3773">
        <v>40</v>
      </c>
      <c r="H3773" t="s">
        <v>200</v>
      </c>
      <c r="I3773" t="s">
        <v>200</v>
      </c>
      <c r="J3773">
        <v>17</v>
      </c>
      <c r="K3773">
        <v>7</v>
      </c>
      <c r="L3773">
        <v>1</v>
      </c>
    </row>
    <row r="3774" spans="1:12" x14ac:dyDescent="0.35">
      <c r="A3774">
        <v>586578</v>
      </c>
      <c r="B3774">
        <v>1</v>
      </c>
      <c r="C3774" t="s">
        <v>69</v>
      </c>
      <c r="D3774">
        <v>1</v>
      </c>
      <c r="E3774">
        <v>10</v>
      </c>
      <c r="F3774">
        <v>1</v>
      </c>
      <c r="G3774">
        <v>10</v>
      </c>
      <c r="H3774">
        <v>2.9146990740740453E-3</v>
      </c>
      <c r="I3774">
        <v>2.9146990740740453E-3</v>
      </c>
      <c r="J3774">
        <v>2.9146990740740453E-3</v>
      </c>
      <c r="K3774">
        <v>10</v>
      </c>
      <c r="L3774">
        <v>1</v>
      </c>
    </row>
    <row r="3775" spans="1:12" x14ac:dyDescent="0.35">
      <c r="A3775">
        <v>586578</v>
      </c>
      <c r="B3775">
        <v>2</v>
      </c>
      <c r="C3775" t="s">
        <v>69</v>
      </c>
      <c r="D3775">
        <v>1</v>
      </c>
      <c r="E3775">
        <v>10</v>
      </c>
      <c r="F3775">
        <v>1</v>
      </c>
      <c r="G3775">
        <v>10</v>
      </c>
      <c r="H3775">
        <v>9.8662037037036132E-3</v>
      </c>
      <c r="I3775">
        <v>9.8662037037036132E-3</v>
      </c>
      <c r="J3775">
        <v>9.8662037037036132E-3</v>
      </c>
      <c r="K3775">
        <v>10</v>
      </c>
      <c r="L3775">
        <v>1</v>
      </c>
    </row>
    <row r="3776" spans="1:12" x14ac:dyDescent="0.35">
      <c r="A3776">
        <v>586578</v>
      </c>
      <c r="B3776">
        <v>3</v>
      </c>
      <c r="D3776">
        <v>68</v>
      </c>
      <c r="E3776" t="s">
        <v>257</v>
      </c>
      <c r="F3776">
        <v>1</v>
      </c>
      <c r="G3776">
        <v>0</v>
      </c>
      <c r="K3776" t="s">
        <v>257</v>
      </c>
      <c r="L3776">
        <v>1</v>
      </c>
    </row>
    <row r="3777" spans="1:12" x14ac:dyDescent="0.35">
      <c r="A3777">
        <v>586578</v>
      </c>
      <c r="B3777">
        <v>4</v>
      </c>
      <c r="D3777">
        <v>0</v>
      </c>
      <c r="E3777" t="s">
        <v>257</v>
      </c>
      <c r="F3777">
        <v>0</v>
      </c>
      <c r="G3777">
        <v>0</v>
      </c>
      <c r="K3777" t="s">
        <v>257</v>
      </c>
      <c r="L3777">
        <v>1</v>
      </c>
    </row>
    <row r="3778" spans="1:12" x14ac:dyDescent="0.35">
      <c r="A3778">
        <v>586578</v>
      </c>
      <c r="B3778">
        <v>5</v>
      </c>
      <c r="D3778">
        <v>0</v>
      </c>
      <c r="E3778" t="s">
        <v>257</v>
      </c>
      <c r="F3778">
        <v>0</v>
      </c>
      <c r="G3778">
        <v>0</v>
      </c>
      <c r="K3778" t="s">
        <v>257</v>
      </c>
      <c r="L3778">
        <v>1</v>
      </c>
    </row>
    <row r="3779" spans="1:12" x14ac:dyDescent="0.35">
      <c r="A3779">
        <v>586578</v>
      </c>
      <c r="B3779">
        <v>6</v>
      </c>
      <c r="D3779">
        <v>0</v>
      </c>
      <c r="E3779" t="s">
        <v>257</v>
      </c>
      <c r="F3779">
        <v>0</v>
      </c>
      <c r="G3779">
        <v>0</v>
      </c>
      <c r="K3779" t="s">
        <v>257</v>
      </c>
      <c r="L3779">
        <v>1</v>
      </c>
    </row>
    <row r="3780" spans="1:12" x14ac:dyDescent="0.35">
      <c r="A3780">
        <v>586578</v>
      </c>
      <c r="B3780">
        <v>7</v>
      </c>
      <c r="D3780">
        <v>0</v>
      </c>
      <c r="E3780" t="s">
        <v>257</v>
      </c>
      <c r="F3780">
        <v>0</v>
      </c>
      <c r="G3780">
        <v>0</v>
      </c>
      <c r="K3780" t="s">
        <v>257</v>
      </c>
      <c r="L3780">
        <v>1</v>
      </c>
    </row>
    <row r="3781" spans="1:12" x14ac:dyDescent="0.35">
      <c r="A3781">
        <v>586578</v>
      </c>
      <c r="B3781">
        <v>8</v>
      </c>
      <c r="D3781">
        <v>0</v>
      </c>
      <c r="E3781" t="s">
        <v>257</v>
      </c>
      <c r="F3781">
        <v>0</v>
      </c>
      <c r="G3781">
        <v>0</v>
      </c>
      <c r="K3781" t="s">
        <v>257</v>
      </c>
      <c r="L3781">
        <v>1</v>
      </c>
    </row>
    <row r="3782" spans="1:12" x14ac:dyDescent="0.35">
      <c r="A3782">
        <v>721301</v>
      </c>
      <c r="B3782">
        <v>1</v>
      </c>
      <c r="C3782" t="s">
        <v>11</v>
      </c>
      <c r="D3782">
        <v>16</v>
      </c>
      <c r="E3782">
        <v>1</v>
      </c>
      <c r="F3782">
        <v>1</v>
      </c>
      <c r="G3782">
        <v>100</v>
      </c>
      <c r="H3782">
        <v>2.0251157407407128E-3</v>
      </c>
      <c r="I3782">
        <v>2.0251157407407128E-3</v>
      </c>
      <c r="J3782">
        <v>2.0251157407407128E-3</v>
      </c>
      <c r="K3782">
        <v>1</v>
      </c>
      <c r="L3782">
        <v>1</v>
      </c>
    </row>
    <row r="3783" spans="1:12" x14ac:dyDescent="0.35">
      <c r="A3783">
        <v>721301</v>
      </c>
      <c r="B3783">
        <v>2</v>
      </c>
      <c r="C3783" t="s">
        <v>21</v>
      </c>
      <c r="D3783">
        <v>16</v>
      </c>
      <c r="E3783">
        <v>4</v>
      </c>
      <c r="F3783">
        <v>1</v>
      </c>
      <c r="G3783">
        <v>70</v>
      </c>
      <c r="H3783">
        <v>8.955787037037144E-3</v>
      </c>
      <c r="I3783">
        <v>8.955787037037144E-3</v>
      </c>
      <c r="J3783">
        <v>8.955787037037144E-3</v>
      </c>
      <c r="K3783">
        <v>4</v>
      </c>
      <c r="L3783">
        <v>1</v>
      </c>
    </row>
    <row r="3784" spans="1:12" x14ac:dyDescent="0.35">
      <c r="A3784">
        <v>721301</v>
      </c>
      <c r="B3784">
        <v>3</v>
      </c>
      <c r="C3784" t="s">
        <v>20</v>
      </c>
      <c r="D3784">
        <v>41</v>
      </c>
      <c r="E3784">
        <v>2</v>
      </c>
      <c r="F3784">
        <v>1</v>
      </c>
      <c r="G3784">
        <v>90</v>
      </c>
      <c r="H3784">
        <v>2.1759490740740794E-2</v>
      </c>
      <c r="I3784">
        <v>2.1759490740740794E-2</v>
      </c>
      <c r="J3784">
        <v>2.1759490740740794E-2</v>
      </c>
      <c r="K3784">
        <v>2</v>
      </c>
      <c r="L3784">
        <v>1</v>
      </c>
    </row>
    <row r="3785" spans="1:12" x14ac:dyDescent="0.35">
      <c r="A3785">
        <v>721301</v>
      </c>
      <c r="B3785">
        <v>4</v>
      </c>
      <c r="C3785" t="s">
        <v>20</v>
      </c>
      <c r="D3785">
        <v>15</v>
      </c>
      <c r="E3785">
        <v>2</v>
      </c>
      <c r="F3785">
        <v>1</v>
      </c>
      <c r="G3785">
        <v>90</v>
      </c>
      <c r="H3785">
        <v>2.3155092592592741E-3</v>
      </c>
      <c r="I3785">
        <v>2.3155092592592741E-3</v>
      </c>
      <c r="J3785">
        <v>2.3155092592592741E-3</v>
      </c>
      <c r="K3785">
        <v>2</v>
      </c>
      <c r="L3785">
        <v>1</v>
      </c>
    </row>
    <row r="3786" spans="1:12" x14ac:dyDescent="0.35">
      <c r="A3786">
        <v>721301</v>
      </c>
      <c r="B3786">
        <v>5</v>
      </c>
      <c r="C3786" t="s">
        <v>11</v>
      </c>
      <c r="D3786">
        <v>15</v>
      </c>
      <c r="E3786">
        <v>1</v>
      </c>
      <c r="F3786">
        <v>1</v>
      </c>
      <c r="G3786">
        <v>100</v>
      </c>
      <c r="H3786">
        <v>1.3578703703703621E-2</v>
      </c>
      <c r="I3786">
        <v>1.3578703703703621E-2</v>
      </c>
      <c r="J3786">
        <v>1.3578703703703621E-2</v>
      </c>
      <c r="K3786">
        <v>1</v>
      </c>
      <c r="L3786">
        <v>1</v>
      </c>
    </row>
    <row r="3787" spans="1:12" x14ac:dyDescent="0.35">
      <c r="A3787">
        <v>721301</v>
      </c>
      <c r="B3787">
        <v>6</v>
      </c>
      <c r="C3787" t="s">
        <v>16</v>
      </c>
      <c r="D3787">
        <v>15</v>
      </c>
      <c r="E3787">
        <v>8</v>
      </c>
      <c r="F3787">
        <v>1</v>
      </c>
      <c r="G3787">
        <v>30</v>
      </c>
      <c r="H3787" t="s">
        <v>322</v>
      </c>
      <c r="I3787">
        <v>205</v>
      </c>
      <c r="J3787">
        <v>205</v>
      </c>
      <c r="K3787" t="s">
        <v>327</v>
      </c>
      <c r="L3787">
        <v>1</v>
      </c>
    </row>
    <row r="3788" spans="1:12" x14ac:dyDescent="0.35">
      <c r="A3788">
        <v>721301</v>
      </c>
      <c r="B3788">
        <v>7</v>
      </c>
      <c r="C3788" t="s">
        <v>28</v>
      </c>
      <c r="D3788">
        <v>15</v>
      </c>
      <c r="E3788">
        <v>3</v>
      </c>
      <c r="F3788">
        <v>1</v>
      </c>
      <c r="G3788">
        <v>80</v>
      </c>
      <c r="H3788">
        <v>4.1668981481481904E-3</v>
      </c>
      <c r="I3788">
        <v>4.1668981481481904E-3</v>
      </c>
      <c r="J3788">
        <v>4.1668981481481904E-3</v>
      </c>
      <c r="K3788">
        <v>3</v>
      </c>
      <c r="L3788">
        <v>1</v>
      </c>
    </row>
    <row r="3789" spans="1:12" x14ac:dyDescent="0.35">
      <c r="A3789">
        <v>721301</v>
      </c>
      <c r="B3789">
        <v>8</v>
      </c>
      <c r="C3789" t="s">
        <v>21</v>
      </c>
      <c r="D3789">
        <v>15</v>
      </c>
      <c r="E3789">
        <v>4</v>
      </c>
      <c r="F3789">
        <v>1</v>
      </c>
      <c r="G3789">
        <v>70</v>
      </c>
      <c r="H3789">
        <v>3.782523148148087E-3</v>
      </c>
      <c r="I3789">
        <v>3.782523148148087E-3</v>
      </c>
      <c r="J3789">
        <v>3.782523148148087E-3</v>
      </c>
      <c r="K3789">
        <v>4</v>
      </c>
      <c r="L3789">
        <v>1</v>
      </c>
    </row>
    <row r="3790" spans="1:12" x14ac:dyDescent="0.35">
      <c r="A3790">
        <v>297488</v>
      </c>
      <c r="B3790">
        <v>1</v>
      </c>
      <c r="C3790" t="s">
        <v>36</v>
      </c>
      <c r="D3790">
        <v>15</v>
      </c>
      <c r="E3790">
        <v>9</v>
      </c>
      <c r="F3790">
        <v>1</v>
      </c>
      <c r="G3790">
        <v>20</v>
      </c>
      <c r="H3790">
        <v>2.3390046296296596E-3</v>
      </c>
      <c r="I3790">
        <v>2.3390046296296596E-3</v>
      </c>
      <c r="J3790">
        <v>2.3390046296296596E-3</v>
      </c>
      <c r="K3790">
        <v>9</v>
      </c>
      <c r="L3790">
        <v>1</v>
      </c>
    </row>
    <row r="3791" spans="1:12" x14ac:dyDescent="0.35">
      <c r="A3791">
        <v>297488</v>
      </c>
      <c r="B3791">
        <v>2</v>
      </c>
      <c r="C3791" t="s">
        <v>11</v>
      </c>
      <c r="D3791">
        <v>15</v>
      </c>
      <c r="E3791">
        <v>1</v>
      </c>
      <c r="F3791">
        <v>1</v>
      </c>
      <c r="G3791">
        <v>100</v>
      </c>
      <c r="H3791">
        <v>7.4085648148147776E-3</v>
      </c>
      <c r="I3791">
        <v>7.4085648148147776E-3</v>
      </c>
      <c r="J3791">
        <v>7.4085648148147776E-3</v>
      </c>
      <c r="K3791">
        <v>1</v>
      </c>
      <c r="L3791">
        <v>1</v>
      </c>
    </row>
    <row r="3792" spans="1:12" x14ac:dyDescent="0.35">
      <c r="A3792">
        <v>297488</v>
      </c>
      <c r="B3792">
        <v>3</v>
      </c>
      <c r="C3792" t="s">
        <v>11</v>
      </c>
      <c r="D3792">
        <v>40</v>
      </c>
      <c r="E3792">
        <v>1</v>
      </c>
      <c r="F3792">
        <v>1</v>
      </c>
      <c r="G3792">
        <v>100</v>
      </c>
      <c r="H3792">
        <v>2.1745486111111045E-2</v>
      </c>
      <c r="I3792">
        <v>2.1745486111111045E-2</v>
      </c>
      <c r="J3792">
        <v>2.1745486111111045E-2</v>
      </c>
      <c r="K3792">
        <v>1</v>
      </c>
      <c r="L3792">
        <v>1</v>
      </c>
    </row>
    <row r="3793" spans="1:12" x14ac:dyDescent="0.35">
      <c r="A3793">
        <v>297488</v>
      </c>
      <c r="B3793">
        <v>4</v>
      </c>
      <c r="C3793" t="s">
        <v>11</v>
      </c>
      <c r="D3793">
        <v>16</v>
      </c>
      <c r="E3793">
        <v>1</v>
      </c>
      <c r="F3793">
        <v>1</v>
      </c>
      <c r="G3793">
        <v>100</v>
      </c>
      <c r="H3793">
        <v>2.0821759259259665E-3</v>
      </c>
      <c r="I3793">
        <v>2.0821759259259665E-3</v>
      </c>
      <c r="J3793">
        <v>2.0821759259259665E-3</v>
      </c>
      <c r="K3793">
        <v>1</v>
      </c>
      <c r="L3793">
        <v>1</v>
      </c>
    </row>
    <row r="3794" spans="1:12" x14ac:dyDescent="0.35">
      <c r="A3794">
        <v>297488</v>
      </c>
      <c r="B3794">
        <v>5</v>
      </c>
      <c r="C3794" t="s">
        <v>20</v>
      </c>
      <c r="D3794">
        <v>16</v>
      </c>
      <c r="E3794">
        <v>2</v>
      </c>
      <c r="F3794">
        <v>1</v>
      </c>
      <c r="G3794">
        <v>90</v>
      </c>
      <c r="H3794">
        <v>1.4275347222222123E-2</v>
      </c>
      <c r="I3794">
        <v>1.4275347222222123E-2</v>
      </c>
      <c r="J3794">
        <v>1.4275347222222123E-2</v>
      </c>
      <c r="K3794">
        <v>2</v>
      </c>
      <c r="L3794">
        <v>1</v>
      </c>
    </row>
    <row r="3795" spans="1:12" x14ac:dyDescent="0.35">
      <c r="A3795">
        <v>297488</v>
      </c>
      <c r="B3795">
        <v>6</v>
      </c>
      <c r="C3795" t="s">
        <v>28</v>
      </c>
      <c r="D3795">
        <v>16</v>
      </c>
      <c r="E3795">
        <v>3</v>
      </c>
      <c r="F3795">
        <v>1</v>
      </c>
      <c r="G3795">
        <v>80</v>
      </c>
      <c r="H3795" t="s">
        <v>260</v>
      </c>
      <c r="I3795">
        <v>225</v>
      </c>
      <c r="J3795">
        <v>225</v>
      </c>
      <c r="K3795" t="s">
        <v>321</v>
      </c>
      <c r="L3795">
        <v>1</v>
      </c>
    </row>
    <row r="3796" spans="1:12" x14ac:dyDescent="0.35">
      <c r="A3796">
        <v>297488</v>
      </c>
      <c r="B3796">
        <v>7</v>
      </c>
      <c r="C3796" t="s">
        <v>40</v>
      </c>
      <c r="D3796">
        <v>16</v>
      </c>
      <c r="E3796">
        <v>6</v>
      </c>
      <c r="F3796">
        <v>1</v>
      </c>
      <c r="G3796">
        <v>50</v>
      </c>
      <c r="H3796">
        <v>4.5224537037036328E-3</v>
      </c>
      <c r="I3796">
        <v>4.5224537037036328E-3</v>
      </c>
      <c r="J3796">
        <v>4.5224537037036328E-3</v>
      </c>
      <c r="K3796">
        <v>6</v>
      </c>
      <c r="L3796">
        <v>1</v>
      </c>
    </row>
    <row r="3797" spans="1:12" x14ac:dyDescent="0.35">
      <c r="A3797">
        <v>297488</v>
      </c>
      <c r="B3797">
        <v>8</v>
      </c>
      <c r="C3797" t="s">
        <v>28</v>
      </c>
      <c r="D3797">
        <v>16</v>
      </c>
      <c r="E3797">
        <v>3</v>
      </c>
      <c r="F3797">
        <v>1</v>
      </c>
      <c r="G3797">
        <v>80</v>
      </c>
      <c r="H3797">
        <v>3.7097222222222115E-3</v>
      </c>
      <c r="I3797">
        <v>3.7097222222222115E-3</v>
      </c>
      <c r="J3797">
        <v>3.7097222222222115E-3</v>
      </c>
      <c r="K3797">
        <v>3</v>
      </c>
      <c r="L3797">
        <v>1</v>
      </c>
    </row>
    <row r="3798" spans="1:12" x14ac:dyDescent="0.35">
      <c r="A3798">
        <v>33259</v>
      </c>
      <c r="B3798">
        <v>1</v>
      </c>
      <c r="C3798" t="s">
        <v>28</v>
      </c>
      <c r="D3798">
        <v>14</v>
      </c>
      <c r="E3798">
        <v>3</v>
      </c>
      <c r="F3798">
        <v>1</v>
      </c>
      <c r="G3798">
        <v>80</v>
      </c>
      <c r="H3798">
        <v>2.2293981481480429E-3</v>
      </c>
      <c r="I3798">
        <v>2.2293981481480429E-3</v>
      </c>
      <c r="J3798">
        <v>2.2293981481480429E-3</v>
      </c>
      <c r="K3798">
        <v>3</v>
      </c>
      <c r="L3798">
        <v>1</v>
      </c>
    </row>
    <row r="3799" spans="1:12" x14ac:dyDescent="0.35">
      <c r="A3799">
        <v>33259</v>
      </c>
      <c r="B3799">
        <v>2</v>
      </c>
      <c r="C3799" t="s">
        <v>28</v>
      </c>
      <c r="D3799">
        <v>14</v>
      </c>
      <c r="E3799">
        <v>3</v>
      </c>
      <c r="F3799">
        <v>1</v>
      </c>
      <c r="G3799">
        <v>80</v>
      </c>
      <c r="H3799">
        <v>8.4243055555555113E-3</v>
      </c>
      <c r="I3799">
        <v>8.4243055555555113E-3</v>
      </c>
      <c r="J3799">
        <v>8.4243055555555113E-3</v>
      </c>
      <c r="K3799">
        <v>3</v>
      </c>
      <c r="L3799">
        <v>1</v>
      </c>
    </row>
    <row r="3800" spans="1:12" x14ac:dyDescent="0.35">
      <c r="A3800">
        <v>33259</v>
      </c>
      <c r="B3800">
        <v>3</v>
      </c>
      <c r="C3800" t="s">
        <v>16</v>
      </c>
      <c r="D3800">
        <v>42</v>
      </c>
      <c r="E3800">
        <v>8</v>
      </c>
      <c r="F3800">
        <v>1</v>
      </c>
      <c r="G3800">
        <v>30</v>
      </c>
      <c r="H3800">
        <v>2.6486574074074065E-2</v>
      </c>
      <c r="I3800">
        <v>2.6486574074074065E-2</v>
      </c>
      <c r="J3800">
        <v>2.6486574074074065E-2</v>
      </c>
      <c r="K3800">
        <v>8</v>
      </c>
      <c r="L3800">
        <v>1</v>
      </c>
    </row>
    <row r="3801" spans="1:12" x14ac:dyDescent="0.35">
      <c r="A3801">
        <v>33259</v>
      </c>
      <c r="B3801">
        <v>4</v>
      </c>
      <c r="C3801" t="s">
        <v>28</v>
      </c>
      <c r="D3801">
        <v>13</v>
      </c>
      <c r="E3801">
        <v>3</v>
      </c>
      <c r="F3801">
        <v>1</v>
      </c>
      <c r="G3801">
        <v>80</v>
      </c>
      <c r="H3801">
        <v>2.4785879629629637E-3</v>
      </c>
      <c r="I3801">
        <v>2.4785879629629637E-3</v>
      </c>
      <c r="J3801">
        <v>2.4785879629629637E-3</v>
      </c>
      <c r="K3801">
        <v>3</v>
      </c>
      <c r="L3801">
        <v>1</v>
      </c>
    </row>
    <row r="3802" spans="1:12" x14ac:dyDescent="0.35">
      <c r="A3802">
        <v>33259</v>
      </c>
      <c r="B3802">
        <v>5</v>
      </c>
      <c r="C3802" t="s">
        <v>28</v>
      </c>
      <c r="D3802">
        <v>13</v>
      </c>
      <c r="E3802">
        <v>3</v>
      </c>
      <c r="F3802">
        <v>1</v>
      </c>
      <c r="G3802">
        <v>80</v>
      </c>
      <c r="H3802">
        <v>1.4425115740740679E-2</v>
      </c>
      <c r="I3802">
        <v>1.4425115740740679E-2</v>
      </c>
      <c r="J3802">
        <v>1.4425115740740679E-2</v>
      </c>
      <c r="K3802">
        <v>3</v>
      </c>
      <c r="L3802">
        <v>1</v>
      </c>
    </row>
    <row r="3803" spans="1:12" x14ac:dyDescent="0.35">
      <c r="A3803">
        <v>33259</v>
      </c>
      <c r="B3803">
        <v>6</v>
      </c>
      <c r="C3803" t="s">
        <v>28</v>
      </c>
      <c r="D3803">
        <v>14</v>
      </c>
      <c r="E3803">
        <v>3</v>
      </c>
      <c r="F3803">
        <v>1</v>
      </c>
      <c r="G3803">
        <v>80</v>
      </c>
      <c r="H3803" t="s">
        <v>260</v>
      </c>
      <c r="I3803">
        <v>225</v>
      </c>
      <c r="J3803">
        <v>225</v>
      </c>
      <c r="K3803" t="s">
        <v>321</v>
      </c>
      <c r="L3803">
        <v>1</v>
      </c>
    </row>
    <row r="3804" spans="1:12" x14ac:dyDescent="0.35">
      <c r="A3804">
        <v>33259</v>
      </c>
      <c r="B3804">
        <v>7</v>
      </c>
      <c r="C3804" t="s">
        <v>19</v>
      </c>
      <c r="D3804">
        <v>14</v>
      </c>
      <c r="E3804">
        <v>5</v>
      </c>
      <c r="F3804">
        <v>1</v>
      </c>
      <c r="G3804">
        <v>60</v>
      </c>
      <c r="H3804">
        <v>4.4570601851852132E-3</v>
      </c>
      <c r="I3804">
        <v>4.4570601851852132E-3</v>
      </c>
      <c r="J3804">
        <v>4.4570601851852132E-3</v>
      </c>
      <c r="K3804">
        <v>5</v>
      </c>
      <c r="L3804">
        <v>1</v>
      </c>
    </row>
    <row r="3805" spans="1:12" x14ac:dyDescent="0.35">
      <c r="A3805">
        <v>33259</v>
      </c>
      <c r="B3805">
        <v>8</v>
      </c>
      <c r="C3805" t="s">
        <v>11</v>
      </c>
      <c r="D3805">
        <v>14</v>
      </c>
      <c r="E3805">
        <v>1</v>
      </c>
      <c r="F3805">
        <v>1</v>
      </c>
      <c r="G3805">
        <v>100</v>
      </c>
      <c r="H3805">
        <v>3.3457175925926119E-3</v>
      </c>
      <c r="I3805">
        <v>3.3457175925926119E-3</v>
      </c>
      <c r="J3805">
        <v>3.3457175925926119E-3</v>
      </c>
      <c r="K3805">
        <v>1</v>
      </c>
      <c r="L3805">
        <v>1</v>
      </c>
    </row>
    <row r="3806" spans="1:12" x14ac:dyDescent="0.35">
      <c r="A3806">
        <v>153858</v>
      </c>
      <c r="B3806">
        <v>1</v>
      </c>
      <c r="C3806" t="s">
        <v>19</v>
      </c>
      <c r="D3806">
        <v>18</v>
      </c>
      <c r="E3806">
        <v>5</v>
      </c>
      <c r="F3806">
        <v>1</v>
      </c>
      <c r="G3806">
        <v>60</v>
      </c>
      <c r="H3806">
        <v>2.2306712962962827E-3</v>
      </c>
      <c r="I3806">
        <v>2.2306712962962827E-3</v>
      </c>
      <c r="J3806">
        <v>2.2306712962962827E-3</v>
      </c>
      <c r="K3806">
        <v>5</v>
      </c>
      <c r="L3806">
        <v>1</v>
      </c>
    </row>
    <row r="3807" spans="1:12" x14ac:dyDescent="0.35">
      <c r="A3807">
        <v>153858</v>
      </c>
      <c r="B3807">
        <v>2</v>
      </c>
      <c r="C3807" t="s">
        <v>16</v>
      </c>
      <c r="D3807">
        <v>18</v>
      </c>
      <c r="E3807">
        <v>8</v>
      </c>
      <c r="F3807">
        <v>1</v>
      </c>
      <c r="G3807">
        <v>30</v>
      </c>
      <c r="H3807">
        <v>1.176932870370373E-2</v>
      </c>
      <c r="I3807">
        <v>1.176932870370373E-2</v>
      </c>
      <c r="J3807">
        <v>1.176932870370373E-2</v>
      </c>
      <c r="K3807">
        <v>8</v>
      </c>
      <c r="L3807">
        <v>1</v>
      </c>
    </row>
    <row r="3808" spans="1:12" x14ac:dyDescent="0.35">
      <c r="A3808">
        <v>153858</v>
      </c>
      <c r="B3808">
        <v>3</v>
      </c>
      <c r="C3808" t="s">
        <v>28</v>
      </c>
      <c r="D3808">
        <v>45</v>
      </c>
      <c r="E3808">
        <v>3</v>
      </c>
      <c r="F3808">
        <v>1</v>
      </c>
      <c r="G3808">
        <v>80</v>
      </c>
      <c r="H3808">
        <v>2.3209490740740746E-2</v>
      </c>
      <c r="I3808">
        <v>2.3209490740740746E-2</v>
      </c>
      <c r="J3808">
        <v>2.3209490740740746E-2</v>
      </c>
      <c r="K3808">
        <v>3</v>
      </c>
      <c r="L3808">
        <v>1</v>
      </c>
    </row>
    <row r="3809" spans="1:12" x14ac:dyDescent="0.35">
      <c r="A3809">
        <v>153858</v>
      </c>
      <c r="B3809">
        <v>4</v>
      </c>
      <c r="C3809" t="s">
        <v>40</v>
      </c>
      <c r="D3809">
        <v>18</v>
      </c>
      <c r="E3809">
        <v>6</v>
      </c>
      <c r="F3809">
        <v>1</v>
      </c>
      <c r="G3809">
        <v>50</v>
      </c>
      <c r="H3809">
        <v>3.0759259259258709E-3</v>
      </c>
      <c r="I3809">
        <v>3.0759259259258709E-3</v>
      </c>
      <c r="J3809">
        <v>3.0759259259258709E-3</v>
      </c>
      <c r="K3809">
        <v>6</v>
      </c>
      <c r="L3809">
        <v>1</v>
      </c>
    </row>
    <row r="3810" spans="1:12" x14ac:dyDescent="0.35">
      <c r="A3810">
        <v>153858</v>
      </c>
      <c r="B3810">
        <v>5</v>
      </c>
      <c r="C3810" t="s">
        <v>21</v>
      </c>
      <c r="D3810">
        <v>18</v>
      </c>
      <c r="E3810">
        <v>4</v>
      </c>
      <c r="F3810">
        <v>1</v>
      </c>
      <c r="G3810">
        <v>70</v>
      </c>
      <c r="H3810">
        <v>1.5463078703703781E-2</v>
      </c>
      <c r="I3810">
        <v>1.5463078703703781E-2</v>
      </c>
      <c r="J3810">
        <v>1.5463078703703781E-2</v>
      </c>
      <c r="K3810">
        <v>4</v>
      </c>
      <c r="L3810">
        <v>1</v>
      </c>
    </row>
    <row r="3811" spans="1:12" x14ac:dyDescent="0.35">
      <c r="A3811">
        <v>153858</v>
      </c>
      <c r="B3811">
        <v>6</v>
      </c>
      <c r="C3811" t="s">
        <v>40</v>
      </c>
      <c r="D3811">
        <v>17</v>
      </c>
      <c r="E3811">
        <v>6</v>
      </c>
      <c r="F3811">
        <v>1</v>
      </c>
      <c r="G3811">
        <v>50</v>
      </c>
      <c r="H3811" t="s">
        <v>272</v>
      </c>
      <c r="I3811">
        <v>215</v>
      </c>
      <c r="J3811">
        <v>215</v>
      </c>
      <c r="K3811" t="s">
        <v>310</v>
      </c>
      <c r="L3811">
        <v>1</v>
      </c>
    </row>
    <row r="3812" spans="1:12" x14ac:dyDescent="0.35">
      <c r="A3812">
        <v>153858</v>
      </c>
      <c r="B3812">
        <v>7</v>
      </c>
      <c r="C3812" t="s">
        <v>20</v>
      </c>
      <c r="D3812">
        <v>17</v>
      </c>
      <c r="E3812">
        <v>2</v>
      </c>
      <c r="F3812">
        <v>1</v>
      </c>
      <c r="G3812">
        <v>90</v>
      </c>
      <c r="H3812">
        <v>3.9387731481481669E-3</v>
      </c>
      <c r="I3812">
        <v>3.9387731481481669E-3</v>
      </c>
      <c r="J3812">
        <v>3.9387731481481669E-3</v>
      </c>
      <c r="K3812">
        <v>2</v>
      </c>
      <c r="L3812">
        <v>1</v>
      </c>
    </row>
    <row r="3813" spans="1:12" x14ac:dyDescent="0.35">
      <c r="A3813">
        <v>153858</v>
      </c>
      <c r="B3813">
        <v>8</v>
      </c>
      <c r="C3813" t="s">
        <v>20</v>
      </c>
      <c r="D3813">
        <v>17</v>
      </c>
      <c r="E3813">
        <v>2</v>
      </c>
      <c r="F3813">
        <v>1</v>
      </c>
      <c r="G3813">
        <v>90</v>
      </c>
      <c r="H3813">
        <v>3.6765046296296511E-3</v>
      </c>
      <c r="I3813">
        <v>3.6765046296296511E-3</v>
      </c>
      <c r="J3813">
        <v>3.6765046296296511E-3</v>
      </c>
      <c r="K3813">
        <v>2</v>
      </c>
      <c r="L3813">
        <v>1</v>
      </c>
    </row>
    <row r="3814" spans="1:12" x14ac:dyDescent="0.35">
      <c r="A3814">
        <v>825700</v>
      </c>
      <c r="B3814">
        <v>1</v>
      </c>
      <c r="C3814" t="s">
        <v>20</v>
      </c>
      <c r="D3814">
        <v>17</v>
      </c>
      <c r="E3814">
        <v>2</v>
      </c>
      <c r="F3814">
        <v>1</v>
      </c>
      <c r="G3814">
        <v>90</v>
      </c>
      <c r="H3814">
        <v>2.148958333333395E-3</v>
      </c>
      <c r="I3814">
        <v>2.148958333333395E-3</v>
      </c>
      <c r="J3814">
        <v>2.148958333333395E-3</v>
      </c>
      <c r="K3814">
        <v>2</v>
      </c>
      <c r="L3814">
        <v>1</v>
      </c>
    </row>
    <row r="3815" spans="1:12" x14ac:dyDescent="0.35">
      <c r="A3815">
        <v>825700</v>
      </c>
      <c r="B3815">
        <v>2</v>
      </c>
      <c r="C3815" t="s">
        <v>13</v>
      </c>
      <c r="D3815">
        <v>17</v>
      </c>
      <c r="E3815">
        <v>7</v>
      </c>
      <c r="F3815">
        <v>1</v>
      </c>
      <c r="G3815">
        <v>40</v>
      </c>
      <c r="H3815">
        <v>1.0219328703703789E-2</v>
      </c>
      <c r="I3815">
        <v>1.0219328703703789E-2</v>
      </c>
      <c r="J3815">
        <v>1.0219328703703789E-2</v>
      </c>
      <c r="K3815">
        <v>7</v>
      </c>
      <c r="L3815">
        <v>1</v>
      </c>
    </row>
    <row r="3816" spans="1:12" x14ac:dyDescent="0.35">
      <c r="A3816">
        <v>825700</v>
      </c>
      <c r="B3816">
        <v>3</v>
      </c>
      <c r="C3816" t="s">
        <v>19</v>
      </c>
      <c r="D3816">
        <v>43</v>
      </c>
      <c r="E3816">
        <v>5</v>
      </c>
      <c r="F3816">
        <v>1</v>
      </c>
      <c r="G3816">
        <v>60</v>
      </c>
      <c r="H3816">
        <v>2.5278819444444434E-2</v>
      </c>
      <c r="I3816">
        <v>2.5278819444444434E-2</v>
      </c>
      <c r="J3816">
        <v>2.5278819444444434E-2</v>
      </c>
      <c r="K3816">
        <v>5</v>
      </c>
      <c r="L3816">
        <v>1</v>
      </c>
    </row>
    <row r="3817" spans="1:12" x14ac:dyDescent="0.35">
      <c r="A3817">
        <v>825700</v>
      </c>
      <c r="B3817">
        <v>4</v>
      </c>
      <c r="C3817" t="s">
        <v>36</v>
      </c>
      <c r="D3817">
        <v>17</v>
      </c>
      <c r="E3817">
        <v>9</v>
      </c>
      <c r="F3817">
        <v>1</v>
      </c>
      <c r="G3817">
        <v>20</v>
      </c>
      <c r="H3817">
        <v>3.2006944444444851E-3</v>
      </c>
      <c r="I3817">
        <v>3.2006944444444851E-3</v>
      </c>
      <c r="J3817">
        <v>3.2006944444444851E-3</v>
      </c>
      <c r="K3817">
        <v>9</v>
      </c>
      <c r="L3817">
        <v>1</v>
      </c>
    </row>
    <row r="3818" spans="1:12" x14ac:dyDescent="0.35">
      <c r="A3818">
        <v>825700</v>
      </c>
      <c r="B3818">
        <v>5</v>
      </c>
      <c r="C3818" t="s">
        <v>40</v>
      </c>
      <c r="D3818">
        <v>17</v>
      </c>
      <c r="E3818">
        <v>6</v>
      </c>
      <c r="F3818">
        <v>1</v>
      </c>
      <c r="G3818">
        <v>50</v>
      </c>
      <c r="H3818">
        <v>1.6849884259259262E-2</v>
      </c>
      <c r="I3818">
        <v>1.6849884259259262E-2</v>
      </c>
      <c r="J3818">
        <v>1.6849884259259262E-2</v>
      </c>
      <c r="K3818">
        <v>6</v>
      </c>
      <c r="L3818">
        <v>1</v>
      </c>
    </row>
    <row r="3819" spans="1:12" x14ac:dyDescent="0.35">
      <c r="A3819">
        <v>825700</v>
      </c>
      <c r="B3819">
        <v>6</v>
      </c>
      <c r="C3819" t="s">
        <v>20</v>
      </c>
      <c r="D3819">
        <v>12</v>
      </c>
      <c r="E3819">
        <v>2</v>
      </c>
      <c r="F3819">
        <v>1</v>
      </c>
      <c r="G3819">
        <v>90</v>
      </c>
      <c r="H3819" t="s">
        <v>328</v>
      </c>
      <c r="I3819">
        <v>245</v>
      </c>
      <c r="J3819">
        <v>245</v>
      </c>
      <c r="K3819">
        <v>2</v>
      </c>
      <c r="L3819">
        <v>1</v>
      </c>
    </row>
    <row r="3820" spans="1:12" x14ac:dyDescent="0.35">
      <c r="A3820">
        <v>825700</v>
      </c>
      <c r="B3820">
        <v>7</v>
      </c>
      <c r="C3820" t="s">
        <v>11</v>
      </c>
      <c r="D3820">
        <v>12</v>
      </c>
      <c r="E3820">
        <v>1</v>
      </c>
      <c r="F3820">
        <v>1</v>
      </c>
      <c r="G3820">
        <v>100</v>
      </c>
      <c r="H3820">
        <v>3.7114583333333062E-3</v>
      </c>
      <c r="I3820">
        <v>3.7114583333333062E-3</v>
      </c>
      <c r="J3820">
        <v>3.7114583333333062E-3</v>
      </c>
      <c r="K3820">
        <v>1</v>
      </c>
      <c r="L3820">
        <v>1</v>
      </c>
    </row>
    <row r="3821" spans="1:12" x14ac:dyDescent="0.35">
      <c r="A3821">
        <v>825700</v>
      </c>
      <c r="B3821">
        <v>8</v>
      </c>
      <c r="C3821" t="s">
        <v>40</v>
      </c>
      <c r="D3821">
        <v>12</v>
      </c>
      <c r="E3821">
        <v>6</v>
      </c>
      <c r="F3821">
        <v>1</v>
      </c>
      <c r="G3821">
        <v>50</v>
      </c>
      <c r="H3821">
        <v>4.4848379629629509E-3</v>
      </c>
      <c r="I3821">
        <v>4.4848379629629509E-3</v>
      </c>
      <c r="J3821">
        <v>4.4848379629629509E-3</v>
      </c>
      <c r="K3821">
        <v>6</v>
      </c>
      <c r="L3821">
        <v>1</v>
      </c>
    </row>
    <row r="3822" spans="1:12" x14ac:dyDescent="0.35">
      <c r="A3822">
        <v>519096</v>
      </c>
      <c r="B3822">
        <v>1</v>
      </c>
      <c r="C3822" t="s">
        <v>13</v>
      </c>
      <c r="D3822">
        <v>19</v>
      </c>
      <c r="E3822">
        <v>7</v>
      </c>
      <c r="F3822">
        <v>1</v>
      </c>
      <c r="G3822">
        <v>40</v>
      </c>
      <c r="H3822">
        <v>2.3254629629629875E-3</v>
      </c>
      <c r="I3822">
        <v>2.3254629629629875E-3</v>
      </c>
      <c r="J3822">
        <v>2.3254629629629875E-3</v>
      </c>
      <c r="K3822">
        <v>7</v>
      </c>
      <c r="L3822">
        <v>1</v>
      </c>
    </row>
    <row r="3823" spans="1:12" x14ac:dyDescent="0.35">
      <c r="A3823">
        <v>519096</v>
      </c>
      <c r="B3823">
        <v>2</v>
      </c>
      <c r="C3823" t="s">
        <v>19</v>
      </c>
      <c r="D3823">
        <v>19</v>
      </c>
      <c r="E3823">
        <v>5</v>
      </c>
      <c r="F3823">
        <v>1</v>
      </c>
      <c r="G3823">
        <v>60</v>
      </c>
      <c r="H3823">
        <v>8.9800925925926922E-3</v>
      </c>
      <c r="I3823">
        <v>8.9800925925926922E-3</v>
      </c>
      <c r="J3823">
        <v>8.9800925925926922E-3</v>
      </c>
      <c r="K3823">
        <v>5</v>
      </c>
      <c r="L3823">
        <v>1</v>
      </c>
    </row>
    <row r="3824" spans="1:12" x14ac:dyDescent="0.35">
      <c r="A3824">
        <v>519096</v>
      </c>
      <c r="B3824">
        <v>3</v>
      </c>
      <c r="C3824" t="s">
        <v>40</v>
      </c>
      <c r="D3824">
        <v>47</v>
      </c>
      <c r="E3824">
        <v>6</v>
      </c>
      <c r="F3824">
        <v>1</v>
      </c>
      <c r="G3824">
        <v>50</v>
      </c>
      <c r="H3824">
        <v>2.5614351851851902E-2</v>
      </c>
      <c r="I3824">
        <v>2.5614351851851902E-2</v>
      </c>
      <c r="J3824">
        <v>2.5614351851851902E-2</v>
      </c>
      <c r="K3824">
        <v>6</v>
      </c>
      <c r="L3824">
        <v>1</v>
      </c>
    </row>
    <row r="3825" spans="1:12" x14ac:dyDescent="0.35">
      <c r="A3825">
        <v>519096</v>
      </c>
      <c r="B3825">
        <v>4</v>
      </c>
      <c r="C3825" t="s">
        <v>21</v>
      </c>
      <c r="D3825">
        <v>12</v>
      </c>
      <c r="E3825">
        <v>4</v>
      </c>
      <c r="F3825">
        <v>1</v>
      </c>
      <c r="G3825">
        <v>70</v>
      </c>
      <c r="H3825">
        <v>2.6292824074074517E-3</v>
      </c>
      <c r="I3825">
        <v>2.6292824074074517E-3</v>
      </c>
      <c r="J3825">
        <v>2.6292824074074517E-3</v>
      </c>
      <c r="K3825">
        <v>4</v>
      </c>
      <c r="L3825">
        <v>1</v>
      </c>
    </row>
    <row r="3826" spans="1:12" x14ac:dyDescent="0.35">
      <c r="A3826">
        <v>519096</v>
      </c>
      <c r="B3826">
        <v>5</v>
      </c>
      <c r="C3826" t="s">
        <v>19</v>
      </c>
      <c r="D3826">
        <v>12</v>
      </c>
      <c r="E3826">
        <v>5</v>
      </c>
      <c r="F3826">
        <v>1</v>
      </c>
      <c r="G3826">
        <v>60</v>
      </c>
      <c r="H3826">
        <v>1.6161921296296233E-2</v>
      </c>
      <c r="I3826">
        <v>1.6161921296296233E-2</v>
      </c>
      <c r="J3826">
        <v>1.6161921296296233E-2</v>
      </c>
      <c r="K3826">
        <v>5</v>
      </c>
      <c r="L3826">
        <v>1</v>
      </c>
    </row>
    <row r="3827" spans="1:12" x14ac:dyDescent="0.35">
      <c r="A3827">
        <v>519096</v>
      </c>
      <c r="B3827">
        <v>6</v>
      </c>
      <c r="C3827" t="s">
        <v>28</v>
      </c>
      <c r="D3827">
        <v>13</v>
      </c>
      <c r="E3827">
        <v>3</v>
      </c>
      <c r="F3827">
        <v>1</v>
      </c>
      <c r="G3827">
        <v>80</v>
      </c>
      <c r="H3827" t="s">
        <v>260</v>
      </c>
      <c r="I3827">
        <v>225</v>
      </c>
      <c r="J3827">
        <v>225</v>
      </c>
      <c r="K3827" t="s">
        <v>321</v>
      </c>
      <c r="L3827">
        <v>1</v>
      </c>
    </row>
    <row r="3828" spans="1:12" x14ac:dyDescent="0.35">
      <c r="A3828">
        <v>519096</v>
      </c>
      <c r="B3828">
        <v>7</v>
      </c>
      <c r="C3828" t="s">
        <v>21</v>
      </c>
      <c r="D3828">
        <v>13</v>
      </c>
      <c r="E3828">
        <v>4</v>
      </c>
      <c r="F3828">
        <v>1</v>
      </c>
      <c r="G3828">
        <v>70</v>
      </c>
      <c r="H3828">
        <v>4.3703703703703578E-3</v>
      </c>
      <c r="I3828">
        <v>4.3703703703703578E-3</v>
      </c>
      <c r="J3828">
        <v>4.3703703703703578E-3</v>
      </c>
      <c r="K3828">
        <v>4</v>
      </c>
      <c r="L3828">
        <v>1</v>
      </c>
    </row>
    <row r="3829" spans="1:12" x14ac:dyDescent="0.35">
      <c r="A3829">
        <v>519096</v>
      </c>
      <c r="B3829">
        <v>8</v>
      </c>
      <c r="C3829" t="s">
        <v>19</v>
      </c>
      <c r="D3829">
        <v>13</v>
      </c>
      <c r="E3829">
        <v>5</v>
      </c>
      <c r="F3829">
        <v>1</v>
      </c>
      <c r="G3829">
        <v>60</v>
      </c>
      <c r="H3829">
        <v>3.859722222222306E-3</v>
      </c>
      <c r="I3829">
        <v>3.859722222222306E-3</v>
      </c>
      <c r="J3829">
        <v>3.859722222222306E-3</v>
      </c>
      <c r="K3829">
        <v>5</v>
      </c>
      <c r="L3829">
        <v>1</v>
      </c>
    </row>
    <row r="3830" spans="1:12" x14ac:dyDescent="0.35">
      <c r="A3830">
        <v>121517</v>
      </c>
      <c r="B3830">
        <v>1</v>
      </c>
      <c r="C3830" t="s">
        <v>16</v>
      </c>
      <c r="D3830">
        <v>13</v>
      </c>
      <c r="E3830">
        <v>8</v>
      </c>
      <c r="F3830">
        <v>1</v>
      </c>
      <c r="G3830">
        <v>30</v>
      </c>
      <c r="H3830">
        <v>2.3344907407407689E-3</v>
      </c>
      <c r="I3830">
        <v>2.3344907407407689E-3</v>
      </c>
      <c r="J3830">
        <v>2.3344907407407689E-3</v>
      </c>
      <c r="K3830">
        <v>8</v>
      </c>
      <c r="L3830">
        <v>1</v>
      </c>
    </row>
    <row r="3831" spans="1:12" x14ac:dyDescent="0.35">
      <c r="A3831">
        <v>121517</v>
      </c>
      <c r="B3831">
        <v>2</v>
      </c>
      <c r="C3831" t="s">
        <v>20</v>
      </c>
      <c r="D3831">
        <v>13</v>
      </c>
      <c r="E3831">
        <v>2</v>
      </c>
      <c r="F3831">
        <v>1</v>
      </c>
      <c r="G3831">
        <v>90</v>
      </c>
      <c r="H3831">
        <v>8.3651620370370772E-3</v>
      </c>
      <c r="I3831">
        <v>8.3651620370370772E-3</v>
      </c>
      <c r="J3831">
        <v>8.3651620370370772E-3</v>
      </c>
      <c r="K3831">
        <v>2</v>
      </c>
      <c r="L3831">
        <v>1</v>
      </c>
    </row>
    <row r="3832" spans="1:12" x14ac:dyDescent="0.35">
      <c r="A3832">
        <v>121517</v>
      </c>
      <c r="B3832">
        <v>3</v>
      </c>
      <c r="C3832" t="s">
        <v>21</v>
      </c>
      <c r="D3832">
        <v>44</v>
      </c>
      <c r="E3832">
        <v>4</v>
      </c>
      <c r="F3832">
        <v>1</v>
      </c>
      <c r="G3832">
        <v>70</v>
      </c>
      <c r="H3832">
        <v>2.4457175925926E-2</v>
      </c>
      <c r="I3832">
        <v>2.4457175925926E-2</v>
      </c>
      <c r="J3832">
        <v>2.4457175925926E-2</v>
      </c>
      <c r="K3832">
        <v>4</v>
      </c>
      <c r="L3832">
        <v>1</v>
      </c>
    </row>
    <row r="3833" spans="1:12" x14ac:dyDescent="0.35">
      <c r="A3833">
        <v>121517</v>
      </c>
      <c r="B3833">
        <v>4</v>
      </c>
      <c r="C3833" t="s">
        <v>19</v>
      </c>
      <c r="D3833">
        <v>14</v>
      </c>
      <c r="E3833">
        <v>5</v>
      </c>
      <c r="F3833">
        <v>1</v>
      </c>
      <c r="G3833">
        <v>60</v>
      </c>
      <c r="H3833">
        <v>2.8541666666666021E-3</v>
      </c>
      <c r="I3833">
        <v>2.8541666666666021E-3</v>
      </c>
      <c r="J3833">
        <v>2.8541666666666021E-3</v>
      </c>
      <c r="K3833">
        <v>5</v>
      </c>
      <c r="L3833">
        <v>1</v>
      </c>
    </row>
    <row r="3834" spans="1:12" x14ac:dyDescent="0.35">
      <c r="A3834">
        <v>121517</v>
      </c>
      <c r="B3834">
        <v>5</v>
      </c>
      <c r="C3834" t="s">
        <v>69</v>
      </c>
      <c r="D3834">
        <v>14</v>
      </c>
      <c r="E3834">
        <v>10</v>
      </c>
      <c r="F3834">
        <v>1</v>
      </c>
      <c r="G3834">
        <v>10</v>
      </c>
      <c r="H3834" t="s">
        <v>192</v>
      </c>
      <c r="I3834" t="s">
        <v>192</v>
      </c>
      <c r="J3834">
        <v>14</v>
      </c>
      <c r="K3834">
        <v>10</v>
      </c>
      <c r="L3834">
        <v>1</v>
      </c>
    </row>
    <row r="3835" spans="1:12" x14ac:dyDescent="0.35">
      <c r="A3835">
        <v>121517</v>
      </c>
      <c r="B3835">
        <v>6</v>
      </c>
      <c r="C3835" t="s">
        <v>16</v>
      </c>
      <c r="D3835">
        <v>18</v>
      </c>
      <c r="E3835">
        <v>8</v>
      </c>
      <c r="F3835">
        <v>1</v>
      </c>
      <c r="G3835">
        <v>30</v>
      </c>
      <c r="H3835" t="s">
        <v>322</v>
      </c>
      <c r="I3835">
        <v>205</v>
      </c>
      <c r="J3835">
        <v>205</v>
      </c>
      <c r="K3835" t="s">
        <v>327</v>
      </c>
      <c r="L3835">
        <v>1</v>
      </c>
    </row>
    <row r="3836" spans="1:12" x14ac:dyDescent="0.35">
      <c r="A3836">
        <v>121517</v>
      </c>
      <c r="B3836">
        <v>7</v>
      </c>
      <c r="C3836" t="s">
        <v>36</v>
      </c>
      <c r="D3836">
        <v>18</v>
      </c>
      <c r="E3836">
        <v>9</v>
      </c>
      <c r="F3836">
        <v>1</v>
      </c>
      <c r="G3836">
        <v>20</v>
      </c>
      <c r="H3836" t="s">
        <v>68</v>
      </c>
      <c r="I3836" t="s">
        <v>68</v>
      </c>
      <c r="J3836">
        <v>6</v>
      </c>
      <c r="K3836">
        <v>9</v>
      </c>
      <c r="L3836">
        <v>1</v>
      </c>
    </row>
    <row r="3837" spans="1:12" x14ac:dyDescent="0.35">
      <c r="A3837">
        <v>121517</v>
      </c>
      <c r="B3837">
        <v>8</v>
      </c>
      <c r="C3837" t="s">
        <v>13</v>
      </c>
      <c r="D3837">
        <v>18</v>
      </c>
      <c r="E3837">
        <v>7</v>
      </c>
      <c r="F3837">
        <v>1</v>
      </c>
      <c r="G3837">
        <v>40</v>
      </c>
      <c r="H3837">
        <v>4.6644675925926471E-3</v>
      </c>
      <c r="I3837">
        <v>4.6644675925926471E-3</v>
      </c>
      <c r="J3837">
        <v>4.6644675925926471E-3</v>
      </c>
      <c r="K3837">
        <v>7</v>
      </c>
      <c r="L3837">
        <v>1</v>
      </c>
    </row>
    <row r="3838" spans="1:12" x14ac:dyDescent="0.35">
      <c r="A3838">
        <v>50856</v>
      </c>
      <c r="B3838">
        <v>1</v>
      </c>
      <c r="C3838" t="s">
        <v>21</v>
      </c>
      <c r="D3838">
        <v>12</v>
      </c>
      <c r="E3838">
        <v>4</v>
      </c>
      <c r="F3838">
        <v>1</v>
      </c>
      <c r="G3838">
        <v>70</v>
      </c>
      <c r="H3838">
        <v>2.2296296296295814E-3</v>
      </c>
      <c r="I3838">
        <v>2.2296296296295814E-3</v>
      </c>
      <c r="J3838">
        <v>2.2296296296295814E-3</v>
      </c>
      <c r="K3838">
        <v>4</v>
      </c>
      <c r="L3838">
        <v>1</v>
      </c>
    </row>
    <row r="3839" spans="1:12" x14ac:dyDescent="0.35">
      <c r="A3839">
        <v>50856</v>
      </c>
      <c r="B3839">
        <v>2</v>
      </c>
      <c r="C3839" t="s">
        <v>40</v>
      </c>
      <c r="D3839">
        <v>12</v>
      </c>
      <c r="E3839">
        <v>6</v>
      </c>
      <c r="F3839">
        <v>1</v>
      </c>
      <c r="G3839">
        <v>50</v>
      </c>
      <c r="H3839">
        <v>9.7151620370370395E-3</v>
      </c>
      <c r="I3839">
        <v>9.7151620370370395E-3</v>
      </c>
      <c r="J3839">
        <v>9.7151620370370395E-3</v>
      </c>
      <c r="K3839">
        <v>6</v>
      </c>
      <c r="L3839">
        <v>1</v>
      </c>
    </row>
    <row r="3840" spans="1:12" x14ac:dyDescent="0.35">
      <c r="A3840">
        <v>50856</v>
      </c>
      <c r="B3840">
        <v>3</v>
      </c>
      <c r="C3840" t="s">
        <v>69</v>
      </c>
      <c r="D3840">
        <v>46</v>
      </c>
      <c r="E3840">
        <v>10</v>
      </c>
      <c r="F3840">
        <v>1</v>
      </c>
      <c r="G3840">
        <v>10</v>
      </c>
      <c r="H3840">
        <v>3.0717824074073974E-2</v>
      </c>
      <c r="I3840">
        <v>3.0717824074073974E-2</v>
      </c>
      <c r="J3840">
        <v>3.0717824074073974E-2</v>
      </c>
      <c r="K3840">
        <v>10</v>
      </c>
      <c r="L3840">
        <v>1</v>
      </c>
    </row>
    <row r="3841" spans="1:12" x14ac:dyDescent="0.35">
      <c r="A3841">
        <v>50856</v>
      </c>
      <c r="B3841">
        <v>4</v>
      </c>
      <c r="C3841" t="s">
        <v>13</v>
      </c>
      <c r="D3841">
        <v>19</v>
      </c>
      <c r="E3841">
        <v>7</v>
      </c>
      <c r="F3841">
        <v>1</v>
      </c>
      <c r="G3841">
        <v>40</v>
      </c>
      <c r="H3841">
        <v>3.1523148148147051E-3</v>
      </c>
      <c r="I3841">
        <v>3.1523148148147051E-3</v>
      </c>
      <c r="J3841">
        <v>3.1523148148147051E-3</v>
      </c>
      <c r="K3841">
        <v>7</v>
      </c>
      <c r="L3841">
        <v>1</v>
      </c>
    </row>
    <row r="3842" spans="1:12" x14ac:dyDescent="0.35">
      <c r="A3842">
        <v>50856</v>
      </c>
      <c r="B3842">
        <v>5</v>
      </c>
      <c r="C3842" t="s">
        <v>16</v>
      </c>
      <c r="D3842">
        <v>19</v>
      </c>
      <c r="E3842">
        <v>8</v>
      </c>
      <c r="F3842">
        <v>1</v>
      </c>
      <c r="G3842">
        <v>30</v>
      </c>
      <c r="H3842" t="s">
        <v>162</v>
      </c>
      <c r="I3842" t="s">
        <v>162</v>
      </c>
      <c r="J3842">
        <v>1</v>
      </c>
      <c r="K3842" t="s">
        <v>327</v>
      </c>
      <c r="L3842">
        <v>1</v>
      </c>
    </row>
    <row r="3843" spans="1:12" x14ac:dyDescent="0.35">
      <c r="A3843">
        <v>50856</v>
      </c>
      <c r="B3843">
        <v>6</v>
      </c>
      <c r="C3843" t="s">
        <v>40</v>
      </c>
      <c r="D3843">
        <v>19</v>
      </c>
      <c r="E3843">
        <v>6</v>
      </c>
      <c r="F3843">
        <v>1</v>
      </c>
      <c r="G3843">
        <v>50</v>
      </c>
      <c r="H3843" t="s">
        <v>272</v>
      </c>
      <c r="I3843">
        <v>215</v>
      </c>
      <c r="J3843">
        <v>215</v>
      </c>
      <c r="K3843" t="s">
        <v>310</v>
      </c>
      <c r="L3843">
        <v>1</v>
      </c>
    </row>
    <row r="3844" spans="1:12" x14ac:dyDescent="0.35">
      <c r="A3844">
        <v>50856</v>
      </c>
      <c r="B3844">
        <v>7</v>
      </c>
      <c r="C3844" t="s">
        <v>13</v>
      </c>
      <c r="D3844">
        <v>19</v>
      </c>
      <c r="E3844">
        <v>7</v>
      </c>
      <c r="F3844">
        <v>1</v>
      </c>
      <c r="G3844">
        <v>40</v>
      </c>
      <c r="H3844">
        <v>4.8354166666666476E-3</v>
      </c>
      <c r="I3844">
        <v>4.8354166666666476E-3</v>
      </c>
      <c r="J3844">
        <v>4.8354166666666476E-3</v>
      </c>
      <c r="K3844">
        <v>7</v>
      </c>
      <c r="L3844">
        <v>1</v>
      </c>
    </row>
    <row r="3845" spans="1:12" x14ac:dyDescent="0.35">
      <c r="A3845">
        <v>50856</v>
      </c>
      <c r="B3845">
        <v>8</v>
      </c>
      <c r="C3845" t="s">
        <v>16</v>
      </c>
      <c r="D3845">
        <v>19</v>
      </c>
      <c r="E3845">
        <v>8</v>
      </c>
      <c r="F3845">
        <v>1</v>
      </c>
      <c r="G3845">
        <v>30</v>
      </c>
      <c r="H3845">
        <v>4.7995370370370605E-3</v>
      </c>
      <c r="I3845">
        <v>4.7995370370370605E-3</v>
      </c>
      <c r="J3845">
        <v>4.7995370370370605E-3</v>
      </c>
      <c r="K3845">
        <v>8</v>
      </c>
      <c r="L3845">
        <v>1</v>
      </c>
    </row>
    <row r="3846" spans="1:12" x14ac:dyDescent="0.35">
      <c r="A3846">
        <v>109071</v>
      </c>
      <c r="B3846">
        <v>1</v>
      </c>
      <c r="C3846" t="s">
        <v>40</v>
      </c>
      <c r="D3846">
        <v>11</v>
      </c>
      <c r="E3846">
        <v>6</v>
      </c>
      <c r="F3846">
        <v>1</v>
      </c>
      <c r="G3846">
        <v>50</v>
      </c>
      <c r="H3846">
        <v>2.2811342592592432E-3</v>
      </c>
      <c r="I3846">
        <v>2.2811342592592432E-3</v>
      </c>
      <c r="J3846">
        <v>2.2811342592592432E-3</v>
      </c>
      <c r="K3846">
        <v>6</v>
      </c>
      <c r="L3846">
        <v>1</v>
      </c>
    </row>
    <row r="3847" spans="1:12" x14ac:dyDescent="0.35">
      <c r="A3847">
        <v>109071</v>
      </c>
      <c r="B3847">
        <v>2</v>
      </c>
      <c r="C3847" t="s">
        <v>36</v>
      </c>
      <c r="D3847">
        <v>11</v>
      </c>
      <c r="E3847">
        <v>9</v>
      </c>
      <c r="F3847">
        <v>1</v>
      </c>
      <c r="G3847">
        <v>20</v>
      </c>
      <c r="H3847" t="s">
        <v>224</v>
      </c>
      <c r="I3847" t="s">
        <v>224</v>
      </c>
      <c r="J3847">
        <v>25</v>
      </c>
      <c r="K3847" t="s">
        <v>340</v>
      </c>
      <c r="L3847">
        <v>1</v>
      </c>
    </row>
    <row r="3848" spans="1:12" x14ac:dyDescent="0.35">
      <c r="A3848">
        <v>109071</v>
      </c>
      <c r="B3848">
        <v>3</v>
      </c>
      <c r="C3848" t="s">
        <v>13</v>
      </c>
      <c r="D3848">
        <v>48</v>
      </c>
      <c r="E3848">
        <v>7</v>
      </c>
      <c r="F3848">
        <v>1</v>
      </c>
      <c r="G3848">
        <v>40</v>
      </c>
      <c r="H3848">
        <v>2.5871296296296364E-2</v>
      </c>
      <c r="I3848">
        <v>2.5871296296296364E-2</v>
      </c>
      <c r="J3848">
        <v>2.5871296296296364E-2</v>
      </c>
      <c r="K3848">
        <v>7</v>
      </c>
      <c r="L3848">
        <v>1</v>
      </c>
    </row>
    <row r="3849" spans="1:12" x14ac:dyDescent="0.35">
      <c r="A3849">
        <v>109071</v>
      </c>
      <c r="B3849">
        <v>4</v>
      </c>
      <c r="C3849" t="s">
        <v>69</v>
      </c>
      <c r="D3849">
        <v>11</v>
      </c>
      <c r="E3849">
        <v>10</v>
      </c>
      <c r="F3849">
        <v>1</v>
      </c>
      <c r="G3849">
        <v>10</v>
      </c>
      <c r="H3849" t="s">
        <v>168</v>
      </c>
      <c r="I3849" t="s">
        <v>168</v>
      </c>
      <c r="J3849">
        <v>10</v>
      </c>
      <c r="K3849">
        <v>10</v>
      </c>
      <c r="L3849">
        <v>1</v>
      </c>
    </row>
    <row r="3850" spans="1:12" x14ac:dyDescent="0.35">
      <c r="A3850">
        <v>109071</v>
      </c>
      <c r="B3850">
        <v>5</v>
      </c>
      <c r="C3850" t="s">
        <v>13</v>
      </c>
      <c r="D3850">
        <v>11</v>
      </c>
      <c r="E3850">
        <v>7</v>
      </c>
      <c r="F3850">
        <v>1</v>
      </c>
      <c r="G3850">
        <v>40</v>
      </c>
      <c r="H3850">
        <v>1.7317939814814887E-2</v>
      </c>
      <c r="I3850">
        <v>1.7317939814814887E-2</v>
      </c>
      <c r="J3850">
        <v>1.7317939814814887E-2</v>
      </c>
      <c r="K3850">
        <v>7</v>
      </c>
      <c r="L3850">
        <v>1</v>
      </c>
    </row>
    <row r="3851" spans="1:12" x14ac:dyDescent="0.35">
      <c r="A3851">
        <v>109071</v>
      </c>
      <c r="B3851">
        <v>6</v>
      </c>
      <c r="C3851" t="s">
        <v>11</v>
      </c>
      <c r="D3851">
        <v>11</v>
      </c>
      <c r="E3851">
        <v>1</v>
      </c>
      <c r="F3851">
        <v>1</v>
      </c>
      <c r="G3851">
        <v>100</v>
      </c>
      <c r="H3851" t="s">
        <v>341</v>
      </c>
      <c r="I3851">
        <v>255</v>
      </c>
      <c r="J3851">
        <v>255</v>
      </c>
      <c r="K3851">
        <v>1</v>
      </c>
      <c r="L3851">
        <v>1</v>
      </c>
    </row>
    <row r="3852" spans="1:12" x14ac:dyDescent="0.35">
      <c r="A3852">
        <v>109071</v>
      </c>
      <c r="B3852">
        <v>7</v>
      </c>
      <c r="C3852" t="s">
        <v>16</v>
      </c>
      <c r="D3852">
        <v>11</v>
      </c>
      <c r="E3852">
        <v>8</v>
      </c>
      <c r="F3852">
        <v>1</v>
      </c>
      <c r="G3852">
        <v>30</v>
      </c>
      <c r="H3852">
        <v>5.3697916666666234E-3</v>
      </c>
      <c r="I3852">
        <v>5.3697916666666234E-3</v>
      </c>
      <c r="J3852">
        <v>5.3697916666666234E-3</v>
      </c>
      <c r="K3852">
        <v>8</v>
      </c>
      <c r="L3852">
        <v>1</v>
      </c>
    </row>
    <row r="3853" spans="1:12" x14ac:dyDescent="0.35">
      <c r="A3853">
        <v>109071</v>
      </c>
      <c r="B3853">
        <v>8</v>
      </c>
      <c r="C3853" t="s">
        <v>36</v>
      </c>
      <c r="D3853">
        <v>11</v>
      </c>
      <c r="E3853">
        <v>9</v>
      </c>
      <c r="F3853">
        <v>1</v>
      </c>
      <c r="G3853">
        <v>20</v>
      </c>
      <c r="H3853">
        <v>5.3390046296295512E-3</v>
      </c>
      <c r="I3853">
        <v>5.3390046296295512E-3</v>
      </c>
      <c r="J3853">
        <v>5.3390046296295512E-3</v>
      </c>
      <c r="K3853">
        <v>9</v>
      </c>
      <c r="L3853">
        <v>1</v>
      </c>
    </row>
    <row r="3854" spans="1:12" x14ac:dyDescent="0.35">
      <c r="A3854">
        <v>241233</v>
      </c>
      <c r="B3854">
        <v>1</v>
      </c>
      <c r="C3854" t="s">
        <v>69</v>
      </c>
      <c r="D3854">
        <v>20</v>
      </c>
      <c r="E3854">
        <v>10</v>
      </c>
      <c r="F3854">
        <v>1</v>
      </c>
      <c r="G3854">
        <v>10</v>
      </c>
      <c r="H3854">
        <v>2.3687500000000306E-3</v>
      </c>
      <c r="I3854">
        <v>2.3687500000000306E-3</v>
      </c>
      <c r="J3854">
        <v>2.3687500000000306E-3</v>
      </c>
      <c r="K3854">
        <v>10</v>
      </c>
      <c r="L3854">
        <v>1</v>
      </c>
    </row>
    <row r="3855" spans="1:12" x14ac:dyDescent="0.35">
      <c r="A3855">
        <v>241233</v>
      </c>
      <c r="B3855">
        <v>2</v>
      </c>
      <c r="C3855" t="s">
        <v>36</v>
      </c>
      <c r="D3855">
        <v>20</v>
      </c>
      <c r="E3855">
        <v>9</v>
      </c>
      <c r="F3855">
        <v>1</v>
      </c>
      <c r="G3855">
        <v>20</v>
      </c>
      <c r="H3855" t="s">
        <v>224</v>
      </c>
      <c r="I3855" t="s">
        <v>224</v>
      </c>
      <c r="J3855">
        <v>25</v>
      </c>
      <c r="K3855" t="s">
        <v>340</v>
      </c>
      <c r="L3855">
        <v>1</v>
      </c>
    </row>
    <row r="3856" spans="1:12" x14ac:dyDescent="0.35">
      <c r="A3856">
        <v>241233</v>
      </c>
      <c r="B3856">
        <v>3</v>
      </c>
      <c r="C3856" t="s">
        <v>36</v>
      </c>
      <c r="D3856">
        <v>49</v>
      </c>
      <c r="E3856">
        <v>9</v>
      </c>
      <c r="F3856">
        <v>1</v>
      </c>
      <c r="G3856">
        <v>20</v>
      </c>
      <c r="H3856">
        <v>2.9047800925925849E-2</v>
      </c>
      <c r="I3856">
        <v>2.9047800925925849E-2</v>
      </c>
      <c r="J3856">
        <v>2.9047800925925849E-2</v>
      </c>
      <c r="K3856">
        <v>9</v>
      </c>
      <c r="L3856">
        <v>1</v>
      </c>
    </row>
    <row r="3857" spans="1:12" x14ac:dyDescent="0.35">
      <c r="A3857">
        <v>241233</v>
      </c>
      <c r="B3857">
        <v>4</v>
      </c>
      <c r="C3857" t="s">
        <v>16</v>
      </c>
      <c r="D3857">
        <v>20</v>
      </c>
      <c r="E3857">
        <v>8</v>
      </c>
      <c r="F3857">
        <v>1</v>
      </c>
      <c r="G3857">
        <v>30</v>
      </c>
      <c r="H3857">
        <v>3.1530092592593206E-3</v>
      </c>
      <c r="I3857">
        <v>3.1530092592593206E-3</v>
      </c>
      <c r="J3857">
        <v>3.1530092592593206E-3</v>
      </c>
      <c r="K3857">
        <v>8</v>
      </c>
      <c r="L3857">
        <v>1</v>
      </c>
    </row>
    <row r="3858" spans="1:12" x14ac:dyDescent="0.35">
      <c r="A3858">
        <v>241233</v>
      </c>
      <c r="B3858">
        <v>5</v>
      </c>
      <c r="C3858" t="s">
        <v>16</v>
      </c>
      <c r="D3858">
        <v>20</v>
      </c>
      <c r="E3858">
        <v>8</v>
      </c>
      <c r="F3858">
        <v>1</v>
      </c>
      <c r="G3858">
        <v>30</v>
      </c>
      <c r="H3858" t="s">
        <v>162</v>
      </c>
      <c r="I3858" t="s">
        <v>162</v>
      </c>
      <c r="J3858">
        <v>1</v>
      </c>
      <c r="K3858" t="s">
        <v>327</v>
      </c>
      <c r="L3858">
        <v>1</v>
      </c>
    </row>
    <row r="3859" spans="1:12" x14ac:dyDescent="0.35">
      <c r="A3859">
        <v>241233</v>
      </c>
      <c r="B3859">
        <v>6</v>
      </c>
      <c r="C3859" t="s">
        <v>16</v>
      </c>
      <c r="D3859">
        <v>20</v>
      </c>
      <c r="E3859">
        <v>8</v>
      </c>
      <c r="F3859">
        <v>1</v>
      </c>
      <c r="G3859">
        <v>30</v>
      </c>
      <c r="H3859" t="s">
        <v>322</v>
      </c>
      <c r="I3859">
        <v>205</v>
      </c>
      <c r="J3859">
        <v>205</v>
      </c>
      <c r="K3859" t="s">
        <v>327</v>
      </c>
      <c r="L3859">
        <v>1</v>
      </c>
    </row>
    <row r="3860" spans="1:12" x14ac:dyDescent="0.35">
      <c r="A3860">
        <v>241233</v>
      </c>
      <c r="B3860">
        <v>7</v>
      </c>
      <c r="D3860">
        <v>20</v>
      </c>
      <c r="E3860" t="s">
        <v>257</v>
      </c>
      <c r="F3860">
        <v>1</v>
      </c>
      <c r="G3860">
        <v>0</v>
      </c>
      <c r="K3860" t="s">
        <v>257</v>
      </c>
      <c r="L3860">
        <v>1</v>
      </c>
    </row>
    <row r="3861" spans="1:12" x14ac:dyDescent="0.35">
      <c r="A3861">
        <v>241233</v>
      </c>
      <c r="B3861">
        <v>8</v>
      </c>
      <c r="D3861">
        <v>20</v>
      </c>
      <c r="E3861" t="s">
        <v>257</v>
      </c>
      <c r="F3861">
        <v>1</v>
      </c>
      <c r="G3861">
        <v>0</v>
      </c>
      <c r="K3861" t="s">
        <v>257</v>
      </c>
      <c r="L3861">
        <v>1</v>
      </c>
    </row>
    <row r="3862" spans="1:12" x14ac:dyDescent="0.35">
      <c r="A3862">
        <v>710834</v>
      </c>
      <c r="B3862">
        <v>1</v>
      </c>
      <c r="C3862" t="s">
        <v>19</v>
      </c>
      <c r="D3862">
        <v>8</v>
      </c>
      <c r="E3862">
        <v>5</v>
      </c>
      <c r="F3862">
        <v>1</v>
      </c>
      <c r="G3862">
        <v>60</v>
      </c>
      <c r="H3862">
        <v>2.5383101851852441E-3</v>
      </c>
      <c r="I3862">
        <v>2.5383101851852441E-3</v>
      </c>
      <c r="J3862">
        <v>2.5383101851852441E-3</v>
      </c>
      <c r="K3862">
        <v>5</v>
      </c>
      <c r="L3862">
        <v>1</v>
      </c>
    </row>
    <row r="3863" spans="1:12" x14ac:dyDescent="0.35">
      <c r="A3863">
        <v>710834</v>
      </c>
      <c r="B3863">
        <v>2</v>
      </c>
      <c r="C3863" t="s">
        <v>28</v>
      </c>
      <c r="D3863">
        <v>8</v>
      </c>
      <c r="E3863">
        <v>3</v>
      </c>
      <c r="F3863">
        <v>1</v>
      </c>
      <c r="G3863">
        <v>80</v>
      </c>
      <c r="H3863">
        <v>8.9472222222222175E-3</v>
      </c>
      <c r="I3863">
        <v>8.9472222222222175E-3</v>
      </c>
      <c r="J3863">
        <v>8.9472222222222175E-3</v>
      </c>
      <c r="K3863">
        <v>3</v>
      </c>
      <c r="L3863">
        <v>1</v>
      </c>
    </row>
    <row r="3864" spans="1:12" x14ac:dyDescent="0.35">
      <c r="A3864">
        <v>710834</v>
      </c>
      <c r="B3864">
        <v>3</v>
      </c>
      <c r="C3864" t="s">
        <v>11</v>
      </c>
      <c r="D3864">
        <v>44</v>
      </c>
      <c r="E3864">
        <v>1</v>
      </c>
      <c r="F3864">
        <v>1</v>
      </c>
      <c r="G3864">
        <v>100</v>
      </c>
      <c r="H3864">
        <v>2.4735532407407446E-2</v>
      </c>
      <c r="I3864">
        <v>2.4735532407407446E-2</v>
      </c>
      <c r="J3864">
        <v>2.4735532407407446E-2</v>
      </c>
      <c r="K3864">
        <v>1</v>
      </c>
      <c r="L3864">
        <v>1</v>
      </c>
    </row>
    <row r="3865" spans="1:12" x14ac:dyDescent="0.35">
      <c r="A3865">
        <v>710834</v>
      </c>
      <c r="B3865">
        <v>4</v>
      </c>
      <c r="C3865" t="s">
        <v>11</v>
      </c>
      <c r="D3865">
        <v>5</v>
      </c>
      <c r="E3865">
        <v>1</v>
      </c>
      <c r="F3865">
        <v>1</v>
      </c>
      <c r="G3865">
        <v>100</v>
      </c>
      <c r="H3865">
        <v>2.9813657407407046E-3</v>
      </c>
      <c r="I3865">
        <v>2.9813657407407046E-3</v>
      </c>
      <c r="J3865">
        <v>2.9813657407407046E-3</v>
      </c>
      <c r="K3865">
        <v>1</v>
      </c>
      <c r="L3865">
        <v>1</v>
      </c>
    </row>
    <row r="3866" spans="1:12" x14ac:dyDescent="0.35">
      <c r="A3866">
        <v>710834</v>
      </c>
      <c r="B3866">
        <v>5</v>
      </c>
      <c r="C3866" t="s">
        <v>28</v>
      </c>
      <c r="D3866">
        <v>5</v>
      </c>
      <c r="E3866">
        <v>3</v>
      </c>
      <c r="F3866">
        <v>1</v>
      </c>
      <c r="G3866">
        <v>80</v>
      </c>
      <c r="H3866">
        <v>1.3632175925925916E-2</v>
      </c>
      <c r="I3866">
        <v>1.3632175925925916E-2</v>
      </c>
      <c r="J3866">
        <v>1.3632175925925916E-2</v>
      </c>
      <c r="K3866">
        <v>3</v>
      </c>
      <c r="L3866">
        <v>1</v>
      </c>
    </row>
    <row r="3867" spans="1:12" x14ac:dyDescent="0.35">
      <c r="A3867">
        <v>710834</v>
      </c>
      <c r="B3867">
        <v>6</v>
      </c>
      <c r="C3867" t="s">
        <v>11</v>
      </c>
      <c r="D3867">
        <v>5</v>
      </c>
      <c r="E3867">
        <v>1</v>
      </c>
      <c r="F3867">
        <v>1</v>
      </c>
      <c r="G3867">
        <v>100</v>
      </c>
      <c r="H3867" t="s">
        <v>338</v>
      </c>
      <c r="I3867">
        <v>160</v>
      </c>
      <c r="J3867">
        <v>160</v>
      </c>
      <c r="K3867" t="s">
        <v>318</v>
      </c>
      <c r="L3867">
        <v>1</v>
      </c>
    </row>
    <row r="3868" spans="1:12" x14ac:dyDescent="0.35">
      <c r="A3868">
        <v>710834</v>
      </c>
      <c r="B3868">
        <v>7</v>
      </c>
      <c r="C3868" t="s">
        <v>19</v>
      </c>
      <c r="D3868">
        <v>5</v>
      </c>
      <c r="E3868">
        <v>5</v>
      </c>
      <c r="F3868">
        <v>1</v>
      </c>
      <c r="G3868">
        <v>60</v>
      </c>
      <c r="H3868">
        <v>4.5871527777778809E-3</v>
      </c>
      <c r="I3868">
        <v>4.5871527777778809E-3</v>
      </c>
      <c r="J3868">
        <v>4.5871527777778809E-3</v>
      </c>
      <c r="K3868">
        <v>5</v>
      </c>
      <c r="L3868">
        <v>1</v>
      </c>
    </row>
    <row r="3869" spans="1:12" x14ac:dyDescent="0.35">
      <c r="A3869">
        <v>710834</v>
      </c>
      <c r="B3869">
        <v>8</v>
      </c>
      <c r="C3869" t="s">
        <v>21</v>
      </c>
      <c r="D3869">
        <v>5</v>
      </c>
      <c r="E3869">
        <v>4</v>
      </c>
      <c r="F3869">
        <v>1</v>
      </c>
      <c r="G3869">
        <v>70</v>
      </c>
      <c r="H3869">
        <v>3.5134259259259615E-3</v>
      </c>
      <c r="I3869">
        <v>3.5134259259259615E-3</v>
      </c>
      <c r="J3869">
        <v>3.5134259259259615E-3</v>
      </c>
      <c r="K3869">
        <v>4</v>
      </c>
      <c r="L3869">
        <v>1</v>
      </c>
    </row>
    <row r="3870" spans="1:12" x14ac:dyDescent="0.35">
      <c r="A3870">
        <v>42565</v>
      </c>
      <c r="B3870">
        <v>1</v>
      </c>
      <c r="C3870" t="s">
        <v>13</v>
      </c>
      <c r="D3870">
        <v>6</v>
      </c>
      <c r="E3870">
        <v>7</v>
      </c>
      <c r="F3870">
        <v>1</v>
      </c>
      <c r="G3870">
        <v>40</v>
      </c>
      <c r="H3870">
        <v>2.6312500000000849E-3</v>
      </c>
      <c r="I3870">
        <v>2.6312500000000849E-3</v>
      </c>
      <c r="J3870">
        <v>2.6312500000000849E-3</v>
      </c>
      <c r="K3870">
        <v>7</v>
      </c>
      <c r="L3870">
        <v>1</v>
      </c>
    </row>
    <row r="3871" spans="1:12" x14ac:dyDescent="0.35">
      <c r="A3871">
        <v>42565</v>
      </c>
      <c r="B3871">
        <v>2</v>
      </c>
      <c r="C3871" t="s">
        <v>20</v>
      </c>
      <c r="D3871">
        <v>6</v>
      </c>
      <c r="E3871">
        <v>2</v>
      </c>
      <c r="F3871">
        <v>1</v>
      </c>
      <c r="G3871">
        <v>90</v>
      </c>
      <c r="H3871">
        <v>8.8638888888887823E-3</v>
      </c>
      <c r="I3871">
        <v>8.8638888888887823E-3</v>
      </c>
      <c r="J3871">
        <v>8.8638888888887823E-3</v>
      </c>
      <c r="K3871">
        <v>2</v>
      </c>
      <c r="L3871">
        <v>1</v>
      </c>
    </row>
    <row r="3872" spans="1:12" x14ac:dyDescent="0.35">
      <c r="A3872">
        <v>42565</v>
      </c>
      <c r="B3872">
        <v>3</v>
      </c>
      <c r="C3872" t="s">
        <v>19</v>
      </c>
      <c r="D3872">
        <v>40</v>
      </c>
      <c r="E3872">
        <v>5</v>
      </c>
      <c r="F3872">
        <v>1</v>
      </c>
      <c r="G3872">
        <v>60</v>
      </c>
      <c r="H3872">
        <v>2.7432754629629574E-2</v>
      </c>
      <c r="I3872">
        <v>2.7432754629629574E-2</v>
      </c>
      <c r="J3872">
        <v>2.7432754629629574E-2</v>
      </c>
      <c r="K3872">
        <v>5</v>
      </c>
      <c r="L3872">
        <v>1</v>
      </c>
    </row>
    <row r="3873" spans="1:12" x14ac:dyDescent="0.35">
      <c r="A3873">
        <v>42565</v>
      </c>
      <c r="B3873">
        <v>4</v>
      </c>
      <c r="C3873" t="s">
        <v>20</v>
      </c>
      <c r="D3873">
        <v>8</v>
      </c>
      <c r="E3873">
        <v>2</v>
      </c>
      <c r="F3873">
        <v>1</v>
      </c>
      <c r="G3873">
        <v>90</v>
      </c>
      <c r="H3873">
        <v>3.2855324074074765E-3</v>
      </c>
      <c r="I3873">
        <v>3.2855324074074765E-3</v>
      </c>
      <c r="J3873">
        <v>3.2855324074074765E-3</v>
      </c>
      <c r="K3873">
        <v>2</v>
      </c>
      <c r="L3873">
        <v>1</v>
      </c>
    </row>
    <row r="3874" spans="1:12" x14ac:dyDescent="0.35">
      <c r="A3874">
        <v>42565</v>
      </c>
      <c r="B3874">
        <v>5</v>
      </c>
      <c r="C3874" t="s">
        <v>11</v>
      </c>
      <c r="D3874">
        <v>8</v>
      </c>
      <c r="E3874">
        <v>1</v>
      </c>
      <c r="F3874">
        <v>1</v>
      </c>
      <c r="G3874">
        <v>100</v>
      </c>
      <c r="H3874">
        <v>1.2747569444444551E-2</v>
      </c>
      <c r="I3874">
        <v>1.2747569444444551E-2</v>
      </c>
      <c r="J3874">
        <v>1.2747569444444551E-2</v>
      </c>
      <c r="K3874">
        <v>1</v>
      </c>
      <c r="L3874">
        <v>1</v>
      </c>
    </row>
    <row r="3875" spans="1:12" x14ac:dyDescent="0.35">
      <c r="A3875">
        <v>42565</v>
      </c>
      <c r="B3875">
        <v>6</v>
      </c>
      <c r="C3875" t="s">
        <v>21</v>
      </c>
      <c r="D3875">
        <v>6</v>
      </c>
      <c r="E3875">
        <v>4</v>
      </c>
      <c r="F3875">
        <v>1</v>
      </c>
      <c r="G3875">
        <v>70</v>
      </c>
      <c r="H3875" t="s">
        <v>316</v>
      </c>
      <c r="I3875">
        <v>135</v>
      </c>
      <c r="J3875">
        <v>135</v>
      </c>
      <c r="K3875" t="s">
        <v>311</v>
      </c>
      <c r="L3875">
        <v>1</v>
      </c>
    </row>
    <row r="3876" spans="1:12" x14ac:dyDescent="0.35">
      <c r="A3876">
        <v>42565</v>
      </c>
      <c r="B3876">
        <v>7</v>
      </c>
      <c r="C3876" t="s">
        <v>11</v>
      </c>
      <c r="D3876">
        <v>6</v>
      </c>
      <c r="E3876">
        <v>1</v>
      </c>
      <c r="F3876">
        <v>1</v>
      </c>
      <c r="G3876">
        <v>100</v>
      </c>
      <c r="H3876">
        <v>3.8410879629628969E-3</v>
      </c>
      <c r="I3876">
        <v>3.8410879629628969E-3</v>
      </c>
      <c r="J3876">
        <v>3.8410879629628969E-3</v>
      </c>
      <c r="K3876">
        <v>1</v>
      </c>
      <c r="L3876">
        <v>1</v>
      </c>
    </row>
    <row r="3877" spans="1:12" x14ac:dyDescent="0.35">
      <c r="A3877">
        <v>42565</v>
      </c>
      <c r="B3877">
        <v>8</v>
      </c>
      <c r="C3877" t="s">
        <v>28</v>
      </c>
      <c r="D3877">
        <v>6</v>
      </c>
      <c r="E3877">
        <v>3</v>
      </c>
      <c r="F3877">
        <v>1</v>
      </c>
      <c r="G3877">
        <v>80</v>
      </c>
      <c r="H3877">
        <v>3.3925925925926137E-3</v>
      </c>
      <c r="I3877">
        <v>3.3925925925926137E-3</v>
      </c>
      <c r="J3877">
        <v>3.3925925925926137E-3</v>
      </c>
      <c r="K3877">
        <v>3</v>
      </c>
      <c r="L3877">
        <v>1</v>
      </c>
    </row>
    <row r="3878" spans="1:12" x14ac:dyDescent="0.35">
      <c r="A3878">
        <v>109033</v>
      </c>
      <c r="B3878">
        <v>1</v>
      </c>
      <c r="C3878" t="s">
        <v>11</v>
      </c>
      <c r="D3878">
        <v>4</v>
      </c>
      <c r="E3878">
        <v>1</v>
      </c>
      <c r="F3878">
        <v>1</v>
      </c>
      <c r="G3878">
        <v>100</v>
      </c>
      <c r="H3878">
        <v>2.3922453703704161E-3</v>
      </c>
      <c r="I3878">
        <v>2.3922453703704161E-3</v>
      </c>
      <c r="J3878">
        <v>2.3922453703704161E-3</v>
      </c>
      <c r="K3878">
        <v>1</v>
      </c>
      <c r="L3878">
        <v>1</v>
      </c>
    </row>
    <row r="3879" spans="1:12" x14ac:dyDescent="0.35">
      <c r="A3879">
        <v>109033</v>
      </c>
      <c r="B3879">
        <v>2</v>
      </c>
      <c r="C3879" t="s">
        <v>13</v>
      </c>
      <c r="D3879">
        <v>4</v>
      </c>
      <c r="E3879">
        <v>7</v>
      </c>
      <c r="F3879">
        <v>1</v>
      </c>
      <c r="G3879">
        <v>40</v>
      </c>
      <c r="H3879">
        <v>9.4192129629628862E-3</v>
      </c>
      <c r="I3879">
        <v>9.4192129629628862E-3</v>
      </c>
      <c r="J3879">
        <v>9.4192129629628862E-3</v>
      </c>
      <c r="K3879">
        <v>7</v>
      </c>
      <c r="L3879">
        <v>1</v>
      </c>
    </row>
    <row r="3880" spans="1:12" x14ac:dyDescent="0.35">
      <c r="A3880">
        <v>109033</v>
      </c>
      <c r="B3880">
        <v>3</v>
      </c>
      <c r="C3880" t="s">
        <v>28</v>
      </c>
      <c r="D3880">
        <v>41</v>
      </c>
      <c r="E3880">
        <v>3</v>
      </c>
      <c r="F3880">
        <v>1</v>
      </c>
      <c r="G3880">
        <v>80</v>
      </c>
      <c r="H3880">
        <v>2.6361805555555451E-2</v>
      </c>
      <c r="I3880">
        <v>2.6361805555555451E-2</v>
      </c>
      <c r="J3880">
        <v>2.6361805555555451E-2</v>
      </c>
      <c r="K3880">
        <v>3</v>
      </c>
      <c r="L3880">
        <v>1</v>
      </c>
    </row>
    <row r="3881" spans="1:12" x14ac:dyDescent="0.35">
      <c r="A3881">
        <v>109033</v>
      </c>
      <c r="B3881">
        <v>4</v>
      </c>
      <c r="C3881" t="s">
        <v>21</v>
      </c>
      <c r="D3881">
        <v>6</v>
      </c>
      <c r="E3881">
        <v>4</v>
      </c>
      <c r="F3881">
        <v>1</v>
      </c>
      <c r="G3881">
        <v>70</v>
      </c>
      <c r="H3881" t="s">
        <v>295</v>
      </c>
      <c r="I3881" t="s">
        <v>295</v>
      </c>
      <c r="J3881">
        <v>13</v>
      </c>
      <c r="K3881">
        <v>4</v>
      </c>
      <c r="L3881">
        <v>1</v>
      </c>
    </row>
    <row r="3882" spans="1:12" x14ac:dyDescent="0.35">
      <c r="A3882">
        <v>109033</v>
      </c>
      <c r="B3882">
        <v>5</v>
      </c>
      <c r="C3882" t="s">
        <v>69</v>
      </c>
      <c r="D3882">
        <v>6</v>
      </c>
      <c r="E3882">
        <v>10</v>
      </c>
      <c r="F3882">
        <v>1</v>
      </c>
      <c r="G3882">
        <v>10</v>
      </c>
      <c r="H3882">
        <v>1.6633564814814816E-2</v>
      </c>
      <c r="I3882">
        <v>1.6633564814814816E-2</v>
      </c>
      <c r="J3882">
        <v>1.6633564814814816E-2</v>
      </c>
      <c r="K3882">
        <v>10</v>
      </c>
      <c r="L3882">
        <v>1</v>
      </c>
    </row>
    <row r="3883" spans="1:12" x14ac:dyDescent="0.35">
      <c r="A3883">
        <v>109033</v>
      </c>
      <c r="B3883">
        <v>6</v>
      </c>
      <c r="C3883" t="s">
        <v>21</v>
      </c>
      <c r="D3883">
        <v>3</v>
      </c>
      <c r="E3883">
        <v>4</v>
      </c>
      <c r="F3883">
        <v>1</v>
      </c>
      <c r="G3883">
        <v>70</v>
      </c>
      <c r="H3883" t="s">
        <v>316</v>
      </c>
      <c r="I3883">
        <v>135</v>
      </c>
      <c r="J3883">
        <v>135</v>
      </c>
      <c r="K3883" t="s">
        <v>311</v>
      </c>
      <c r="L3883">
        <v>1</v>
      </c>
    </row>
    <row r="3884" spans="1:12" x14ac:dyDescent="0.35">
      <c r="A3884">
        <v>109033</v>
      </c>
      <c r="B3884">
        <v>7</v>
      </c>
      <c r="C3884" t="s">
        <v>28</v>
      </c>
      <c r="D3884">
        <v>3</v>
      </c>
      <c r="E3884">
        <v>3</v>
      </c>
      <c r="F3884">
        <v>1</v>
      </c>
      <c r="G3884">
        <v>80</v>
      </c>
      <c r="H3884">
        <v>4.0084490740741607E-3</v>
      </c>
      <c r="I3884">
        <v>4.0084490740741607E-3</v>
      </c>
      <c r="J3884">
        <v>4.0084490740741607E-3</v>
      </c>
      <c r="K3884">
        <v>3</v>
      </c>
      <c r="L3884">
        <v>1</v>
      </c>
    </row>
    <row r="3885" spans="1:12" x14ac:dyDescent="0.35">
      <c r="A3885">
        <v>109033</v>
      </c>
      <c r="B3885">
        <v>8</v>
      </c>
      <c r="C3885" t="s">
        <v>20</v>
      </c>
      <c r="D3885">
        <v>3</v>
      </c>
      <c r="E3885">
        <v>2</v>
      </c>
      <c r="F3885">
        <v>1</v>
      </c>
      <c r="G3885">
        <v>90</v>
      </c>
      <c r="H3885">
        <v>3.3462962962962362E-3</v>
      </c>
      <c r="I3885">
        <v>3.3462962962962362E-3</v>
      </c>
      <c r="J3885">
        <v>3.3462962962962362E-3</v>
      </c>
      <c r="K3885">
        <v>2</v>
      </c>
      <c r="L3885">
        <v>1</v>
      </c>
    </row>
    <row r="3886" spans="1:12" x14ac:dyDescent="0.35">
      <c r="A3886">
        <v>213252</v>
      </c>
      <c r="B3886">
        <v>1</v>
      </c>
      <c r="C3886" t="s">
        <v>16</v>
      </c>
      <c r="D3886">
        <v>3</v>
      </c>
      <c r="E3886">
        <v>8</v>
      </c>
      <c r="F3886">
        <v>1</v>
      </c>
      <c r="G3886">
        <v>30</v>
      </c>
      <c r="H3886">
        <v>2.7505787037036544E-3</v>
      </c>
      <c r="I3886">
        <v>2.7505787037036544E-3</v>
      </c>
      <c r="J3886">
        <v>2.7505787037036544E-3</v>
      </c>
      <c r="K3886">
        <v>8</v>
      </c>
      <c r="L3886">
        <v>1</v>
      </c>
    </row>
    <row r="3887" spans="1:12" x14ac:dyDescent="0.35">
      <c r="A3887">
        <v>213252</v>
      </c>
      <c r="B3887">
        <v>2</v>
      </c>
      <c r="C3887" t="s">
        <v>21</v>
      </c>
      <c r="D3887">
        <v>3</v>
      </c>
      <c r="E3887">
        <v>4</v>
      </c>
      <c r="F3887">
        <v>1</v>
      </c>
      <c r="G3887">
        <v>70</v>
      </c>
      <c r="H3887">
        <v>8.9817129629630177E-3</v>
      </c>
      <c r="I3887">
        <v>8.9817129629630177E-3</v>
      </c>
      <c r="J3887">
        <v>8.9817129629630177E-3</v>
      </c>
      <c r="K3887">
        <v>4</v>
      </c>
      <c r="L3887">
        <v>1</v>
      </c>
    </row>
    <row r="3888" spans="1:12" x14ac:dyDescent="0.35">
      <c r="A3888">
        <v>213252</v>
      </c>
      <c r="B3888">
        <v>3</v>
      </c>
      <c r="C3888" t="s">
        <v>20</v>
      </c>
      <c r="D3888">
        <v>43</v>
      </c>
      <c r="E3888">
        <v>2</v>
      </c>
      <c r="F3888">
        <v>1</v>
      </c>
      <c r="G3888">
        <v>90</v>
      </c>
      <c r="H3888">
        <v>2.5293749999999893E-2</v>
      </c>
      <c r="I3888">
        <v>2.5293749999999893E-2</v>
      </c>
      <c r="J3888">
        <v>2.5293749999999893E-2</v>
      </c>
      <c r="K3888">
        <v>2</v>
      </c>
      <c r="L3888">
        <v>1</v>
      </c>
    </row>
    <row r="3889" spans="1:12" x14ac:dyDescent="0.35">
      <c r="A3889">
        <v>213252</v>
      </c>
      <c r="B3889">
        <v>4</v>
      </c>
      <c r="C3889" t="s">
        <v>19</v>
      </c>
      <c r="D3889">
        <v>3</v>
      </c>
      <c r="E3889">
        <v>5</v>
      </c>
      <c r="F3889">
        <v>1</v>
      </c>
      <c r="G3889">
        <v>60</v>
      </c>
      <c r="H3889" t="s">
        <v>202</v>
      </c>
      <c r="I3889" t="s">
        <v>202</v>
      </c>
      <c r="J3889">
        <v>18</v>
      </c>
      <c r="K3889" t="s">
        <v>326</v>
      </c>
      <c r="L3889">
        <v>1</v>
      </c>
    </row>
    <row r="3890" spans="1:12" x14ac:dyDescent="0.35">
      <c r="A3890">
        <v>213252</v>
      </c>
      <c r="B3890">
        <v>5</v>
      </c>
      <c r="C3890" t="s">
        <v>20</v>
      </c>
      <c r="D3890">
        <v>3</v>
      </c>
      <c r="E3890">
        <v>2</v>
      </c>
      <c r="F3890">
        <v>1</v>
      </c>
      <c r="G3890">
        <v>90</v>
      </c>
      <c r="H3890">
        <v>1.2908912037037146E-2</v>
      </c>
      <c r="I3890">
        <v>1.2908912037037146E-2</v>
      </c>
      <c r="J3890">
        <v>1.2908912037037146E-2</v>
      </c>
      <c r="K3890">
        <v>2</v>
      </c>
      <c r="L3890">
        <v>1</v>
      </c>
    </row>
    <row r="3891" spans="1:12" x14ac:dyDescent="0.35">
      <c r="A3891">
        <v>213252</v>
      </c>
      <c r="B3891">
        <v>6</v>
      </c>
      <c r="C3891" t="s">
        <v>36</v>
      </c>
      <c r="D3891">
        <v>4</v>
      </c>
      <c r="E3891">
        <v>9</v>
      </c>
      <c r="F3891">
        <v>1</v>
      </c>
      <c r="G3891">
        <v>20</v>
      </c>
      <c r="H3891" t="s">
        <v>342</v>
      </c>
      <c r="I3891">
        <v>115</v>
      </c>
      <c r="J3891">
        <v>115</v>
      </c>
      <c r="K3891">
        <v>9</v>
      </c>
      <c r="L3891">
        <v>1</v>
      </c>
    </row>
    <row r="3892" spans="1:12" x14ac:dyDescent="0.35">
      <c r="A3892">
        <v>213252</v>
      </c>
      <c r="B3892">
        <v>7</v>
      </c>
      <c r="C3892" t="s">
        <v>21</v>
      </c>
      <c r="D3892">
        <v>4</v>
      </c>
      <c r="E3892">
        <v>4</v>
      </c>
      <c r="F3892">
        <v>1</v>
      </c>
      <c r="G3892">
        <v>70</v>
      </c>
      <c r="H3892">
        <v>4.1731481481481758E-3</v>
      </c>
      <c r="I3892">
        <v>4.1731481481481758E-3</v>
      </c>
      <c r="J3892">
        <v>4.1731481481481758E-3</v>
      </c>
      <c r="K3892">
        <v>4</v>
      </c>
      <c r="L3892">
        <v>1</v>
      </c>
    </row>
    <row r="3893" spans="1:12" x14ac:dyDescent="0.35">
      <c r="A3893">
        <v>213252</v>
      </c>
      <c r="B3893">
        <v>8</v>
      </c>
      <c r="C3893" t="s">
        <v>11</v>
      </c>
      <c r="D3893">
        <v>4</v>
      </c>
      <c r="E3893">
        <v>1</v>
      </c>
      <c r="F3893">
        <v>1</v>
      </c>
      <c r="G3893">
        <v>100</v>
      </c>
      <c r="H3893">
        <v>3.1944444444444997E-3</v>
      </c>
      <c r="I3893">
        <v>3.1944444444444997E-3</v>
      </c>
      <c r="J3893">
        <v>3.1944444444444997E-3</v>
      </c>
      <c r="K3893">
        <v>1</v>
      </c>
      <c r="L3893">
        <v>1</v>
      </c>
    </row>
    <row r="3894" spans="1:12" x14ac:dyDescent="0.35">
      <c r="A3894">
        <v>729204</v>
      </c>
      <c r="B3894">
        <v>1</v>
      </c>
      <c r="C3894" t="s">
        <v>28</v>
      </c>
      <c r="D3894">
        <v>2</v>
      </c>
      <c r="E3894">
        <v>3</v>
      </c>
      <c r="F3894">
        <v>1</v>
      </c>
      <c r="G3894">
        <v>80</v>
      </c>
      <c r="H3894">
        <v>2.4930555555555678E-3</v>
      </c>
      <c r="I3894">
        <v>2.4930555555555678E-3</v>
      </c>
      <c r="J3894">
        <v>2.4930555555555678E-3</v>
      </c>
      <c r="K3894">
        <v>3</v>
      </c>
      <c r="L3894">
        <v>1</v>
      </c>
    </row>
    <row r="3895" spans="1:12" x14ac:dyDescent="0.35">
      <c r="A3895">
        <v>729204</v>
      </c>
      <c r="B3895">
        <v>2</v>
      </c>
      <c r="C3895" t="s">
        <v>40</v>
      </c>
      <c r="D3895">
        <v>2</v>
      </c>
      <c r="E3895">
        <v>6</v>
      </c>
      <c r="F3895">
        <v>1</v>
      </c>
      <c r="G3895">
        <v>50</v>
      </c>
      <c r="H3895">
        <v>9.3053240740741394E-3</v>
      </c>
      <c r="I3895">
        <v>9.3053240740741394E-3</v>
      </c>
      <c r="J3895">
        <v>9.3053240740741394E-3</v>
      </c>
      <c r="K3895">
        <v>6</v>
      </c>
      <c r="L3895">
        <v>1</v>
      </c>
    </row>
    <row r="3896" spans="1:12" x14ac:dyDescent="0.35">
      <c r="A3896">
        <v>729204</v>
      </c>
      <c r="B3896">
        <v>3</v>
      </c>
      <c r="C3896" t="s">
        <v>21</v>
      </c>
      <c r="D3896">
        <v>45</v>
      </c>
      <c r="E3896">
        <v>4</v>
      </c>
      <c r="F3896">
        <v>1</v>
      </c>
      <c r="G3896">
        <v>70</v>
      </c>
      <c r="H3896">
        <v>2.6588541666666687E-2</v>
      </c>
      <c r="I3896">
        <v>2.6588541666666687E-2</v>
      </c>
      <c r="J3896">
        <v>2.6588541666666687E-2</v>
      </c>
      <c r="K3896">
        <v>4</v>
      </c>
      <c r="L3896">
        <v>1</v>
      </c>
    </row>
    <row r="3897" spans="1:12" x14ac:dyDescent="0.35">
      <c r="A3897">
        <v>729204</v>
      </c>
      <c r="B3897">
        <v>4</v>
      </c>
      <c r="C3897" t="s">
        <v>13</v>
      </c>
      <c r="D3897">
        <v>7</v>
      </c>
      <c r="E3897">
        <v>7</v>
      </c>
      <c r="F3897">
        <v>1</v>
      </c>
      <c r="G3897">
        <v>40</v>
      </c>
      <c r="H3897" t="s">
        <v>205</v>
      </c>
      <c r="I3897" t="s">
        <v>205</v>
      </c>
      <c r="J3897">
        <v>19</v>
      </c>
      <c r="K3897" t="s">
        <v>330</v>
      </c>
      <c r="L3897">
        <v>1</v>
      </c>
    </row>
    <row r="3898" spans="1:12" x14ac:dyDescent="0.35">
      <c r="A3898">
        <v>729204</v>
      </c>
      <c r="B3898">
        <v>5</v>
      </c>
      <c r="C3898" t="s">
        <v>13</v>
      </c>
      <c r="D3898">
        <v>7</v>
      </c>
      <c r="E3898">
        <v>7</v>
      </c>
      <c r="F3898">
        <v>1</v>
      </c>
      <c r="G3898">
        <v>40</v>
      </c>
      <c r="H3898">
        <v>1.5089583333333323E-2</v>
      </c>
      <c r="I3898">
        <v>1.5089583333333323E-2</v>
      </c>
      <c r="J3898">
        <v>1.5089583333333323E-2</v>
      </c>
      <c r="K3898">
        <v>7</v>
      </c>
      <c r="L3898">
        <v>1</v>
      </c>
    </row>
    <row r="3899" spans="1:12" x14ac:dyDescent="0.35">
      <c r="A3899">
        <v>729204</v>
      </c>
      <c r="B3899">
        <v>6</v>
      </c>
      <c r="C3899" t="s">
        <v>21</v>
      </c>
      <c r="D3899">
        <v>2</v>
      </c>
      <c r="E3899">
        <v>4</v>
      </c>
      <c r="F3899">
        <v>1</v>
      </c>
      <c r="G3899">
        <v>70</v>
      </c>
      <c r="H3899" t="s">
        <v>316</v>
      </c>
      <c r="I3899">
        <v>135</v>
      </c>
      <c r="J3899">
        <v>135</v>
      </c>
      <c r="K3899" t="s">
        <v>311</v>
      </c>
      <c r="L3899">
        <v>1</v>
      </c>
    </row>
    <row r="3900" spans="1:12" x14ac:dyDescent="0.35">
      <c r="A3900">
        <v>729204</v>
      </c>
      <c r="B3900">
        <v>7</v>
      </c>
      <c r="C3900" t="s">
        <v>20</v>
      </c>
      <c r="D3900">
        <v>2</v>
      </c>
      <c r="E3900">
        <v>2</v>
      </c>
      <c r="F3900">
        <v>1</v>
      </c>
      <c r="G3900">
        <v>90</v>
      </c>
      <c r="H3900">
        <v>3.8702546296296436E-3</v>
      </c>
      <c r="I3900">
        <v>3.8702546296296436E-3</v>
      </c>
      <c r="J3900">
        <v>3.8702546296296436E-3</v>
      </c>
      <c r="K3900">
        <v>2</v>
      </c>
      <c r="L3900">
        <v>1</v>
      </c>
    </row>
    <row r="3901" spans="1:12" x14ac:dyDescent="0.35">
      <c r="A3901">
        <v>729204</v>
      </c>
      <c r="B3901">
        <v>8</v>
      </c>
      <c r="C3901" t="s">
        <v>40</v>
      </c>
      <c r="D3901">
        <v>2</v>
      </c>
      <c r="E3901">
        <v>6</v>
      </c>
      <c r="F3901">
        <v>1</v>
      </c>
      <c r="G3901">
        <v>50</v>
      </c>
      <c r="H3901">
        <v>4.0171296296296344E-3</v>
      </c>
      <c r="I3901">
        <v>4.0171296296296344E-3</v>
      </c>
      <c r="J3901">
        <v>4.0171296296296344E-3</v>
      </c>
      <c r="K3901">
        <v>6</v>
      </c>
      <c r="L3901">
        <v>1</v>
      </c>
    </row>
    <row r="3902" spans="1:12" x14ac:dyDescent="0.35">
      <c r="A3902">
        <v>321495</v>
      </c>
      <c r="B3902">
        <v>1</v>
      </c>
      <c r="C3902" t="s">
        <v>20</v>
      </c>
      <c r="D3902">
        <v>5</v>
      </c>
      <c r="E3902">
        <v>2</v>
      </c>
      <c r="F3902">
        <v>1</v>
      </c>
      <c r="G3902">
        <v>90</v>
      </c>
      <c r="H3902">
        <v>2.4850694444444876E-3</v>
      </c>
      <c r="I3902">
        <v>2.4850694444444876E-3</v>
      </c>
      <c r="J3902">
        <v>2.4850694444444876E-3</v>
      </c>
      <c r="K3902">
        <v>2</v>
      </c>
      <c r="L3902">
        <v>1</v>
      </c>
    </row>
    <row r="3903" spans="1:12" x14ac:dyDescent="0.35">
      <c r="A3903">
        <v>321495</v>
      </c>
      <c r="B3903">
        <v>2</v>
      </c>
      <c r="C3903" t="s">
        <v>11</v>
      </c>
      <c r="D3903">
        <v>5</v>
      </c>
      <c r="E3903">
        <v>1</v>
      </c>
      <c r="F3903">
        <v>1</v>
      </c>
      <c r="G3903">
        <v>100</v>
      </c>
      <c r="H3903">
        <v>8.8056712962962802E-3</v>
      </c>
      <c r="I3903">
        <v>8.8056712962962802E-3</v>
      </c>
      <c r="J3903">
        <v>8.8056712962962802E-3</v>
      </c>
      <c r="K3903">
        <v>1</v>
      </c>
      <c r="L3903">
        <v>1</v>
      </c>
    </row>
    <row r="3904" spans="1:12" x14ac:dyDescent="0.35">
      <c r="A3904">
        <v>321495</v>
      </c>
      <c r="B3904">
        <v>3</v>
      </c>
      <c r="C3904" t="s">
        <v>36</v>
      </c>
      <c r="D3904">
        <v>39</v>
      </c>
      <c r="E3904">
        <v>9</v>
      </c>
      <c r="F3904">
        <v>1</v>
      </c>
      <c r="G3904">
        <v>20</v>
      </c>
      <c r="H3904">
        <v>2.9760763888888819E-2</v>
      </c>
      <c r="I3904">
        <v>2.9760763888888819E-2</v>
      </c>
      <c r="J3904">
        <v>2.9760763888888819E-2</v>
      </c>
      <c r="K3904">
        <v>9</v>
      </c>
      <c r="L3904">
        <v>1</v>
      </c>
    </row>
    <row r="3905" spans="1:12" x14ac:dyDescent="0.35">
      <c r="A3905">
        <v>321495</v>
      </c>
      <c r="B3905">
        <v>4</v>
      </c>
      <c r="C3905" t="s">
        <v>19</v>
      </c>
      <c r="D3905">
        <v>4</v>
      </c>
      <c r="E3905">
        <v>5</v>
      </c>
      <c r="F3905">
        <v>1</v>
      </c>
      <c r="G3905">
        <v>60</v>
      </c>
      <c r="H3905" t="s">
        <v>202</v>
      </c>
      <c r="I3905" t="s">
        <v>202</v>
      </c>
      <c r="J3905">
        <v>18</v>
      </c>
      <c r="K3905" t="s">
        <v>326</v>
      </c>
      <c r="L3905">
        <v>1</v>
      </c>
    </row>
    <row r="3906" spans="1:12" x14ac:dyDescent="0.35">
      <c r="A3906">
        <v>321495</v>
      </c>
      <c r="B3906">
        <v>5</v>
      </c>
      <c r="C3906" t="s">
        <v>19</v>
      </c>
      <c r="D3906">
        <v>4</v>
      </c>
      <c r="E3906">
        <v>5</v>
      </c>
      <c r="F3906">
        <v>1</v>
      </c>
      <c r="G3906">
        <v>60</v>
      </c>
      <c r="H3906">
        <v>1.4331828703703753E-2</v>
      </c>
      <c r="I3906">
        <v>1.4331828703703753E-2</v>
      </c>
      <c r="J3906">
        <v>1.4331828703703753E-2</v>
      </c>
      <c r="K3906">
        <v>5</v>
      </c>
      <c r="L3906">
        <v>1</v>
      </c>
    </row>
    <row r="3907" spans="1:12" x14ac:dyDescent="0.35">
      <c r="A3907">
        <v>321495</v>
      </c>
      <c r="B3907">
        <v>6</v>
      </c>
      <c r="C3907" t="s">
        <v>28</v>
      </c>
      <c r="D3907">
        <v>7</v>
      </c>
      <c r="E3907">
        <v>3</v>
      </c>
      <c r="F3907">
        <v>1</v>
      </c>
      <c r="G3907">
        <v>80</v>
      </c>
      <c r="H3907" t="s">
        <v>343</v>
      </c>
      <c r="I3907">
        <v>145</v>
      </c>
      <c r="J3907">
        <v>145</v>
      </c>
      <c r="K3907">
        <v>3</v>
      </c>
      <c r="L3907">
        <v>1</v>
      </c>
    </row>
    <row r="3908" spans="1:12" x14ac:dyDescent="0.35">
      <c r="A3908">
        <v>321495</v>
      </c>
      <c r="B3908">
        <v>7</v>
      </c>
      <c r="C3908" t="s">
        <v>16</v>
      </c>
      <c r="D3908">
        <v>7</v>
      </c>
      <c r="E3908">
        <v>8</v>
      </c>
      <c r="F3908">
        <v>1</v>
      </c>
      <c r="G3908">
        <v>30</v>
      </c>
      <c r="H3908" t="s">
        <v>150</v>
      </c>
      <c r="I3908" t="s">
        <v>150</v>
      </c>
      <c r="J3908">
        <v>2</v>
      </c>
      <c r="K3908">
        <v>8</v>
      </c>
      <c r="L3908">
        <v>1</v>
      </c>
    </row>
    <row r="3909" spans="1:12" x14ac:dyDescent="0.35">
      <c r="A3909">
        <v>321495</v>
      </c>
      <c r="B3909">
        <v>8</v>
      </c>
      <c r="C3909" t="s">
        <v>13</v>
      </c>
      <c r="D3909">
        <v>7</v>
      </c>
      <c r="E3909">
        <v>7</v>
      </c>
      <c r="F3909">
        <v>1</v>
      </c>
      <c r="G3909">
        <v>40</v>
      </c>
      <c r="H3909">
        <v>4.2001157407407508E-3</v>
      </c>
      <c r="I3909">
        <v>4.2001157407407508E-3</v>
      </c>
      <c r="J3909">
        <v>4.2001157407407508E-3</v>
      </c>
      <c r="K3909">
        <v>7</v>
      </c>
      <c r="L3909">
        <v>1</v>
      </c>
    </row>
    <row r="3910" spans="1:12" x14ac:dyDescent="0.35">
      <c r="A3910">
        <v>505635</v>
      </c>
      <c r="B3910">
        <v>1</v>
      </c>
      <c r="C3910" t="s">
        <v>21</v>
      </c>
      <c r="D3910">
        <v>7</v>
      </c>
      <c r="E3910">
        <v>4</v>
      </c>
      <c r="F3910">
        <v>1</v>
      </c>
      <c r="G3910">
        <v>70</v>
      </c>
      <c r="H3910">
        <v>2.4952546296297395E-3</v>
      </c>
      <c r="I3910">
        <v>2.4952546296297395E-3</v>
      </c>
      <c r="J3910">
        <v>2.4952546296297395E-3</v>
      </c>
      <c r="K3910">
        <v>4</v>
      </c>
      <c r="L3910">
        <v>1</v>
      </c>
    </row>
    <row r="3911" spans="1:12" x14ac:dyDescent="0.35">
      <c r="A3911">
        <v>505635</v>
      </c>
      <c r="B3911">
        <v>2</v>
      </c>
      <c r="C3911" t="s">
        <v>36</v>
      </c>
      <c r="D3911">
        <v>7</v>
      </c>
      <c r="E3911">
        <v>9</v>
      </c>
      <c r="F3911">
        <v>1</v>
      </c>
      <c r="G3911">
        <v>20</v>
      </c>
      <c r="H3911">
        <v>1.0050694444444508E-2</v>
      </c>
      <c r="I3911">
        <v>1.0050694444444508E-2</v>
      </c>
      <c r="J3911">
        <v>1.0050694444444508E-2</v>
      </c>
      <c r="K3911">
        <v>9</v>
      </c>
      <c r="L3911">
        <v>1</v>
      </c>
    </row>
    <row r="3912" spans="1:12" x14ac:dyDescent="0.35">
      <c r="A3912">
        <v>505635</v>
      </c>
      <c r="B3912">
        <v>3</v>
      </c>
      <c r="C3912" t="s">
        <v>13</v>
      </c>
      <c r="D3912">
        <v>42</v>
      </c>
      <c r="E3912">
        <v>7</v>
      </c>
      <c r="F3912">
        <v>1</v>
      </c>
      <c r="G3912">
        <v>40</v>
      </c>
      <c r="H3912">
        <v>2.9370138888888953E-2</v>
      </c>
      <c r="I3912">
        <v>2.9370138888888953E-2</v>
      </c>
      <c r="J3912">
        <v>2.9370138888888953E-2</v>
      </c>
      <c r="K3912">
        <v>7</v>
      </c>
      <c r="L3912">
        <v>1</v>
      </c>
    </row>
    <row r="3913" spans="1:12" x14ac:dyDescent="0.35">
      <c r="A3913">
        <v>505635</v>
      </c>
      <c r="B3913">
        <v>4</v>
      </c>
      <c r="C3913" t="s">
        <v>28</v>
      </c>
      <c r="D3913">
        <v>2</v>
      </c>
      <c r="E3913">
        <v>3</v>
      </c>
      <c r="F3913">
        <v>1</v>
      </c>
      <c r="G3913">
        <v>80</v>
      </c>
      <c r="H3913" t="s">
        <v>170</v>
      </c>
      <c r="I3913" t="s">
        <v>170</v>
      </c>
      <c r="J3913">
        <v>11</v>
      </c>
      <c r="K3913">
        <v>3</v>
      </c>
      <c r="L3913">
        <v>1</v>
      </c>
    </row>
    <row r="3914" spans="1:12" x14ac:dyDescent="0.35">
      <c r="A3914">
        <v>505635</v>
      </c>
      <c r="B3914">
        <v>5</v>
      </c>
      <c r="C3914" t="s">
        <v>21</v>
      </c>
      <c r="D3914">
        <v>2</v>
      </c>
      <c r="E3914">
        <v>4</v>
      </c>
      <c r="F3914">
        <v>1</v>
      </c>
      <c r="G3914">
        <v>70</v>
      </c>
      <c r="H3914">
        <v>1.3975925925926003E-2</v>
      </c>
      <c r="I3914">
        <v>1.3975925925926003E-2</v>
      </c>
      <c r="J3914">
        <v>1.3975925925926003E-2</v>
      </c>
      <c r="K3914">
        <v>4</v>
      </c>
      <c r="L3914">
        <v>1</v>
      </c>
    </row>
    <row r="3915" spans="1:12" x14ac:dyDescent="0.35">
      <c r="A3915">
        <v>505635</v>
      </c>
      <c r="B3915">
        <v>6</v>
      </c>
      <c r="C3915" t="s">
        <v>11</v>
      </c>
      <c r="D3915">
        <v>8</v>
      </c>
      <c r="E3915">
        <v>1</v>
      </c>
      <c r="F3915">
        <v>1</v>
      </c>
      <c r="G3915">
        <v>100</v>
      </c>
      <c r="H3915" t="s">
        <v>338</v>
      </c>
      <c r="I3915">
        <v>160</v>
      </c>
      <c r="J3915">
        <v>160</v>
      </c>
      <c r="K3915" t="s">
        <v>318</v>
      </c>
      <c r="L3915">
        <v>1</v>
      </c>
    </row>
    <row r="3916" spans="1:12" x14ac:dyDescent="0.35">
      <c r="A3916">
        <v>505635</v>
      </c>
      <c r="B3916">
        <v>7</v>
      </c>
      <c r="C3916" t="s">
        <v>36</v>
      </c>
      <c r="D3916">
        <v>8</v>
      </c>
      <c r="E3916">
        <v>9</v>
      </c>
      <c r="F3916">
        <v>1</v>
      </c>
      <c r="G3916">
        <v>20</v>
      </c>
      <c r="H3916" t="s">
        <v>166</v>
      </c>
      <c r="I3916" t="s">
        <v>166</v>
      </c>
      <c r="J3916">
        <v>5</v>
      </c>
      <c r="K3916">
        <v>9</v>
      </c>
      <c r="L3916">
        <v>1</v>
      </c>
    </row>
    <row r="3917" spans="1:12" x14ac:dyDescent="0.35">
      <c r="A3917">
        <v>505635</v>
      </c>
      <c r="B3917">
        <v>8</v>
      </c>
      <c r="C3917" t="s">
        <v>36</v>
      </c>
      <c r="D3917">
        <v>8</v>
      </c>
      <c r="E3917">
        <v>9</v>
      </c>
      <c r="F3917">
        <v>1</v>
      </c>
      <c r="G3917">
        <v>20</v>
      </c>
      <c r="H3917">
        <v>4.7082175925925451E-3</v>
      </c>
      <c r="I3917">
        <v>4.7082175925925451E-3</v>
      </c>
      <c r="J3917">
        <v>4.7082175925925451E-3</v>
      </c>
      <c r="K3917">
        <v>9</v>
      </c>
      <c r="L3917">
        <v>1</v>
      </c>
    </row>
    <row r="3918" spans="1:12" x14ac:dyDescent="0.35">
      <c r="A3918">
        <v>80344</v>
      </c>
      <c r="B3918">
        <v>1</v>
      </c>
      <c r="C3918" t="s">
        <v>40</v>
      </c>
      <c r="D3918">
        <v>9</v>
      </c>
      <c r="E3918">
        <v>6</v>
      </c>
      <c r="F3918">
        <v>1</v>
      </c>
      <c r="G3918">
        <v>50</v>
      </c>
      <c r="H3918">
        <v>2.6087962962964006E-3</v>
      </c>
      <c r="I3918">
        <v>2.6087962962964006E-3</v>
      </c>
      <c r="J3918">
        <v>2.6087962962964006E-3</v>
      </c>
      <c r="K3918">
        <v>6</v>
      </c>
      <c r="L3918">
        <v>1</v>
      </c>
    </row>
    <row r="3919" spans="1:12" x14ac:dyDescent="0.35">
      <c r="A3919">
        <v>80344</v>
      </c>
      <c r="B3919">
        <v>2</v>
      </c>
      <c r="C3919" t="s">
        <v>69</v>
      </c>
      <c r="D3919">
        <v>9</v>
      </c>
      <c r="E3919">
        <v>10</v>
      </c>
      <c r="F3919">
        <v>1</v>
      </c>
      <c r="G3919">
        <v>10</v>
      </c>
      <c r="H3919">
        <v>1.0575694444444395E-2</v>
      </c>
      <c r="I3919">
        <v>1.0575694444444395E-2</v>
      </c>
      <c r="J3919">
        <v>1.0575694444444395E-2</v>
      </c>
      <c r="K3919">
        <v>10</v>
      </c>
      <c r="L3919">
        <v>1</v>
      </c>
    </row>
    <row r="3920" spans="1:12" x14ac:dyDescent="0.35">
      <c r="A3920">
        <v>80344</v>
      </c>
      <c r="B3920">
        <v>3</v>
      </c>
      <c r="C3920" t="s">
        <v>16</v>
      </c>
      <c r="D3920">
        <v>46</v>
      </c>
      <c r="E3920">
        <v>8</v>
      </c>
      <c r="F3920">
        <v>1</v>
      </c>
      <c r="G3920">
        <v>30</v>
      </c>
      <c r="H3920">
        <v>2.9570486111111016E-2</v>
      </c>
      <c r="I3920">
        <v>2.9570486111111016E-2</v>
      </c>
      <c r="J3920">
        <v>2.9570486111111016E-2</v>
      </c>
      <c r="K3920">
        <v>8</v>
      </c>
      <c r="L3920">
        <v>1</v>
      </c>
    </row>
    <row r="3921" spans="1:12" x14ac:dyDescent="0.35">
      <c r="A3921">
        <v>80344</v>
      </c>
      <c r="B3921">
        <v>4</v>
      </c>
      <c r="C3921" t="s">
        <v>36</v>
      </c>
      <c r="D3921">
        <v>1</v>
      </c>
      <c r="E3921">
        <v>9</v>
      </c>
      <c r="F3921">
        <v>1</v>
      </c>
      <c r="G3921">
        <v>20</v>
      </c>
      <c r="H3921" t="s">
        <v>239</v>
      </c>
      <c r="I3921" t="s">
        <v>239</v>
      </c>
      <c r="J3921">
        <v>31</v>
      </c>
      <c r="K3921">
        <v>9</v>
      </c>
      <c r="L3921">
        <v>1</v>
      </c>
    </row>
    <row r="3922" spans="1:12" x14ac:dyDescent="0.35">
      <c r="A3922">
        <v>80344</v>
      </c>
      <c r="B3922">
        <v>5</v>
      </c>
      <c r="C3922" t="s">
        <v>16</v>
      </c>
      <c r="D3922">
        <v>1</v>
      </c>
      <c r="E3922">
        <v>8</v>
      </c>
      <c r="F3922">
        <v>1</v>
      </c>
      <c r="G3922">
        <v>30</v>
      </c>
      <c r="H3922">
        <v>1.5572685185185176E-2</v>
      </c>
      <c r="I3922">
        <v>1.5572685185185176E-2</v>
      </c>
      <c r="J3922">
        <v>1.5572685185185176E-2</v>
      </c>
      <c r="K3922">
        <v>8</v>
      </c>
      <c r="L3922">
        <v>1</v>
      </c>
    </row>
    <row r="3923" spans="1:12" x14ac:dyDescent="0.35">
      <c r="A3923">
        <v>80344</v>
      </c>
      <c r="B3923">
        <v>6</v>
      </c>
      <c r="C3923" t="s">
        <v>21</v>
      </c>
      <c r="D3923">
        <v>1</v>
      </c>
      <c r="E3923">
        <v>4</v>
      </c>
      <c r="F3923">
        <v>1</v>
      </c>
      <c r="G3923">
        <v>70</v>
      </c>
      <c r="H3923" t="s">
        <v>316</v>
      </c>
      <c r="I3923">
        <v>135</v>
      </c>
      <c r="J3923">
        <v>135</v>
      </c>
      <c r="K3923" t="s">
        <v>311</v>
      </c>
      <c r="L3923">
        <v>1</v>
      </c>
    </row>
    <row r="3924" spans="1:12" x14ac:dyDescent="0.35">
      <c r="A3924">
        <v>80344</v>
      </c>
      <c r="B3924">
        <v>7</v>
      </c>
      <c r="C3924" t="s">
        <v>40</v>
      </c>
      <c r="D3924">
        <v>1</v>
      </c>
      <c r="E3924">
        <v>6</v>
      </c>
      <c r="F3924">
        <v>1</v>
      </c>
      <c r="G3924">
        <v>50</v>
      </c>
      <c r="H3924">
        <v>5.02118055555556E-3</v>
      </c>
      <c r="I3924">
        <v>5.02118055555556E-3</v>
      </c>
      <c r="J3924">
        <v>5.02118055555556E-3</v>
      </c>
      <c r="K3924">
        <v>6</v>
      </c>
      <c r="L3924">
        <v>1</v>
      </c>
    </row>
    <row r="3925" spans="1:12" x14ac:dyDescent="0.35">
      <c r="A3925">
        <v>80344</v>
      </c>
      <c r="B3925">
        <v>8</v>
      </c>
      <c r="C3925" t="s">
        <v>19</v>
      </c>
      <c r="D3925">
        <v>1</v>
      </c>
      <c r="E3925">
        <v>5</v>
      </c>
      <c r="F3925">
        <v>1</v>
      </c>
      <c r="G3925">
        <v>60</v>
      </c>
      <c r="H3925">
        <v>3.781597222222155E-3</v>
      </c>
      <c r="I3925">
        <v>3.781597222222155E-3</v>
      </c>
      <c r="J3925">
        <v>3.781597222222155E-3</v>
      </c>
      <c r="K3925">
        <v>5</v>
      </c>
      <c r="L3925">
        <v>1</v>
      </c>
    </row>
    <row r="3926" spans="1:12" x14ac:dyDescent="0.35">
      <c r="A3926">
        <v>195717</v>
      </c>
      <c r="B3926">
        <v>1</v>
      </c>
      <c r="C3926" t="s">
        <v>69</v>
      </c>
      <c r="D3926">
        <v>1</v>
      </c>
      <c r="E3926">
        <v>10</v>
      </c>
      <c r="F3926">
        <v>1</v>
      </c>
      <c r="G3926">
        <v>10</v>
      </c>
      <c r="H3926">
        <v>2.8777777777777569E-3</v>
      </c>
      <c r="I3926">
        <v>2.8777777777777569E-3</v>
      </c>
      <c r="J3926">
        <v>2.8777777777777569E-3</v>
      </c>
      <c r="K3926">
        <v>10</v>
      </c>
      <c r="L3926">
        <v>1</v>
      </c>
    </row>
    <row r="3927" spans="1:12" x14ac:dyDescent="0.35">
      <c r="A3927">
        <v>195717</v>
      </c>
      <c r="B3927">
        <v>2</v>
      </c>
      <c r="C3927" t="s">
        <v>19</v>
      </c>
      <c r="D3927">
        <v>1</v>
      </c>
      <c r="E3927">
        <v>5</v>
      </c>
      <c r="F3927">
        <v>1</v>
      </c>
      <c r="G3927">
        <v>60</v>
      </c>
      <c r="H3927">
        <v>9.0759259259258762E-3</v>
      </c>
      <c r="I3927">
        <v>9.0759259259258762E-3</v>
      </c>
      <c r="J3927">
        <v>9.0759259259258762E-3</v>
      </c>
      <c r="K3927">
        <v>5</v>
      </c>
      <c r="L3927">
        <v>1</v>
      </c>
    </row>
    <row r="3928" spans="1:12" x14ac:dyDescent="0.35">
      <c r="A3928">
        <v>195717</v>
      </c>
      <c r="B3928">
        <v>3</v>
      </c>
      <c r="C3928" t="s">
        <v>40</v>
      </c>
      <c r="D3928">
        <v>47</v>
      </c>
      <c r="E3928">
        <v>6</v>
      </c>
      <c r="F3928">
        <v>1</v>
      </c>
      <c r="G3928">
        <v>50</v>
      </c>
      <c r="H3928">
        <v>2.7658796296296195E-2</v>
      </c>
      <c r="I3928">
        <v>2.7658796296296195E-2</v>
      </c>
      <c r="J3928">
        <v>2.7658796296296195E-2</v>
      </c>
      <c r="K3928">
        <v>6</v>
      </c>
      <c r="L3928">
        <v>1</v>
      </c>
    </row>
    <row r="3929" spans="1:12" x14ac:dyDescent="0.35">
      <c r="A3929">
        <v>195717</v>
      </c>
      <c r="B3929">
        <v>4</v>
      </c>
      <c r="C3929" t="s">
        <v>69</v>
      </c>
      <c r="D3929">
        <v>9</v>
      </c>
      <c r="E3929">
        <v>10</v>
      </c>
      <c r="F3929">
        <v>1</v>
      </c>
      <c r="G3929">
        <v>10</v>
      </c>
      <c r="H3929" t="s">
        <v>344</v>
      </c>
      <c r="I3929" t="s">
        <v>344</v>
      </c>
      <c r="J3929">
        <v>58</v>
      </c>
      <c r="K3929">
        <v>10</v>
      </c>
      <c r="L3929">
        <v>1</v>
      </c>
    </row>
    <row r="3930" spans="1:12" x14ac:dyDescent="0.35">
      <c r="A3930">
        <v>195717</v>
      </c>
      <c r="B3930">
        <v>5</v>
      </c>
      <c r="C3930" t="s">
        <v>40</v>
      </c>
      <c r="D3930">
        <v>9</v>
      </c>
      <c r="E3930">
        <v>6</v>
      </c>
      <c r="F3930">
        <v>1</v>
      </c>
      <c r="G3930">
        <v>50</v>
      </c>
      <c r="H3930">
        <v>1.4952314814814738E-2</v>
      </c>
      <c r="I3930">
        <v>1.4952314814814738E-2</v>
      </c>
      <c r="J3930">
        <v>1.4952314814814738E-2</v>
      </c>
      <c r="K3930">
        <v>6</v>
      </c>
      <c r="L3930">
        <v>1</v>
      </c>
    </row>
    <row r="3931" spans="1:12" x14ac:dyDescent="0.35">
      <c r="A3931">
        <v>195717</v>
      </c>
      <c r="B3931">
        <v>6</v>
      </c>
      <c r="C3931" t="s">
        <v>16</v>
      </c>
      <c r="D3931">
        <v>9</v>
      </c>
      <c r="E3931">
        <v>8</v>
      </c>
      <c r="F3931">
        <v>1</v>
      </c>
      <c r="G3931">
        <v>30</v>
      </c>
      <c r="H3931" t="s">
        <v>345</v>
      </c>
      <c r="I3931">
        <v>125</v>
      </c>
      <c r="J3931">
        <v>125</v>
      </c>
      <c r="K3931">
        <v>8</v>
      </c>
      <c r="L3931">
        <v>1</v>
      </c>
    </row>
    <row r="3932" spans="1:12" x14ac:dyDescent="0.35">
      <c r="A3932">
        <v>195717</v>
      </c>
      <c r="B3932">
        <v>7</v>
      </c>
      <c r="C3932" t="s">
        <v>13</v>
      </c>
      <c r="D3932">
        <v>9</v>
      </c>
      <c r="E3932">
        <v>7</v>
      </c>
      <c r="F3932">
        <v>1</v>
      </c>
      <c r="G3932">
        <v>40</v>
      </c>
      <c r="H3932">
        <v>5.5166666666666142E-3</v>
      </c>
      <c r="I3932">
        <v>5.5166666666666142E-3</v>
      </c>
      <c r="J3932">
        <v>5.5166666666666142E-3</v>
      </c>
      <c r="K3932">
        <v>7</v>
      </c>
      <c r="L3932">
        <v>1</v>
      </c>
    </row>
    <row r="3933" spans="1:12" x14ac:dyDescent="0.35">
      <c r="A3933">
        <v>195717</v>
      </c>
      <c r="B3933">
        <v>8</v>
      </c>
      <c r="C3933" t="s">
        <v>16</v>
      </c>
      <c r="D3933">
        <v>9</v>
      </c>
      <c r="E3933">
        <v>8</v>
      </c>
      <c r="F3933">
        <v>1</v>
      </c>
      <c r="G3933">
        <v>30</v>
      </c>
      <c r="H3933">
        <v>4.4104166666667499E-3</v>
      </c>
      <c r="I3933">
        <v>4.4104166666667499E-3</v>
      </c>
      <c r="J3933">
        <v>4.4104166666667499E-3</v>
      </c>
      <c r="K3933">
        <v>8</v>
      </c>
      <c r="L3933">
        <v>1</v>
      </c>
    </row>
    <row r="3934" spans="1:12" x14ac:dyDescent="0.35">
      <c r="A3934">
        <v>55291</v>
      </c>
      <c r="B3934">
        <v>1</v>
      </c>
      <c r="C3934" t="s">
        <v>36</v>
      </c>
      <c r="D3934">
        <v>10</v>
      </c>
      <c r="E3934">
        <v>9</v>
      </c>
      <c r="F3934">
        <v>1</v>
      </c>
      <c r="G3934">
        <v>20</v>
      </c>
      <c r="H3934">
        <v>2.8123842592593373E-3</v>
      </c>
      <c r="I3934">
        <v>2.8123842592593373E-3</v>
      </c>
      <c r="J3934">
        <v>2.8123842592593373E-3</v>
      </c>
      <c r="K3934">
        <v>9</v>
      </c>
      <c r="L3934">
        <v>1</v>
      </c>
    </row>
    <row r="3935" spans="1:12" x14ac:dyDescent="0.35">
      <c r="A3935">
        <v>55291</v>
      </c>
      <c r="B3935">
        <v>2</v>
      </c>
      <c r="C3935" t="s">
        <v>16</v>
      </c>
      <c r="D3935">
        <v>10</v>
      </c>
      <c r="E3935">
        <v>8</v>
      </c>
      <c r="F3935">
        <v>1</v>
      </c>
      <c r="G3935">
        <v>30</v>
      </c>
      <c r="H3935">
        <v>9.5121527777777271E-3</v>
      </c>
      <c r="I3935">
        <v>9.5121527777777271E-3</v>
      </c>
      <c r="J3935">
        <v>9.5121527777777271E-3</v>
      </c>
      <c r="K3935">
        <v>8</v>
      </c>
      <c r="L3935">
        <v>1</v>
      </c>
    </row>
    <row r="3936" spans="1:12" x14ac:dyDescent="0.35">
      <c r="A3936">
        <v>55291</v>
      </c>
      <c r="B3936">
        <v>3</v>
      </c>
      <c r="C3936" t="s">
        <v>69</v>
      </c>
      <c r="D3936">
        <v>48</v>
      </c>
      <c r="E3936">
        <v>10</v>
      </c>
      <c r="F3936">
        <v>1</v>
      </c>
      <c r="G3936">
        <v>10</v>
      </c>
      <c r="H3936">
        <v>3.0968287037037134E-2</v>
      </c>
      <c r="I3936">
        <v>3.0968287037037134E-2</v>
      </c>
      <c r="J3936">
        <v>3.0968287037037134E-2</v>
      </c>
      <c r="K3936">
        <v>10</v>
      </c>
      <c r="L3936">
        <v>1</v>
      </c>
    </row>
    <row r="3937" spans="1:12" x14ac:dyDescent="0.35">
      <c r="A3937">
        <v>55291</v>
      </c>
      <c r="B3937">
        <v>4</v>
      </c>
      <c r="C3937" t="s">
        <v>13</v>
      </c>
      <c r="D3937">
        <v>10</v>
      </c>
      <c r="E3937">
        <v>7</v>
      </c>
      <c r="F3937">
        <v>1</v>
      </c>
      <c r="G3937">
        <v>40</v>
      </c>
      <c r="H3937" t="s">
        <v>205</v>
      </c>
      <c r="I3937" t="s">
        <v>205</v>
      </c>
      <c r="J3937">
        <v>19</v>
      </c>
      <c r="K3937" t="s">
        <v>330</v>
      </c>
      <c r="L3937">
        <v>1</v>
      </c>
    </row>
    <row r="3938" spans="1:12" x14ac:dyDescent="0.35">
      <c r="A3938">
        <v>55291</v>
      </c>
      <c r="B3938">
        <v>5</v>
      </c>
      <c r="C3938" t="s">
        <v>36</v>
      </c>
      <c r="D3938">
        <v>10</v>
      </c>
      <c r="E3938">
        <v>9</v>
      </c>
      <c r="F3938">
        <v>1</v>
      </c>
      <c r="G3938">
        <v>20</v>
      </c>
      <c r="H3938">
        <v>1.6422800925925962E-2</v>
      </c>
      <c r="I3938">
        <v>1.6422800925925962E-2</v>
      </c>
      <c r="J3938">
        <v>1.6422800925925962E-2</v>
      </c>
      <c r="K3938">
        <v>9</v>
      </c>
      <c r="L3938">
        <v>1</v>
      </c>
    </row>
    <row r="3939" spans="1:12" x14ac:dyDescent="0.35">
      <c r="A3939">
        <v>55291</v>
      </c>
      <c r="B3939">
        <v>6</v>
      </c>
      <c r="D3939">
        <v>10</v>
      </c>
      <c r="E3939" t="s">
        <v>257</v>
      </c>
      <c r="F3939">
        <v>1</v>
      </c>
      <c r="G3939">
        <v>0</v>
      </c>
      <c r="K3939" t="s">
        <v>257</v>
      </c>
      <c r="L3939">
        <v>1</v>
      </c>
    </row>
    <row r="3940" spans="1:12" x14ac:dyDescent="0.35">
      <c r="A3940">
        <v>55291</v>
      </c>
      <c r="B3940">
        <v>7</v>
      </c>
      <c r="D3940">
        <v>10</v>
      </c>
      <c r="E3940" t="s">
        <v>257</v>
      </c>
      <c r="F3940">
        <v>1</v>
      </c>
      <c r="G3940">
        <v>0</v>
      </c>
      <c r="K3940" t="s">
        <v>257</v>
      </c>
      <c r="L3940">
        <v>1</v>
      </c>
    </row>
    <row r="3941" spans="1:12" x14ac:dyDescent="0.35">
      <c r="A3941">
        <v>55291</v>
      </c>
      <c r="B3941">
        <v>8</v>
      </c>
      <c r="D3941">
        <v>10</v>
      </c>
      <c r="E3941" t="s">
        <v>257</v>
      </c>
      <c r="F3941">
        <v>1</v>
      </c>
      <c r="G3941">
        <v>0</v>
      </c>
      <c r="K3941" t="s">
        <v>257</v>
      </c>
      <c r="L3941">
        <v>1</v>
      </c>
    </row>
    <row r="3942" spans="1:12" x14ac:dyDescent="0.35">
      <c r="A3942">
        <v>111119</v>
      </c>
      <c r="B3942">
        <v>1</v>
      </c>
      <c r="C3942" t="s">
        <v>13</v>
      </c>
      <c r="D3942">
        <v>14</v>
      </c>
      <c r="E3942">
        <v>7</v>
      </c>
      <c r="F3942">
        <v>1</v>
      </c>
      <c r="G3942">
        <v>40</v>
      </c>
      <c r="H3942">
        <v>6.0890046296295797E-3</v>
      </c>
      <c r="I3942">
        <v>6.0890046296295797E-3</v>
      </c>
      <c r="J3942">
        <v>6.0890046296295797E-3</v>
      </c>
      <c r="K3942">
        <v>7</v>
      </c>
      <c r="L3942">
        <v>1</v>
      </c>
    </row>
    <row r="3943" spans="1:12" x14ac:dyDescent="0.35">
      <c r="A3943">
        <v>111119</v>
      </c>
      <c r="B3943">
        <v>2</v>
      </c>
      <c r="C3943" t="s">
        <v>11</v>
      </c>
      <c r="D3943">
        <v>34</v>
      </c>
      <c r="E3943">
        <v>1</v>
      </c>
      <c r="F3943">
        <v>1</v>
      </c>
      <c r="G3943">
        <v>100</v>
      </c>
      <c r="H3943">
        <v>1.4029398148148076E-2</v>
      </c>
      <c r="I3943">
        <v>1.4029398148148076E-2</v>
      </c>
      <c r="J3943">
        <v>1.4029398148148076E-2</v>
      </c>
      <c r="K3943">
        <v>1</v>
      </c>
      <c r="L3943">
        <v>1</v>
      </c>
    </row>
    <row r="3944" spans="1:12" x14ac:dyDescent="0.35">
      <c r="A3944">
        <v>111119</v>
      </c>
      <c r="B3944">
        <v>3</v>
      </c>
      <c r="C3944" t="s">
        <v>20</v>
      </c>
      <c r="D3944">
        <v>14</v>
      </c>
      <c r="E3944">
        <v>2</v>
      </c>
      <c r="F3944">
        <v>1</v>
      </c>
      <c r="G3944">
        <v>90</v>
      </c>
      <c r="H3944">
        <v>1.9322916666666412E-3</v>
      </c>
      <c r="I3944">
        <v>1.9322916666666412E-3</v>
      </c>
      <c r="J3944">
        <v>1.9322916666666412E-3</v>
      </c>
      <c r="K3944">
        <v>2</v>
      </c>
      <c r="L3944">
        <v>1</v>
      </c>
    </row>
    <row r="3945" spans="1:12" x14ac:dyDescent="0.35">
      <c r="A3945">
        <v>111119</v>
      </c>
      <c r="B3945">
        <v>4</v>
      </c>
      <c r="C3945" t="s">
        <v>28</v>
      </c>
      <c r="D3945">
        <v>14</v>
      </c>
      <c r="E3945">
        <v>3</v>
      </c>
      <c r="F3945">
        <v>1</v>
      </c>
      <c r="G3945">
        <v>80</v>
      </c>
      <c r="H3945">
        <v>8.7715277777777878E-3</v>
      </c>
      <c r="I3945">
        <v>8.7715277777777878E-3</v>
      </c>
      <c r="J3945">
        <v>8.7715277777777878E-3</v>
      </c>
      <c r="K3945">
        <v>3</v>
      </c>
      <c r="L3945">
        <v>1</v>
      </c>
    </row>
    <row r="3946" spans="1:12" x14ac:dyDescent="0.35">
      <c r="A3946">
        <v>111119</v>
      </c>
      <c r="B3946">
        <v>5</v>
      </c>
      <c r="C3946" t="s">
        <v>20</v>
      </c>
      <c r="D3946">
        <v>15</v>
      </c>
      <c r="E3946">
        <v>2</v>
      </c>
      <c r="F3946">
        <v>1</v>
      </c>
      <c r="G3946">
        <v>90</v>
      </c>
      <c r="H3946" t="s">
        <v>331</v>
      </c>
      <c r="I3946">
        <v>210</v>
      </c>
      <c r="J3946">
        <v>210</v>
      </c>
      <c r="K3946">
        <v>2</v>
      </c>
      <c r="L3946">
        <v>1</v>
      </c>
    </row>
    <row r="3947" spans="1:12" x14ac:dyDescent="0.35">
      <c r="A3947">
        <v>111119</v>
      </c>
      <c r="B3947">
        <v>6</v>
      </c>
      <c r="C3947" t="s">
        <v>19</v>
      </c>
      <c r="D3947">
        <v>15</v>
      </c>
      <c r="E3947">
        <v>5</v>
      </c>
      <c r="F3947">
        <v>1</v>
      </c>
      <c r="G3947">
        <v>60</v>
      </c>
      <c r="H3947">
        <v>3.4773148148148358E-3</v>
      </c>
      <c r="I3947">
        <v>3.4773148148148358E-3</v>
      </c>
      <c r="J3947">
        <v>3.4773148148148358E-3</v>
      </c>
      <c r="K3947">
        <v>5</v>
      </c>
      <c r="L3947">
        <v>1</v>
      </c>
    </row>
    <row r="3948" spans="1:12" x14ac:dyDescent="0.35">
      <c r="A3948">
        <v>111119</v>
      </c>
      <c r="B3948">
        <v>7</v>
      </c>
      <c r="C3948" t="s">
        <v>21</v>
      </c>
      <c r="D3948">
        <v>15</v>
      </c>
      <c r="E3948">
        <v>4</v>
      </c>
      <c r="F3948">
        <v>1</v>
      </c>
      <c r="G3948">
        <v>70</v>
      </c>
      <c r="H3948">
        <v>4.0261574074074158E-3</v>
      </c>
      <c r="I3948">
        <v>4.0261574074074158E-3</v>
      </c>
      <c r="J3948">
        <v>4.0261574074074158E-3</v>
      </c>
      <c r="K3948">
        <v>4</v>
      </c>
      <c r="L3948">
        <v>1</v>
      </c>
    </row>
    <row r="3949" spans="1:12" x14ac:dyDescent="0.35">
      <c r="A3949">
        <v>38826</v>
      </c>
      <c r="B3949">
        <v>1</v>
      </c>
      <c r="C3949" t="s">
        <v>28</v>
      </c>
      <c r="D3949">
        <v>12</v>
      </c>
      <c r="E3949">
        <v>3</v>
      </c>
      <c r="F3949">
        <v>1</v>
      </c>
      <c r="G3949">
        <v>80</v>
      </c>
      <c r="H3949">
        <v>5.5217592592593512E-3</v>
      </c>
      <c r="I3949">
        <v>5.5217592592593512E-3</v>
      </c>
      <c r="J3949">
        <v>5.5217592592593512E-3</v>
      </c>
      <c r="K3949">
        <v>3</v>
      </c>
      <c r="L3949">
        <v>1</v>
      </c>
    </row>
    <row r="3950" spans="1:12" x14ac:dyDescent="0.35">
      <c r="A3950">
        <v>38826</v>
      </c>
      <c r="B3950">
        <v>2</v>
      </c>
      <c r="C3950" t="s">
        <v>19</v>
      </c>
      <c r="D3950">
        <v>32</v>
      </c>
      <c r="E3950">
        <v>5</v>
      </c>
      <c r="F3950">
        <v>1</v>
      </c>
      <c r="G3950">
        <v>60</v>
      </c>
      <c r="H3950">
        <v>1.4520254629629692E-2</v>
      </c>
      <c r="I3950">
        <v>1.4520254629629692E-2</v>
      </c>
      <c r="J3950">
        <v>1.4520254629629692E-2</v>
      </c>
      <c r="K3950">
        <v>5</v>
      </c>
      <c r="L3950">
        <v>1</v>
      </c>
    </row>
    <row r="3951" spans="1:12" x14ac:dyDescent="0.35">
      <c r="A3951">
        <v>38826</v>
      </c>
      <c r="B3951">
        <v>3</v>
      </c>
      <c r="C3951" t="s">
        <v>11</v>
      </c>
      <c r="D3951">
        <v>17</v>
      </c>
      <c r="E3951">
        <v>1</v>
      </c>
      <c r="F3951">
        <v>1</v>
      </c>
      <c r="G3951">
        <v>100</v>
      </c>
      <c r="H3951">
        <v>1.7732638888889873E-3</v>
      </c>
      <c r="I3951">
        <v>1.7732638888889873E-3</v>
      </c>
      <c r="J3951">
        <v>1.7732638888889873E-3</v>
      </c>
      <c r="K3951">
        <v>1</v>
      </c>
      <c r="L3951">
        <v>1</v>
      </c>
    </row>
    <row r="3952" spans="1:12" x14ac:dyDescent="0.35">
      <c r="A3952">
        <v>38826</v>
      </c>
      <c r="B3952">
        <v>4</v>
      </c>
      <c r="C3952" t="s">
        <v>40</v>
      </c>
      <c r="D3952">
        <v>17</v>
      </c>
      <c r="E3952">
        <v>6</v>
      </c>
      <c r="F3952">
        <v>1</v>
      </c>
      <c r="G3952">
        <v>50</v>
      </c>
      <c r="H3952">
        <v>9.54745370370369E-3</v>
      </c>
      <c r="I3952">
        <v>9.54745370370369E-3</v>
      </c>
      <c r="J3952">
        <v>9.54745370370369E-3</v>
      </c>
      <c r="K3952">
        <v>6</v>
      </c>
      <c r="L3952">
        <v>1</v>
      </c>
    </row>
    <row r="3953" spans="1:12" x14ac:dyDescent="0.35">
      <c r="A3953">
        <v>38826</v>
      </c>
      <c r="B3953">
        <v>5</v>
      </c>
      <c r="C3953" t="s">
        <v>21</v>
      </c>
      <c r="D3953">
        <v>17</v>
      </c>
      <c r="E3953">
        <v>4</v>
      </c>
      <c r="F3953">
        <v>1</v>
      </c>
      <c r="G3953">
        <v>70</v>
      </c>
      <c r="H3953" t="s">
        <v>319</v>
      </c>
      <c r="I3953">
        <v>195</v>
      </c>
      <c r="J3953">
        <v>195</v>
      </c>
      <c r="K3953">
        <v>4</v>
      </c>
      <c r="L3953">
        <v>1</v>
      </c>
    </row>
    <row r="3954" spans="1:12" x14ac:dyDescent="0.35">
      <c r="A3954">
        <v>38826</v>
      </c>
      <c r="B3954">
        <v>6</v>
      </c>
      <c r="C3954" t="s">
        <v>20</v>
      </c>
      <c r="D3954">
        <v>17</v>
      </c>
      <c r="E3954">
        <v>2</v>
      </c>
      <c r="F3954">
        <v>1</v>
      </c>
      <c r="G3954">
        <v>90</v>
      </c>
      <c r="H3954">
        <v>3.3523148148149051E-3</v>
      </c>
      <c r="I3954">
        <v>3.3523148148149051E-3</v>
      </c>
      <c r="J3954">
        <v>3.3523148148149051E-3</v>
      </c>
      <c r="K3954">
        <v>2</v>
      </c>
      <c r="L3954">
        <v>1</v>
      </c>
    </row>
    <row r="3955" spans="1:12" x14ac:dyDescent="0.35">
      <c r="A3955">
        <v>38826</v>
      </c>
      <c r="B3955">
        <v>7</v>
      </c>
      <c r="C3955" t="s">
        <v>28</v>
      </c>
      <c r="D3955">
        <v>17</v>
      </c>
      <c r="E3955">
        <v>3</v>
      </c>
      <c r="F3955">
        <v>1</v>
      </c>
      <c r="G3955">
        <v>80</v>
      </c>
      <c r="H3955">
        <v>3.8734953703702946E-3</v>
      </c>
      <c r="I3955">
        <v>3.8734953703702946E-3</v>
      </c>
      <c r="J3955">
        <v>3.8734953703702946E-3</v>
      </c>
      <c r="K3955">
        <v>3</v>
      </c>
      <c r="L3955">
        <v>1</v>
      </c>
    </row>
    <row r="3956" spans="1:12" x14ac:dyDescent="0.35">
      <c r="A3956">
        <v>123429</v>
      </c>
      <c r="B3956">
        <v>1</v>
      </c>
      <c r="C3956" t="s">
        <v>20</v>
      </c>
      <c r="D3956">
        <v>16</v>
      </c>
      <c r="E3956">
        <v>2</v>
      </c>
      <c r="F3956">
        <v>1</v>
      </c>
      <c r="G3956">
        <v>90</v>
      </c>
      <c r="H3956">
        <v>5.4793981481482401E-3</v>
      </c>
      <c r="I3956">
        <v>5.4793981481482401E-3</v>
      </c>
      <c r="J3956">
        <v>5.4793981481482401E-3</v>
      </c>
      <c r="K3956">
        <v>2</v>
      </c>
      <c r="L3956">
        <v>1</v>
      </c>
    </row>
    <row r="3957" spans="1:12" x14ac:dyDescent="0.35">
      <c r="A3957">
        <v>123429</v>
      </c>
      <c r="B3957">
        <v>2</v>
      </c>
      <c r="C3957" t="s">
        <v>36</v>
      </c>
      <c r="D3957">
        <v>36</v>
      </c>
      <c r="E3957">
        <v>9</v>
      </c>
      <c r="F3957">
        <v>1</v>
      </c>
      <c r="G3957">
        <v>20</v>
      </c>
      <c r="H3957">
        <v>2.1472685185185192E-2</v>
      </c>
      <c r="I3957">
        <v>2.1472685185185192E-2</v>
      </c>
      <c r="J3957">
        <v>2.1472685185185192E-2</v>
      </c>
      <c r="K3957">
        <v>9</v>
      </c>
      <c r="L3957">
        <v>1</v>
      </c>
    </row>
    <row r="3958" spans="1:12" x14ac:dyDescent="0.35">
      <c r="A3958">
        <v>123429</v>
      </c>
      <c r="B3958">
        <v>3</v>
      </c>
      <c r="C3958" t="s">
        <v>21</v>
      </c>
      <c r="D3958">
        <v>18</v>
      </c>
      <c r="E3958">
        <v>4</v>
      </c>
      <c r="F3958">
        <v>1</v>
      </c>
      <c r="G3958">
        <v>70</v>
      </c>
      <c r="H3958">
        <v>2.326620370370458E-3</v>
      </c>
      <c r="I3958">
        <v>2.326620370370458E-3</v>
      </c>
      <c r="J3958">
        <v>2.326620370370458E-3</v>
      </c>
      <c r="K3958">
        <v>4</v>
      </c>
      <c r="L3958">
        <v>1</v>
      </c>
    </row>
    <row r="3959" spans="1:12" x14ac:dyDescent="0.35">
      <c r="A3959">
        <v>123429</v>
      </c>
      <c r="B3959">
        <v>4</v>
      </c>
      <c r="C3959" t="s">
        <v>19</v>
      </c>
      <c r="D3959">
        <v>18</v>
      </c>
      <c r="E3959">
        <v>5</v>
      </c>
      <c r="F3959">
        <v>1</v>
      </c>
      <c r="G3959">
        <v>60</v>
      </c>
      <c r="H3959">
        <v>9.4424768518519553E-3</v>
      </c>
      <c r="I3959">
        <v>9.4424768518519553E-3</v>
      </c>
      <c r="J3959">
        <v>9.4424768518519553E-3</v>
      </c>
      <c r="K3959">
        <v>5</v>
      </c>
      <c r="L3959">
        <v>1</v>
      </c>
    </row>
    <row r="3960" spans="1:12" x14ac:dyDescent="0.35">
      <c r="A3960">
        <v>123429</v>
      </c>
      <c r="B3960">
        <v>5</v>
      </c>
      <c r="C3960" t="s">
        <v>28</v>
      </c>
      <c r="D3960">
        <v>13</v>
      </c>
      <c r="E3960">
        <v>3</v>
      </c>
      <c r="F3960">
        <v>1</v>
      </c>
      <c r="G3960">
        <v>80</v>
      </c>
      <c r="H3960" t="s">
        <v>323</v>
      </c>
      <c r="I3960">
        <v>200</v>
      </c>
      <c r="J3960">
        <v>200</v>
      </c>
      <c r="K3960">
        <v>3</v>
      </c>
      <c r="L3960">
        <v>1</v>
      </c>
    </row>
    <row r="3961" spans="1:12" x14ac:dyDescent="0.35">
      <c r="A3961">
        <v>123429</v>
      </c>
      <c r="B3961">
        <v>6</v>
      </c>
      <c r="C3961" t="s">
        <v>11</v>
      </c>
      <c r="D3961">
        <v>13</v>
      </c>
      <c r="E3961">
        <v>1</v>
      </c>
      <c r="F3961">
        <v>1</v>
      </c>
      <c r="G3961">
        <v>100</v>
      </c>
      <c r="H3961">
        <v>3.0972222222223067E-3</v>
      </c>
      <c r="I3961">
        <v>3.0972222222223067E-3</v>
      </c>
      <c r="J3961">
        <v>3.0972222222223067E-3</v>
      </c>
      <c r="K3961">
        <v>1</v>
      </c>
      <c r="L3961">
        <v>1</v>
      </c>
    </row>
    <row r="3962" spans="1:12" x14ac:dyDescent="0.35">
      <c r="A3962">
        <v>123429</v>
      </c>
      <c r="B3962">
        <v>7</v>
      </c>
      <c r="C3962" t="s">
        <v>11</v>
      </c>
      <c r="D3962">
        <v>13</v>
      </c>
      <c r="E3962">
        <v>1</v>
      </c>
      <c r="F3962">
        <v>1</v>
      </c>
      <c r="G3962">
        <v>100</v>
      </c>
      <c r="H3962">
        <v>3.3499999999999641E-3</v>
      </c>
      <c r="I3962">
        <v>3.3499999999999641E-3</v>
      </c>
      <c r="J3962">
        <v>3.3499999999999641E-3</v>
      </c>
      <c r="K3962">
        <v>1</v>
      </c>
      <c r="L3962">
        <v>1</v>
      </c>
    </row>
    <row r="3963" spans="1:12" x14ac:dyDescent="0.35">
      <c r="A3963">
        <v>53380</v>
      </c>
      <c r="B3963">
        <v>1</v>
      </c>
      <c r="C3963" t="s">
        <v>11</v>
      </c>
      <c r="D3963">
        <v>15</v>
      </c>
      <c r="E3963">
        <v>1</v>
      </c>
      <c r="F3963">
        <v>1</v>
      </c>
      <c r="G3963">
        <v>100</v>
      </c>
      <c r="H3963">
        <v>5.2274305555555234E-3</v>
      </c>
      <c r="I3963">
        <v>5.2274305555555234E-3</v>
      </c>
      <c r="J3963">
        <v>5.2274305555555234E-3</v>
      </c>
      <c r="K3963">
        <v>1</v>
      </c>
      <c r="L3963">
        <v>1</v>
      </c>
    </row>
    <row r="3964" spans="1:12" x14ac:dyDescent="0.35">
      <c r="A3964">
        <v>53380</v>
      </c>
      <c r="B3964">
        <v>2</v>
      </c>
      <c r="C3964" t="s">
        <v>28</v>
      </c>
      <c r="D3964">
        <v>35</v>
      </c>
      <c r="E3964">
        <v>3</v>
      </c>
      <c r="F3964">
        <v>1</v>
      </c>
      <c r="G3964">
        <v>80</v>
      </c>
      <c r="H3964">
        <v>1.4048842592592647E-2</v>
      </c>
      <c r="I3964">
        <v>1.4048842592592647E-2</v>
      </c>
      <c r="J3964">
        <v>1.4048842592592647E-2</v>
      </c>
      <c r="K3964">
        <v>3</v>
      </c>
      <c r="L3964">
        <v>1</v>
      </c>
    </row>
    <row r="3965" spans="1:12" x14ac:dyDescent="0.35">
      <c r="A3965">
        <v>53380</v>
      </c>
      <c r="B3965">
        <v>3</v>
      </c>
      <c r="C3965" t="s">
        <v>36</v>
      </c>
      <c r="D3965">
        <v>15</v>
      </c>
      <c r="E3965">
        <v>9</v>
      </c>
      <c r="F3965">
        <v>1</v>
      </c>
      <c r="G3965">
        <v>20</v>
      </c>
      <c r="H3965">
        <v>3.2372685185184658E-3</v>
      </c>
      <c r="I3965">
        <v>3.2372685185184658E-3</v>
      </c>
      <c r="J3965">
        <v>3.2372685185184658E-3</v>
      </c>
      <c r="K3965">
        <v>9</v>
      </c>
      <c r="L3965">
        <v>1</v>
      </c>
    </row>
    <row r="3966" spans="1:12" x14ac:dyDescent="0.35">
      <c r="A3966">
        <v>53380</v>
      </c>
      <c r="B3966">
        <v>4</v>
      </c>
      <c r="C3966" t="s">
        <v>11</v>
      </c>
      <c r="D3966">
        <v>15</v>
      </c>
      <c r="E3966">
        <v>1</v>
      </c>
      <c r="F3966">
        <v>1</v>
      </c>
      <c r="G3966">
        <v>100</v>
      </c>
      <c r="H3966">
        <v>8.3605324074074172E-3</v>
      </c>
      <c r="I3966">
        <v>8.3605324074074172E-3</v>
      </c>
      <c r="J3966">
        <v>8.3605324074074172E-3</v>
      </c>
      <c r="K3966">
        <v>1</v>
      </c>
      <c r="L3966">
        <v>1</v>
      </c>
    </row>
    <row r="3967" spans="1:12" x14ac:dyDescent="0.35">
      <c r="A3967">
        <v>53380</v>
      </c>
      <c r="B3967">
        <v>5</v>
      </c>
      <c r="C3967" t="s">
        <v>40</v>
      </c>
      <c r="D3967">
        <v>16</v>
      </c>
      <c r="E3967">
        <v>6</v>
      </c>
      <c r="F3967">
        <v>1</v>
      </c>
      <c r="G3967">
        <v>50</v>
      </c>
      <c r="H3967" t="s">
        <v>336</v>
      </c>
      <c r="I3967">
        <v>170</v>
      </c>
      <c r="J3967">
        <v>170</v>
      </c>
      <c r="K3967" t="s">
        <v>310</v>
      </c>
      <c r="L3967">
        <v>1</v>
      </c>
    </row>
    <row r="3968" spans="1:12" x14ac:dyDescent="0.35">
      <c r="A3968">
        <v>53380</v>
      </c>
      <c r="B3968">
        <v>6</v>
      </c>
      <c r="C3968" t="s">
        <v>40</v>
      </c>
      <c r="D3968">
        <v>16</v>
      </c>
      <c r="E3968">
        <v>6</v>
      </c>
      <c r="F3968">
        <v>1</v>
      </c>
      <c r="G3968">
        <v>50</v>
      </c>
      <c r="H3968">
        <v>3.5289351851852668E-3</v>
      </c>
      <c r="I3968">
        <v>3.5289351851852668E-3</v>
      </c>
      <c r="J3968">
        <v>3.5289351851852668E-3</v>
      </c>
      <c r="K3968">
        <v>6</v>
      </c>
      <c r="L3968">
        <v>1</v>
      </c>
    </row>
    <row r="3969" spans="1:12" x14ac:dyDescent="0.35">
      <c r="A3969">
        <v>53380</v>
      </c>
      <c r="B3969">
        <v>7</v>
      </c>
      <c r="C3969" t="s">
        <v>20</v>
      </c>
      <c r="D3969">
        <v>16</v>
      </c>
      <c r="E3969">
        <v>2</v>
      </c>
      <c r="F3969">
        <v>1</v>
      </c>
      <c r="G3969">
        <v>90</v>
      </c>
      <c r="H3969">
        <v>3.5559027777778418E-3</v>
      </c>
      <c r="I3969">
        <v>3.5559027777778418E-3</v>
      </c>
      <c r="J3969">
        <v>3.5559027777778418E-3</v>
      </c>
      <c r="K3969">
        <v>2</v>
      </c>
      <c r="L3969">
        <v>1</v>
      </c>
    </row>
    <row r="3970" spans="1:12" x14ac:dyDescent="0.35">
      <c r="A3970">
        <v>12819</v>
      </c>
      <c r="B3970">
        <v>1</v>
      </c>
      <c r="C3970" t="s">
        <v>21</v>
      </c>
      <c r="D3970">
        <v>17</v>
      </c>
      <c r="E3970">
        <v>4</v>
      </c>
      <c r="F3970">
        <v>1</v>
      </c>
      <c r="G3970">
        <v>70</v>
      </c>
      <c r="H3970">
        <v>5.6880787037036917E-3</v>
      </c>
      <c r="I3970">
        <v>5.6880787037036917E-3</v>
      </c>
      <c r="J3970">
        <v>5.6880787037036917E-3</v>
      </c>
      <c r="K3970">
        <v>4</v>
      </c>
      <c r="L3970">
        <v>1</v>
      </c>
    </row>
    <row r="3971" spans="1:12" x14ac:dyDescent="0.35">
      <c r="A3971">
        <v>12819</v>
      </c>
      <c r="B3971">
        <v>2</v>
      </c>
      <c r="C3971" t="s">
        <v>20</v>
      </c>
      <c r="D3971">
        <v>37</v>
      </c>
      <c r="E3971">
        <v>2</v>
      </c>
      <c r="F3971">
        <v>1</v>
      </c>
      <c r="G3971">
        <v>90</v>
      </c>
      <c r="H3971">
        <v>1.4036458333333224E-2</v>
      </c>
      <c r="I3971">
        <v>1.4036458333333224E-2</v>
      </c>
      <c r="J3971">
        <v>1.4036458333333224E-2</v>
      </c>
      <c r="K3971">
        <v>2</v>
      </c>
      <c r="L3971">
        <v>1</v>
      </c>
    </row>
    <row r="3972" spans="1:12" x14ac:dyDescent="0.35">
      <c r="A3972">
        <v>12819</v>
      </c>
      <c r="B3972">
        <v>3</v>
      </c>
      <c r="C3972" t="s">
        <v>40</v>
      </c>
      <c r="D3972">
        <v>16</v>
      </c>
      <c r="E3972">
        <v>6</v>
      </c>
      <c r="F3972">
        <v>1</v>
      </c>
      <c r="G3972">
        <v>50</v>
      </c>
      <c r="H3972">
        <v>2.4784722222221944E-3</v>
      </c>
      <c r="I3972">
        <v>2.4784722222221944E-3</v>
      </c>
      <c r="J3972">
        <v>2.4784722222221944E-3</v>
      </c>
      <c r="K3972">
        <v>6</v>
      </c>
      <c r="L3972">
        <v>1</v>
      </c>
    </row>
    <row r="3973" spans="1:12" x14ac:dyDescent="0.35">
      <c r="A3973">
        <v>12819</v>
      </c>
      <c r="B3973">
        <v>4</v>
      </c>
      <c r="C3973" t="s">
        <v>20</v>
      </c>
      <c r="D3973">
        <v>16</v>
      </c>
      <c r="E3973">
        <v>2</v>
      </c>
      <c r="F3973">
        <v>1</v>
      </c>
      <c r="G3973">
        <v>90</v>
      </c>
      <c r="H3973">
        <v>8.3872685185184537E-3</v>
      </c>
      <c r="I3973">
        <v>8.3872685185184537E-3</v>
      </c>
      <c r="J3973">
        <v>8.3872685185184537E-3</v>
      </c>
      <c r="K3973">
        <v>2</v>
      </c>
      <c r="L3973">
        <v>1</v>
      </c>
    </row>
    <row r="3974" spans="1:12" x14ac:dyDescent="0.35">
      <c r="A3974">
        <v>12819</v>
      </c>
      <c r="B3974">
        <v>5</v>
      </c>
      <c r="C3974" t="s">
        <v>40</v>
      </c>
      <c r="D3974">
        <v>14</v>
      </c>
      <c r="E3974">
        <v>6</v>
      </c>
      <c r="F3974">
        <v>1</v>
      </c>
      <c r="G3974">
        <v>50</v>
      </c>
      <c r="H3974" t="s">
        <v>336</v>
      </c>
      <c r="I3974">
        <v>170</v>
      </c>
      <c r="J3974">
        <v>170</v>
      </c>
      <c r="K3974" t="s">
        <v>310</v>
      </c>
      <c r="L3974">
        <v>1</v>
      </c>
    </row>
    <row r="3975" spans="1:12" x14ac:dyDescent="0.35">
      <c r="A3975">
        <v>12819</v>
      </c>
      <c r="B3975">
        <v>6</v>
      </c>
      <c r="C3975" t="s">
        <v>21</v>
      </c>
      <c r="D3975">
        <v>14</v>
      </c>
      <c r="E3975">
        <v>4</v>
      </c>
      <c r="F3975">
        <v>1</v>
      </c>
      <c r="G3975">
        <v>70</v>
      </c>
      <c r="H3975">
        <v>3.3850694444443885E-3</v>
      </c>
      <c r="I3975">
        <v>3.3850694444443885E-3</v>
      </c>
      <c r="J3975">
        <v>3.3850694444443885E-3</v>
      </c>
      <c r="K3975">
        <v>4</v>
      </c>
      <c r="L3975">
        <v>1</v>
      </c>
    </row>
    <row r="3976" spans="1:12" x14ac:dyDescent="0.35">
      <c r="A3976">
        <v>12819</v>
      </c>
      <c r="B3976">
        <v>7</v>
      </c>
      <c r="C3976" t="s">
        <v>13</v>
      </c>
      <c r="D3976">
        <v>14</v>
      </c>
      <c r="E3976">
        <v>7</v>
      </c>
      <c r="F3976">
        <v>1</v>
      </c>
      <c r="G3976">
        <v>40</v>
      </c>
      <c r="H3976">
        <v>4.3863425925925181E-3</v>
      </c>
      <c r="I3976">
        <v>4.3863425925925181E-3</v>
      </c>
      <c r="J3976">
        <v>4.3863425925925181E-3</v>
      </c>
      <c r="K3976">
        <v>7</v>
      </c>
      <c r="L3976">
        <v>1</v>
      </c>
    </row>
    <row r="3977" spans="1:12" x14ac:dyDescent="0.35">
      <c r="A3977">
        <v>59899</v>
      </c>
      <c r="B3977">
        <v>1</v>
      </c>
      <c r="C3977" t="s">
        <v>36</v>
      </c>
      <c r="D3977">
        <v>19</v>
      </c>
      <c r="E3977">
        <v>9</v>
      </c>
      <c r="F3977">
        <v>1</v>
      </c>
      <c r="G3977">
        <v>20</v>
      </c>
      <c r="H3977">
        <v>7.7314814814815058E-3</v>
      </c>
      <c r="I3977">
        <v>7.7314814814815058E-3</v>
      </c>
      <c r="J3977">
        <v>7.7314814814815058E-3</v>
      </c>
      <c r="K3977">
        <v>9</v>
      </c>
      <c r="L3977">
        <v>1</v>
      </c>
    </row>
    <row r="3978" spans="1:12" x14ac:dyDescent="0.35">
      <c r="A3978">
        <v>59899</v>
      </c>
      <c r="B3978">
        <v>2</v>
      </c>
      <c r="C3978" t="s">
        <v>13</v>
      </c>
      <c r="D3978">
        <v>39</v>
      </c>
      <c r="E3978">
        <v>7</v>
      </c>
      <c r="F3978">
        <v>1</v>
      </c>
      <c r="G3978">
        <v>40</v>
      </c>
      <c r="H3978">
        <v>1.585914351851847E-2</v>
      </c>
      <c r="I3978">
        <v>1.585914351851847E-2</v>
      </c>
      <c r="J3978">
        <v>1.585914351851847E-2</v>
      </c>
      <c r="K3978">
        <v>7</v>
      </c>
      <c r="L3978">
        <v>1</v>
      </c>
    </row>
    <row r="3979" spans="1:12" x14ac:dyDescent="0.35">
      <c r="A3979">
        <v>59899</v>
      </c>
      <c r="B3979">
        <v>3</v>
      </c>
      <c r="C3979" t="s">
        <v>19</v>
      </c>
      <c r="D3979">
        <v>19</v>
      </c>
      <c r="E3979">
        <v>5</v>
      </c>
      <c r="F3979">
        <v>1</v>
      </c>
      <c r="G3979">
        <v>60</v>
      </c>
      <c r="H3979">
        <v>2.392708333333271E-3</v>
      </c>
      <c r="I3979">
        <v>2.392708333333271E-3</v>
      </c>
      <c r="J3979">
        <v>2.392708333333271E-3</v>
      </c>
      <c r="K3979">
        <v>5</v>
      </c>
      <c r="L3979">
        <v>1</v>
      </c>
    </row>
    <row r="3980" spans="1:12" x14ac:dyDescent="0.35">
      <c r="A3980">
        <v>59899</v>
      </c>
      <c r="B3980">
        <v>4</v>
      </c>
      <c r="C3980" t="s">
        <v>16</v>
      </c>
      <c r="D3980">
        <v>19</v>
      </c>
      <c r="E3980">
        <v>8</v>
      </c>
      <c r="F3980">
        <v>1</v>
      </c>
      <c r="G3980">
        <v>30</v>
      </c>
      <c r="H3980">
        <v>1.1027662037037089E-2</v>
      </c>
      <c r="I3980">
        <v>1.1027662037037089E-2</v>
      </c>
      <c r="J3980">
        <v>1.1027662037037089E-2</v>
      </c>
      <c r="K3980">
        <v>8</v>
      </c>
      <c r="L3980">
        <v>1</v>
      </c>
    </row>
    <row r="3981" spans="1:12" x14ac:dyDescent="0.35">
      <c r="A3981">
        <v>59899</v>
      </c>
      <c r="B3981">
        <v>5</v>
      </c>
      <c r="C3981" t="s">
        <v>11</v>
      </c>
      <c r="D3981">
        <v>11</v>
      </c>
      <c r="E3981">
        <v>1</v>
      </c>
      <c r="F3981">
        <v>1</v>
      </c>
      <c r="G3981">
        <v>100</v>
      </c>
      <c r="H3981" t="s">
        <v>262</v>
      </c>
      <c r="I3981">
        <v>220</v>
      </c>
      <c r="J3981">
        <v>220</v>
      </c>
      <c r="K3981">
        <v>1</v>
      </c>
      <c r="L3981">
        <v>1</v>
      </c>
    </row>
    <row r="3982" spans="1:12" x14ac:dyDescent="0.35">
      <c r="A3982">
        <v>59899</v>
      </c>
      <c r="B3982">
        <v>6</v>
      </c>
      <c r="C3982" t="s">
        <v>28</v>
      </c>
      <c r="D3982">
        <v>11</v>
      </c>
      <c r="E3982">
        <v>3</v>
      </c>
      <c r="F3982">
        <v>1</v>
      </c>
      <c r="G3982">
        <v>80</v>
      </c>
      <c r="H3982">
        <v>3.3545138888888548E-3</v>
      </c>
      <c r="I3982">
        <v>3.3545138888888548E-3</v>
      </c>
      <c r="J3982">
        <v>3.3545138888888548E-3</v>
      </c>
      <c r="K3982">
        <v>3</v>
      </c>
      <c r="L3982">
        <v>1</v>
      </c>
    </row>
    <row r="3983" spans="1:12" x14ac:dyDescent="0.35">
      <c r="A3983">
        <v>59899</v>
      </c>
      <c r="B3983">
        <v>7</v>
      </c>
      <c r="C3983" t="s">
        <v>19</v>
      </c>
      <c r="D3983">
        <v>11</v>
      </c>
      <c r="E3983">
        <v>5</v>
      </c>
      <c r="F3983">
        <v>1</v>
      </c>
      <c r="G3983">
        <v>60</v>
      </c>
      <c r="H3983">
        <v>4.2173611111111509E-3</v>
      </c>
      <c r="I3983">
        <v>4.2173611111111509E-3</v>
      </c>
      <c r="J3983">
        <v>4.2173611111111509E-3</v>
      </c>
      <c r="K3983">
        <v>5</v>
      </c>
      <c r="L3983">
        <v>1</v>
      </c>
    </row>
    <row r="3984" spans="1:12" x14ac:dyDescent="0.35">
      <c r="A3984">
        <v>299915</v>
      </c>
      <c r="B3984">
        <v>1</v>
      </c>
      <c r="C3984" t="s">
        <v>16</v>
      </c>
      <c r="D3984">
        <v>18</v>
      </c>
      <c r="E3984">
        <v>8</v>
      </c>
      <c r="F3984">
        <v>1</v>
      </c>
      <c r="G3984">
        <v>30</v>
      </c>
      <c r="H3984">
        <v>6.3096064814813779E-3</v>
      </c>
      <c r="I3984">
        <v>6.3096064814813779E-3</v>
      </c>
      <c r="J3984">
        <v>6.3096064814813779E-3</v>
      </c>
      <c r="K3984">
        <v>8</v>
      </c>
      <c r="L3984">
        <v>1</v>
      </c>
    </row>
    <row r="3985" spans="1:12" x14ac:dyDescent="0.35">
      <c r="A3985">
        <v>299915</v>
      </c>
      <c r="B3985">
        <v>2</v>
      </c>
      <c r="C3985" t="s">
        <v>16</v>
      </c>
      <c r="D3985">
        <v>38</v>
      </c>
      <c r="E3985">
        <v>8</v>
      </c>
      <c r="F3985">
        <v>1</v>
      </c>
      <c r="G3985">
        <v>30</v>
      </c>
      <c r="H3985">
        <v>1.6250694444444491E-2</v>
      </c>
      <c r="I3985">
        <v>1.6250694444444491E-2</v>
      </c>
      <c r="J3985">
        <v>1.6250694444444491E-2</v>
      </c>
      <c r="K3985">
        <v>8</v>
      </c>
      <c r="L3985">
        <v>1</v>
      </c>
    </row>
    <row r="3986" spans="1:12" x14ac:dyDescent="0.35">
      <c r="A3986">
        <v>299915</v>
      </c>
      <c r="B3986">
        <v>3</v>
      </c>
      <c r="C3986" t="s">
        <v>28</v>
      </c>
      <c r="D3986">
        <v>11</v>
      </c>
      <c r="E3986">
        <v>3</v>
      </c>
      <c r="F3986">
        <v>1</v>
      </c>
      <c r="G3986">
        <v>80</v>
      </c>
      <c r="H3986">
        <v>2.1376157407406726E-3</v>
      </c>
      <c r="I3986">
        <v>2.1376157407406726E-3</v>
      </c>
      <c r="J3986">
        <v>2.1376157407406726E-3</v>
      </c>
      <c r="K3986">
        <v>3</v>
      </c>
      <c r="L3986">
        <v>1</v>
      </c>
    </row>
    <row r="3987" spans="1:12" x14ac:dyDescent="0.35">
      <c r="A3987">
        <v>299915</v>
      </c>
      <c r="B3987">
        <v>4</v>
      </c>
      <c r="C3987" t="s">
        <v>21</v>
      </c>
      <c r="D3987">
        <v>11</v>
      </c>
      <c r="E3987">
        <v>4</v>
      </c>
      <c r="F3987">
        <v>1</v>
      </c>
      <c r="G3987">
        <v>70</v>
      </c>
      <c r="H3987">
        <v>8.9940972222222193E-3</v>
      </c>
      <c r="I3987">
        <v>8.9940972222222193E-3</v>
      </c>
      <c r="J3987">
        <v>8.9940972222222193E-3</v>
      </c>
      <c r="K3987">
        <v>4</v>
      </c>
      <c r="L3987">
        <v>1</v>
      </c>
    </row>
    <row r="3988" spans="1:12" x14ac:dyDescent="0.35">
      <c r="A3988">
        <v>299915</v>
      </c>
      <c r="B3988">
        <v>5</v>
      </c>
      <c r="C3988" t="s">
        <v>19</v>
      </c>
      <c r="D3988">
        <v>18</v>
      </c>
      <c r="E3988">
        <v>5</v>
      </c>
      <c r="F3988">
        <v>1</v>
      </c>
      <c r="G3988">
        <v>60</v>
      </c>
      <c r="H3988" t="s">
        <v>333</v>
      </c>
      <c r="I3988">
        <v>185</v>
      </c>
      <c r="J3988">
        <v>185</v>
      </c>
      <c r="K3988">
        <v>5</v>
      </c>
      <c r="L3988">
        <v>1</v>
      </c>
    </row>
    <row r="3989" spans="1:12" x14ac:dyDescent="0.35">
      <c r="A3989">
        <v>299915</v>
      </c>
      <c r="B3989">
        <v>6</v>
      </c>
      <c r="C3989" t="s">
        <v>16</v>
      </c>
      <c r="D3989">
        <v>18</v>
      </c>
      <c r="E3989">
        <v>8</v>
      </c>
      <c r="F3989">
        <v>1</v>
      </c>
      <c r="G3989">
        <v>30</v>
      </c>
      <c r="H3989">
        <v>3.8452546296297019E-3</v>
      </c>
      <c r="I3989">
        <v>3.8452546296297019E-3</v>
      </c>
      <c r="J3989">
        <v>3.8452546296297019E-3</v>
      </c>
      <c r="K3989">
        <v>8</v>
      </c>
      <c r="L3989">
        <v>1</v>
      </c>
    </row>
    <row r="3990" spans="1:12" x14ac:dyDescent="0.35">
      <c r="A3990">
        <v>299915</v>
      </c>
      <c r="B3990">
        <v>7</v>
      </c>
      <c r="C3990" t="s">
        <v>40</v>
      </c>
      <c r="D3990">
        <v>18</v>
      </c>
      <c r="E3990">
        <v>6</v>
      </c>
      <c r="F3990">
        <v>1</v>
      </c>
      <c r="G3990">
        <v>50</v>
      </c>
      <c r="H3990">
        <v>4.3714120370370591E-3</v>
      </c>
      <c r="I3990">
        <v>4.3714120370370591E-3</v>
      </c>
      <c r="J3990">
        <v>4.3714120370370591E-3</v>
      </c>
      <c r="K3990">
        <v>6</v>
      </c>
      <c r="L3990">
        <v>1</v>
      </c>
    </row>
    <row r="3991" spans="1:12" x14ac:dyDescent="0.35">
      <c r="A3991">
        <v>56292</v>
      </c>
      <c r="B3991">
        <v>1</v>
      </c>
      <c r="C3991" t="s">
        <v>19</v>
      </c>
      <c r="D3991">
        <v>11</v>
      </c>
      <c r="E3991">
        <v>5</v>
      </c>
      <c r="F3991">
        <v>1</v>
      </c>
      <c r="G3991">
        <v>60</v>
      </c>
      <c r="H3991">
        <v>5.9118055555555937E-3</v>
      </c>
      <c r="I3991">
        <v>5.9118055555555937E-3</v>
      </c>
      <c r="J3991">
        <v>5.9118055555555937E-3</v>
      </c>
      <c r="K3991">
        <v>5</v>
      </c>
      <c r="L3991">
        <v>1</v>
      </c>
    </row>
    <row r="3992" spans="1:12" x14ac:dyDescent="0.35">
      <c r="A3992">
        <v>56292</v>
      </c>
      <c r="B3992">
        <v>2</v>
      </c>
      <c r="C3992" t="s">
        <v>40</v>
      </c>
      <c r="D3992">
        <v>31</v>
      </c>
      <c r="E3992">
        <v>6</v>
      </c>
      <c r="F3992">
        <v>1</v>
      </c>
      <c r="G3992">
        <v>50</v>
      </c>
      <c r="H3992">
        <v>1.4741898148148191E-2</v>
      </c>
      <c r="I3992">
        <v>1.4741898148148191E-2</v>
      </c>
      <c r="J3992">
        <v>1.4741898148148191E-2</v>
      </c>
      <c r="K3992">
        <v>6</v>
      </c>
      <c r="L3992">
        <v>1</v>
      </c>
    </row>
    <row r="3993" spans="1:12" x14ac:dyDescent="0.35">
      <c r="A3993">
        <v>56292</v>
      </c>
      <c r="B3993">
        <v>3</v>
      </c>
      <c r="C3993" t="s">
        <v>16</v>
      </c>
      <c r="D3993">
        <v>12</v>
      </c>
      <c r="E3993">
        <v>8</v>
      </c>
      <c r="F3993">
        <v>1</v>
      </c>
      <c r="G3993">
        <v>30</v>
      </c>
      <c r="H3993">
        <v>2.695023148148179E-3</v>
      </c>
      <c r="I3993">
        <v>2.695023148148179E-3</v>
      </c>
      <c r="J3993">
        <v>2.695023148148179E-3</v>
      </c>
      <c r="K3993">
        <v>8</v>
      </c>
      <c r="L3993">
        <v>1</v>
      </c>
    </row>
    <row r="3994" spans="1:12" x14ac:dyDescent="0.35">
      <c r="A3994">
        <v>56292</v>
      </c>
      <c r="B3994">
        <v>4</v>
      </c>
      <c r="C3994" t="s">
        <v>36</v>
      </c>
      <c r="D3994">
        <v>12</v>
      </c>
      <c r="E3994">
        <v>9</v>
      </c>
      <c r="F3994">
        <v>1</v>
      </c>
      <c r="G3994">
        <v>20</v>
      </c>
      <c r="H3994">
        <v>1.1067361111111174E-2</v>
      </c>
      <c r="I3994">
        <v>1.1067361111111174E-2</v>
      </c>
      <c r="J3994">
        <v>1.1067361111111174E-2</v>
      </c>
      <c r="K3994">
        <v>9</v>
      </c>
      <c r="L3994">
        <v>1</v>
      </c>
    </row>
    <row r="3995" spans="1:12" x14ac:dyDescent="0.35">
      <c r="A3995">
        <v>56292</v>
      </c>
      <c r="B3995">
        <v>5</v>
      </c>
      <c r="C3995" t="s">
        <v>40</v>
      </c>
      <c r="D3995">
        <v>19</v>
      </c>
      <c r="E3995">
        <v>6</v>
      </c>
      <c r="F3995">
        <v>1</v>
      </c>
      <c r="G3995">
        <v>50</v>
      </c>
      <c r="H3995" t="s">
        <v>336</v>
      </c>
      <c r="I3995">
        <v>170</v>
      </c>
      <c r="J3995">
        <v>170</v>
      </c>
      <c r="K3995" t="s">
        <v>310</v>
      </c>
      <c r="L3995">
        <v>1</v>
      </c>
    </row>
    <row r="3996" spans="1:12" x14ac:dyDescent="0.35">
      <c r="A3996">
        <v>56292</v>
      </c>
      <c r="B3996">
        <v>6</v>
      </c>
      <c r="C3996" t="s">
        <v>13</v>
      </c>
      <c r="D3996">
        <v>19</v>
      </c>
      <c r="E3996">
        <v>7</v>
      </c>
      <c r="F3996">
        <v>1</v>
      </c>
      <c r="G3996">
        <v>40</v>
      </c>
      <c r="H3996">
        <v>3.7534722222223316E-3</v>
      </c>
      <c r="I3996">
        <v>3.7534722222223316E-3</v>
      </c>
      <c r="J3996">
        <v>3.7534722222223316E-3</v>
      </c>
      <c r="K3996">
        <v>7</v>
      </c>
      <c r="L3996">
        <v>1</v>
      </c>
    </row>
    <row r="3997" spans="1:12" x14ac:dyDescent="0.35">
      <c r="A3997">
        <v>56292</v>
      </c>
      <c r="B3997">
        <v>7</v>
      </c>
      <c r="C3997" t="s">
        <v>16</v>
      </c>
      <c r="D3997">
        <v>19</v>
      </c>
      <c r="E3997">
        <v>8</v>
      </c>
      <c r="F3997">
        <v>1</v>
      </c>
      <c r="G3997">
        <v>30</v>
      </c>
      <c r="H3997">
        <v>4.8315972222221504E-3</v>
      </c>
      <c r="I3997">
        <v>4.8315972222221504E-3</v>
      </c>
      <c r="J3997">
        <v>4.8315972222221504E-3</v>
      </c>
      <c r="K3997">
        <v>8</v>
      </c>
      <c r="L3997">
        <v>1</v>
      </c>
    </row>
    <row r="3998" spans="1:12" x14ac:dyDescent="0.35">
      <c r="A3998">
        <v>221046</v>
      </c>
      <c r="B3998">
        <v>1</v>
      </c>
      <c r="C3998" t="s">
        <v>40</v>
      </c>
      <c r="D3998">
        <v>13</v>
      </c>
      <c r="E3998">
        <v>6</v>
      </c>
      <c r="F3998">
        <v>1</v>
      </c>
      <c r="G3998">
        <v>50</v>
      </c>
      <c r="H3998">
        <v>5.9809027777777413E-3</v>
      </c>
      <c r="I3998">
        <v>5.9809027777777413E-3</v>
      </c>
      <c r="J3998">
        <v>5.9809027777777413E-3</v>
      </c>
      <c r="K3998">
        <v>6</v>
      </c>
      <c r="L3998">
        <v>1</v>
      </c>
    </row>
    <row r="3999" spans="1:12" x14ac:dyDescent="0.35">
      <c r="A3999">
        <v>221046</v>
      </c>
      <c r="B3999">
        <v>2</v>
      </c>
      <c r="C3999" t="s">
        <v>21</v>
      </c>
      <c r="D3999">
        <v>33</v>
      </c>
      <c r="E3999">
        <v>4</v>
      </c>
      <c r="F3999">
        <v>1</v>
      </c>
      <c r="G3999">
        <v>70</v>
      </c>
      <c r="H3999">
        <v>1.4191550925925833E-2</v>
      </c>
      <c r="I3999">
        <v>1.4191550925925833E-2</v>
      </c>
      <c r="J3999">
        <v>1.4191550925925833E-2</v>
      </c>
      <c r="K3999">
        <v>4</v>
      </c>
      <c r="L3999">
        <v>1</v>
      </c>
    </row>
    <row r="4000" spans="1:12" x14ac:dyDescent="0.35">
      <c r="A4000">
        <v>221046</v>
      </c>
      <c r="B4000">
        <v>3</v>
      </c>
      <c r="C4000" t="s">
        <v>13</v>
      </c>
      <c r="D4000">
        <v>13</v>
      </c>
      <c r="E4000">
        <v>7</v>
      </c>
      <c r="F4000">
        <v>1</v>
      </c>
      <c r="G4000">
        <v>40</v>
      </c>
      <c r="H4000">
        <v>2.5640046296295793E-3</v>
      </c>
      <c r="I4000">
        <v>2.5640046296295793E-3</v>
      </c>
      <c r="J4000">
        <v>2.5640046296295793E-3</v>
      </c>
      <c r="K4000">
        <v>7</v>
      </c>
      <c r="L4000">
        <v>1</v>
      </c>
    </row>
    <row r="4001" spans="1:12" x14ac:dyDescent="0.35">
      <c r="A4001">
        <v>221046</v>
      </c>
      <c r="B4001">
        <v>4</v>
      </c>
      <c r="C4001" t="s">
        <v>13</v>
      </c>
      <c r="D4001">
        <v>13</v>
      </c>
      <c r="E4001">
        <v>7</v>
      </c>
      <c r="F4001">
        <v>1</v>
      </c>
      <c r="G4001">
        <v>40</v>
      </c>
      <c r="H4001">
        <v>1.0535185185185147E-2</v>
      </c>
      <c r="I4001">
        <v>1.0535185185185147E-2</v>
      </c>
      <c r="J4001">
        <v>1.0535185185185147E-2</v>
      </c>
      <c r="K4001">
        <v>7</v>
      </c>
      <c r="L4001">
        <v>1</v>
      </c>
    </row>
    <row r="4002" spans="1:12" x14ac:dyDescent="0.35">
      <c r="A4002">
        <v>221046</v>
      </c>
      <c r="B4002">
        <v>5</v>
      </c>
      <c r="C4002" t="s">
        <v>36</v>
      </c>
      <c r="D4002">
        <v>12</v>
      </c>
      <c r="E4002">
        <v>9</v>
      </c>
      <c r="F4002">
        <v>1</v>
      </c>
      <c r="G4002">
        <v>20</v>
      </c>
      <c r="H4002" t="s">
        <v>325</v>
      </c>
      <c r="I4002">
        <v>155</v>
      </c>
      <c r="J4002">
        <v>155</v>
      </c>
      <c r="K4002">
        <v>9</v>
      </c>
      <c r="L4002">
        <v>1</v>
      </c>
    </row>
    <row r="4003" spans="1:12" x14ac:dyDescent="0.35">
      <c r="A4003">
        <v>221046</v>
      </c>
      <c r="B4003">
        <v>6</v>
      </c>
      <c r="C4003" t="s">
        <v>36</v>
      </c>
      <c r="D4003">
        <v>12</v>
      </c>
      <c r="E4003">
        <v>9</v>
      </c>
      <c r="F4003">
        <v>1</v>
      </c>
      <c r="G4003">
        <v>20</v>
      </c>
      <c r="H4003">
        <v>4.478819444444504E-3</v>
      </c>
      <c r="I4003">
        <v>4.478819444444504E-3</v>
      </c>
      <c r="J4003">
        <v>4.478819444444504E-3</v>
      </c>
      <c r="K4003">
        <v>9</v>
      </c>
      <c r="L4003">
        <v>1</v>
      </c>
    </row>
    <row r="4004" spans="1:12" x14ac:dyDescent="0.35">
      <c r="A4004">
        <v>221046</v>
      </c>
      <c r="B4004">
        <v>7</v>
      </c>
      <c r="C4004" t="s">
        <v>36</v>
      </c>
      <c r="D4004">
        <v>12</v>
      </c>
      <c r="E4004">
        <v>9</v>
      </c>
      <c r="F4004">
        <v>1</v>
      </c>
      <c r="G4004">
        <v>20</v>
      </c>
      <c r="H4004">
        <v>5.1802083333334359E-3</v>
      </c>
      <c r="I4004">
        <v>5.1802083333334359E-3</v>
      </c>
      <c r="J4004">
        <v>5.1802083333334359E-3</v>
      </c>
      <c r="K4004">
        <v>9</v>
      </c>
      <c r="L4004">
        <v>1</v>
      </c>
    </row>
    <row r="4005" spans="1:12" x14ac:dyDescent="0.35">
      <c r="A4005">
        <v>13983</v>
      </c>
      <c r="B4005">
        <v>1</v>
      </c>
      <c r="C4005" t="s">
        <v>11</v>
      </c>
      <c r="D4005">
        <v>5</v>
      </c>
      <c r="E4005">
        <v>1</v>
      </c>
      <c r="F4005">
        <v>1</v>
      </c>
      <c r="G4005">
        <v>100</v>
      </c>
      <c r="H4005">
        <v>5.5462962962962159E-3</v>
      </c>
      <c r="I4005">
        <v>5.5462962962962159E-3</v>
      </c>
      <c r="J4005">
        <v>5.5462962962962159E-3</v>
      </c>
      <c r="K4005">
        <v>1</v>
      </c>
      <c r="L4005">
        <v>1</v>
      </c>
    </row>
    <row r="4006" spans="1:12" x14ac:dyDescent="0.35">
      <c r="A4006">
        <v>13983</v>
      </c>
      <c r="B4006">
        <v>2</v>
      </c>
      <c r="C4006" t="s">
        <v>11</v>
      </c>
      <c r="D4006">
        <v>25</v>
      </c>
      <c r="E4006">
        <v>1</v>
      </c>
      <c r="F4006">
        <v>1</v>
      </c>
      <c r="G4006">
        <v>100</v>
      </c>
      <c r="H4006">
        <v>1.6526504629629679E-2</v>
      </c>
      <c r="I4006">
        <v>1.6526504629629679E-2</v>
      </c>
      <c r="J4006">
        <v>1.6526504629629679E-2</v>
      </c>
      <c r="K4006">
        <v>1</v>
      </c>
      <c r="L4006">
        <v>1</v>
      </c>
    </row>
    <row r="4007" spans="1:12" x14ac:dyDescent="0.35">
      <c r="A4007">
        <v>13983</v>
      </c>
      <c r="B4007">
        <v>3</v>
      </c>
      <c r="C4007" t="s">
        <v>20</v>
      </c>
      <c r="D4007">
        <v>5</v>
      </c>
      <c r="E4007">
        <v>2</v>
      </c>
      <c r="F4007">
        <v>1</v>
      </c>
      <c r="G4007">
        <v>90</v>
      </c>
      <c r="H4007">
        <v>2.3692129629628855E-3</v>
      </c>
      <c r="I4007">
        <v>2.3692129629628855E-3</v>
      </c>
      <c r="J4007">
        <v>2.3692129629628855E-3</v>
      </c>
      <c r="K4007">
        <v>2</v>
      </c>
      <c r="L4007">
        <v>1</v>
      </c>
    </row>
    <row r="4008" spans="1:12" x14ac:dyDescent="0.35">
      <c r="A4008">
        <v>13983</v>
      </c>
      <c r="B4008">
        <v>4</v>
      </c>
      <c r="C4008" t="s">
        <v>11</v>
      </c>
      <c r="D4008">
        <v>5</v>
      </c>
      <c r="E4008">
        <v>1</v>
      </c>
      <c r="F4008">
        <v>1</v>
      </c>
      <c r="G4008">
        <v>100</v>
      </c>
      <c r="H4008">
        <v>7.6383101851851265E-3</v>
      </c>
      <c r="I4008">
        <v>7.6383101851851265E-3</v>
      </c>
      <c r="J4008">
        <v>7.6383101851851265E-3</v>
      </c>
      <c r="K4008">
        <v>1</v>
      </c>
      <c r="L4008">
        <v>1</v>
      </c>
    </row>
    <row r="4009" spans="1:12" x14ac:dyDescent="0.35">
      <c r="A4009">
        <v>13983</v>
      </c>
      <c r="B4009">
        <v>5</v>
      </c>
      <c r="C4009" t="s">
        <v>21</v>
      </c>
      <c r="D4009">
        <v>5</v>
      </c>
      <c r="E4009">
        <v>4</v>
      </c>
      <c r="F4009">
        <v>1</v>
      </c>
      <c r="G4009">
        <v>70</v>
      </c>
      <c r="H4009" t="s">
        <v>316</v>
      </c>
      <c r="I4009">
        <v>135</v>
      </c>
      <c r="J4009">
        <v>135</v>
      </c>
      <c r="K4009" t="s">
        <v>311</v>
      </c>
      <c r="L4009">
        <v>1</v>
      </c>
    </row>
    <row r="4010" spans="1:12" x14ac:dyDescent="0.35">
      <c r="A4010">
        <v>13983</v>
      </c>
      <c r="B4010">
        <v>6</v>
      </c>
      <c r="C4010" t="s">
        <v>20</v>
      </c>
      <c r="D4010">
        <v>5</v>
      </c>
      <c r="E4010">
        <v>2</v>
      </c>
      <c r="F4010">
        <v>1</v>
      </c>
      <c r="G4010">
        <v>90</v>
      </c>
      <c r="H4010">
        <v>2.1163194444444589E-3</v>
      </c>
      <c r="I4010">
        <v>2.1163194444444589E-3</v>
      </c>
      <c r="J4010">
        <v>2.1163194444444589E-3</v>
      </c>
      <c r="K4010">
        <v>2</v>
      </c>
      <c r="L4010">
        <v>1</v>
      </c>
    </row>
    <row r="4011" spans="1:12" x14ac:dyDescent="0.35">
      <c r="A4011">
        <v>13983</v>
      </c>
      <c r="B4011">
        <v>7</v>
      </c>
      <c r="C4011" t="s">
        <v>20</v>
      </c>
      <c r="D4011">
        <v>5</v>
      </c>
      <c r="E4011">
        <v>2</v>
      </c>
      <c r="F4011">
        <v>1</v>
      </c>
      <c r="G4011">
        <v>90</v>
      </c>
      <c r="H4011">
        <v>2.3619212962961988E-3</v>
      </c>
      <c r="I4011">
        <v>2.3619212962961988E-3</v>
      </c>
      <c r="J4011">
        <v>2.3619212962961988E-3</v>
      </c>
      <c r="K4011">
        <v>2</v>
      </c>
      <c r="L4011">
        <v>1</v>
      </c>
    </row>
    <row r="4012" spans="1:12" x14ac:dyDescent="0.35">
      <c r="A4012">
        <v>19241</v>
      </c>
      <c r="B4012">
        <v>1</v>
      </c>
      <c r="C4012" t="s">
        <v>13</v>
      </c>
      <c r="D4012">
        <v>7</v>
      </c>
      <c r="E4012">
        <v>7</v>
      </c>
      <c r="F4012">
        <v>1</v>
      </c>
      <c r="G4012">
        <v>40</v>
      </c>
      <c r="H4012">
        <v>6.9677083333332668E-3</v>
      </c>
      <c r="I4012">
        <v>6.9677083333332668E-3</v>
      </c>
      <c r="J4012">
        <v>6.9677083333332668E-3</v>
      </c>
      <c r="K4012">
        <v>7</v>
      </c>
      <c r="L4012">
        <v>1</v>
      </c>
    </row>
    <row r="4013" spans="1:12" x14ac:dyDescent="0.35">
      <c r="A4013">
        <v>19241</v>
      </c>
      <c r="B4013">
        <v>2</v>
      </c>
      <c r="C4013" t="s">
        <v>28</v>
      </c>
      <c r="D4013">
        <v>27</v>
      </c>
      <c r="E4013">
        <v>3</v>
      </c>
      <c r="F4013">
        <v>1</v>
      </c>
      <c r="G4013">
        <v>80</v>
      </c>
      <c r="H4013">
        <v>1.7265046296296216E-2</v>
      </c>
      <c r="I4013">
        <v>1.7265046296296216E-2</v>
      </c>
      <c r="J4013">
        <v>1.7265046296296216E-2</v>
      </c>
      <c r="K4013">
        <v>3</v>
      </c>
      <c r="L4013">
        <v>1</v>
      </c>
    </row>
    <row r="4014" spans="1:12" x14ac:dyDescent="0.35">
      <c r="A4014">
        <v>19241</v>
      </c>
      <c r="B4014">
        <v>3</v>
      </c>
      <c r="C4014" t="s">
        <v>11</v>
      </c>
      <c r="D4014">
        <v>7</v>
      </c>
      <c r="E4014">
        <v>1</v>
      </c>
      <c r="F4014">
        <v>1</v>
      </c>
      <c r="G4014">
        <v>100</v>
      </c>
      <c r="H4014">
        <v>2.2957175925926165E-3</v>
      </c>
      <c r="I4014">
        <v>2.2957175925926165E-3</v>
      </c>
      <c r="J4014">
        <v>2.2957175925926165E-3</v>
      </c>
      <c r="K4014">
        <v>1</v>
      </c>
      <c r="L4014">
        <v>1</v>
      </c>
    </row>
    <row r="4015" spans="1:12" x14ac:dyDescent="0.35">
      <c r="A4015">
        <v>19241</v>
      </c>
      <c r="B4015">
        <v>4</v>
      </c>
      <c r="C4015" t="s">
        <v>20</v>
      </c>
      <c r="D4015">
        <v>7</v>
      </c>
      <c r="E4015">
        <v>2</v>
      </c>
      <c r="F4015">
        <v>1</v>
      </c>
      <c r="G4015">
        <v>90</v>
      </c>
      <c r="H4015">
        <v>8.925115740740841E-3</v>
      </c>
      <c r="I4015">
        <v>8.925115740740841E-3</v>
      </c>
      <c r="J4015">
        <v>8.925115740740841E-3</v>
      </c>
      <c r="K4015">
        <v>2</v>
      </c>
      <c r="L4015">
        <v>1</v>
      </c>
    </row>
    <row r="4016" spans="1:12" x14ac:dyDescent="0.35">
      <c r="A4016">
        <v>19241</v>
      </c>
      <c r="B4016">
        <v>5</v>
      </c>
      <c r="C4016" t="s">
        <v>20</v>
      </c>
      <c r="D4016">
        <v>6</v>
      </c>
      <c r="E4016">
        <v>2</v>
      </c>
      <c r="F4016">
        <v>1</v>
      </c>
      <c r="G4016">
        <v>90</v>
      </c>
      <c r="H4016" t="s">
        <v>343</v>
      </c>
      <c r="I4016">
        <v>145</v>
      </c>
      <c r="J4016">
        <v>145</v>
      </c>
      <c r="K4016" t="s">
        <v>346</v>
      </c>
      <c r="L4016">
        <v>1</v>
      </c>
    </row>
    <row r="4017" spans="1:12" x14ac:dyDescent="0.35">
      <c r="A4017">
        <v>19241</v>
      </c>
      <c r="B4017">
        <v>6</v>
      </c>
      <c r="C4017" t="s">
        <v>28</v>
      </c>
      <c r="D4017">
        <v>6</v>
      </c>
      <c r="E4017">
        <v>3</v>
      </c>
      <c r="F4017">
        <v>1</v>
      </c>
      <c r="G4017">
        <v>80</v>
      </c>
      <c r="H4017">
        <v>2.2228009259259718E-3</v>
      </c>
      <c r="I4017">
        <v>2.2228009259259718E-3</v>
      </c>
      <c r="J4017">
        <v>2.2228009259259718E-3</v>
      </c>
      <c r="K4017">
        <v>3</v>
      </c>
      <c r="L4017">
        <v>1</v>
      </c>
    </row>
    <row r="4018" spans="1:12" x14ac:dyDescent="0.35">
      <c r="A4018">
        <v>19241</v>
      </c>
      <c r="B4018">
        <v>7</v>
      </c>
      <c r="C4018" t="s">
        <v>21</v>
      </c>
      <c r="D4018">
        <v>6</v>
      </c>
      <c r="E4018">
        <v>4</v>
      </c>
      <c r="F4018">
        <v>1</v>
      </c>
      <c r="G4018">
        <v>70</v>
      </c>
      <c r="H4018">
        <v>2.4719907407406705E-3</v>
      </c>
      <c r="I4018">
        <v>2.4719907407406705E-3</v>
      </c>
      <c r="J4018">
        <v>2.4719907407406705E-3</v>
      </c>
      <c r="K4018">
        <v>4</v>
      </c>
      <c r="L4018">
        <v>1</v>
      </c>
    </row>
    <row r="4019" spans="1:12" x14ac:dyDescent="0.35">
      <c r="A4019">
        <v>27530</v>
      </c>
      <c r="B4019">
        <v>1</v>
      </c>
      <c r="C4019" t="s">
        <v>16</v>
      </c>
      <c r="D4019">
        <v>6</v>
      </c>
      <c r="E4019">
        <v>8</v>
      </c>
      <c r="F4019">
        <v>1</v>
      </c>
      <c r="G4019">
        <v>30</v>
      </c>
      <c r="H4019">
        <v>7.1015046296296624E-3</v>
      </c>
      <c r="I4019">
        <v>7.1015046296296624E-3</v>
      </c>
      <c r="J4019">
        <v>7.1015046296296624E-3</v>
      </c>
      <c r="K4019">
        <v>8</v>
      </c>
      <c r="L4019">
        <v>1</v>
      </c>
    </row>
    <row r="4020" spans="1:12" x14ac:dyDescent="0.35">
      <c r="A4020">
        <v>27530</v>
      </c>
      <c r="B4020">
        <v>2</v>
      </c>
      <c r="C4020" t="s">
        <v>16</v>
      </c>
      <c r="D4020">
        <v>26</v>
      </c>
      <c r="E4020">
        <v>8</v>
      </c>
      <c r="F4020">
        <v>1</v>
      </c>
      <c r="G4020">
        <v>30</v>
      </c>
      <c r="H4020">
        <v>1.8835763888888968E-2</v>
      </c>
      <c r="I4020">
        <v>1.8835763888888968E-2</v>
      </c>
      <c r="J4020">
        <v>1.8835763888888968E-2</v>
      </c>
      <c r="K4020">
        <v>8</v>
      </c>
      <c r="L4020">
        <v>1</v>
      </c>
    </row>
    <row r="4021" spans="1:12" x14ac:dyDescent="0.35">
      <c r="A4021">
        <v>27530</v>
      </c>
      <c r="B4021">
        <v>3</v>
      </c>
      <c r="C4021" t="s">
        <v>13</v>
      </c>
      <c r="D4021">
        <v>9</v>
      </c>
      <c r="E4021">
        <v>7</v>
      </c>
      <c r="F4021">
        <v>1</v>
      </c>
      <c r="G4021">
        <v>40</v>
      </c>
      <c r="H4021">
        <v>3.3310185185184693E-3</v>
      </c>
      <c r="I4021">
        <v>3.3310185185184693E-3</v>
      </c>
      <c r="J4021">
        <v>3.3310185185184693E-3</v>
      </c>
      <c r="K4021">
        <v>7</v>
      </c>
      <c r="L4021">
        <v>1</v>
      </c>
    </row>
    <row r="4022" spans="1:12" x14ac:dyDescent="0.35">
      <c r="A4022">
        <v>27530</v>
      </c>
      <c r="B4022">
        <v>4</v>
      </c>
      <c r="C4022" t="s">
        <v>21</v>
      </c>
      <c r="D4022">
        <v>9</v>
      </c>
      <c r="E4022">
        <v>4</v>
      </c>
      <c r="F4022">
        <v>1</v>
      </c>
      <c r="G4022">
        <v>70</v>
      </c>
      <c r="H4022">
        <v>9.0321759259259782E-3</v>
      </c>
      <c r="I4022">
        <v>9.0321759259259782E-3</v>
      </c>
      <c r="J4022">
        <v>9.0321759259259782E-3</v>
      </c>
      <c r="K4022">
        <v>4</v>
      </c>
      <c r="L4022">
        <v>1</v>
      </c>
    </row>
    <row r="4023" spans="1:12" x14ac:dyDescent="0.35">
      <c r="A4023">
        <v>27530</v>
      </c>
      <c r="B4023">
        <v>5</v>
      </c>
      <c r="C4023" t="s">
        <v>20</v>
      </c>
      <c r="D4023">
        <v>2</v>
      </c>
      <c r="E4023">
        <v>2</v>
      </c>
      <c r="F4023">
        <v>1</v>
      </c>
      <c r="G4023">
        <v>90</v>
      </c>
      <c r="H4023" t="s">
        <v>343</v>
      </c>
      <c r="I4023">
        <v>145</v>
      </c>
      <c r="J4023">
        <v>145</v>
      </c>
      <c r="K4023" t="s">
        <v>346</v>
      </c>
      <c r="L4023">
        <v>1</v>
      </c>
    </row>
    <row r="4024" spans="1:12" x14ac:dyDescent="0.35">
      <c r="A4024">
        <v>27530</v>
      </c>
      <c r="B4024">
        <v>6</v>
      </c>
      <c r="C4024" t="s">
        <v>11</v>
      </c>
      <c r="D4024">
        <v>2</v>
      </c>
      <c r="E4024">
        <v>1</v>
      </c>
      <c r="F4024">
        <v>1</v>
      </c>
      <c r="G4024">
        <v>100</v>
      </c>
      <c r="H4024">
        <v>1.7185185185184526E-3</v>
      </c>
      <c r="I4024">
        <v>1.7185185185184526E-3</v>
      </c>
      <c r="J4024">
        <v>1.7185185185184526E-3</v>
      </c>
      <c r="K4024">
        <v>1</v>
      </c>
      <c r="L4024">
        <v>1</v>
      </c>
    </row>
    <row r="4025" spans="1:12" x14ac:dyDescent="0.35">
      <c r="A4025">
        <v>27530</v>
      </c>
      <c r="B4025">
        <v>7</v>
      </c>
      <c r="C4025" t="s">
        <v>11</v>
      </c>
      <c r="D4025">
        <v>2</v>
      </c>
      <c r="E4025">
        <v>1</v>
      </c>
      <c r="F4025">
        <v>1</v>
      </c>
      <c r="G4025">
        <v>100</v>
      </c>
      <c r="H4025">
        <v>2.1312499999999179E-3</v>
      </c>
      <c r="I4025">
        <v>2.1312499999999179E-3</v>
      </c>
      <c r="J4025">
        <v>2.1312499999999179E-3</v>
      </c>
      <c r="K4025">
        <v>1</v>
      </c>
      <c r="L4025">
        <v>1</v>
      </c>
    </row>
    <row r="4026" spans="1:12" x14ac:dyDescent="0.35">
      <c r="A4026">
        <v>29279</v>
      </c>
      <c r="B4026">
        <v>1</v>
      </c>
      <c r="C4026" t="s">
        <v>19</v>
      </c>
      <c r="D4026">
        <v>4</v>
      </c>
      <c r="E4026">
        <v>5</v>
      </c>
      <c r="F4026">
        <v>1</v>
      </c>
      <c r="G4026">
        <v>60</v>
      </c>
      <c r="H4026">
        <v>6.4868055555555859E-3</v>
      </c>
      <c r="I4026">
        <v>6.4868055555555859E-3</v>
      </c>
      <c r="J4026">
        <v>6.4868055555555859E-3</v>
      </c>
      <c r="K4026">
        <v>5</v>
      </c>
      <c r="L4026">
        <v>1</v>
      </c>
    </row>
    <row r="4027" spans="1:12" x14ac:dyDescent="0.35">
      <c r="A4027">
        <v>29279</v>
      </c>
      <c r="B4027">
        <v>2</v>
      </c>
      <c r="C4027" t="s">
        <v>20</v>
      </c>
      <c r="D4027">
        <v>24</v>
      </c>
      <c r="E4027">
        <v>2</v>
      </c>
      <c r="F4027">
        <v>1</v>
      </c>
      <c r="G4027">
        <v>90</v>
      </c>
      <c r="H4027">
        <v>1.6892476851851912E-2</v>
      </c>
      <c r="I4027">
        <v>1.6892476851851912E-2</v>
      </c>
      <c r="J4027">
        <v>1.6892476851851912E-2</v>
      </c>
      <c r="K4027">
        <v>2</v>
      </c>
      <c r="L4027">
        <v>1</v>
      </c>
    </row>
    <row r="4028" spans="1:12" x14ac:dyDescent="0.35">
      <c r="A4028">
        <v>29279</v>
      </c>
      <c r="B4028">
        <v>3</v>
      </c>
      <c r="C4028" t="s">
        <v>21</v>
      </c>
      <c r="D4028">
        <v>4</v>
      </c>
      <c r="E4028">
        <v>4</v>
      </c>
      <c r="F4028">
        <v>1</v>
      </c>
      <c r="G4028">
        <v>70</v>
      </c>
      <c r="H4028">
        <v>2.9640046296295353E-3</v>
      </c>
      <c r="I4028">
        <v>2.9640046296295353E-3</v>
      </c>
      <c r="J4028">
        <v>2.9640046296295353E-3</v>
      </c>
      <c r="K4028">
        <v>4</v>
      </c>
      <c r="L4028">
        <v>1</v>
      </c>
    </row>
    <row r="4029" spans="1:12" x14ac:dyDescent="0.35">
      <c r="A4029">
        <v>29279</v>
      </c>
      <c r="B4029">
        <v>4</v>
      </c>
      <c r="C4029" t="s">
        <v>13</v>
      </c>
      <c r="D4029">
        <v>4</v>
      </c>
      <c r="E4029">
        <v>7</v>
      </c>
      <c r="F4029">
        <v>1</v>
      </c>
      <c r="G4029">
        <v>40</v>
      </c>
      <c r="H4029">
        <v>9.7804398148149119E-3</v>
      </c>
      <c r="I4029">
        <v>9.7804398148149119E-3</v>
      </c>
      <c r="J4029">
        <v>9.7804398148149119E-3</v>
      </c>
      <c r="K4029">
        <v>7</v>
      </c>
      <c r="L4029">
        <v>1</v>
      </c>
    </row>
    <row r="4030" spans="1:12" x14ac:dyDescent="0.35">
      <c r="A4030">
        <v>29279</v>
      </c>
      <c r="B4030">
        <v>5</v>
      </c>
      <c r="C4030" t="s">
        <v>21</v>
      </c>
      <c r="D4030">
        <v>4</v>
      </c>
      <c r="E4030">
        <v>4</v>
      </c>
      <c r="F4030">
        <v>1</v>
      </c>
      <c r="G4030">
        <v>70</v>
      </c>
      <c r="H4030" t="s">
        <v>316</v>
      </c>
      <c r="I4030">
        <v>135</v>
      </c>
      <c r="J4030">
        <v>135</v>
      </c>
      <c r="K4030" t="s">
        <v>311</v>
      </c>
      <c r="L4030">
        <v>1</v>
      </c>
    </row>
    <row r="4031" spans="1:12" x14ac:dyDescent="0.35">
      <c r="A4031">
        <v>29279</v>
      </c>
      <c r="B4031">
        <v>6</v>
      </c>
      <c r="C4031" t="s">
        <v>40</v>
      </c>
      <c r="D4031">
        <v>4</v>
      </c>
      <c r="E4031">
        <v>6</v>
      </c>
      <c r="F4031">
        <v>1</v>
      </c>
      <c r="G4031">
        <v>50</v>
      </c>
      <c r="H4031">
        <v>2.3520833333332547E-3</v>
      </c>
      <c r="I4031">
        <v>2.3520833333332547E-3</v>
      </c>
      <c r="J4031">
        <v>2.3520833333332547E-3</v>
      </c>
      <c r="K4031">
        <v>6</v>
      </c>
      <c r="L4031">
        <v>1</v>
      </c>
    </row>
    <row r="4032" spans="1:12" x14ac:dyDescent="0.35">
      <c r="A4032">
        <v>29279</v>
      </c>
      <c r="B4032">
        <v>7</v>
      </c>
      <c r="C4032" t="s">
        <v>40</v>
      </c>
      <c r="D4032">
        <v>4</v>
      </c>
      <c r="E4032">
        <v>6</v>
      </c>
      <c r="F4032">
        <v>1</v>
      </c>
      <c r="G4032">
        <v>50</v>
      </c>
      <c r="H4032">
        <v>2.9627314814815175E-3</v>
      </c>
      <c r="I4032">
        <v>2.9627314814815175E-3</v>
      </c>
      <c r="J4032">
        <v>2.9627314814815175E-3</v>
      </c>
      <c r="K4032">
        <v>6</v>
      </c>
      <c r="L4032">
        <v>1</v>
      </c>
    </row>
    <row r="4033" spans="1:12" x14ac:dyDescent="0.35">
      <c r="A4033">
        <v>215328</v>
      </c>
      <c r="B4033">
        <v>1</v>
      </c>
      <c r="C4033" t="s">
        <v>21</v>
      </c>
      <c r="D4033">
        <v>8</v>
      </c>
      <c r="E4033">
        <v>4</v>
      </c>
      <c r="F4033">
        <v>1</v>
      </c>
      <c r="G4033">
        <v>70</v>
      </c>
      <c r="H4033">
        <v>6.3754629629628745E-3</v>
      </c>
      <c r="I4033">
        <v>6.3754629629628745E-3</v>
      </c>
      <c r="J4033">
        <v>6.3754629629628745E-3</v>
      </c>
      <c r="K4033">
        <v>4</v>
      </c>
      <c r="L4033">
        <v>1</v>
      </c>
    </row>
    <row r="4034" spans="1:12" x14ac:dyDescent="0.35">
      <c r="A4034">
        <v>215328</v>
      </c>
      <c r="B4034">
        <v>2</v>
      </c>
      <c r="C4034" t="s">
        <v>40</v>
      </c>
      <c r="D4034">
        <v>28</v>
      </c>
      <c r="E4034">
        <v>6</v>
      </c>
      <c r="F4034">
        <v>1</v>
      </c>
      <c r="G4034">
        <v>50</v>
      </c>
      <c r="H4034">
        <v>1.8207870370370305E-2</v>
      </c>
      <c r="I4034">
        <v>1.8207870370370305E-2</v>
      </c>
      <c r="J4034">
        <v>1.8207870370370305E-2</v>
      </c>
      <c r="K4034">
        <v>6</v>
      </c>
      <c r="L4034">
        <v>1</v>
      </c>
    </row>
    <row r="4035" spans="1:12" x14ac:dyDescent="0.35">
      <c r="A4035">
        <v>215328</v>
      </c>
      <c r="B4035">
        <v>3</v>
      </c>
      <c r="C4035" t="s">
        <v>40</v>
      </c>
      <c r="D4035">
        <v>2</v>
      </c>
      <c r="E4035">
        <v>6</v>
      </c>
      <c r="F4035">
        <v>1</v>
      </c>
      <c r="G4035">
        <v>50</v>
      </c>
      <c r="H4035">
        <v>3.1733796296296024E-3</v>
      </c>
      <c r="I4035">
        <v>3.1733796296296024E-3</v>
      </c>
      <c r="J4035">
        <v>3.1733796296296024E-3</v>
      </c>
      <c r="K4035">
        <v>6</v>
      </c>
      <c r="L4035">
        <v>1</v>
      </c>
    </row>
    <row r="4036" spans="1:12" x14ac:dyDescent="0.35">
      <c r="A4036">
        <v>215328</v>
      </c>
      <c r="B4036">
        <v>4</v>
      </c>
      <c r="C4036" t="s">
        <v>19</v>
      </c>
      <c r="D4036">
        <v>2</v>
      </c>
      <c r="E4036">
        <v>5</v>
      </c>
      <c r="F4036">
        <v>1</v>
      </c>
      <c r="G4036">
        <v>60</v>
      </c>
      <c r="H4036">
        <v>9.0583333333333904E-3</v>
      </c>
      <c r="I4036">
        <v>9.0583333333333904E-3</v>
      </c>
      <c r="J4036">
        <v>9.0583333333333904E-3</v>
      </c>
      <c r="K4036">
        <v>5</v>
      </c>
      <c r="L4036">
        <v>1</v>
      </c>
    </row>
    <row r="4037" spans="1:12" x14ac:dyDescent="0.35">
      <c r="A4037">
        <v>215328</v>
      </c>
      <c r="B4037">
        <v>5</v>
      </c>
      <c r="C4037" t="s">
        <v>16</v>
      </c>
      <c r="D4037">
        <v>3</v>
      </c>
      <c r="E4037">
        <v>8</v>
      </c>
      <c r="F4037">
        <v>1</v>
      </c>
      <c r="G4037">
        <v>30</v>
      </c>
      <c r="H4037" t="s">
        <v>342</v>
      </c>
      <c r="I4037">
        <v>115</v>
      </c>
      <c r="J4037">
        <v>115</v>
      </c>
      <c r="K4037" t="s">
        <v>327</v>
      </c>
      <c r="L4037">
        <v>1</v>
      </c>
    </row>
    <row r="4038" spans="1:12" x14ac:dyDescent="0.35">
      <c r="A4038">
        <v>215328</v>
      </c>
      <c r="B4038">
        <v>6</v>
      </c>
      <c r="C4038" t="s">
        <v>21</v>
      </c>
      <c r="D4038">
        <v>3</v>
      </c>
      <c r="E4038">
        <v>4</v>
      </c>
      <c r="F4038">
        <v>1</v>
      </c>
      <c r="G4038">
        <v>70</v>
      </c>
      <c r="H4038">
        <v>2.2502314814814017E-3</v>
      </c>
      <c r="I4038">
        <v>2.2502314814814017E-3</v>
      </c>
      <c r="J4038">
        <v>2.2502314814814017E-3</v>
      </c>
      <c r="K4038">
        <v>4</v>
      </c>
      <c r="L4038">
        <v>1</v>
      </c>
    </row>
    <row r="4039" spans="1:12" x14ac:dyDescent="0.35">
      <c r="A4039">
        <v>215328</v>
      </c>
      <c r="B4039">
        <v>7</v>
      </c>
      <c r="C4039" t="s">
        <v>19</v>
      </c>
      <c r="D4039">
        <v>3</v>
      </c>
      <c r="E4039">
        <v>5</v>
      </c>
      <c r="F4039">
        <v>1</v>
      </c>
      <c r="G4039">
        <v>60</v>
      </c>
      <c r="H4039">
        <v>2.6048611111111342E-3</v>
      </c>
      <c r="I4039">
        <v>2.6048611111111342E-3</v>
      </c>
      <c r="J4039">
        <v>2.6048611111111342E-3</v>
      </c>
      <c r="K4039">
        <v>5</v>
      </c>
      <c r="L4039">
        <v>1</v>
      </c>
    </row>
    <row r="4040" spans="1:12" x14ac:dyDescent="0.35">
      <c r="A4040">
        <v>24334</v>
      </c>
      <c r="B4040">
        <v>1</v>
      </c>
      <c r="C4040" t="s">
        <v>20</v>
      </c>
      <c r="D4040">
        <v>10</v>
      </c>
      <c r="E4040">
        <v>2</v>
      </c>
      <c r="F4040">
        <v>1</v>
      </c>
      <c r="G4040">
        <v>90</v>
      </c>
      <c r="H4040">
        <v>5.8259259259259011E-3</v>
      </c>
      <c r="I4040">
        <v>5.8259259259259011E-3</v>
      </c>
      <c r="J4040">
        <v>5.8259259259259011E-3</v>
      </c>
      <c r="K4040">
        <v>2</v>
      </c>
      <c r="L4040">
        <v>1</v>
      </c>
    </row>
    <row r="4041" spans="1:12" x14ac:dyDescent="0.35">
      <c r="A4041">
        <v>24334</v>
      </c>
      <c r="B4041">
        <v>2</v>
      </c>
      <c r="C4041" t="s">
        <v>19</v>
      </c>
      <c r="D4041">
        <v>30</v>
      </c>
      <c r="E4041">
        <v>5</v>
      </c>
      <c r="F4041">
        <v>1</v>
      </c>
      <c r="G4041">
        <v>60</v>
      </c>
      <c r="H4041">
        <v>1.8192361111111222E-2</v>
      </c>
      <c r="I4041">
        <v>1.8192361111111222E-2</v>
      </c>
      <c r="J4041">
        <v>1.8192361111111222E-2</v>
      </c>
      <c r="K4041">
        <v>5</v>
      </c>
      <c r="L4041">
        <v>1</v>
      </c>
    </row>
    <row r="4042" spans="1:12" x14ac:dyDescent="0.35">
      <c r="A4042">
        <v>24334</v>
      </c>
      <c r="B4042">
        <v>3</v>
      </c>
      <c r="C4042" t="s">
        <v>69</v>
      </c>
      <c r="D4042">
        <v>6</v>
      </c>
      <c r="E4042">
        <v>10</v>
      </c>
      <c r="F4042">
        <v>1</v>
      </c>
      <c r="G4042">
        <v>10</v>
      </c>
      <c r="H4042" t="s">
        <v>347</v>
      </c>
      <c r="I4042" t="s">
        <v>347</v>
      </c>
      <c r="J4042">
        <v>57</v>
      </c>
      <c r="K4042">
        <v>10</v>
      </c>
      <c r="L4042">
        <v>1</v>
      </c>
    </row>
    <row r="4043" spans="1:12" x14ac:dyDescent="0.35">
      <c r="A4043">
        <v>24334</v>
      </c>
      <c r="B4043">
        <v>4</v>
      </c>
      <c r="C4043" t="s">
        <v>28</v>
      </c>
      <c r="D4043">
        <v>6</v>
      </c>
      <c r="E4043">
        <v>3</v>
      </c>
      <c r="F4043">
        <v>1</v>
      </c>
      <c r="G4043">
        <v>80</v>
      </c>
      <c r="H4043">
        <v>8.9890046296297044E-3</v>
      </c>
      <c r="I4043">
        <v>8.9890046296297044E-3</v>
      </c>
      <c r="J4043">
        <v>8.9890046296297044E-3</v>
      </c>
      <c r="K4043">
        <v>3</v>
      </c>
      <c r="L4043">
        <v>1</v>
      </c>
    </row>
    <row r="4044" spans="1:12" x14ac:dyDescent="0.35">
      <c r="A4044">
        <v>24334</v>
      </c>
      <c r="B4044">
        <v>5</v>
      </c>
      <c r="C4044" t="s">
        <v>16</v>
      </c>
      <c r="D4044">
        <v>7</v>
      </c>
      <c r="E4044">
        <v>8</v>
      </c>
      <c r="F4044">
        <v>1</v>
      </c>
      <c r="G4044">
        <v>30</v>
      </c>
      <c r="H4044" t="s">
        <v>342</v>
      </c>
      <c r="I4044">
        <v>115</v>
      </c>
      <c r="J4044">
        <v>115</v>
      </c>
      <c r="K4044" t="s">
        <v>327</v>
      </c>
      <c r="L4044">
        <v>1</v>
      </c>
    </row>
    <row r="4045" spans="1:12" x14ac:dyDescent="0.35">
      <c r="A4045">
        <v>24334</v>
      </c>
      <c r="B4045">
        <v>6</v>
      </c>
      <c r="C4045" t="s">
        <v>16</v>
      </c>
      <c r="D4045">
        <v>7</v>
      </c>
      <c r="E4045">
        <v>8</v>
      </c>
      <c r="F4045">
        <v>1</v>
      </c>
      <c r="G4045">
        <v>30</v>
      </c>
      <c r="H4045">
        <v>2.4384259259260244E-3</v>
      </c>
      <c r="I4045">
        <v>2.4384259259260244E-3</v>
      </c>
      <c r="J4045">
        <v>2.4384259259260244E-3</v>
      </c>
      <c r="K4045">
        <v>8</v>
      </c>
      <c r="L4045">
        <v>1</v>
      </c>
    </row>
    <row r="4046" spans="1:12" x14ac:dyDescent="0.35">
      <c r="A4046">
        <v>24334</v>
      </c>
      <c r="B4046">
        <v>7</v>
      </c>
      <c r="C4046" t="s">
        <v>28</v>
      </c>
      <c r="D4046">
        <v>7</v>
      </c>
      <c r="E4046">
        <v>3</v>
      </c>
      <c r="F4046">
        <v>1</v>
      </c>
      <c r="G4046">
        <v>80</v>
      </c>
      <c r="H4046">
        <v>2.4158564814815708E-3</v>
      </c>
      <c r="I4046">
        <v>2.4158564814815708E-3</v>
      </c>
      <c r="J4046">
        <v>2.4158564814815708E-3</v>
      </c>
      <c r="K4046">
        <v>3</v>
      </c>
      <c r="L4046">
        <v>1</v>
      </c>
    </row>
    <row r="4047" spans="1:12" x14ac:dyDescent="0.35">
      <c r="A4047">
        <v>261786</v>
      </c>
      <c r="B4047">
        <v>1</v>
      </c>
      <c r="C4047" t="s">
        <v>28</v>
      </c>
      <c r="D4047">
        <v>3</v>
      </c>
      <c r="E4047">
        <v>3</v>
      </c>
      <c r="F4047">
        <v>1</v>
      </c>
      <c r="G4047">
        <v>80</v>
      </c>
      <c r="H4047">
        <v>6.2192129629630166E-3</v>
      </c>
      <c r="I4047">
        <v>6.2192129629630166E-3</v>
      </c>
      <c r="J4047">
        <v>6.2192129629630166E-3</v>
      </c>
      <c r="K4047">
        <v>3</v>
      </c>
      <c r="L4047">
        <v>1</v>
      </c>
    </row>
    <row r="4048" spans="1:12" x14ac:dyDescent="0.35">
      <c r="A4048">
        <v>261786</v>
      </c>
      <c r="B4048">
        <v>2</v>
      </c>
      <c r="C4048" t="s">
        <v>13</v>
      </c>
      <c r="D4048">
        <v>23</v>
      </c>
      <c r="E4048">
        <v>7</v>
      </c>
      <c r="F4048">
        <v>1</v>
      </c>
      <c r="G4048">
        <v>40</v>
      </c>
      <c r="H4048">
        <v>1.8539583333333276E-2</v>
      </c>
      <c r="I4048">
        <v>1.8539583333333276E-2</v>
      </c>
      <c r="J4048">
        <v>1.8539583333333276E-2</v>
      </c>
      <c r="K4048">
        <v>7</v>
      </c>
      <c r="L4048">
        <v>1</v>
      </c>
    </row>
    <row r="4049" spans="1:12" x14ac:dyDescent="0.35">
      <c r="A4049">
        <v>261786</v>
      </c>
      <c r="B4049">
        <v>3</v>
      </c>
      <c r="C4049" t="s">
        <v>16</v>
      </c>
      <c r="D4049">
        <v>3</v>
      </c>
      <c r="E4049">
        <v>8</v>
      </c>
      <c r="F4049">
        <v>1</v>
      </c>
      <c r="G4049">
        <v>30</v>
      </c>
      <c r="H4049" t="s">
        <v>202</v>
      </c>
      <c r="I4049" t="s">
        <v>202</v>
      </c>
      <c r="J4049">
        <v>18</v>
      </c>
      <c r="K4049">
        <v>8</v>
      </c>
      <c r="L4049">
        <v>1</v>
      </c>
    </row>
    <row r="4050" spans="1:12" x14ac:dyDescent="0.35">
      <c r="A4050">
        <v>261786</v>
      </c>
      <c r="B4050">
        <v>4</v>
      </c>
      <c r="C4050" t="s">
        <v>16</v>
      </c>
      <c r="D4050">
        <v>3</v>
      </c>
      <c r="E4050">
        <v>8</v>
      </c>
      <c r="F4050">
        <v>1</v>
      </c>
      <c r="G4050">
        <v>30</v>
      </c>
      <c r="H4050">
        <v>1.0089583333333429E-2</v>
      </c>
      <c r="I4050">
        <v>1.0089583333333429E-2</v>
      </c>
      <c r="J4050">
        <v>1.0089583333333429E-2</v>
      </c>
      <c r="K4050">
        <v>8</v>
      </c>
      <c r="L4050">
        <v>1</v>
      </c>
    </row>
    <row r="4051" spans="1:12" x14ac:dyDescent="0.35">
      <c r="A4051">
        <v>261786</v>
      </c>
      <c r="B4051">
        <v>5</v>
      </c>
      <c r="C4051" t="s">
        <v>13</v>
      </c>
      <c r="D4051">
        <v>8</v>
      </c>
      <c r="E4051">
        <v>7</v>
      </c>
      <c r="F4051">
        <v>1</v>
      </c>
      <c r="G4051">
        <v>40</v>
      </c>
      <c r="H4051" t="s">
        <v>345</v>
      </c>
      <c r="I4051">
        <v>125</v>
      </c>
      <c r="J4051">
        <v>125</v>
      </c>
      <c r="K4051">
        <v>7</v>
      </c>
      <c r="L4051">
        <v>1</v>
      </c>
    </row>
    <row r="4052" spans="1:12" x14ac:dyDescent="0.35">
      <c r="A4052">
        <v>261786</v>
      </c>
      <c r="B4052">
        <v>6</v>
      </c>
      <c r="C4052" t="s">
        <v>19</v>
      </c>
      <c r="D4052">
        <v>8</v>
      </c>
      <c r="E4052">
        <v>5</v>
      </c>
      <c r="F4052">
        <v>1</v>
      </c>
      <c r="G4052">
        <v>60</v>
      </c>
      <c r="H4052">
        <v>2.252199074074035E-3</v>
      </c>
      <c r="I4052">
        <v>2.252199074074035E-3</v>
      </c>
      <c r="J4052">
        <v>2.252199074074035E-3</v>
      </c>
      <c r="K4052">
        <v>5</v>
      </c>
      <c r="L4052">
        <v>1</v>
      </c>
    </row>
    <row r="4053" spans="1:12" x14ac:dyDescent="0.35">
      <c r="A4053">
        <v>261786</v>
      </c>
      <c r="B4053">
        <v>7</v>
      </c>
      <c r="C4053" t="s">
        <v>13</v>
      </c>
      <c r="D4053">
        <v>8</v>
      </c>
      <c r="E4053">
        <v>7</v>
      </c>
      <c r="F4053">
        <v>1</v>
      </c>
      <c r="G4053">
        <v>40</v>
      </c>
      <c r="H4053">
        <v>2.9943287037037525E-3</v>
      </c>
      <c r="I4053">
        <v>2.9943287037037525E-3</v>
      </c>
      <c r="J4053">
        <v>2.9943287037037525E-3</v>
      </c>
      <c r="K4053">
        <v>7</v>
      </c>
      <c r="L4053">
        <v>1</v>
      </c>
    </row>
    <row r="4054" spans="1:12" x14ac:dyDescent="0.35">
      <c r="A4054">
        <v>100338</v>
      </c>
      <c r="B4054">
        <v>1</v>
      </c>
      <c r="C4054" t="s">
        <v>69</v>
      </c>
      <c r="D4054">
        <v>1</v>
      </c>
      <c r="E4054">
        <v>10</v>
      </c>
      <c r="F4054">
        <v>1</v>
      </c>
      <c r="G4054">
        <v>10</v>
      </c>
      <c r="H4054">
        <v>9.02048611111117E-3</v>
      </c>
      <c r="I4054">
        <v>9.02048611111117E-3</v>
      </c>
      <c r="J4054">
        <v>9.02048611111117E-3</v>
      </c>
      <c r="K4054">
        <v>10</v>
      </c>
      <c r="L4054">
        <v>1</v>
      </c>
    </row>
    <row r="4055" spans="1:12" x14ac:dyDescent="0.35">
      <c r="A4055">
        <v>100338</v>
      </c>
      <c r="B4055">
        <v>2</v>
      </c>
      <c r="C4055" t="s">
        <v>36</v>
      </c>
      <c r="D4055">
        <v>21</v>
      </c>
      <c r="E4055">
        <v>9</v>
      </c>
      <c r="F4055">
        <v>1</v>
      </c>
      <c r="G4055">
        <v>20</v>
      </c>
      <c r="H4055">
        <v>2.1129861111111037E-2</v>
      </c>
      <c r="I4055">
        <v>2.1129861111111037E-2</v>
      </c>
      <c r="J4055">
        <v>2.1129861111111037E-2</v>
      </c>
      <c r="K4055">
        <v>9</v>
      </c>
      <c r="L4055">
        <v>1</v>
      </c>
    </row>
    <row r="4056" spans="1:12" x14ac:dyDescent="0.35">
      <c r="A4056">
        <v>100338</v>
      </c>
      <c r="B4056">
        <v>3</v>
      </c>
      <c r="C4056" t="s">
        <v>28</v>
      </c>
      <c r="D4056">
        <v>10</v>
      </c>
      <c r="E4056">
        <v>3</v>
      </c>
      <c r="F4056">
        <v>1</v>
      </c>
      <c r="G4056">
        <v>80</v>
      </c>
      <c r="H4056">
        <v>2.5297453703703177E-3</v>
      </c>
      <c r="I4056">
        <v>2.5297453703703177E-3</v>
      </c>
      <c r="J4056">
        <v>2.5297453703703177E-3</v>
      </c>
      <c r="K4056">
        <v>3</v>
      </c>
      <c r="L4056">
        <v>1</v>
      </c>
    </row>
    <row r="4057" spans="1:12" x14ac:dyDescent="0.35">
      <c r="A4057">
        <v>100338</v>
      </c>
      <c r="B4057">
        <v>4</v>
      </c>
      <c r="C4057" t="s">
        <v>36</v>
      </c>
      <c r="D4057">
        <v>10</v>
      </c>
      <c r="E4057">
        <v>9</v>
      </c>
      <c r="F4057">
        <v>1</v>
      </c>
      <c r="G4057">
        <v>20</v>
      </c>
      <c r="H4057">
        <v>1.038692129629637E-2</v>
      </c>
      <c r="I4057">
        <v>1.038692129629637E-2</v>
      </c>
      <c r="J4057">
        <v>1.038692129629637E-2</v>
      </c>
      <c r="K4057">
        <v>9</v>
      </c>
      <c r="L4057">
        <v>1</v>
      </c>
    </row>
    <row r="4058" spans="1:12" x14ac:dyDescent="0.35">
      <c r="A4058">
        <v>100338</v>
      </c>
      <c r="B4058">
        <v>5</v>
      </c>
      <c r="C4058" t="s">
        <v>40</v>
      </c>
      <c r="D4058">
        <v>10</v>
      </c>
      <c r="E4058">
        <v>6</v>
      </c>
      <c r="F4058">
        <v>1</v>
      </c>
      <c r="G4058">
        <v>50</v>
      </c>
      <c r="H4058" t="s">
        <v>348</v>
      </c>
      <c r="I4058">
        <v>130</v>
      </c>
      <c r="J4058">
        <v>130</v>
      </c>
      <c r="K4058">
        <v>6</v>
      </c>
      <c r="L4058">
        <v>1</v>
      </c>
    </row>
    <row r="4059" spans="1:12" x14ac:dyDescent="0.35">
      <c r="A4059">
        <v>100338</v>
      </c>
      <c r="B4059">
        <v>6</v>
      </c>
      <c r="C4059" t="s">
        <v>13</v>
      </c>
      <c r="D4059">
        <v>10</v>
      </c>
      <c r="E4059">
        <v>7</v>
      </c>
      <c r="F4059">
        <v>1</v>
      </c>
      <c r="G4059">
        <v>40</v>
      </c>
      <c r="H4059">
        <v>2.4008101851851205E-3</v>
      </c>
      <c r="I4059">
        <v>2.4008101851851205E-3</v>
      </c>
      <c r="J4059">
        <v>2.4008101851851205E-3</v>
      </c>
      <c r="K4059">
        <v>7</v>
      </c>
      <c r="L4059">
        <v>1</v>
      </c>
    </row>
    <row r="4060" spans="1:12" x14ac:dyDescent="0.35">
      <c r="A4060">
        <v>100338</v>
      </c>
      <c r="B4060">
        <v>7</v>
      </c>
      <c r="C4060" t="s">
        <v>16</v>
      </c>
      <c r="D4060">
        <v>10</v>
      </c>
      <c r="E4060">
        <v>8</v>
      </c>
      <c r="F4060">
        <v>1</v>
      </c>
      <c r="G4060">
        <v>30</v>
      </c>
      <c r="H4060">
        <v>3.0989583333334014E-3</v>
      </c>
      <c r="I4060">
        <v>3.0989583333334014E-3</v>
      </c>
      <c r="J4060">
        <v>3.0989583333334014E-3</v>
      </c>
      <c r="K4060">
        <v>8</v>
      </c>
      <c r="L4060">
        <v>1</v>
      </c>
    </row>
    <row r="4061" spans="1:12" x14ac:dyDescent="0.35">
      <c r="A4061">
        <v>13813</v>
      </c>
      <c r="B4061">
        <v>1</v>
      </c>
      <c r="C4061" t="s">
        <v>40</v>
      </c>
      <c r="D4061">
        <v>9</v>
      </c>
      <c r="E4061">
        <v>6</v>
      </c>
      <c r="F4061">
        <v>1</v>
      </c>
      <c r="G4061">
        <v>50</v>
      </c>
      <c r="H4061">
        <v>6.8373842592592826E-3</v>
      </c>
      <c r="I4061">
        <v>6.8373842592592826E-3</v>
      </c>
      <c r="J4061">
        <v>6.8373842592592826E-3</v>
      </c>
      <c r="K4061">
        <v>6</v>
      </c>
      <c r="L4061">
        <v>1</v>
      </c>
    </row>
    <row r="4062" spans="1:12" x14ac:dyDescent="0.35">
      <c r="A4062">
        <v>13813</v>
      </c>
      <c r="B4062">
        <v>2</v>
      </c>
      <c r="C4062" t="s">
        <v>21</v>
      </c>
      <c r="D4062">
        <v>29</v>
      </c>
      <c r="E4062">
        <v>4</v>
      </c>
      <c r="F4062">
        <v>1</v>
      </c>
      <c r="G4062">
        <v>70</v>
      </c>
      <c r="H4062">
        <v>1.7883101851851935E-2</v>
      </c>
      <c r="I4062">
        <v>1.7883101851851935E-2</v>
      </c>
      <c r="J4062">
        <v>1.7883101851851935E-2</v>
      </c>
      <c r="K4062">
        <v>4</v>
      </c>
      <c r="L4062">
        <v>1</v>
      </c>
    </row>
    <row r="4063" spans="1:12" x14ac:dyDescent="0.35">
      <c r="A4063">
        <v>13813</v>
      </c>
      <c r="B4063">
        <v>3</v>
      </c>
      <c r="C4063" t="s">
        <v>36</v>
      </c>
      <c r="D4063">
        <v>8</v>
      </c>
      <c r="E4063">
        <v>9</v>
      </c>
      <c r="F4063">
        <v>1</v>
      </c>
      <c r="G4063">
        <v>20</v>
      </c>
      <c r="H4063" t="s">
        <v>349</v>
      </c>
      <c r="I4063" t="s">
        <v>349</v>
      </c>
      <c r="J4063">
        <v>47</v>
      </c>
      <c r="K4063">
        <v>9</v>
      </c>
      <c r="L4063">
        <v>1</v>
      </c>
    </row>
    <row r="4064" spans="1:12" x14ac:dyDescent="0.35">
      <c r="A4064">
        <v>13813</v>
      </c>
      <c r="B4064">
        <v>4</v>
      </c>
      <c r="C4064" t="s">
        <v>69</v>
      </c>
      <c r="D4064">
        <v>8</v>
      </c>
      <c r="E4064">
        <v>10</v>
      </c>
      <c r="F4064">
        <v>1</v>
      </c>
      <c r="G4064">
        <v>10</v>
      </c>
      <c r="H4064">
        <v>1.2842013888888948E-2</v>
      </c>
      <c r="I4064">
        <v>1.2842013888888948E-2</v>
      </c>
      <c r="J4064">
        <v>1.2842013888888948E-2</v>
      </c>
      <c r="K4064">
        <v>10</v>
      </c>
      <c r="L4064">
        <v>1</v>
      </c>
    </row>
    <row r="4065" spans="1:12" x14ac:dyDescent="0.35">
      <c r="A4065">
        <v>13813</v>
      </c>
      <c r="B4065">
        <v>5</v>
      </c>
      <c r="C4065" t="s">
        <v>16</v>
      </c>
      <c r="D4065">
        <v>9</v>
      </c>
      <c r="E4065">
        <v>8</v>
      </c>
      <c r="F4065">
        <v>1</v>
      </c>
      <c r="G4065">
        <v>30</v>
      </c>
      <c r="H4065" t="s">
        <v>342</v>
      </c>
      <c r="I4065">
        <v>115</v>
      </c>
      <c r="J4065">
        <v>115</v>
      </c>
      <c r="K4065" t="s">
        <v>327</v>
      </c>
      <c r="L4065">
        <v>1</v>
      </c>
    </row>
    <row r="4066" spans="1:12" x14ac:dyDescent="0.35">
      <c r="A4066">
        <v>13813</v>
      </c>
      <c r="B4066">
        <v>6</v>
      </c>
      <c r="C4066" t="s">
        <v>36</v>
      </c>
      <c r="D4066">
        <v>9</v>
      </c>
      <c r="E4066">
        <v>9</v>
      </c>
      <c r="F4066">
        <v>1</v>
      </c>
      <c r="G4066">
        <v>20</v>
      </c>
      <c r="H4066">
        <v>2.5270833333332909E-3</v>
      </c>
      <c r="I4066">
        <v>2.5270833333332909E-3</v>
      </c>
      <c r="J4066">
        <v>2.5270833333332909E-3</v>
      </c>
      <c r="K4066">
        <v>9</v>
      </c>
      <c r="L4066">
        <v>1</v>
      </c>
    </row>
    <row r="4067" spans="1:12" x14ac:dyDescent="0.35">
      <c r="A4067">
        <v>13813</v>
      </c>
      <c r="B4067">
        <v>7</v>
      </c>
      <c r="C4067" t="s">
        <v>36</v>
      </c>
      <c r="D4067">
        <v>9</v>
      </c>
      <c r="E4067">
        <v>9</v>
      </c>
      <c r="F4067">
        <v>1</v>
      </c>
      <c r="G4067">
        <v>20</v>
      </c>
      <c r="H4067">
        <v>3.5439814814814952E-3</v>
      </c>
      <c r="I4067">
        <v>3.5439814814814952E-3</v>
      </c>
      <c r="J4067">
        <v>3.5439814814814952E-3</v>
      </c>
      <c r="K4067">
        <v>9</v>
      </c>
      <c r="L4067">
        <v>1</v>
      </c>
    </row>
    <row r="4068" spans="1:12" x14ac:dyDescent="0.35">
      <c r="A4068">
        <v>1900</v>
      </c>
      <c r="B4068">
        <v>1</v>
      </c>
      <c r="C4068" t="s">
        <v>36</v>
      </c>
      <c r="D4068">
        <v>2</v>
      </c>
      <c r="E4068">
        <v>9</v>
      </c>
      <c r="F4068">
        <v>1</v>
      </c>
      <c r="G4068">
        <v>20</v>
      </c>
      <c r="H4068">
        <v>7.7309027777778816E-3</v>
      </c>
      <c r="I4068">
        <v>7.7309027777778816E-3</v>
      </c>
      <c r="J4068">
        <v>7.7309027777778816E-3</v>
      </c>
      <c r="K4068">
        <v>9</v>
      </c>
      <c r="L4068">
        <v>1</v>
      </c>
    </row>
    <row r="4069" spans="1:12" x14ac:dyDescent="0.35">
      <c r="A4069">
        <v>1900</v>
      </c>
      <c r="B4069">
        <v>2</v>
      </c>
      <c r="C4069" t="s">
        <v>69</v>
      </c>
      <c r="D4069">
        <v>22</v>
      </c>
      <c r="E4069">
        <v>10</v>
      </c>
      <c r="F4069">
        <v>1</v>
      </c>
      <c r="G4069">
        <v>10</v>
      </c>
      <c r="H4069">
        <v>2.2684490740740637E-2</v>
      </c>
      <c r="I4069">
        <v>2.2684490740740637E-2</v>
      </c>
      <c r="J4069">
        <v>2.2684490740740637E-2</v>
      </c>
      <c r="K4069">
        <v>10</v>
      </c>
      <c r="L4069">
        <v>1</v>
      </c>
    </row>
    <row r="4070" spans="1:12" x14ac:dyDescent="0.35">
      <c r="A4070">
        <v>1900</v>
      </c>
      <c r="B4070">
        <v>3</v>
      </c>
      <c r="C4070" t="s">
        <v>19</v>
      </c>
      <c r="D4070">
        <v>1</v>
      </c>
      <c r="E4070">
        <v>5</v>
      </c>
      <c r="F4070">
        <v>1</v>
      </c>
      <c r="G4070">
        <v>60</v>
      </c>
      <c r="H4070">
        <v>3.0711805555556637E-3</v>
      </c>
      <c r="I4070">
        <v>3.0711805555556637E-3</v>
      </c>
      <c r="J4070">
        <v>3.0711805555556637E-3</v>
      </c>
      <c r="K4070">
        <v>5</v>
      </c>
      <c r="L4070">
        <v>1</v>
      </c>
    </row>
    <row r="4071" spans="1:12" x14ac:dyDescent="0.35">
      <c r="A4071">
        <v>1900</v>
      </c>
      <c r="B4071">
        <v>4</v>
      </c>
      <c r="C4071" t="s">
        <v>40</v>
      </c>
      <c r="D4071">
        <v>1</v>
      </c>
      <c r="E4071">
        <v>6</v>
      </c>
      <c r="F4071">
        <v>1</v>
      </c>
      <c r="G4071">
        <v>50</v>
      </c>
      <c r="H4071">
        <v>9.1123842592593096E-3</v>
      </c>
      <c r="I4071">
        <v>9.1123842592593096E-3</v>
      </c>
      <c r="J4071">
        <v>9.1123842592593096E-3</v>
      </c>
      <c r="K4071">
        <v>6</v>
      </c>
      <c r="L4071">
        <v>1</v>
      </c>
    </row>
    <row r="4072" spans="1:12" x14ac:dyDescent="0.35">
      <c r="A4072">
        <v>1900</v>
      </c>
      <c r="B4072">
        <v>5</v>
      </c>
      <c r="C4072" t="s">
        <v>11</v>
      </c>
      <c r="D4072">
        <v>1</v>
      </c>
      <c r="E4072">
        <v>1</v>
      </c>
      <c r="F4072">
        <v>1</v>
      </c>
      <c r="G4072">
        <v>100</v>
      </c>
      <c r="H4072" t="s">
        <v>338</v>
      </c>
      <c r="I4072">
        <v>160</v>
      </c>
      <c r="J4072">
        <v>160</v>
      </c>
      <c r="K4072">
        <v>1</v>
      </c>
      <c r="L4072">
        <v>1</v>
      </c>
    </row>
    <row r="4073" spans="1:12" x14ac:dyDescent="0.35">
      <c r="A4073">
        <v>1900</v>
      </c>
      <c r="B4073">
        <v>6</v>
      </c>
      <c r="D4073">
        <v>1</v>
      </c>
      <c r="E4073" t="s">
        <v>257</v>
      </c>
      <c r="F4073">
        <v>1</v>
      </c>
      <c r="G4073">
        <v>0</v>
      </c>
      <c r="K4073" t="s">
        <v>257</v>
      </c>
      <c r="L4073">
        <v>1</v>
      </c>
    </row>
    <row r="4074" spans="1:12" x14ac:dyDescent="0.35">
      <c r="A4074">
        <v>1900</v>
      </c>
      <c r="B4074">
        <v>7</v>
      </c>
      <c r="D4074">
        <v>1</v>
      </c>
      <c r="E4074" t="s">
        <v>257</v>
      </c>
      <c r="F4074">
        <v>1</v>
      </c>
      <c r="G4074">
        <v>0</v>
      </c>
      <c r="K4074" t="s">
        <v>257</v>
      </c>
      <c r="L4074">
        <v>1</v>
      </c>
    </row>
    <row r="4075" spans="1:12" x14ac:dyDescent="0.35">
      <c r="A4075">
        <v>750230</v>
      </c>
      <c r="B4075">
        <v>1</v>
      </c>
      <c r="C4075" t="s">
        <v>20</v>
      </c>
      <c r="D4075">
        <v>15</v>
      </c>
      <c r="E4075">
        <v>2</v>
      </c>
      <c r="F4075">
        <v>1</v>
      </c>
      <c r="G4075">
        <v>90</v>
      </c>
      <c r="H4075">
        <v>6.5996527777778535E-3</v>
      </c>
      <c r="I4075">
        <v>6.5996527777778535E-3</v>
      </c>
      <c r="J4075">
        <v>6.5996527777778535E-3</v>
      </c>
      <c r="K4075">
        <v>2</v>
      </c>
      <c r="L4075">
        <v>1</v>
      </c>
    </row>
    <row r="4076" spans="1:12" x14ac:dyDescent="0.35">
      <c r="A4076">
        <v>750230</v>
      </c>
      <c r="B4076">
        <v>2</v>
      </c>
      <c r="C4076" t="s">
        <v>20</v>
      </c>
      <c r="D4076">
        <v>54</v>
      </c>
      <c r="E4076">
        <v>2</v>
      </c>
      <c r="F4076">
        <v>1</v>
      </c>
      <c r="G4076">
        <v>90</v>
      </c>
      <c r="H4076">
        <v>1.5565046296296403E-2</v>
      </c>
      <c r="I4076">
        <v>1.5565046296296403E-2</v>
      </c>
      <c r="J4076">
        <v>1.5565046296296403E-2</v>
      </c>
      <c r="K4076">
        <v>2</v>
      </c>
      <c r="L4076">
        <v>1</v>
      </c>
    </row>
    <row r="4077" spans="1:12" x14ac:dyDescent="0.35">
      <c r="A4077">
        <v>750230</v>
      </c>
      <c r="B4077">
        <v>3</v>
      </c>
      <c r="C4077" t="s">
        <v>36</v>
      </c>
      <c r="D4077">
        <v>15</v>
      </c>
      <c r="E4077">
        <v>9</v>
      </c>
      <c r="F4077">
        <v>1</v>
      </c>
      <c r="G4077">
        <v>20</v>
      </c>
      <c r="H4077" t="s">
        <v>294</v>
      </c>
      <c r="I4077" t="s">
        <v>294</v>
      </c>
      <c r="J4077">
        <v>3</v>
      </c>
      <c r="K4077">
        <v>9</v>
      </c>
      <c r="L4077">
        <v>1</v>
      </c>
    </row>
    <row r="4078" spans="1:12" x14ac:dyDescent="0.35">
      <c r="A4078">
        <v>750230</v>
      </c>
      <c r="B4078">
        <v>4</v>
      </c>
      <c r="C4078" t="s">
        <v>28</v>
      </c>
      <c r="D4078">
        <v>15</v>
      </c>
      <c r="E4078">
        <v>3</v>
      </c>
      <c r="F4078">
        <v>1</v>
      </c>
      <c r="G4078">
        <v>80</v>
      </c>
      <c r="H4078">
        <v>1.0788078703703796E-2</v>
      </c>
      <c r="I4078">
        <v>1.0788078703703796E-2</v>
      </c>
      <c r="J4078">
        <v>1.0788078703703796E-2</v>
      </c>
      <c r="K4078">
        <v>3</v>
      </c>
      <c r="L4078">
        <v>1</v>
      </c>
    </row>
    <row r="4079" spans="1:12" x14ac:dyDescent="0.35">
      <c r="A4079">
        <v>750230</v>
      </c>
      <c r="B4079">
        <v>5</v>
      </c>
      <c r="C4079" t="s">
        <v>19</v>
      </c>
      <c r="D4079">
        <v>14</v>
      </c>
      <c r="E4079">
        <v>5</v>
      </c>
      <c r="F4079">
        <v>1</v>
      </c>
      <c r="G4079">
        <v>60</v>
      </c>
      <c r="H4079" t="s">
        <v>350</v>
      </c>
      <c r="I4079">
        <v>165</v>
      </c>
      <c r="J4079">
        <v>165</v>
      </c>
      <c r="K4079" t="s">
        <v>326</v>
      </c>
      <c r="L4079">
        <v>1</v>
      </c>
    </row>
    <row r="4080" spans="1:12" x14ac:dyDescent="0.35">
      <c r="A4080">
        <v>750230</v>
      </c>
      <c r="B4080">
        <v>6</v>
      </c>
      <c r="C4080" t="s">
        <v>11</v>
      </c>
      <c r="D4080">
        <v>14</v>
      </c>
      <c r="E4080">
        <v>1</v>
      </c>
      <c r="F4080">
        <v>1</v>
      </c>
      <c r="G4080">
        <v>100</v>
      </c>
      <c r="H4080">
        <v>3.7151620370370342E-3</v>
      </c>
      <c r="I4080">
        <v>3.7151620370370342E-3</v>
      </c>
      <c r="J4080">
        <v>3.7151620370370342E-3</v>
      </c>
      <c r="K4080">
        <v>1</v>
      </c>
      <c r="L4080">
        <v>1</v>
      </c>
    </row>
    <row r="4081" spans="1:12" x14ac:dyDescent="0.35">
      <c r="A4081">
        <v>750230</v>
      </c>
      <c r="B4081">
        <v>7</v>
      </c>
      <c r="C4081" t="s">
        <v>28</v>
      </c>
      <c r="D4081">
        <v>14</v>
      </c>
      <c r="E4081">
        <v>3</v>
      </c>
      <c r="F4081">
        <v>1</v>
      </c>
      <c r="G4081">
        <v>80</v>
      </c>
      <c r="H4081">
        <v>4.3614583333333456E-3</v>
      </c>
      <c r="I4081">
        <v>4.3614583333333456E-3</v>
      </c>
      <c r="J4081">
        <v>4.3614583333333456E-3</v>
      </c>
      <c r="K4081">
        <v>3</v>
      </c>
      <c r="L4081">
        <v>1</v>
      </c>
    </row>
    <row r="4082" spans="1:12" x14ac:dyDescent="0.35">
      <c r="A4082">
        <v>24918</v>
      </c>
      <c r="B4082">
        <v>1</v>
      </c>
      <c r="C4082" t="s">
        <v>16</v>
      </c>
      <c r="D4082">
        <v>18</v>
      </c>
      <c r="E4082">
        <v>8</v>
      </c>
      <c r="F4082">
        <v>1</v>
      </c>
      <c r="G4082">
        <v>30</v>
      </c>
      <c r="H4082">
        <v>7.7548611111111221E-3</v>
      </c>
      <c r="I4082">
        <v>7.7548611111111221E-3</v>
      </c>
      <c r="J4082">
        <v>7.7548611111111221E-3</v>
      </c>
      <c r="K4082">
        <v>8</v>
      </c>
      <c r="L4082">
        <v>1</v>
      </c>
    </row>
    <row r="4083" spans="1:12" x14ac:dyDescent="0.35">
      <c r="A4083">
        <v>24918</v>
      </c>
      <c r="B4083">
        <v>2</v>
      </c>
      <c r="C4083" t="s">
        <v>28</v>
      </c>
      <c r="D4083">
        <v>57</v>
      </c>
      <c r="E4083">
        <v>3</v>
      </c>
      <c r="F4083">
        <v>1</v>
      </c>
      <c r="G4083">
        <v>80</v>
      </c>
      <c r="H4083">
        <v>1.6001388888888801E-2</v>
      </c>
      <c r="I4083">
        <v>1.6001388888888801E-2</v>
      </c>
      <c r="J4083">
        <v>1.6001388888888801E-2</v>
      </c>
      <c r="K4083">
        <v>3</v>
      </c>
      <c r="L4083">
        <v>1</v>
      </c>
    </row>
    <row r="4084" spans="1:12" x14ac:dyDescent="0.35">
      <c r="A4084">
        <v>24918</v>
      </c>
      <c r="B4084">
        <v>3</v>
      </c>
      <c r="C4084" t="s">
        <v>11</v>
      </c>
      <c r="D4084">
        <v>13</v>
      </c>
      <c r="E4084">
        <v>1</v>
      </c>
      <c r="F4084">
        <v>1</v>
      </c>
      <c r="G4084">
        <v>100</v>
      </c>
      <c r="H4084">
        <v>1.5616898148147484E-3</v>
      </c>
      <c r="I4084">
        <v>1.5616898148147484E-3</v>
      </c>
      <c r="J4084">
        <v>1.5616898148147484E-3</v>
      </c>
      <c r="K4084">
        <v>1</v>
      </c>
      <c r="L4084">
        <v>1</v>
      </c>
    </row>
    <row r="4085" spans="1:12" x14ac:dyDescent="0.35">
      <c r="A4085">
        <v>24918</v>
      </c>
      <c r="B4085">
        <v>4</v>
      </c>
      <c r="C4085" t="s">
        <v>16</v>
      </c>
      <c r="D4085">
        <v>13</v>
      </c>
      <c r="E4085">
        <v>8</v>
      </c>
      <c r="F4085">
        <v>1</v>
      </c>
      <c r="G4085">
        <v>30</v>
      </c>
      <c r="H4085" t="s">
        <v>162</v>
      </c>
      <c r="I4085" t="s">
        <v>162</v>
      </c>
      <c r="J4085">
        <v>1</v>
      </c>
      <c r="K4085">
        <v>8</v>
      </c>
      <c r="L4085">
        <v>1</v>
      </c>
    </row>
    <row r="4086" spans="1:12" x14ac:dyDescent="0.35">
      <c r="A4086">
        <v>24918</v>
      </c>
      <c r="B4086">
        <v>5</v>
      </c>
      <c r="C4086" t="s">
        <v>19</v>
      </c>
      <c r="D4086">
        <v>17</v>
      </c>
      <c r="E4086">
        <v>5</v>
      </c>
      <c r="F4086">
        <v>1</v>
      </c>
      <c r="G4086">
        <v>60</v>
      </c>
      <c r="H4086" t="s">
        <v>350</v>
      </c>
      <c r="I4086">
        <v>165</v>
      </c>
      <c r="J4086">
        <v>165</v>
      </c>
      <c r="K4086" t="s">
        <v>326</v>
      </c>
      <c r="L4086">
        <v>1</v>
      </c>
    </row>
    <row r="4087" spans="1:12" x14ac:dyDescent="0.35">
      <c r="A4087">
        <v>24918</v>
      </c>
      <c r="B4087">
        <v>6</v>
      </c>
      <c r="C4087" t="s">
        <v>20</v>
      </c>
      <c r="D4087">
        <v>17</v>
      </c>
      <c r="E4087">
        <v>2</v>
      </c>
      <c r="F4087">
        <v>1</v>
      </c>
      <c r="G4087">
        <v>90</v>
      </c>
      <c r="H4087">
        <v>3.8269675925926006E-3</v>
      </c>
      <c r="I4087">
        <v>3.8269675925926006E-3</v>
      </c>
      <c r="J4087">
        <v>3.8269675925926006E-3</v>
      </c>
      <c r="K4087">
        <v>2</v>
      </c>
      <c r="L4087">
        <v>1</v>
      </c>
    </row>
    <row r="4088" spans="1:12" x14ac:dyDescent="0.35">
      <c r="A4088">
        <v>24918</v>
      </c>
      <c r="B4088">
        <v>7</v>
      </c>
      <c r="C4088" t="s">
        <v>11</v>
      </c>
      <c r="D4088">
        <v>17</v>
      </c>
      <c r="E4088">
        <v>1</v>
      </c>
      <c r="F4088">
        <v>1</v>
      </c>
      <c r="G4088">
        <v>100</v>
      </c>
      <c r="H4088">
        <v>3.7060185185184835E-3</v>
      </c>
      <c r="I4088">
        <v>3.7060185185184835E-3</v>
      </c>
      <c r="J4088">
        <v>3.7060185185184835E-3</v>
      </c>
      <c r="K4088">
        <v>1</v>
      </c>
      <c r="L4088">
        <v>1</v>
      </c>
    </row>
    <row r="4089" spans="1:12" x14ac:dyDescent="0.35">
      <c r="A4089">
        <v>283002</v>
      </c>
      <c r="B4089">
        <v>1</v>
      </c>
      <c r="C4089" t="s">
        <v>40</v>
      </c>
      <c r="D4089">
        <v>16</v>
      </c>
      <c r="E4089">
        <v>6</v>
      </c>
      <c r="F4089">
        <v>1</v>
      </c>
      <c r="G4089">
        <v>50</v>
      </c>
      <c r="H4089">
        <v>6.9697916666666693E-3</v>
      </c>
      <c r="I4089">
        <v>6.9697916666666693E-3</v>
      </c>
      <c r="J4089">
        <v>6.9697916666666693E-3</v>
      </c>
      <c r="K4089">
        <v>6</v>
      </c>
      <c r="L4089">
        <v>1</v>
      </c>
    </row>
    <row r="4090" spans="1:12" x14ac:dyDescent="0.35">
      <c r="A4090">
        <v>283002</v>
      </c>
      <c r="B4090">
        <v>2</v>
      </c>
      <c r="C4090" t="s">
        <v>13</v>
      </c>
      <c r="D4090">
        <v>55</v>
      </c>
      <c r="E4090">
        <v>7</v>
      </c>
      <c r="F4090">
        <v>1</v>
      </c>
      <c r="G4090">
        <v>40</v>
      </c>
      <c r="H4090">
        <v>1.6682986111111076E-2</v>
      </c>
      <c r="I4090">
        <v>1.6682986111111076E-2</v>
      </c>
      <c r="J4090">
        <v>1.6682986111111076E-2</v>
      </c>
      <c r="K4090">
        <v>7</v>
      </c>
      <c r="L4090">
        <v>1</v>
      </c>
    </row>
    <row r="4091" spans="1:12" x14ac:dyDescent="0.35">
      <c r="A4091">
        <v>283002</v>
      </c>
      <c r="B4091">
        <v>3</v>
      </c>
      <c r="C4091" t="s">
        <v>20</v>
      </c>
      <c r="D4091">
        <v>18</v>
      </c>
      <c r="E4091">
        <v>2</v>
      </c>
      <c r="F4091">
        <v>1</v>
      </c>
      <c r="G4091">
        <v>90</v>
      </c>
      <c r="H4091">
        <v>1.9085648148147172E-3</v>
      </c>
      <c r="I4091">
        <v>1.9085648148147172E-3</v>
      </c>
      <c r="J4091">
        <v>1.9085648148147172E-3</v>
      </c>
      <c r="K4091">
        <v>2</v>
      </c>
      <c r="L4091">
        <v>1</v>
      </c>
    </row>
    <row r="4092" spans="1:12" x14ac:dyDescent="0.35">
      <c r="A4092">
        <v>283002</v>
      </c>
      <c r="B4092">
        <v>4</v>
      </c>
      <c r="C4092" t="s">
        <v>11</v>
      </c>
      <c r="D4092">
        <v>18</v>
      </c>
      <c r="E4092">
        <v>1</v>
      </c>
      <c r="F4092">
        <v>1</v>
      </c>
      <c r="G4092">
        <v>100</v>
      </c>
      <c r="H4092">
        <v>1.0318287037037077E-2</v>
      </c>
      <c r="I4092">
        <v>1.0318287037037077E-2</v>
      </c>
      <c r="J4092">
        <v>1.0318287037037077E-2</v>
      </c>
      <c r="K4092">
        <v>1</v>
      </c>
      <c r="L4092">
        <v>1</v>
      </c>
    </row>
    <row r="4093" spans="1:12" x14ac:dyDescent="0.35">
      <c r="A4093">
        <v>283002</v>
      </c>
      <c r="B4093">
        <v>5</v>
      </c>
      <c r="C4093" t="s">
        <v>11</v>
      </c>
      <c r="D4093">
        <v>16</v>
      </c>
      <c r="E4093">
        <v>1</v>
      </c>
      <c r="F4093">
        <v>1</v>
      </c>
      <c r="G4093">
        <v>100</v>
      </c>
      <c r="H4093" t="s">
        <v>333</v>
      </c>
      <c r="I4093">
        <v>185</v>
      </c>
      <c r="J4093">
        <v>185</v>
      </c>
      <c r="K4093" t="s">
        <v>318</v>
      </c>
      <c r="L4093">
        <v>1</v>
      </c>
    </row>
    <row r="4094" spans="1:12" x14ac:dyDescent="0.35">
      <c r="A4094">
        <v>283002</v>
      </c>
      <c r="B4094">
        <v>6</v>
      </c>
      <c r="C4094" t="s">
        <v>19</v>
      </c>
      <c r="D4094">
        <v>16</v>
      </c>
      <c r="E4094">
        <v>5</v>
      </c>
      <c r="F4094">
        <v>1</v>
      </c>
      <c r="G4094">
        <v>60</v>
      </c>
      <c r="H4094">
        <v>4.6731481481481207E-3</v>
      </c>
      <c r="I4094">
        <v>4.6731481481481207E-3</v>
      </c>
      <c r="J4094">
        <v>4.6731481481481207E-3</v>
      </c>
      <c r="K4094">
        <v>5</v>
      </c>
      <c r="L4094">
        <v>1</v>
      </c>
    </row>
    <row r="4095" spans="1:12" x14ac:dyDescent="0.35">
      <c r="A4095">
        <v>283002</v>
      </c>
      <c r="B4095">
        <v>7</v>
      </c>
      <c r="C4095" t="s">
        <v>13</v>
      </c>
      <c r="D4095">
        <v>16</v>
      </c>
      <c r="E4095">
        <v>7</v>
      </c>
      <c r="F4095">
        <v>1</v>
      </c>
      <c r="G4095">
        <v>40</v>
      </c>
      <c r="H4095">
        <v>5.4819444444444976E-3</v>
      </c>
      <c r="I4095">
        <v>5.4819444444444976E-3</v>
      </c>
      <c r="J4095">
        <v>5.4819444444444976E-3</v>
      </c>
      <c r="K4095">
        <v>7</v>
      </c>
      <c r="L4095">
        <v>1</v>
      </c>
    </row>
    <row r="4096" spans="1:12" x14ac:dyDescent="0.35">
      <c r="A4096">
        <v>536200</v>
      </c>
      <c r="B4096">
        <v>1</v>
      </c>
      <c r="C4096" t="s">
        <v>19</v>
      </c>
      <c r="D4096">
        <v>14</v>
      </c>
      <c r="E4096">
        <v>5</v>
      </c>
      <c r="F4096">
        <v>1</v>
      </c>
      <c r="G4096">
        <v>60</v>
      </c>
      <c r="H4096">
        <v>6.8608796296296681E-3</v>
      </c>
      <c r="I4096">
        <v>6.8608796296296681E-3</v>
      </c>
      <c r="J4096">
        <v>6.8608796296296681E-3</v>
      </c>
      <c r="K4096">
        <v>5</v>
      </c>
      <c r="L4096">
        <v>1</v>
      </c>
    </row>
    <row r="4097" spans="1:12" x14ac:dyDescent="0.35">
      <c r="A4097">
        <v>536200</v>
      </c>
      <c r="B4097">
        <v>2</v>
      </c>
      <c r="C4097" t="s">
        <v>69</v>
      </c>
      <c r="D4097">
        <v>53</v>
      </c>
      <c r="E4097">
        <v>10</v>
      </c>
      <c r="F4097">
        <v>1</v>
      </c>
      <c r="G4097">
        <v>10</v>
      </c>
      <c r="H4097">
        <v>1.8211458333333264E-2</v>
      </c>
      <c r="I4097">
        <v>1.8211458333333264E-2</v>
      </c>
      <c r="J4097">
        <v>1.8211458333333264E-2</v>
      </c>
      <c r="K4097">
        <v>10</v>
      </c>
      <c r="L4097">
        <v>1</v>
      </c>
    </row>
    <row r="4098" spans="1:12" x14ac:dyDescent="0.35">
      <c r="A4098">
        <v>536200</v>
      </c>
      <c r="B4098">
        <v>3</v>
      </c>
      <c r="C4098" t="s">
        <v>28</v>
      </c>
      <c r="D4098">
        <v>12</v>
      </c>
      <c r="E4098">
        <v>3</v>
      </c>
      <c r="F4098">
        <v>1</v>
      </c>
      <c r="G4098">
        <v>80</v>
      </c>
      <c r="H4098">
        <v>2.1438657407406581E-3</v>
      </c>
      <c r="I4098">
        <v>2.1438657407406581E-3</v>
      </c>
      <c r="J4098">
        <v>2.1438657407406581E-3</v>
      </c>
      <c r="K4098">
        <v>3</v>
      </c>
      <c r="L4098">
        <v>1</v>
      </c>
    </row>
    <row r="4099" spans="1:12" x14ac:dyDescent="0.35">
      <c r="A4099">
        <v>536200</v>
      </c>
      <c r="B4099">
        <v>4</v>
      </c>
      <c r="C4099" t="s">
        <v>21</v>
      </c>
      <c r="D4099">
        <v>12</v>
      </c>
      <c r="E4099">
        <v>4</v>
      </c>
      <c r="F4099">
        <v>1</v>
      </c>
      <c r="G4099">
        <v>70</v>
      </c>
      <c r="H4099">
        <v>1.0865277777777793E-2</v>
      </c>
      <c r="I4099">
        <v>1.0865277777777793E-2</v>
      </c>
      <c r="J4099">
        <v>1.0865277777777793E-2</v>
      </c>
      <c r="K4099">
        <v>4</v>
      </c>
      <c r="L4099">
        <v>1</v>
      </c>
    </row>
    <row r="4100" spans="1:12" x14ac:dyDescent="0.35">
      <c r="A4100">
        <v>536200</v>
      </c>
      <c r="B4100">
        <v>5</v>
      </c>
      <c r="C4100" t="s">
        <v>11</v>
      </c>
      <c r="D4100">
        <v>12</v>
      </c>
      <c r="E4100">
        <v>1</v>
      </c>
      <c r="F4100">
        <v>1</v>
      </c>
      <c r="G4100">
        <v>100</v>
      </c>
      <c r="H4100" t="s">
        <v>333</v>
      </c>
      <c r="I4100">
        <v>185</v>
      </c>
      <c r="J4100">
        <v>185</v>
      </c>
      <c r="K4100" t="s">
        <v>318</v>
      </c>
      <c r="L4100">
        <v>1</v>
      </c>
    </row>
    <row r="4101" spans="1:12" x14ac:dyDescent="0.35">
      <c r="A4101">
        <v>536200</v>
      </c>
      <c r="B4101">
        <v>6</v>
      </c>
      <c r="C4101" t="s">
        <v>28</v>
      </c>
      <c r="D4101">
        <v>12</v>
      </c>
      <c r="E4101">
        <v>3</v>
      </c>
      <c r="F4101">
        <v>1</v>
      </c>
      <c r="G4101">
        <v>80</v>
      </c>
      <c r="H4101">
        <v>4.2917824074073518E-3</v>
      </c>
      <c r="I4101">
        <v>4.2917824074073518E-3</v>
      </c>
      <c r="J4101">
        <v>4.2917824074073518E-3</v>
      </c>
      <c r="K4101">
        <v>3</v>
      </c>
      <c r="L4101">
        <v>1</v>
      </c>
    </row>
    <row r="4102" spans="1:12" x14ac:dyDescent="0.35">
      <c r="A4102">
        <v>536200</v>
      </c>
      <c r="B4102">
        <v>7</v>
      </c>
      <c r="C4102" t="s">
        <v>21</v>
      </c>
      <c r="D4102">
        <v>12</v>
      </c>
      <c r="E4102">
        <v>4</v>
      </c>
      <c r="F4102">
        <v>1</v>
      </c>
      <c r="G4102">
        <v>70</v>
      </c>
      <c r="H4102">
        <v>4.4511574074073135E-3</v>
      </c>
      <c r="I4102">
        <v>4.4511574074073135E-3</v>
      </c>
      <c r="J4102">
        <v>4.4511574074073135E-3</v>
      </c>
      <c r="K4102">
        <v>4</v>
      </c>
      <c r="L4102">
        <v>1</v>
      </c>
    </row>
    <row r="4103" spans="1:12" x14ac:dyDescent="0.35">
      <c r="A4103">
        <v>18975</v>
      </c>
      <c r="B4103">
        <v>1</v>
      </c>
      <c r="C4103" t="s">
        <v>28</v>
      </c>
      <c r="D4103">
        <v>13</v>
      </c>
      <c r="E4103">
        <v>3</v>
      </c>
      <c r="F4103">
        <v>1</v>
      </c>
      <c r="G4103">
        <v>80</v>
      </c>
      <c r="H4103">
        <v>6.6057870370370697E-3</v>
      </c>
      <c r="I4103">
        <v>6.6057870370370697E-3</v>
      </c>
      <c r="J4103">
        <v>6.6057870370370697E-3</v>
      </c>
      <c r="K4103">
        <v>3</v>
      </c>
      <c r="L4103">
        <v>1</v>
      </c>
    </row>
    <row r="4104" spans="1:12" x14ac:dyDescent="0.35">
      <c r="A4104">
        <v>18975</v>
      </c>
      <c r="B4104">
        <v>2</v>
      </c>
      <c r="C4104" t="s">
        <v>21</v>
      </c>
      <c r="D4104">
        <v>52</v>
      </c>
      <c r="E4104">
        <v>4</v>
      </c>
      <c r="F4104">
        <v>1</v>
      </c>
      <c r="G4104">
        <v>70</v>
      </c>
      <c r="H4104">
        <v>1.6410532407407308E-2</v>
      </c>
      <c r="I4104">
        <v>1.6410532407407308E-2</v>
      </c>
      <c r="J4104">
        <v>1.6410532407407308E-2</v>
      </c>
      <c r="K4104">
        <v>4</v>
      </c>
      <c r="L4104">
        <v>1</v>
      </c>
    </row>
    <row r="4105" spans="1:12" x14ac:dyDescent="0.35">
      <c r="A4105">
        <v>18975</v>
      </c>
      <c r="B4105">
        <v>3</v>
      </c>
      <c r="C4105" t="s">
        <v>21</v>
      </c>
      <c r="D4105">
        <v>14</v>
      </c>
      <c r="E4105">
        <v>4</v>
      </c>
      <c r="F4105">
        <v>1</v>
      </c>
      <c r="G4105">
        <v>70</v>
      </c>
      <c r="H4105">
        <v>2.3155092592592741E-3</v>
      </c>
      <c r="I4105">
        <v>2.3155092592592741E-3</v>
      </c>
      <c r="J4105">
        <v>2.3155092592592741E-3</v>
      </c>
      <c r="K4105">
        <v>4</v>
      </c>
      <c r="L4105">
        <v>1</v>
      </c>
    </row>
    <row r="4106" spans="1:12" x14ac:dyDescent="0.35">
      <c r="A4106">
        <v>18975</v>
      </c>
      <c r="B4106">
        <v>4</v>
      </c>
      <c r="C4106" t="s">
        <v>20</v>
      </c>
      <c r="D4106">
        <v>14</v>
      </c>
      <c r="E4106">
        <v>2</v>
      </c>
      <c r="F4106">
        <v>1</v>
      </c>
      <c r="G4106">
        <v>90</v>
      </c>
      <c r="H4106">
        <v>1.0588773148148212E-2</v>
      </c>
      <c r="I4106">
        <v>1.0588773148148212E-2</v>
      </c>
      <c r="J4106">
        <v>1.0588773148148212E-2</v>
      </c>
      <c r="K4106">
        <v>2</v>
      </c>
      <c r="L4106">
        <v>1</v>
      </c>
    </row>
    <row r="4107" spans="1:12" x14ac:dyDescent="0.35">
      <c r="A4107">
        <v>18975</v>
      </c>
      <c r="B4107">
        <v>5</v>
      </c>
      <c r="C4107" t="s">
        <v>13</v>
      </c>
      <c r="D4107">
        <v>15</v>
      </c>
      <c r="E4107">
        <v>7</v>
      </c>
      <c r="F4107">
        <v>1</v>
      </c>
      <c r="G4107">
        <v>40</v>
      </c>
      <c r="H4107" t="s">
        <v>325</v>
      </c>
      <c r="I4107">
        <v>155</v>
      </c>
      <c r="J4107">
        <v>155</v>
      </c>
      <c r="K4107" t="s">
        <v>330</v>
      </c>
      <c r="L4107">
        <v>1</v>
      </c>
    </row>
    <row r="4108" spans="1:12" x14ac:dyDescent="0.35">
      <c r="A4108">
        <v>18975</v>
      </c>
      <c r="B4108">
        <v>6</v>
      </c>
      <c r="C4108" t="s">
        <v>36</v>
      </c>
      <c r="D4108">
        <v>15</v>
      </c>
      <c r="E4108">
        <v>9</v>
      </c>
      <c r="F4108">
        <v>1</v>
      </c>
      <c r="G4108">
        <v>20</v>
      </c>
      <c r="H4108" t="s">
        <v>300</v>
      </c>
      <c r="I4108" t="s">
        <v>300</v>
      </c>
      <c r="J4108">
        <v>32</v>
      </c>
      <c r="K4108">
        <v>9</v>
      </c>
      <c r="L4108">
        <v>1</v>
      </c>
    </row>
    <row r="4109" spans="1:12" x14ac:dyDescent="0.35">
      <c r="A4109">
        <v>18975</v>
      </c>
      <c r="B4109">
        <v>7</v>
      </c>
      <c r="C4109" t="s">
        <v>20</v>
      </c>
      <c r="D4109">
        <v>15</v>
      </c>
      <c r="E4109">
        <v>2</v>
      </c>
      <c r="F4109">
        <v>1</v>
      </c>
      <c r="G4109">
        <v>90</v>
      </c>
      <c r="H4109">
        <v>3.9702546296296326E-3</v>
      </c>
      <c r="I4109">
        <v>3.9702546296296326E-3</v>
      </c>
      <c r="J4109">
        <v>3.9702546296296326E-3</v>
      </c>
      <c r="K4109">
        <v>2</v>
      </c>
      <c r="L4109">
        <v>1</v>
      </c>
    </row>
    <row r="4110" spans="1:12" x14ac:dyDescent="0.35">
      <c r="A4110">
        <v>57724</v>
      </c>
      <c r="B4110">
        <v>1</v>
      </c>
      <c r="C4110" t="s">
        <v>11</v>
      </c>
      <c r="D4110">
        <v>12</v>
      </c>
      <c r="E4110">
        <v>1</v>
      </c>
      <c r="F4110">
        <v>1</v>
      </c>
      <c r="G4110">
        <v>100</v>
      </c>
      <c r="H4110">
        <v>6.251041666666568E-3</v>
      </c>
      <c r="I4110">
        <v>6.251041666666568E-3</v>
      </c>
      <c r="J4110">
        <v>6.251041666666568E-3</v>
      </c>
      <c r="K4110">
        <v>1</v>
      </c>
      <c r="L4110">
        <v>1</v>
      </c>
    </row>
    <row r="4111" spans="1:12" x14ac:dyDescent="0.35">
      <c r="A4111">
        <v>57724</v>
      </c>
      <c r="B4111">
        <v>2</v>
      </c>
      <c r="C4111" t="s">
        <v>36</v>
      </c>
      <c r="D4111">
        <v>51</v>
      </c>
      <c r="E4111">
        <v>9</v>
      </c>
      <c r="F4111">
        <v>1</v>
      </c>
      <c r="G4111">
        <v>20</v>
      </c>
      <c r="H4111">
        <v>1.7790972222222257E-2</v>
      </c>
      <c r="I4111">
        <v>1.7790972222222257E-2</v>
      </c>
      <c r="J4111">
        <v>1.7790972222222257E-2</v>
      </c>
      <c r="K4111">
        <v>9</v>
      </c>
      <c r="L4111">
        <v>1</v>
      </c>
    </row>
    <row r="4112" spans="1:12" x14ac:dyDescent="0.35">
      <c r="A4112">
        <v>57724</v>
      </c>
      <c r="B4112">
        <v>3</v>
      </c>
      <c r="C4112" t="s">
        <v>40</v>
      </c>
      <c r="D4112">
        <v>17</v>
      </c>
      <c r="E4112">
        <v>6</v>
      </c>
      <c r="F4112">
        <v>1</v>
      </c>
      <c r="G4112">
        <v>50</v>
      </c>
      <c r="H4112">
        <v>2.5074074074074026E-3</v>
      </c>
      <c r="I4112">
        <v>2.5074074074074026E-3</v>
      </c>
      <c r="J4112">
        <v>2.5074074074074026E-3</v>
      </c>
      <c r="K4112">
        <v>6</v>
      </c>
      <c r="L4112">
        <v>1</v>
      </c>
    </row>
    <row r="4113" spans="1:12" x14ac:dyDescent="0.35">
      <c r="A4113">
        <v>57724</v>
      </c>
      <c r="B4113">
        <v>4</v>
      </c>
      <c r="C4113" t="s">
        <v>19</v>
      </c>
      <c r="D4113">
        <v>17</v>
      </c>
      <c r="E4113">
        <v>5</v>
      </c>
      <c r="F4113">
        <v>1</v>
      </c>
      <c r="G4113">
        <v>60</v>
      </c>
      <c r="H4113">
        <v>1.2145370370370445E-2</v>
      </c>
      <c r="I4113">
        <v>1.2145370370370445E-2</v>
      </c>
      <c r="J4113">
        <v>1.2145370370370445E-2</v>
      </c>
      <c r="K4113">
        <v>5</v>
      </c>
      <c r="L4113">
        <v>1</v>
      </c>
    </row>
    <row r="4114" spans="1:12" x14ac:dyDescent="0.35">
      <c r="A4114">
        <v>57724</v>
      </c>
      <c r="B4114">
        <v>5</v>
      </c>
      <c r="C4114" t="s">
        <v>13</v>
      </c>
      <c r="D4114">
        <v>13</v>
      </c>
      <c r="E4114">
        <v>7</v>
      </c>
      <c r="F4114">
        <v>1</v>
      </c>
      <c r="G4114">
        <v>40</v>
      </c>
      <c r="H4114" t="s">
        <v>325</v>
      </c>
      <c r="I4114">
        <v>155</v>
      </c>
      <c r="J4114">
        <v>155</v>
      </c>
      <c r="K4114" t="s">
        <v>330</v>
      </c>
      <c r="L4114">
        <v>1</v>
      </c>
    </row>
    <row r="4115" spans="1:12" x14ac:dyDescent="0.35">
      <c r="A4115">
        <v>57724</v>
      </c>
      <c r="B4115">
        <v>6</v>
      </c>
      <c r="C4115" t="s">
        <v>21</v>
      </c>
      <c r="D4115">
        <v>13</v>
      </c>
      <c r="E4115">
        <v>4</v>
      </c>
      <c r="F4115">
        <v>1</v>
      </c>
      <c r="G4115">
        <v>70</v>
      </c>
      <c r="H4115">
        <v>4.480671296296368E-3</v>
      </c>
      <c r="I4115">
        <v>4.480671296296368E-3</v>
      </c>
      <c r="J4115">
        <v>4.480671296296368E-3</v>
      </c>
      <c r="K4115">
        <v>4</v>
      </c>
      <c r="L4115">
        <v>1</v>
      </c>
    </row>
    <row r="4116" spans="1:12" x14ac:dyDescent="0.35">
      <c r="A4116">
        <v>57724</v>
      </c>
      <c r="B4116">
        <v>7</v>
      </c>
      <c r="C4116" t="s">
        <v>19</v>
      </c>
      <c r="D4116">
        <v>13</v>
      </c>
      <c r="E4116">
        <v>5</v>
      </c>
      <c r="F4116">
        <v>1</v>
      </c>
      <c r="G4116">
        <v>60</v>
      </c>
      <c r="H4116">
        <v>5.091435185185178E-3</v>
      </c>
      <c r="I4116">
        <v>5.091435185185178E-3</v>
      </c>
      <c r="J4116">
        <v>5.091435185185178E-3</v>
      </c>
      <c r="K4116">
        <v>5</v>
      </c>
      <c r="L4116">
        <v>1</v>
      </c>
    </row>
    <row r="4117" spans="1:12" x14ac:dyDescent="0.35">
      <c r="A4117">
        <v>464020</v>
      </c>
      <c r="B4117">
        <v>1</v>
      </c>
      <c r="C4117" t="s">
        <v>13</v>
      </c>
      <c r="D4117">
        <v>19</v>
      </c>
      <c r="E4117">
        <v>7</v>
      </c>
      <c r="F4117">
        <v>1</v>
      </c>
      <c r="G4117">
        <v>40</v>
      </c>
      <c r="H4117">
        <v>7.0611111111111846E-3</v>
      </c>
      <c r="I4117">
        <v>7.0611111111111846E-3</v>
      </c>
      <c r="J4117">
        <v>7.0611111111111846E-3</v>
      </c>
      <c r="K4117">
        <v>7</v>
      </c>
      <c r="L4117">
        <v>1</v>
      </c>
    </row>
    <row r="4118" spans="1:12" x14ac:dyDescent="0.35">
      <c r="A4118">
        <v>464020</v>
      </c>
      <c r="B4118">
        <v>2</v>
      </c>
      <c r="C4118" t="s">
        <v>16</v>
      </c>
      <c r="D4118">
        <v>58</v>
      </c>
      <c r="E4118">
        <v>8</v>
      </c>
      <c r="F4118">
        <v>1</v>
      </c>
      <c r="G4118">
        <v>30</v>
      </c>
      <c r="H4118">
        <v>1.7605555555555652E-2</v>
      </c>
      <c r="I4118">
        <v>1.7605555555555652E-2</v>
      </c>
      <c r="J4118">
        <v>1.7605555555555652E-2</v>
      </c>
      <c r="K4118">
        <v>8</v>
      </c>
      <c r="L4118">
        <v>1</v>
      </c>
    </row>
    <row r="4119" spans="1:12" x14ac:dyDescent="0.35">
      <c r="A4119">
        <v>464020</v>
      </c>
      <c r="B4119">
        <v>3</v>
      </c>
      <c r="C4119" t="s">
        <v>13</v>
      </c>
      <c r="D4119">
        <v>20</v>
      </c>
      <c r="E4119">
        <v>7</v>
      </c>
      <c r="F4119">
        <v>1</v>
      </c>
      <c r="G4119">
        <v>40</v>
      </c>
      <c r="H4119">
        <v>2.5878472222222726E-3</v>
      </c>
      <c r="I4119">
        <v>2.5878472222222726E-3</v>
      </c>
      <c r="J4119">
        <v>2.5878472222222726E-3</v>
      </c>
      <c r="K4119">
        <v>7</v>
      </c>
      <c r="L4119">
        <v>1</v>
      </c>
    </row>
    <row r="4120" spans="1:12" x14ac:dyDescent="0.35">
      <c r="A4120">
        <v>464020</v>
      </c>
      <c r="B4120">
        <v>4</v>
      </c>
      <c r="C4120" t="s">
        <v>40</v>
      </c>
      <c r="D4120">
        <v>20</v>
      </c>
      <c r="E4120">
        <v>6</v>
      </c>
      <c r="F4120">
        <v>1</v>
      </c>
      <c r="G4120">
        <v>50</v>
      </c>
      <c r="H4120">
        <v>1.2206134259259205E-2</v>
      </c>
      <c r="I4120">
        <v>1.2206134259259205E-2</v>
      </c>
      <c r="J4120">
        <v>1.2206134259259205E-2</v>
      </c>
      <c r="K4120">
        <v>6</v>
      </c>
      <c r="L4120">
        <v>1</v>
      </c>
    </row>
    <row r="4121" spans="1:12" x14ac:dyDescent="0.35">
      <c r="A4121">
        <v>464020</v>
      </c>
      <c r="B4121">
        <v>5</v>
      </c>
      <c r="C4121" t="s">
        <v>11</v>
      </c>
      <c r="D4121">
        <v>19</v>
      </c>
      <c r="E4121">
        <v>1</v>
      </c>
      <c r="F4121">
        <v>1</v>
      </c>
      <c r="G4121">
        <v>100</v>
      </c>
      <c r="H4121" t="s">
        <v>333</v>
      </c>
      <c r="I4121">
        <v>185</v>
      </c>
      <c r="J4121">
        <v>185</v>
      </c>
      <c r="K4121" t="s">
        <v>318</v>
      </c>
      <c r="L4121">
        <v>1</v>
      </c>
    </row>
    <row r="4122" spans="1:12" x14ac:dyDescent="0.35">
      <c r="A4122">
        <v>464020</v>
      </c>
      <c r="B4122">
        <v>6</v>
      </c>
      <c r="C4122" t="s">
        <v>40</v>
      </c>
      <c r="D4122">
        <v>19</v>
      </c>
      <c r="E4122">
        <v>6</v>
      </c>
      <c r="F4122">
        <v>1</v>
      </c>
      <c r="G4122">
        <v>50</v>
      </c>
      <c r="H4122">
        <v>5.262615740740717E-3</v>
      </c>
      <c r="I4122">
        <v>5.262615740740717E-3</v>
      </c>
      <c r="J4122">
        <v>5.262615740740717E-3</v>
      </c>
      <c r="K4122">
        <v>6</v>
      </c>
      <c r="L4122">
        <v>1</v>
      </c>
    </row>
    <row r="4123" spans="1:12" x14ac:dyDescent="0.35">
      <c r="A4123">
        <v>464020</v>
      </c>
      <c r="B4123">
        <v>7</v>
      </c>
      <c r="C4123" t="s">
        <v>16</v>
      </c>
      <c r="D4123">
        <v>19</v>
      </c>
      <c r="E4123">
        <v>8</v>
      </c>
      <c r="F4123">
        <v>1</v>
      </c>
      <c r="G4123">
        <v>30</v>
      </c>
      <c r="H4123" t="s">
        <v>162</v>
      </c>
      <c r="I4123" t="s">
        <v>162</v>
      </c>
      <c r="J4123">
        <v>1</v>
      </c>
      <c r="K4123">
        <v>8</v>
      </c>
      <c r="L4123">
        <v>1</v>
      </c>
    </row>
    <row r="4124" spans="1:12" x14ac:dyDescent="0.35">
      <c r="A4124">
        <v>661916</v>
      </c>
      <c r="B4124">
        <v>1</v>
      </c>
      <c r="C4124" t="s">
        <v>69</v>
      </c>
      <c r="D4124">
        <v>17</v>
      </c>
      <c r="E4124">
        <v>10</v>
      </c>
      <c r="F4124">
        <v>1</v>
      </c>
      <c r="G4124">
        <v>10</v>
      </c>
      <c r="H4124">
        <v>1.0158680555555577E-2</v>
      </c>
      <c r="I4124">
        <v>1.0158680555555577E-2</v>
      </c>
      <c r="J4124">
        <v>1.0158680555555577E-2</v>
      </c>
      <c r="K4124">
        <v>10</v>
      </c>
      <c r="L4124">
        <v>1</v>
      </c>
    </row>
    <row r="4125" spans="1:12" x14ac:dyDescent="0.35">
      <c r="A4125">
        <v>661916</v>
      </c>
      <c r="B4125">
        <v>2</v>
      </c>
      <c r="C4125" t="s">
        <v>19</v>
      </c>
      <c r="D4125">
        <v>56</v>
      </c>
      <c r="E4125">
        <v>5</v>
      </c>
      <c r="F4125">
        <v>1</v>
      </c>
      <c r="G4125">
        <v>60</v>
      </c>
      <c r="H4125">
        <v>1.652858796296286E-2</v>
      </c>
      <c r="I4125">
        <v>1.652858796296286E-2</v>
      </c>
      <c r="J4125">
        <v>1.652858796296286E-2</v>
      </c>
      <c r="K4125">
        <v>5</v>
      </c>
      <c r="L4125">
        <v>1</v>
      </c>
    </row>
    <row r="4126" spans="1:12" x14ac:dyDescent="0.35">
      <c r="A4126">
        <v>661916</v>
      </c>
      <c r="B4126">
        <v>3</v>
      </c>
      <c r="C4126" t="s">
        <v>19</v>
      </c>
      <c r="D4126">
        <v>19</v>
      </c>
      <c r="E4126">
        <v>5</v>
      </c>
      <c r="F4126">
        <v>1</v>
      </c>
      <c r="G4126">
        <v>60</v>
      </c>
      <c r="H4126">
        <v>2.4376157407406396E-3</v>
      </c>
      <c r="I4126">
        <v>2.4376157407406396E-3</v>
      </c>
      <c r="J4126">
        <v>2.4376157407406396E-3</v>
      </c>
      <c r="K4126">
        <v>5</v>
      </c>
      <c r="L4126">
        <v>1</v>
      </c>
    </row>
    <row r="4127" spans="1:12" x14ac:dyDescent="0.35">
      <c r="A4127">
        <v>661916</v>
      </c>
      <c r="B4127">
        <v>4</v>
      </c>
      <c r="C4127" t="s">
        <v>36</v>
      </c>
      <c r="D4127">
        <v>19</v>
      </c>
      <c r="E4127">
        <v>9</v>
      </c>
      <c r="F4127">
        <v>1</v>
      </c>
      <c r="G4127">
        <v>20</v>
      </c>
      <c r="H4127" t="s">
        <v>170</v>
      </c>
      <c r="I4127" t="s">
        <v>170</v>
      </c>
      <c r="J4127">
        <v>11</v>
      </c>
      <c r="K4127">
        <v>9</v>
      </c>
      <c r="L4127">
        <v>1</v>
      </c>
    </row>
    <row r="4128" spans="1:12" x14ac:dyDescent="0.35">
      <c r="A4128">
        <v>661916</v>
      </c>
      <c r="B4128">
        <v>5</v>
      </c>
      <c r="C4128" t="s">
        <v>21</v>
      </c>
      <c r="D4128">
        <v>11</v>
      </c>
      <c r="E4128">
        <v>4</v>
      </c>
      <c r="F4128">
        <v>1</v>
      </c>
      <c r="G4128">
        <v>70</v>
      </c>
      <c r="H4128" t="s">
        <v>336</v>
      </c>
      <c r="I4128">
        <v>170</v>
      </c>
      <c r="J4128">
        <v>170</v>
      </c>
      <c r="K4128">
        <v>4</v>
      </c>
      <c r="L4128">
        <v>1</v>
      </c>
    </row>
    <row r="4129" spans="1:12" x14ac:dyDescent="0.35">
      <c r="A4129">
        <v>661916</v>
      </c>
      <c r="B4129">
        <v>6</v>
      </c>
      <c r="C4129" t="s">
        <v>13</v>
      </c>
      <c r="D4129">
        <v>11</v>
      </c>
      <c r="E4129">
        <v>7</v>
      </c>
      <c r="F4129">
        <v>1</v>
      </c>
      <c r="G4129">
        <v>40</v>
      </c>
      <c r="H4129" t="s">
        <v>166</v>
      </c>
      <c r="I4129" t="s">
        <v>166</v>
      </c>
      <c r="J4129">
        <v>5</v>
      </c>
      <c r="K4129">
        <v>7</v>
      </c>
      <c r="L4129">
        <v>1</v>
      </c>
    </row>
    <row r="4130" spans="1:12" x14ac:dyDescent="0.35">
      <c r="A4130">
        <v>661916</v>
      </c>
      <c r="B4130">
        <v>7</v>
      </c>
      <c r="C4130" t="s">
        <v>40</v>
      </c>
      <c r="D4130">
        <v>11</v>
      </c>
      <c r="E4130">
        <v>6</v>
      </c>
      <c r="F4130">
        <v>1</v>
      </c>
      <c r="G4130">
        <v>50</v>
      </c>
      <c r="H4130">
        <v>5.3253472222223319E-3</v>
      </c>
      <c r="I4130">
        <v>5.3253472222223319E-3</v>
      </c>
      <c r="J4130">
        <v>5.3253472222223319E-3</v>
      </c>
      <c r="K4130">
        <v>6</v>
      </c>
      <c r="L4130">
        <v>1</v>
      </c>
    </row>
    <row r="4131" spans="1:12" x14ac:dyDescent="0.35">
      <c r="A4131">
        <v>256405</v>
      </c>
      <c r="B4131">
        <v>1</v>
      </c>
      <c r="C4131" t="s">
        <v>21</v>
      </c>
      <c r="D4131">
        <v>20</v>
      </c>
      <c r="E4131">
        <v>4</v>
      </c>
      <c r="F4131">
        <v>1</v>
      </c>
      <c r="G4131">
        <v>70</v>
      </c>
      <c r="H4131">
        <v>6.7185185185185681E-3</v>
      </c>
      <c r="I4131">
        <v>6.7185185185185681E-3</v>
      </c>
      <c r="J4131">
        <v>6.7185185185185681E-3</v>
      </c>
      <c r="K4131">
        <v>4</v>
      </c>
      <c r="L4131">
        <v>1</v>
      </c>
    </row>
    <row r="4132" spans="1:12" x14ac:dyDescent="0.35">
      <c r="A4132">
        <v>256405</v>
      </c>
      <c r="B4132">
        <v>2</v>
      </c>
      <c r="C4132" t="s">
        <v>11</v>
      </c>
      <c r="D4132">
        <v>59</v>
      </c>
      <c r="E4132">
        <v>1</v>
      </c>
      <c r="F4132">
        <v>1</v>
      </c>
      <c r="G4132">
        <v>100</v>
      </c>
      <c r="H4132">
        <v>1.4275694444444431E-2</v>
      </c>
      <c r="I4132">
        <v>1.4275694444444431E-2</v>
      </c>
      <c r="J4132">
        <v>1.4275694444444431E-2</v>
      </c>
      <c r="K4132">
        <v>1</v>
      </c>
      <c r="L4132">
        <v>1</v>
      </c>
    </row>
    <row r="4133" spans="1:12" x14ac:dyDescent="0.35">
      <c r="A4133">
        <v>256405</v>
      </c>
      <c r="B4133">
        <v>3</v>
      </c>
      <c r="C4133" t="s">
        <v>69</v>
      </c>
      <c r="D4133">
        <v>16</v>
      </c>
      <c r="E4133">
        <v>10</v>
      </c>
      <c r="F4133">
        <v>1</v>
      </c>
      <c r="G4133">
        <v>10</v>
      </c>
      <c r="H4133" t="s">
        <v>294</v>
      </c>
      <c r="I4133" t="s">
        <v>294</v>
      </c>
      <c r="J4133">
        <v>3</v>
      </c>
      <c r="K4133">
        <v>10</v>
      </c>
      <c r="L4133">
        <v>1</v>
      </c>
    </row>
    <row r="4134" spans="1:12" x14ac:dyDescent="0.35">
      <c r="A4134">
        <v>256405</v>
      </c>
      <c r="B4134">
        <v>4</v>
      </c>
      <c r="C4134" t="s">
        <v>13</v>
      </c>
      <c r="D4134">
        <v>16</v>
      </c>
      <c r="E4134">
        <v>7</v>
      </c>
      <c r="F4134">
        <v>1</v>
      </c>
      <c r="G4134">
        <v>40</v>
      </c>
      <c r="H4134" t="s">
        <v>273</v>
      </c>
      <c r="I4134" t="s">
        <v>273</v>
      </c>
      <c r="K4134">
        <v>7</v>
      </c>
      <c r="L4134">
        <v>1</v>
      </c>
    </row>
    <row r="4135" spans="1:12" x14ac:dyDescent="0.35">
      <c r="A4135">
        <v>256405</v>
      </c>
      <c r="B4135">
        <v>5</v>
      </c>
      <c r="C4135" t="s">
        <v>36</v>
      </c>
      <c r="D4135">
        <v>18</v>
      </c>
      <c r="E4135">
        <v>9</v>
      </c>
      <c r="F4135">
        <v>1</v>
      </c>
      <c r="G4135">
        <v>20</v>
      </c>
      <c r="H4135" t="s">
        <v>351</v>
      </c>
      <c r="I4135">
        <v>150</v>
      </c>
      <c r="J4135">
        <v>150</v>
      </c>
      <c r="K4135">
        <v>9</v>
      </c>
      <c r="L4135">
        <v>1</v>
      </c>
    </row>
    <row r="4136" spans="1:12" x14ac:dyDescent="0.35">
      <c r="A4136">
        <v>256405</v>
      </c>
      <c r="B4136">
        <v>6</v>
      </c>
      <c r="C4136" t="s">
        <v>16</v>
      </c>
      <c r="D4136">
        <v>18</v>
      </c>
      <c r="E4136">
        <v>8</v>
      </c>
      <c r="F4136">
        <v>1</v>
      </c>
      <c r="G4136">
        <v>30</v>
      </c>
      <c r="H4136" t="s">
        <v>154</v>
      </c>
      <c r="I4136" t="s">
        <v>154</v>
      </c>
      <c r="J4136">
        <v>7</v>
      </c>
      <c r="K4136">
        <v>8</v>
      </c>
      <c r="L4136">
        <v>1</v>
      </c>
    </row>
    <row r="4137" spans="1:12" x14ac:dyDescent="0.35">
      <c r="A4137">
        <v>256405</v>
      </c>
      <c r="B4137">
        <v>7</v>
      </c>
      <c r="C4137" t="s">
        <v>36</v>
      </c>
      <c r="D4137">
        <v>18</v>
      </c>
      <c r="E4137">
        <v>9</v>
      </c>
      <c r="F4137">
        <v>1</v>
      </c>
      <c r="G4137">
        <v>20</v>
      </c>
      <c r="H4137" t="s">
        <v>154</v>
      </c>
      <c r="I4137" t="s">
        <v>154</v>
      </c>
      <c r="J4137">
        <v>7</v>
      </c>
      <c r="K4137">
        <v>9</v>
      </c>
      <c r="L4137">
        <v>1</v>
      </c>
    </row>
    <row r="4138" spans="1:12" x14ac:dyDescent="0.35">
      <c r="A4138">
        <v>522158</v>
      </c>
      <c r="B4138">
        <v>1</v>
      </c>
      <c r="C4138" t="s">
        <v>36</v>
      </c>
      <c r="D4138">
        <v>11</v>
      </c>
      <c r="E4138">
        <v>9</v>
      </c>
      <c r="F4138">
        <v>1</v>
      </c>
      <c r="G4138">
        <v>20</v>
      </c>
      <c r="H4138">
        <v>8.1883101851851769E-3</v>
      </c>
      <c r="I4138">
        <v>8.1883101851851769E-3</v>
      </c>
      <c r="J4138">
        <v>8.1883101851851769E-3</v>
      </c>
      <c r="K4138">
        <v>9</v>
      </c>
      <c r="L4138">
        <v>1</v>
      </c>
    </row>
    <row r="4139" spans="1:12" x14ac:dyDescent="0.35">
      <c r="A4139">
        <v>522158</v>
      </c>
      <c r="B4139">
        <v>2</v>
      </c>
      <c r="C4139" t="s">
        <v>40</v>
      </c>
      <c r="D4139">
        <v>50</v>
      </c>
      <c r="E4139">
        <v>6</v>
      </c>
      <c r="F4139">
        <v>1</v>
      </c>
      <c r="G4139">
        <v>50</v>
      </c>
      <c r="H4139">
        <v>1.6559490740740701E-2</v>
      </c>
      <c r="I4139">
        <v>1.6559490740740701E-2</v>
      </c>
      <c r="J4139">
        <v>1.6559490740740701E-2</v>
      </c>
      <c r="K4139">
        <v>6</v>
      </c>
      <c r="L4139">
        <v>1</v>
      </c>
    </row>
    <row r="4140" spans="1:12" x14ac:dyDescent="0.35">
      <c r="A4140">
        <v>522158</v>
      </c>
      <c r="B4140">
        <v>3</v>
      </c>
      <c r="C4140" t="s">
        <v>16</v>
      </c>
      <c r="D4140">
        <v>11</v>
      </c>
      <c r="E4140">
        <v>8</v>
      </c>
      <c r="F4140">
        <v>1</v>
      </c>
      <c r="G4140">
        <v>30</v>
      </c>
      <c r="H4140">
        <v>3.4171296296297005E-3</v>
      </c>
      <c r="I4140">
        <v>3.4171296296297005E-3</v>
      </c>
      <c r="J4140">
        <v>3.4171296296297005E-3</v>
      </c>
      <c r="K4140">
        <v>8</v>
      </c>
      <c r="L4140">
        <v>1</v>
      </c>
    </row>
    <row r="4141" spans="1:12" x14ac:dyDescent="0.35">
      <c r="A4141">
        <v>522158</v>
      </c>
      <c r="B4141">
        <v>4</v>
      </c>
      <c r="C4141" t="s">
        <v>69</v>
      </c>
      <c r="D4141">
        <v>11</v>
      </c>
      <c r="E4141">
        <v>10</v>
      </c>
      <c r="F4141">
        <v>1</v>
      </c>
      <c r="G4141">
        <v>10</v>
      </c>
      <c r="H4141" t="s">
        <v>239</v>
      </c>
      <c r="I4141" t="s">
        <v>239</v>
      </c>
      <c r="J4141">
        <v>31</v>
      </c>
      <c r="K4141">
        <v>10</v>
      </c>
      <c r="L4141">
        <v>1</v>
      </c>
    </row>
    <row r="4142" spans="1:12" x14ac:dyDescent="0.35">
      <c r="A4142">
        <v>522158</v>
      </c>
      <c r="B4142">
        <v>5</v>
      </c>
      <c r="C4142" t="s">
        <v>69</v>
      </c>
      <c r="D4142">
        <v>20</v>
      </c>
      <c r="E4142">
        <v>10</v>
      </c>
      <c r="F4142">
        <v>1</v>
      </c>
      <c r="G4142">
        <v>10</v>
      </c>
      <c r="H4142" t="s">
        <v>352</v>
      </c>
      <c r="I4142">
        <v>140</v>
      </c>
      <c r="J4142">
        <v>140</v>
      </c>
      <c r="K4142">
        <v>10</v>
      </c>
      <c r="L4142">
        <v>1</v>
      </c>
    </row>
    <row r="4143" spans="1:12" x14ac:dyDescent="0.35">
      <c r="A4143">
        <v>522158</v>
      </c>
      <c r="B4143">
        <v>6</v>
      </c>
      <c r="C4143" t="s">
        <v>69</v>
      </c>
      <c r="D4143">
        <v>20</v>
      </c>
      <c r="E4143">
        <v>10</v>
      </c>
      <c r="F4143">
        <v>1</v>
      </c>
      <c r="G4143">
        <v>10</v>
      </c>
      <c r="H4143" t="s">
        <v>302</v>
      </c>
      <c r="I4143" t="s">
        <v>302</v>
      </c>
      <c r="J4143">
        <v>36</v>
      </c>
      <c r="K4143">
        <v>10</v>
      </c>
      <c r="L4143">
        <v>1</v>
      </c>
    </row>
    <row r="4144" spans="1:12" x14ac:dyDescent="0.35">
      <c r="A4144">
        <v>522158</v>
      </c>
      <c r="B4144">
        <v>7</v>
      </c>
      <c r="C4144" t="s">
        <v>69</v>
      </c>
      <c r="D4144">
        <v>20</v>
      </c>
      <c r="E4144">
        <v>10</v>
      </c>
      <c r="F4144">
        <v>1</v>
      </c>
      <c r="G4144">
        <v>10</v>
      </c>
      <c r="H4144" t="s">
        <v>170</v>
      </c>
      <c r="I4144" t="s">
        <v>170</v>
      </c>
      <c r="J4144">
        <v>11</v>
      </c>
      <c r="K4144">
        <v>10</v>
      </c>
      <c r="L4144">
        <v>1</v>
      </c>
    </row>
    <row r="4145" spans="1:12" x14ac:dyDescent="0.35">
      <c r="A4145">
        <v>150577</v>
      </c>
      <c r="B4145">
        <v>1</v>
      </c>
      <c r="C4145" t="s">
        <v>11</v>
      </c>
      <c r="D4145">
        <v>5</v>
      </c>
      <c r="E4145">
        <v>1</v>
      </c>
      <c r="F4145">
        <v>1</v>
      </c>
      <c r="G4145">
        <v>100</v>
      </c>
      <c r="H4145">
        <v>5.9001157407407856E-3</v>
      </c>
      <c r="I4145">
        <v>5.9001157407407856E-3</v>
      </c>
      <c r="J4145">
        <v>5.9001157407407856E-3</v>
      </c>
      <c r="K4145">
        <v>1</v>
      </c>
      <c r="L4145">
        <v>1</v>
      </c>
    </row>
    <row r="4146" spans="1:12" x14ac:dyDescent="0.35">
      <c r="A4146">
        <v>150577</v>
      </c>
      <c r="B4146">
        <v>2</v>
      </c>
      <c r="C4146" t="s">
        <v>11</v>
      </c>
      <c r="D4146">
        <v>44</v>
      </c>
      <c r="E4146">
        <v>1</v>
      </c>
      <c r="F4146">
        <v>1</v>
      </c>
      <c r="G4146">
        <v>100</v>
      </c>
      <c r="H4146">
        <v>1.6594560185185125E-2</v>
      </c>
      <c r="I4146">
        <v>1.6594560185185125E-2</v>
      </c>
      <c r="J4146">
        <v>1.6594560185185125E-2</v>
      </c>
      <c r="K4146">
        <v>1</v>
      </c>
      <c r="L4146">
        <v>1</v>
      </c>
    </row>
    <row r="4147" spans="1:12" x14ac:dyDescent="0.35">
      <c r="A4147">
        <v>150577</v>
      </c>
      <c r="B4147">
        <v>3</v>
      </c>
      <c r="C4147" t="s">
        <v>11</v>
      </c>
      <c r="D4147">
        <v>5</v>
      </c>
      <c r="E4147">
        <v>1</v>
      </c>
      <c r="F4147">
        <v>1</v>
      </c>
      <c r="G4147">
        <v>100</v>
      </c>
      <c r="H4147">
        <v>1.9440972222222186E-3</v>
      </c>
      <c r="I4147">
        <v>1.9440972222222186E-3</v>
      </c>
      <c r="J4147">
        <v>1.9440972222222186E-3</v>
      </c>
      <c r="K4147">
        <v>1</v>
      </c>
      <c r="L4147">
        <v>1</v>
      </c>
    </row>
    <row r="4148" spans="1:12" x14ac:dyDescent="0.35">
      <c r="A4148">
        <v>150577</v>
      </c>
      <c r="B4148">
        <v>4</v>
      </c>
      <c r="C4148" t="s">
        <v>11</v>
      </c>
      <c r="D4148">
        <v>5</v>
      </c>
      <c r="E4148">
        <v>1</v>
      </c>
      <c r="F4148">
        <v>1</v>
      </c>
      <c r="G4148">
        <v>100</v>
      </c>
      <c r="H4148">
        <v>8.3004629629630511E-3</v>
      </c>
      <c r="I4148">
        <v>8.3004629629630511E-3</v>
      </c>
      <c r="J4148">
        <v>8.3004629629630511E-3</v>
      </c>
      <c r="K4148">
        <v>1</v>
      </c>
      <c r="L4148">
        <v>1</v>
      </c>
    </row>
    <row r="4149" spans="1:12" x14ac:dyDescent="0.35">
      <c r="A4149">
        <v>150577</v>
      </c>
      <c r="B4149">
        <v>5</v>
      </c>
      <c r="C4149" t="s">
        <v>11</v>
      </c>
      <c r="D4149">
        <v>5</v>
      </c>
      <c r="E4149">
        <v>1</v>
      </c>
      <c r="F4149">
        <v>1</v>
      </c>
      <c r="G4149">
        <v>100</v>
      </c>
      <c r="H4149" t="s">
        <v>353</v>
      </c>
      <c r="I4149">
        <v>120</v>
      </c>
      <c r="J4149">
        <v>120</v>
      </c>
      <c r="K4149" t="s">
        <v>318</v>
      </c>
      <c r="L4149">
        <v>1</v>
      </c>
    </row>
    <row r="4150" spans="1:12" x14ac:dyDescent="0.35">
      <c r="A4150">
        <v>150577</v>
      </c>
      <c r="B4150">
        <v>6</v>
      </c>
      <c r="C4150" t="s">
        <v>11</v>
      </c>
      <c r="D4150">
        <v>5</v>
      </c>
      <c r="E4150">
        <v>1</v>
      </c>
      <c r="F4150">
        <v>1</v>
      </c>
      <c r="G4150">
        <v>100</v>
      </c>
      <c r="H4150">
        <v>1.9957175925926496E-3</v>
      </c>
      <c r="I4150">
        <v>1.9957175925926496E-3</v>
      </c>
      <c r="J4150">
        <v>1.9957175925926496E-3</v>
      </c>
      <c r="K4150">
        <v>1</v>
      </c>
      <c r="L4150">
        <v>1</v>
      </c>
    </row>
    <row r="4151" spans="1:12" x14ac:dyDescent="0.35">
      <c r="A4151">
        <v>150577</v>
      </c>
      <c r="B4151">
        <v>7</v>
      </c>
      <c r="C4151" t="s">
        <v>11</v>
      </c>
      <c r="D4151">
        <v>5</v>
      </c>
      <c r="E4151">
        <v>1</v>
      </c>
      <c r="F4151">
        <v>1</v>
      </c>
      <c r="G4151">
        <v>100</v>
      </c>
      <c r="H4151">
        <v>2.247569444444375E-3</v>
      </c>
      <c r="I4151">
        <v>2.247569444444375E-3</v>
      </c>
      <c r="J4151">
        <v>2.247569444444375E-3</v>
      </c>
      <c r="K4151">
        <v>1</v>
      </c>
      <c r="L4151">
        <v>1</v>
      </c>
    </row>
    <row r="4152" spans="1:12" x14ac:dyDescent="0.35">
      <c r="A4152">
        <v>330392</v>
      </c>
      <c r="B4152">
        <v>1</v>
      </c>
      <c r="C4152" t="s">
        <v>21</v>
      </c>
      <c r="D4152">
        <v>4</v>
      </c>
      <c r="E4152">
        <v>4</v>
      </c>
      <c r="F4152">
        <v>1</v>
      </c>
      <c r="G4152">
        <v>70</v>
      </c>
      <c r="H4152">
        <v>7.7965277777778397E-3</v>
      </c>
      <c r="I4152">
        <v>7.7965277777778397E-3</v>
      </c>
      <c r="J4152">
        <v>7.7965277777778397E-3</v>
      </c>
      <c r="K4152">
        <v>4</v>
      </c>
      <c r="L4152">
        <v>1</v>
      </c>
    </row>
    <row r="4153" spans="1:12" x14ac:dyDescent="0.35">
      <c r="A4153">
        <v>330392</v>
      </c>
      <c r="B4153">
        <v>2</v>
      </c>
      <c r="C4153" t="s">
        <v>20</v>
      </c>
      <c r="D4153">
        <v>43</v>
      </c>
      <c r="E4153">
        <v>2</v>
      </c>
      <c r="F4153">
        <v>1</v>
      </c>
      <c r="G4153">
        <v>90</v>
      </c>
      <c r="H4153">
        <v>1.7181828703703772E-2</v>
      </c>
      <c r="I4153">
        <v>1.7181828703703772E-2</v>
      </c>
      <c r="J4153">
        <v>1.7181828703703772E-2</v>
      </c>
      <c r="K4153">
        <v>2</v>
      </c>
      <c r="L4153">
        <v>1</v>
      </c>
    </row>
    <row r="4154" spans="1:12" x14ac:dyDescent="0.35">
      <c r="A4154">
        <v>330392</v>
      </c>
      <c r="B4154">
        <v>3</v>
      </c>
      <c r="C4154" t="s">
        <v>13</v>
      </c>
      <c r="D4154">
        <v>4</v>
      </c>
      <c r="E4154">
        <v>7</v>
      </c>
      <c r="F4154">
        <v>1</v>
      </c>
      <c r="G4154">
        <v>40</v>
      </c>
      <c r="H4154" t="s">
        <v>68</v>
      </c>
      <c r="I4154" t="s">
        <v>68</v>
      </c>
      <c r="J4154">
        <v>6</v>
      </c>
      <c r="K4154">
        <v>7</v>
      </c>
      <c r="L4154">
        <v>1</v>
      </c>
    </row>
    <row r="4155" spans="1:12" x14ac:dyDescent="0.35">
      <c r="A4155">
        <v>330392</v>
      </c>
      <c r="B4155">
        <v>4</v>
      </c>
      <c r="C4155" t="s">
        <v>20</v>
      </c>
      <c r="D4155">
        <v>4</v>
      </c>
      <c r="E4155">
        <v>2</v>
      </c>
      <c r="F4155">
        <v>1</v>
      </c>
      <c r="G4155">
        <v>90</v>
      </c>
      <c r="H4155">
        <v>9.9555555555554953E-3</v>
      </c>
      <c r="I4155">
        <v>9.9555555555554953E-3</v>
      </c>
      <c r="J4155">
        <v>9.9555555555554953E-3</v>
      </c>
      <c r="K4155">
        <v>2</v>
      </c>
      <c r="L4155">
        <v>1</v>
      </c>
    </row>
    <row r="4156" spans="1:12" x14ac:dyDescent="0.35">
      <c r="A4156">
        <v>330392</v>
      </c>
      <c r="B4156">
        <v>5</v>
      </c>
      <c r="C4156" t="s">
        <v>11</v>
      </c>
      <c r="D4156">
        <v>6</v>
      </c>
      <c r="E4156">
        <v>1</v>
      </c>
      <c r="F4156">
        <v>1</v>
      </c>
      <c r="G4156">
        <v>100</v>
      </c>
      <c r="H4156" t="s">
        <v>353</v>
      </c>
      <c r="I4156">
        <v>120</v>
      </c>
      <c r="J4156">
        <v>120</v>
      </c>
      <c r="K4156" t="s">
        <v>318</v>
      </c>
      <c r="L4156">
        <v>1</v>
      </c>
    </row>
    <row r="4157" spans="1:12" x14ac:dyDescent="0.35">
      <c r="A4157">
        <v>330392</v>
      </c>
      <c r="B4157">
        <v>6</v>
      </c>
      <c r="C4157" t="s">
        <v>21</v>
      </c>
      <c r="D4157">
        <v>6</v>
      </c>
      <c r="E4157">
        <v>4</v>
      </c>
      <c r="F4157">
        <v>1</v>
      </c>
      <c r="G4157">
        <v>70</v>
      </c>
      <c r="H4157">
        <v>2.6706018518518615E-3</v>
      </c>
      <c r="I4157">
        <v>2.6706018518518615E-3</v>
      </c>
      <c r="J4157">
        <v>2.6706018518518615E-3</v>
      </c>
      <c r="K4157">
        <v>4</v>
      </c>
      <c r="L4157">
        <v>1</v>
      </c>
    </row>
    <row r="4158" spans="1:12" x14ac:dyDescent="0.35">
      <c r="A4158">
        <v>330392</v>
      </c>
      <c r="B4158">
        <v>7</v>
      </c>
      <c r="C4158" t="s">
        <v>28</v>
      </c>
      <c r="D4158">
        <v>6</v>
      </c>
      <c r="E4158">
        <v>3</v>
      </c>
      <c r="F4158">
        <v>1</v>
      </c>
      <c r="G4158">
        <v>80</v>
      </c>
      <c r="H4158">
        <v>3.4253472222223191E-3</v>
      </c>
      <c r="I4158">
        <v>3.4253472222223191E-3</v>
      </c>
      <c r="J4158">
        <v>3.4253472222223191E-3</v>
      </c>
      <c r="K4158">
        <v>3</v>
      </c>
      <c r="L4158">
        <v>1</v>
      </c>
    </row>
    <row r="4159" spans="1:12" x14ac:dyDescent="0.35">
      <c r="A4159">
        <v>145039</v>
      </c>
      <c r="B4159">
        <v>1</v>
      </c>
      <c r="C4159" t="s">
        <v>40</v>
      </c>
      <c r="D4159">
        <v>6</v>
      </c>
      <c r="E4159">
        <v>6</v>
      </c>
      <c r="F4159">
        <v>1</v>
      </c>
      <c r="G4159">
        <v>50</v>
      </c>
      <c r="H4159">
        <v>8.3927083333332764E-3</v>
      </c>
      <c r="I4159">
        <v>8.3927083333332764E-3</v>
      </c>
      <c r="J4159">
        <v>8.3927083333332764E-3</v>
      </c>
      <c r="K4159">
        <v>6</v>
      </c>
      <c r="L4159">
        <v>1</v>
      </c>
    </row>
    <row r="4160" spans="1:12" x14ac:dyDescent="0.35">
      <c r="A4160">
        <v>145039</v>
      </c>
      <c r="B4160">
        <v>2</v>
      </c>
      <c r="C4160" t="s">
        <v>16</v>
      </c>
      <c r="D4160">
        <v>45</v>
      </c>
      <c r="E4160">
        <v>8</v>
      </c>
      <c r="F4160">
        <v>1</v>
      </c>
      <c r="G4160">
        <v>30</v>
      </c>
      <c r="H4160">
        <v>2.1058333333333401E-2</v>
      </c>
      <c r="I4160">
        <v>2.1058333333333401E-2</v>
      </c>
      <c r="J4160">
        <v>2.1058333333333401E-2</v>
      </c>
      <c r="K4160">
        <v>8</v>
      </c>
      <c r="L4160">
        <v>1</v>
      </c>
    </row>
    <row r="4161" spans="1:12" x14ac:dyDescent="0.35">
      <c r="A4161">
        <v>145039</v>
      </c>
      <c r="B4161">
        <v>3</v>
      </c>
      <c r="C4161" t="s">
        <v>28</v>
      </c>
      <c r="D4161">
        <v>2</v>
      </c>
      <c r="E4161">
        <v>3</v>
      </c>
      <c r="F4161">
        <v>1</v>
      </c>
      <c r="G4161">
        <v>80</v>
      </c>
      <c r="H4161" t="s">
        <v>150</v>
      </c>
      <c r="I4161" t="s">
        <v>150</v>
      </c>
      <c r="J4161">
        <v>2</v>
      </c>
      <c r="K4161">
        <v>3</v>
      </c>
      <c r="L4161">
        <v>1</v>
      </c>
    </row>
    <row r="4162" spans="1:12" x14ac:dyDescent="0.35">
      <c r="A4162">
        <v>145039</v>
      </c>
      <c r="B4162">
        <v>4</v>
      </c>
      <c r="C4162" t="s">
        <v>16</v>
      </c>
      <c r="D4162">
        <v>2</v>
      </c>
      <c r="E4162">
        <v>8</v>
      </c>
      <c r="F4162">
        <v>1</v>
      </c>
      <c r="G4162">
        <v>30</v>
      </c>
      <c r="H4162" t="s">
        <v>196</v>
      </c>
      <c r="I4162" t="s">
        <v>196</v>
      </c>
      <c r="J4162">
        <v>15</v>
      </c>
      <c r="K4162">
        <v>8</v>
      </c>
      <c r="L4162">
        <v>1</v>
      </c>
    </row>
    <row r="4163" spans="1:12" x14ac:dyDescent="0.35">
      <c r="A4163">
        <v>145039</v>
      </c>
      <c r="B4163">
        <v>5</v>
      </c>
      <c r="C4163" t="s">
        <v>13</v>
      </c>
      <c r="D4163">
        <v>8</v>
      </c>
      <c r="E4163">
        <v>7</v>
      </c>
      <c r="F4163">
        <v>1</v>
      </c>
      <c r="G4163">
        <v>40</v>
      </c>
      <c r="H4163" t="s">
        <v>354</v>
      </c>
      <c r="I4163">
        <v>100</v>
      </c>
      <c r="J4163">
        <v>100</v>
      </c>
      <c r="K4163" t="s">
        <v>330</v>
      </c>
      <c r="L4163">
        <v>1</v>
      </c>
    </row>
    <row r="4164" spans="1:12" x14ac:dyDescent="0.35">
      <c r="A4164">
        <v>145039</v>
      </c>
      <c r="B4164">
        <v>6</v>
      </c>
      <c r="C4164" t="s">
        <v>20</v>
      </c>
      <c r="D4164">
        <v>8</v>
      </c>
      <c r="E4164">
        <v>2</v>
      </c>
      <c r="F4164">
        <v>1</v>
      </c>
      <c r="G4164">
        <v>90</v>
      </c>
      <c r="H4164">
        <v>2.4644675925926673E-3</v>
      </c>
      <c r="I4164">
        <v>2.4644675925926673E-3</v>
      </c>
      <c r="J4164">
        <v>2.4644675925926673E-3</v>
      </c>
      <c r="K4164">
        <v>2</v>
      </c>
      <c r="L4164">
        <v>1</v>
      </c>
    </row>
    <row r="4165" spans="1:12" x14ac:dyDescent="0.35">
      <c r="A4165">
        <v>145039</v>
      </c>
      <c r="B4165">
        <v>7</v>
      </c>
      <c r="C4165" t="s">
        <v>20</v>
      </c>
      <c r="D4165">
        <v>8</v>
      </c>
      <c r="E4165">
        <v>2</v>
      </c>
      <c r="F4165">
        <v>1</v>
      </c>
      <c r="G4165">
        <v>90</v>
      </c>
      <c r="H4165">
        <v>3.2790509259259526E-3</v>
      </c>
      <c r="I4165">
        <v>3.2790509259259526E-3</v>
      </c>
      <c r="J4165">
        <v>3.2790509259259526E-3</v>
      </c>
      <c r="K4165">
        <v>2</v>
      </c>
      <c r="L4165">
        <v>1</v>
      </c>
    </row>
    <row r="4166" spans="1:12" x14ac:dyDescent="0.35">
      <c r="A4166">
        <v>819703</v>
      </c>
      <c r="B4166">
        <v>1</v>
      </c>
      <c r="C4166" t="s">
        <v>28</v>
      </c>
      <c r="D4166">
        <v>9</v>
      </c>
      <c r="E4166">
        <v>3</v>
      </c>
      <c r="F4166">
        <v>1</v>
      </c>
      <c r="G4166">
        <v>80</v>
      </c>
      <c r="H4166">
        <v>7.4259259259259469E-3</v>
      </c>
      <c r="I4166">
        <v>7.4259259259259469E-3</v>
      </c>
      <c r="J4166">
        <v>7.4259259259259469E-3</v>
      </c>
      <c r="K4166">
        <v>3</v>
      </c>
      <c r="L4166">
        <v>1</v>
      </c>
    </row>
    <row r="4167" spans="1:12" x14ac:dyDescent="0.35">
      <c r="A4167">
        <v>819703</v>
      </c>
      <c r="B4167">
        <v>2</v>
      </c>
      <c r="C4167" t="s">
        <v>28</v>
      </c>
      <c r="D4167">
        <v>48</v>
      </c>
      <c r="E4167">
        <v>3</v>
      </c>
      <c r="F4167">
        <v>1</v>
      </c>
      <c r="G4167">
        <v>80</v>
      </c>
      <c r="H4167">
        <v>1.7327777777777831E-2</v>
      </c>
      <c r="I4167">
        <v>1.7327777777777831E-2</v>
      </c>
      <c r="J4167">
        <v>1.7327777777777831E-2</v>
      </c>
      <c r="K4167">
        <v>3</v>
      </c>
      <c r="L4167">
        <v>1</v>
      </c>
    </row>
    <row r="4168" spans="1:12" x14ac:dyDescent="0.35">
      <c r="A4168">
        <v>819703</v>
      </c>
      <c r="B4168">
        <v>3</v>
      </c>
      <c r="C4168" t="s">
        <v>16</v>
      </c>
      <c r="D4168">
        <v>7</v>
      </c>
      <c r="E4168">
        <v>8</v>
      </c>
      <c r="F4168">
        <v>1</v>
      </c>
      <c r="G4168">
        <v>30</v>
      </c>
      <c r="H4168" t="s">
        <v>68</v>
      </c>
      <c r="I4168" t="s">
        <v>68</v>
      </c>
      <c r="J4168">
        <v>6</v>
      </c>
      <c r="K4168">
        <v>8</v>
      </c>
      <c r="L4168">
        <v>1</v>
      </c>
    </row>
    <row r="4169" spans="1:12" x14ac:dyDescent="0.35">
      <c r="A4169">
        <v>819703</v>
      </c>
      <c r="B4169">
        <v>4</v>
      </c>
      <c r="C4169" t="s">
        <v>19</v>
      </c>
      <c r="D4169">
        <v>7</v>
      </c>
      <c r="E4169">
        <v>5</v>
      </c>
      <c r="F4169">
        <v>1</v>
      </c>
      <c r="G4169">
        <v>60</v>
      </c>
      <c r="H4169">
        <v>1.2137731481481451E-2</v>
      </c>
      <c r="I4169">
        <v>1.2137731481481451E-2</v>
      </c>
      <c r="J4169">
        <v>1.2137731481481451E-2</v>
      </c>
      <c r="K4169">
        <v>5</v>
      </c>
      <c r="L4169">
        <v>1</v>
      </c>
    </row>
    <row r="4170" spans="1:12" x14ac:dyDescent="0.35">
      <c r="A4170">
        <v>819703</v>
      </c>
      <c r="B4170">
        <v>5</v>
      </c>
      <c r="C4170" t="s">
        <v>36</v>
      </c>
      <c r="D4170">
        <v>4</v>
      </c>
      <c r="E4170">
        <v>9</v>
      </c>
      <c r="F4170">
        <v>1</v>
      </c>
      <c r="G4170">
        <v>20</v>
      </c>
      <c r="H4170" t="s">
        <v>355</v>
      </c>
      <c r="I4170">
        <v>90</v>
      </c>
      <c r="J4170">
        <v>90</v>
      </c>
      <c r="K4170">
        <v>9</v>
      </c>
      <c r="L4170">
        <v>1</v>
      </c>
    </row>
    <row r="4171" spans="1:12" x14ac:dyDescent="0.35">
      <c r="A4171">
        <v>819703</v>
      </c>
      <c r="B4171">
        <v>6</v>
      </c>
      <c r="C4171" t="s">
        <v>19</v>
      </c>
      <c r="D4171">
        <v>4</v>
      </c>
      <c r="E4171">
        <v>5</v>
      </c>
      <c r="F4171">
        <v>1</v>
      </c>
      <c r="G4171">
        <v>60</v>
      </c>
      <c r="H4171">
        <v>2.72013888888889E-3</v>
      </c>
      <c r="I4171">
        <v>2.72013888888889E-3</v>
      </c>
      <c r="J4171">
        <v>2.72013888888889E-3</v>
      </c>
      <c r="K4171">
        <v>5</v>
      </c>
      <c r="L4171">
        <v>1</v>
      </c>
    </row>
    <row r="4172" spans="1:12" x14ac:dyDescent="0.35">
      <c r="A4172">
        <v>819703</v>
      </c>
      <c r="B4172">
        <v>7</v>
      </c>
      <c r="C4172" t="s">
        <v>21</v>
      </c>
      <c r="D4172">
        <v>4</v>
      </c>
      <c r="E4172">
        <v>4</v>
      </c>
      <c r="F4172">
        <v>1</v>
      </c>
      <c r="G4172">
        <v>70</v>
      </c>
      <c r="H4172">
        <v>3.4381944444443757E-3</v>
      </c>
      <c r="I4172">
        <v>3.4381944444443757E-3</v>
      </c>
      <c r="J4172">
        <v>3.4381944444443757E-3</v>
      </c>
      <c r="K4172">
        <v>4</v>
      </c>
      <c r="L4172">
        <v>1</v>
      </c>
    </row>
    <row r="4173" spans="1:12" x14ac:dyDescent="0.35">
      <c r="A4173">
        <v>243666</v>
      </c>
      <c r="B4173">
        <v>1</v>
      </c>
      <c r="C4173" t="s">
        <v>69</v>
      </c>
      <c r="D4173">
        <v>7</v>
      </c>
      <c r="E4173">
        <v>10</v>
      </c>
      <c r="F4173">
        <v>1</v>
      </c>
      <c r="G4173">
        <v>10</v>
      </c>
      <c r="H4173" t="s">
        <v>356</v>
      </c>
      <c r="I4173" t="s">
        <v>356</v>
      </c>
      <c r="J4173">
        <v>103</v>
      </c>
      <c r="K4173">
        <v>10</v>
      </c>
      <c r="L4173">
        <v>1</v>
      </c>
    </row>
    <row r="4174" spans="1:12" x14ac:dyDescent="0.35">
      <c r="A4174">
        <v>243666</v>
      </c>
      <c r="B4174">
        <v>2</v>
      </c>
      <c r="C4174" t="s">
        <v>13</v>
      </c>
      <c r="D4174">
        <v>46</v>
      </c>
      <c r="E4174">
        <v>7</v>
      </c>
      <c r="F4174">
        <v>1</v>
      </c>
      <c r="G4174">
        <v>40</v>
      </c>
      <c r="H4174">
        <v>1.9288541666666603E-2</v>
      </c>
      <c r="I4174">
        <v>1.9288541666666603E-2</v>
      </c>
      <c r="J4174">
        <v>1.9288541666666603E-2</v>
      </c>
      <c r="K4174">
        <v>7</v>
      </c>
      <c r="L4174">
        <v>1</v>
      </c>
    </row>
    <row r="4175" spans="1:12" x14ac:dyDescent="0.35">
      <c r="A4175">
        <v>243666</v>
      </c>
      <c r="B4175">
        <v>3</v>
      </c>
      <c r="C4175" t="s">
        <v>21</v>
      </c>
      <c r="D4175">
        <v>1</v>
      </c>
      <c r="E4175">
        <v>4</v>
      </c>
      <c r="F4175">
        <v>1</v>
      </c>
      <c r="G4175">
        <v>70</v>
      </c>
      <c r="H4175" t="s">
        <v>166</v>
      </c>
      <c r="I4175" t="s">
        <v>166</v>
      </c>
      <c r="J4175">
        <v>5</v>
      </c>
      <c r="K4175">
        <v>4</v>
      </c>
      <c r="L4175">
        <v>1</v>
      </c>
    </row>
    <row r="4176" spans="1:12" x14ac:dyDescent="0.35">
      <c r="A4176">
        <v>243666</v>
      </c>
      <c r="B4176">
        <v>4</v>
      </c>
      <c r="C4176" t="s">
        <v>21</v>
      </c>
      <c r="D4176">
        <v>1</v>
      </c>
      <c r="E4176">
        <v>4</v>
      </c>
      <c r="F4176">
        <v>1</v>
      </c>
      <c r="G4176">
        <v>70</v>
      </c>
      <c r="H4176">
        <v>1.141805555555564E-2</v>
      </c>
      <c r="I4176">
        <v>1.141805555555564E-2</v>
      </c>
      <c r="J4176">
        <v>1.141805555555564E-2</v>
      </c>
      <c r="K4176">
        <v>4</v>
      </c>
      <c r="L4176">
        <v>1</v>
      </c>
    </row>
    <row r="4177" spans="1:12" x14ac:dyDescent="0.35">
      <c r="A4177">
        <v>243666</v>
      </c>
      <c r="B4177">
        <v>5</v>
      </c>
      <c r="C4177" t="s">
        <v>21</v>
      </c>
      <c r="D4177">
        <v>2</v>
      </c>
      <c r="E4177">
        <v>4</v>
      </c>
      <c r="F4177">
        <v>1</v>
      </c>
      <c r="G4177">
        <v>70</v>
      </c>
      <c r="H4177" t="s">
        <v>342</v>
      </c>
      <c r="I4177">
        <v>115</v>
      </c>
      <c r="J4177">
        <v>115</v>
      </c>
      <c r="K4177">
        <v>4</v>
      </c>
      <c r="L4177">
        <v>1</v>
      </c>
    </row>
    <row r="4178" spans="1:12" x14ac:dyDescent="0.35">
      <c r="A4178">
        <v>243666</v>
      </c>
      <c r="B4178">
        <v>6</v>
      </c>
      <c r="C4178" t="s">
        <v>28</v>
      </c>
      <c r="D4178">
        <v>2</v>
      </c>
      <c r="E4178">
        <v>3</v>
      </c>
      <c r="F4178">
        <v>1</v>
      </c>
      <c r="G4178">
        <v>80</v>
      </c>
      <c r="H4178">
        <v>2.6122685185185901E-3</v>
      </c>
      <c r="I4178">
        <v>2.6122685185185901E-3</v>
      </c>
      <c r="J4178">
        <v>2.6122685185185901E-3</v>
      </c>
      <c r="K4178">
        <v>3</v>
      </c>
      <c r="L4178">
        <v>1</v>
      </c>
    </row>
    <row r="4179" spans="1:12" x14ac:dyDescent="0.35">
      <c r="A4179">
        <v>243666</v>
      </c>
      <c r="B4179">
        <v>7</v>
      </c>
      <c r="C4179" t="s">
        <v>19</v>
      </c>
      <c r="D4179">
        <v>2</v>
      </c>
      <c r="E4179">
        <v>5</v>
      </c>
      <c r="F4179">
        <v>1</v>
      </c>
      <c r="G4179">
        <v>60</v>
      </c>
      <c r="H4179">
        <v>3.6103009259258467E-3</v>
      </c>
      <c r="I4179">
        <v>3.6103009259258467E-3</v>
      </c>
      <c r="J4179">
        <v>3.6103009259258467E-3</v>
      </c>
      <c r="K4179">
        <v>5</v>
      </c>
      <c r="L4179">
        <v>1</v>
      </c>
    </row>
    <row r="4180" spans="1:12" x14ac:dyDescent="0.35">
      <c r="A4180">
        <v>198927</v>
      </c>
      <c r="B4180">
        <v>1</v>
      </c>
      <c r="C4180" t="s">
        <v>16</v>
      </c>
      <c r="D4180">
        <v>10</v>
      </c>
      <c r="E4180">
        <v>8</v>
      </c>
      <c r="F4180">
        <v>1</v>
      </c>
      <c r="G4180">
        <v>30</v>
      </c>
      <c r="H4180">
        <v>9.0293981481481822E-3</v>
      </c>
      <c r="I4180">
        <v>9.0293981481481822E-3</v>
      </c>
      <c r="J4180">
        <v>9.0293981481481822E-3</v>
      </c>
      <c r="K4180">
        <v>8</v>
      </c>
      <c r="L4180">
        <v>1</v>
      </c>
    </row>
    <row r="4181" spans="1:12" x14ac:dyDescent="0.35">
      <c r="A4181">
        <v>198927</v>
      </c>
      <c r="B4181">
        <v>2</v>
      </c>
      <c r="C4181" t="s">
        <v>19</v>
      </c>
      <c r="D4181">
        <v>49</v>
      </c>
      <c r="E4181">
        <v>5</v>
      </c>
      <c r="F4181">
        <v>1</v>
      </c>
      <c r="G4181">
        <v>60</v>
      </c>
      <c r="H4181">
        <v>1.8647685185185114E-2</v>
      </c>
      <c r="I4181">
        <v>1.8647685185185114E-2</v>
      </c>
      <c r="J4181">
        <v>1.8647685185185114E-2</v>
      </c>
      <c r="K4181">
        <v>5</v>
      </c>
      <c r="L4181">
        <v>1</v>
      </c>
    </row>
    <row r="4182" spans="1:12" x14ac:dyDescent="0.35">
      <c r="A4182">
        <v>198927</v>
      </c>
      <c r="B4182">
        <v>3</v>
      </c>
      <c r="C4182" t="s">
        <v>20</v>
      </c>
      <c r="D4182">
        <v>8</v>
      </c>
      <c r="E4182">
        <v>2</v>
      </c>
      <c r="F4182">
        <v>1</v>
      </c>
      <c r="G4182">
        <v>90</v>
      </c>
      <c r="H4182" t="s">
        <v>162</v>
      </c>
      <c r="I4182" t="s">
        <v>162</v>
      </c>
      <c r="J4182">
        <v>1</v>
      </c>
      <c r="K4182">
        <v>2</v>
      </c>
      <c r="L4182">
        <v>1</v>
      </c>
    </row>
    <row r="4183" spans="1:12" x14ac:dyDescent="0.35">
      <c r="A4183">
        <v>198927</v>
      </c>
      <c r="B4183">
        <v>4</v>
      </c>
      <c r="C4183" t="s">
        <v>36</v>
      </c>
      <c r="D4183">
        <v>8</v>
      </c>
      <c r="E4183">
        <v>9</v>
      </c>
      <c r="F4183">
        <v>1</v>
      </c>
      <c r="G4183">
        <v>20</v>
      </c>
      <c r="H4183" t="s">
        <v>357</v>
      </c>
      <c r="I4183" t="s">
        <v>357</v>
      </c>
      <c r="J4183">
        <v>130</v>
      </c>
      <c r="K4183">
        <v>9</v>
      </c>
      <c r="L4183">
        <v>1</v>
      </c>
    </row>
    <row r="4184" spans="1:12" x14ac:dyDescent="0.35">
      <c r="A4184">
        <v>198927</v>
      </c>
      <c r="B4184">
        <v>5</v>
      </c>
      <c r="C4184" t="s">
        <v>11</v>
      </c>
      <c r="D4184">
        <v>7</v>
      </c>
      <c r="E4184">
        <v>1</v>
      </c>
      <c r="F4184">
        <v>1</v>
      </c>
      <c r="G4184">
        <v>100</v>
      </c>
      <c r="H4184" t="s">
        <v>353</v>
      </c>
      <c r="I4184">
        <v>120</v>
      </c>
      <c r="J4184">
        <v>120</v>
      </c>
      <c r="K4184" t="s">
        <v>318</v>
      </c>
      <c r="L4184">
        <v>1</v>
      </c>
    </row>
    <row r="4185" spans="1:12" x14ac:dyDescent="0.35">
      <c r="A4185">
        <v>198927</v>
      </c>
      <c r="B4185">
        <v>6</v>
      </c>
      <c r="C4185" t="s">
        <v>13</v>
      </c>
      <c r="D4185">
        <v>7</v>
      </c>
      <c r="E4185">
        <v>7</v>
      </c>
      <c r="F4185">
        <v>1</v>
      </c>
      <c r="G4185">
        <v>40</v>
      </c>
      <c r="H4185">
        <v>3.3813657407406605E-3</v>
      </c>
      <c r="I4185">
        <v>3.3813657407406605E-3</v>
      </c>
      <c r="J4185">
        <v>3.3813657407406605E-3</v>
      </c>
      <c r="K4185">
        <v>7</v>
      </c>
      <c r="L4185">
        <v>1</v>
      </c>
    </row>
    <row r="4186" spans="1:12" x14ac:dyDescent="0.35">
      <c r="A4186">
        <v>198927</v>
      </c>
      <c r="B4186">
        <v>7</v>
      </c>
      <c r="C4186" t="s">
        <v>13</v>
      </c>
      <c r="D4186">
        <v>7</v>
      </c>
      <c r="E4186">
        <v>7</v>
      </c>
      <c r="F4186">
        <v>1</v>
      </c>
      <c r="G4186">
        <v>40</v>
      </c>
      <c r="H4186">
        <v>3.9252314814814948E-3</v>
      </c>
      <c r="I4186">
        <v>3.9252314814814948E-3</v>
      </c>
      <c r="J4186">
        <v>3.9252314814814948E-3</v>
      </c>
      <c r="K4186">
        <v>7</v>
      </c>
      <c r="L4186">
        <v>1</v>
      </c>
    </row>
    <row r="4187" spans="1:12" x14ac:dyDescent="0.35">
      <c r="A4187">
        <v>312883</v>
      </c>
      <c r="B4187">
        <v>1</v>
      </c>
      <c r="C4187" t="s">
        <v>19</v>
      </c>
      <c r="D4187">
        <v>3</v>
      </c>
      <c r="E4187">
        <v>5</v>
      </c>
      <c r="F4187">
        <v>1</v>
      </c>
      <c r="G4187">
        <v>60</v>
      </c>
      <c r="H4187">
        <v>8.2550925925926055E-3</v>
      </c>
      <c r="I4187">
        <v>8.2550925925926055E-3</v>
      </c>
      <c r="J4187">
        <v>8.2550925925926055E-3</v>
      </c>
      <c r="K4187">
        <v>5</v>
      </c>
      <c r="L4187">
        <v>1</v>
      </c>
    </row>
    <row r="4188" spans="1:12" x14ac:dyDescent="0.35">
      <c r="A4188">
        <v>312883</v>
      </c>
      <c r="B4188">
        <v>2</v>
      </c>
      <c r="C4188" t="s">
        <v>40</v>
      </c>
      <c r="D4188">
        <v>42</v>
      </c>
      <c r="E4188">
        <v>6</v>
      </c>
      <c r="F4188">
        <v>1</v>
      </c>
      <c r="G4188">
        <v>50</v>
      </c>
      <c r="H4188">
        <v>1.8924537037037004E-2</v>
      </c>
      <c r="I4188">
        <v>1.8924537037037004E-2</v>
      </c>
      <c r="J4188">
        <v>1.8924537037037004E-2</v>
      </c>
      <c r="K4188">
        <v>6</v>
      </c>
      <c r="L4188">
        <v>1</v>
      </c>
    </row>
    <row r="4189" spans="1:12" x14ac:dyDescent="0.35">
      <c r="A4189">
        <v>312883</v>
      </c>
      <c r="B4189">
        <v>3</v>
      </c>
      <c r="C4189" t="s">
        <v>69</v>
      </c>
      <c r="D4189">
        <v>3</v>
      </c>
      <c r="E4189">
        <v>10</v>
      </c>
      <c r="F4189">
        <v>1</v>
      </c>
      <c r="G4189">
        <v>10</v>
      </c>
      <c r="H4189" t="s">
        <v>68</v>
      </c>
      <c r="I4189" t="s">
        <v>68</v>
      </c>
      <c r="J4189">
        <v>6</v>
      </c>
      <c r="K4189">
        <v>10</v>
      </c>
      <c r="L4189">
        <v>1</v>
      </c>
    </row>
    <row r="4190" spans="1:12" x14ac:dyDescent="0.35">
      <c r="A4190">
        <v>312883</v>
      </c>
      <c r="B4190">
        <v>4</v>
      </c>
      <c r="C4190" t="s">
        <v>40</v>
      </c>
      <c r="D4190">
        <v>3</v>
      </c>
      <c r="E4190">
        <v>6</v>
      </c>
      <c r="F4190">
        <v>1</v>
      </c>
      <c r="G4190">
        <v>50</v>
      </c>
      <c r="H4190" t="s">
        <v>273</v>
      </c>
      <c r="I4190" t="s">
        <v>273</v>
      </c>
      <c r="K4190">
        <v>6</v>
      </c>
      <c r="L4190">
        <v>1</v>
      </c>
    </row>
    <row r="4191" spans="1:12" x14ac:dyDescent="0.35">
      <c r="A4191">
        <v>312883</v>
      </c>
      <c r="B4191">
        <v>5</v>
      </c>
      <c r="C4191" t="s">
        <v>13</v>
      </c>
      <c r="D4191">
        <v>1</v>
      </c>
      <c r="E4191">
        <v>7</v>
      </c>
      <c r="F4191">
        <v>1</v>
      </c>
      <c r="G4191">
        <v>40</v>
      </c>
      <c r="H4191" t="s">
        <v>354</v>
      </c>
      <c r="I4191">
        <v>100</v>
      </c>
      <c r="J4191">
        <v>100</v>
      </c>
      <c r="K4191" t="s">
        <v>330</v>
      </c>
      <c r="L4191">
        <v>1</v>
      </c>
    </row>
    <row r="4192" spans="1:12" x14ac:dyDescent="0.35">
      <c r="A4192">
        <v>312883</v>
      </c>
      <c r="B4192">
        <v>6</v>
      </c>
      <c r="C4192" t="s">
        <v>40</v>
      </c>
      <c r="D4192">
        <v>1</v>
      </c>
      <c r="E4192">
        <v>6</v>
      </c>
      <c r="F4192">
        <v>1</v>
      </c>
      <c r="G4192">
        <v>50</v>
      </c>
      <c r="H4192">
        <v>3.0605324074073348E-3</v>
      </c>
      <c r="I4192">
        <v>3.0605324074073348E-3</v>
      </c>
      <c r="J4192">
        <v>3.0605324074073348E-3</v>
      </c>
      <c r="K4192">
        <v>6</v>
      </c>
      <c r="L4192">
        <v>1</v>
      </c>
    </row>
    <row r="4193" spans="1:12" x14ac:dyDescent="0.35">
      <c r="A4193">
        <v>312883</v>
      </c>
      <c r="B4193">
        <v>7</v>
      </c>
      <c r="C4193" t="s">
        <v>40</v>
      </c>
      <c r="D4193">
        <v>1</v>
      </c>
      <c r="E4193">
        <v>6</v>
      </c>
      <c r="F4193">
        <v>1</v>
      </c>
      <c r="G4193">
        <v>50</v>
      </c>
      <c r="H4193">
        <v>3.8160879629629552E-3</v>
      </c>
      <c r="I4193">
        <v>3.8160879629629552E-3</v>
      </c>
      <c r="J4193">
        <v>3.8160879629629552E-3</v>
      </c>
      <c r="K4193">
        <v>6</v>
      </c>
      <c r="L4193">
        <v>1</v>
      </c>
    </row>
    <row r="4194" spans="1:12" x14ac:dyDescent="0.35">
      <c r="A4194">
        <v>32842</v>
      </c>
      <c r="B4194">
        <v>1</v>
      </c>
      <c r="C4194" t="s">
        <v>13</v>
      </c>
      <c r="D4194">
        <v>2</v>
      </c>
      <c r="E4194">
        <v>7</v>
      </c>
      <c r="F4194">
        <v>1</v>
      </c>
      <c r="G4194">
        <v>40</v>
      </c>
      <c r="H4194">
        <v>8.4974537037036946E-3</v>
      </c>
      <c r="I4194">
        <v>8.4974537037036946E-3</v>
      </c>
      <c r="J4194">
        <v>8.4974537037036946E-3</v>
      </c>
      <c r="K4194">
        <v>7</v>
      </c>
      <c r="L4194">
        <v>1</v>
      </c>
    </row>
    <row r="4195" spans="1:12" x14ac:dyDescent="0.35">
      <c r="A4195">
        <v>32842</v>
      </c>
      <c r="B4195">
        <v>2</v>
      </c>
      <c r="C4195" t="s">
        <v>69</v>
      </c>
      <c r="D4195">
        <v>41</v>
      </c>
      <c r="E4195">
        <v>10</v>
      </c>
      <c r="F4195">
        <v>1</v>
      </c>
      <c r="G4195">
        <v>10</v>
      </c>
      <c r="H4195">
        <v>3.125E-2</v>
      </c>
      <c r="I4195">
        <v>3.125E-2</v>
      </c>
      <c r="J4195">
        <v>3.125E-2</v>
      </c>
      <c r="K4195">
        <v>10</v>
      </c>
      <c r="L4195">
        <v>1</v>
      </c>
    </row>
    <row r="4196" spans="1:12" x14ac:dyDescent="0.35">
      <c r="A4196">
        <v>32842</v>
      </c>
      <c r="B4196">
        <v>3</v>
      </c>
      <c r="C4196" t="s">
        <v>40</v>
      </c>
      <c r="D4196">
        <v>9</v>
      </c>
      <c r="E4196">
        <v>6</v>
      </c>
      <c r="F4196">
        <v>1</v>
      </c>
      <c r="G4196">
        <v>50</v>
      </c>
      <c r="H4196" t="s">
        <v>166</v>
      </c>
      <c r="I4196" t="s">
        <v>166</v>
      </c>
      <c r="J4196">
        <v>5</v>
      </c>
      <c r="K4196">
        <v>6</v>
      </c>
      <c r="L4196">
        <v>1</v>
      </c>
    </row>
    <row r="4197" spans="1:12" x14ac:dyDescent="0.35">
      <c r="A4197">
        <v>32842</v>
      </c>
      <c r="B4197">
        <v>4</v>
      </c>
      <c r="C4197" t="s">
        <v>28</v>
      </c>
      <c r="D4197">
        <v>9</v>
      </c>
      <c r="E4197">
        <v>3</v>
      </c>
      <c r="F4197">
        <v>1</v>
      </c>
      <c r="G4197">
        <v>80</v>
      </c>
      <c r="H4197">
        <v>1.1410532407407414E-2</v>
      </c>
      <c r="I4197">
        <v>1.1410532407407414E-2</v>
      </c>
      <c r="J4197">
        <v>1.1410532407407414E-2</v>
      </c>
      <c r="K4197">
        <v>3</v>
      </c>
      <c r="L4197">
        <v>1</v>
      </c>
    </row>
    <row r="4198" spans="1:12" x14ac:dyDescent="0.35">
      <c r="A4198">
        <v>32842</v>
      </c>
      <c r="B4198">
        <v>5</v>
      </c>
      <c r="C4198" t="s">
        <v>19</v>
      </c>
      <c r="D4198">
        <v>9</v>
      </c>
      <c r="E4198">
        <v>5</v>
      </c>
      <c r="F4198">
        <v>1</v>
      </c>
      <c r="G4198">
        <v>60</v>
      </c>
      <c r="H4198" t="s">
        <v>339</v>
      </c>
      <c r="I4198">
        <v>105</v>
      </c>
      <c r="J4198">
        <v>105</v>
      </c>
      <c r="K4198" t="s">
        <v>326</v>
      </c>
      <c r="L4198">
        <v>1</v>
      </c>
    </row>
    <row r="4199" spans="1:12" x14ac:dyDescent="0.35">
      <c r="A4199">
        <v>32842</v>
      </c>
      <c r="B4199">
        <v>6</v>
      </c>
      <c r="C4199" t="s">
        <v>36</v>
      </c>
      <c r="D4199">
        <v>9</v>
      </c>
      <c r="E4199">
        <v>9</v>
      </c>
      <c r="F4199">
        <v>1</v>
      </c>
      <c r="G4199">
        <v>20</v>
      </c>
      <c r="H4199">
        <v>4.0642361111111747E-3</v>
      </c>
      <c r="I4199">
        <v>4.0642361111111747E-3</v>
      </c>
      <c r="J4199">
        <v>4.0642361111111747E-3</v>
      </c>
      <c r="K4199">
        <v>9</v>
      </c>
      <c r="L4199">
        <v>1</v>
      </c>
    </row>
    <row r="4200" spans="1:12" x14ac:dyDescent="0.35">
      <c r="A4200">
        <v>32842</v>
      </c>
      <c r="B4200">
        <v>7</v>
      </c>
      <c r="C4200" t="s">
        <v>16</v>
      </c>
      <c r="D4200">
        <v>9</v>
      </c>
      <c r="E4200">
        <v>8</v>
      </c>
      <c r="F4200">
        <v>1</v>
      </c>
      <c r="G4200">
        <v>30</v>
      </c>
      <c r="H4200">
        <v>4.2197916666666391E-3</v>
      </c>
      <c r="I4200">
        <v>4.2197916666666391E-3</v>
      </c>
      <c r="J4200">
        <v>4.2197916666666391E-3</v>
      </c>
      <c r="K4200">
        <v>8</v>
      </c>
      <c r="L4200">
        <v>1</v>
      </c>
    </row>
    <row r="4201" spans="1:12" x14ac:dyDescent="0.35">
      <c r="A4201">
        <v>702085</v>
      </c>
      <c r="B4201">
        <v>1</v>
      </c>
      <c r="C4201" t="s">
        <v>36</v>
      </c>
      <c r="D4201">
        <v>8</v>
      </c>
      <c r="E4201">
        <v>9</v>
      </c>
      <c r="F4201">
        <v>1</v>
      </c>
      <c r="G4201">
        <v>20</v>
      </c>
      <c r="H4201">
        <v>1.1370023148148167E-2</v>
      </c>
      <c r="I4201">
        <v>1.1370023148148167E-2</v>
      </c>
      <c r="J4201">
        <v>1.1370023148148167E-2</v>
      </c>
      <c r="K4201">
        <v>9</v>
      </c>
      <c r="L4201">
        <v>1</v>
      </c>
    </row>
    <row r="4202" spans="1:12" x14ac:dyDescent="0.35">
      <c r="A4202">
        <v>702085</v>
      </c>
      <c r="B4202">
        <v>2</v>
      </c>
      <c r="C4202" t="s">
        <v>36</v>
      </c>
      <c r="D4202">
        <v>47</v>
      </c>
      <c r="E4202">
        <v>9</v>
      </c>
      <c r="F4202">
        <v>1</v>
      </c>
      <c r="G4202">
        <v>20</v>
      </c>
      <c r="H4202">
        <v>2.1252430555555479E-2</v>
      </c>
      <c r="I4202">
        <v>2.1252430555555479E-2</v>
      </c>
      <c r="J4202">
        <v>2.1252430555555479E-2</v>
      </c>
      <c r="K4202">
        <v>9</v>
      </c>
      <c r="L4202">
        <v>1</v>
      </c>
    </row>
    <row r="4203" spans="1:12" x14ac:dyDescent="0.35">
      <c r="A4203">
        <v>702085</v>
      </c>
      <c r="B4203">
        <v>3</v>
      </c>
      <c r="C4203" t="s">
        <v>19</v>
      </c>
      <c r="D4203">
        <v>10</v>
      </c>
      <c r="E4203">
        <v>5</v>
      </c>
      <c r="F4203">
        <v>1</v>
      </c>
      <c r="G4203">
        <v>60</v>
      </c>
      <c r="H4203" t="s">
        <v>166</v>
      </c>
      <c r="I4203" t="s">
        <v>166</v>
      </c>
      <c r="J4203">
        <v>5</v>
      </c>
      <c r="K4203">
        <v>5</v>
      </c>
      <c r="L4203">
        <v>1</v>
      </c>
    </row>
    <row r="4204" spans="1:12" x14ac:dyDescent="0.35">
      <c r="A4204">
        <v>702085</v>
      </c>
      <c r="B4204">
        <v>4</v>
      </c>
      <c r="C4204" t="s">
        <v>13</v>
      </c>
      <c r="D4204">
        <v>10</v>
      </c>
      <c r="E4204">
        <v>7</v>
      </c>
      <c r="F4204">
        <v>1</v>
      </c>
      <c r="G4204">
        <v>40</v>
      </c>
      <c r="H4204" t="s">
        <v>162</v>
      </c>
      <c r="I4204" t="s">
        <v>162</v>
      </c>
      <c r="J4204">
        <v>1</v>
      </c>
      <c r="K4204">
        <v>7</v>
      </c>
      <c r="L4204">
        <v>1</v>
      </c>
    </row>
    <row r="4205" spans="1:12" x14ac:dyDescent="0.35">
      <c r="A4205">
        <v>702085</v>
      </c>
      <c r="B4205">
        <v>5</v>
      </c>
      <c r="C4205" t="s">
        <v>19</v>
      </c>
      <c r="D4205">
        <v>10</v>
      </c>
      <c r="E4205">
        <v>5</v>
      </c>
      <c r="F4205">
        <v>1</v>
      </c>
      <c r="G4205">
        <v>60</v>
      </c>
      <c r="H4205" t="s">
        <v>339</v>
      </c>
      <c r="I4205">
        <v>105</v>
      </c>
      <c r="J4205">
        <v>105</v>
      </c>
      <c r="K4205" t="s">
        <v>326</v>
      </c>
      <c r="L4205">
        <v>1</v>
      </c>
    </row>
    <row r="4206" spans="1:12" x14ac:dyDescent="0.35">
      <c r="A4206">
        <v>702085</v>
      </c>
      <c r="B4206">
        <v>6</v>
      </c>
      <c r="C4206" t="s">
        <v>16</v>
      </c>
      <c r="D4206">
        <v>10</v>
      </c>
      <c r="E4206">
        <v>8</v>
      </c>
      <c r="F4206">
        <v>1</v>
      </c>
      <c r="G4206">
        <v>30</v>
      </c>
      <c r="H4206">
        <v>3.4023148148147886E-3</v>
      </c>
      <c r="I4206">
        <v>3.4023148148147886E-3</v>
      </c>
      <c r="J4206">
        <v>3.4023148148147886E-3</v>
      </c>
      <c r="K4206">
        <v>8</v>
      </c>
      <c r="L4206">
        <v>1</v>
      </c>
    </row>
    <row r="4207" spans="1:12" x14ac:dyDescent="0.35">
      <c r="A4207">
        <v>702085</v>
      </c>
      <c r="B4207">
        <v>7</v>
      </c>
      <c r="C4207" t="s">
        <v>36</v>
      </c>
      <c r="D4207">
        <v>10</v>
      </c>
      <c r="E4207">
        <v>9</v>
      </c>
      <c r="F4207">
        <v>1</v>
      </c>
      <c r="G4207">
        <v>20</v>
      </c>
      <c r="H4207">
        <v>4.6219907407407668E-3</v>
      </c>
      <c r="I4207">
        <v>4.6219907407407668E-3</v>
      </c>
      <c r="J4207">
        <v>4.6219907407407668E-3</v>
      </c>
      <c r="K4207">
        <v>9</v>
      </c>
      <c r="L4207">
        <v>1</v>
      </c>
    </row>
    <row r="4208" spans="1:12" x14ac:dyDescent="0.35">
      <c r="A4208">
        <v>62910</v>
      </c>
      <c r="B4208">
        <v>1</v>
      </c>
      <c r="C4208" t="s">
        <v>20</v>
      </c>
      <c r="D4208">
        <v>1</v>
      </c>
      <c r="E4208">
        <v>2</v>
      </c>
      <c r="F4208">
        <v>1</v>
      </c>
      <c r="G4208">
        <v>90</v>
      </c>
      <c r="H4208">
        <v>7.1921296296295623E-3</v>
      </c>
      <c r="I4208">
        <v>7.1921296296295623E-3</v>
      </c>
      <c r="J4208">
        <v>7.1921296296295623E-3</v>
      </c>
      <c r="K4208">
        <v>2</v>
      </c>
      <c r="L4208">
        <v>1</v>
      </c>
    </row>
    <row r="4209" spans="1:12" x14ac:dyDescent="0.35">
      <c r="A4209">
        <v>62910</v>
      </c>
      <c r="B4209">
        <v>2</v>
      </c>
      <c r="C4209" t="s">
        <v>21</v>
      </c>
      <c r="D4209">
        <v>40</v>
      </c>
      <c r="E4209">
        <v>4</v>
      </c>
      <c r="F4209">
        <v>1</v>
      </c>
      <c r="G4209">
        <v>70</v>
      </c>
      <c r="H4209">
        <v>1.8002546296296273E-2</v>
      </c>
      <c r="I4209">
        <v>1.8002546296296273E-2</v>
      </c>
      <c r="J4209">
        <v>1.8002546296296273E-2</v>
      </c>
      <c r="K4209">
        <v>4</v>
      </c>
      <c r="L4209">
        <v>1</v>
      </c>
    </row>
    <row r="4210" spans="1:12" x14ac:dyDescent="0.35">
      <c r="A4210">
        <v>62910</v>
      </c>
      <c r="B4210">
        <v>3</v>
      </c>
      <c r="C4210" t="s">
        <v>36</v>
      </c>
      <c r="D4210">
        <v>6</v>
      </c>
      <c r="E4210">
        <v>9</v>
      </c>
      <c r="F4210">
        <v>1</v>
      </c>
      <c r="G4210">
        <v>20</v>
      </c>
      <c r="H4210" t="s">
        <v>68</v>
      </c>
      <c r="I4210" t="s">
        <v>68</v>
      </c>
      <c r="J4210">
        <v>6</v>
      </c>
      <c r="K4210">
        <v>9</v>
      </c>
      <c r="L4210">
        <v>1</v>
      </c>
    </row>
    <row r="4211" spans="1:12" x14ac:dyDescent="0.35">
      <c r="A4211">
        <v>62910</v>
      </c>
      <c r="B4211">
        <v>4</v>
      </c>
      <c r="C4211" t="s">
        <v>69</v>
      </c>
      <c r="D4211">
        <v>6</v>
      </c>
      <c r="E4211">
        <v>10</v>
      </c>
      <c r="F4211">
        <v>1</v>
      </c>
      <c r="G4211">
        <v>10</v>
      </c>
      <c r="H4211" t="s">
        <v>358</v>
      </c>
      <c r="I4211" t="s">
        <v>358</v>
      </c>
      <c r="J4211">
        <v>142</v>
      </c>
      <c r="K4211">
        <v>10</v>
      </c>
      <c r="L4211">
        <v>1</v>
      </c>
    </row>
    <row r="4212" spans="1:12" x14ac:dyDescent="0.35">
      <c r="A4212">
        <v>62910</v>
      </c>
      <c r="B4212">
        <v>5</v>
      </c>
      <c r="D4212">
        <v>3</v>
      </c>
      <c r="E4212" t="s">
        <v>257</v>
      </c>
      <c r="F4212">
        <v>1</v>
      </c>
      <c r="G4212">
        <v>0</v>
      </c>
      <c r="K4212" t="s">
        <v>257</v>
      </c>
      <c r="L4212">
        <v>1</v>
      </c>
    </row>
    <row r="4213" spans="1:12" x14ac:dyDescent="0.35">
      <c r="A4213">
        <v>62910</v>
      </c>
      <c r="B4213">
        <v>6</v>
      </c>
      <c r="D4213">
        <v>3</v>
      </c>
      <c r="E4213" t="s">
        <v>257</v>
      </c>
      <c r="F4213">
        <v>1</v>
      </c>
      <c r="G4213">
        <v>0</v>
      </c>
      <c r="K4213" t="s">
        <v>257</v>
      </c>
      <c r="L4213">
        <v>1</v>
      </c>
    </row>
    <row r="4214" spans="1:12" x14ac:dyDescent="0.35">
      <c r="A4214">
        <v>62910</v>
      </c>
      <c r="B4214">
        <v>7</v>
      </c>
      <c r="D4214">
        <v>3</v>
      </c>
      <c r="E4214" t="s">
        <v>257</v>
      </c>
      <c r="F4214">
        <v>1</v>
      </c>
      <c r="G4214">
        <v>0</v>
      </c>
      <c r="K4214" t="s">
        <v>257</v>
      </c>
      <c r="L4214">
        <v>1</v>
      </c>
    </row>
  </sheetData>
  <mergeCells count="3">
    <mergeCell ref="N2:AA3"/>
    <mergeCell ref="AC2:AP3"/>
    <mergeCell ref="AR2:BE3"/>
  </mergeCells>
  <pageMargins left="0.7" right="0.7" top="0.75" bottom="0.75" header="0.3" footer="0.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BB7B4-B8C7-4774-AE74-1047567668B5}">
  <sheetPr codeName="Sheet4"/>
  <dimension ref="A1:V395"/>
  <sheetViews>
    <sheetView topLeftCell="A381" workbookViewId="0">
      <selection activeCell="D398" sqref="D398"/>
    </sheetView>
  </sheetViews>
  <sheetFormatPr defaultRowHeight="14.5" x14ac:dyDescent="0.35"/>
  <cols>
    <col min="2" max="2" width="11" customWidth="1"/>
    <col min="3" max="3" width="20.26953125" customWidth="1"/>
    <col min="5" max="5" width="21.1796875" hidden="1" customWidth="1"/>
    <col min="6" max="6" width="21.1796875" customWidth="1"/>
    <col min="7" max="7" width="8.7265625" customWidth="1"/>
    <col min="8" max="8" width="22.90625" customWidth="1"/>
    <col min="10" max="10" width="15.7265625" customWidth="1"/>
    <col min="11" max="11" width="13.6328125" customWidth="1"/>
    <col min="12" max="12" width="10.90625" customWidth="1"/>
    <col min="14" max="14" width="15.453125" customWidth="1"/>
    <col min="15" max="15" width="10.6328125" customWidth="1"/>
    <col min="16" max="16" width="19.6328125" customWidth="1"/>
    <col min="17" max="17" width="27.6328125" bestFit="1" customWidth="1"/>
    <col min="18" max="18" width="16.7265625" customWidth="1"/>
    <col min="19" max="19" width="12.1796875" customWidth="1"/>
    <col min="20" max="20" width="13" customWidth="1"/>
    <col min="21" max="21" width="9.453125" customWidth="1"/>
    <col min="22" max="22" width="18.7265625" customWidth="1"/>
  </cols>
  <sheetData>
    <row r="1" spans="1:22" x14ac:dyDescent="0.35">
      <c r="A1" t="s">
        <v>359</v>
      </c>
      <c r="B1" t="s">
        <v>360</v>
      </c>
      <c r="C1" t="s">
        <v>361</v>
      </c>
      <c r="D1" t="s">
        <v>362</v>
      </c>
      <c r="E1" t="s">
        <v>363</v>
      </c>
      <c r="F1" t="s">
        <v>2471</v>
      </c>
      <c r="G1" t="s">
        <v>364</v>
      </c>
      <c r="H1" t="s">
        <v>2878</v>
      </c>
      <c r="I1" t="s">
        <v>365</v>
      </c>
      <c r="J1" t="s">
        <v>366</v>
      </c>
      <c r="K1" t="s">
        <v>9</v>
      </c>
      <c r="L1" t="s">
        <v>367</v>
      </c>
      <c r="M1" t="s">
        <v>368</v>
      </c>
      <c r="N1" t="s">
        <v>369</v>
      </c>
      <c r="O1" t="s">
        <v>370</v>
      </c>
      <c r="P1" t="s">
        <v>371</v>
      </c>
      <c r="Q1" s="14" t="s">
        <v>372</v>
      </c>
      <c r="R1" t="s">
        <v>2482</v>
      </c>
      <c r="S1" t="s">
        <v>373</v>
      </c>
      <c r="T1" t="s">
        <v>374</v>
      </c>
      <c r="U1" t="s">
        <v>375</v>
      </c>
      <c r="V1" t="s">
        <v>10</v>
      </c>
    </row>
    <row r="2" spans="1:22" x14ac:dyDescent="0.35">
      <c r="A2" s="1">
        <v>1.74</v>
      </c>
      <c r="B2" s="2">
        <v>44632</v>
      </c>
      <c r="C2" s="2" t="s">
        <v>376</v>
      </c>
      <c r="D2" s="2">
        <v>88.5</v>
      </c>
      <c r="E2" s="2" t="s">
        <v>377</v>
      </c>
      <c r="F2" s="2" t="str">
        <f>IF(ISBLANK(Athletes_Combined[[#This Row],[affiliatename]]), "No Gym", Athletes_Combined[[#This Row],[affiliatename]])</f>
        <v>CrossFit Mayhem</v>
      </c>
      <c r="G2" s="2" t="s">
        <v>378</v>
      </c>
      <c r="H2" s="2" t="str">
        <f xml:space="preserve"> Athletes_Combined[[#This Row],[competitorname]] &amp; " - " &amp; Athletes_Combined[[#This Row],[status]]</f>
        <v>Mathew Fraser - ACT</v>
      </c>
      <c r="I2" s="2">
        <v>16</v>
      </c>
      <c r="J2" s="2" t="s">
        <v>379</v>
      </c>
      <c r="K2" s="2">
        <v>153604</v>
      </c>
      <c r="L2" s="2" t="s">
        <v>380</v>
      </c>
      <c r="M2" s="2" t="s">
        <v>381</v>
      </c>
      <c r="N2" s="2">
        <v>29</v>
      </c>
      <c r="O2" s="2" t="s">
        <v>382</v>
      </c>
      <c r="P2" s="2" t="s">
        <v>383</v>
      </c>
      <c r="Q2" s="16" t="s">
        <v>384</v>
      </c>
      <c r="R2" s="2" t="str">
        <f t="shared" ref="R2:R65" si="0">TRIM(Q:Q)</f>
        <v>Mathew Fraser</v>
      </c>
      <c r="S2" s="2">
        <v>1</v>
      </c>
      <c r="T2" s="2">
        <v>984</v>
      </c>
      <c r="U2" s="2" t="s">
        <v>385</v>
      </c>
      <c r="V2" s="3">
        <v>1</v>
      </c>
    </row>
    <row r="3" spans="1:22" x14ac:dyDescent="0.35">
      <c r="A3" s="4">
        <v>1.74</v>
      </c>
      <c r="B3" s="5">
        <v>44800</v>
      </c>
      <c r="C3" s="5" t="s">
        <v>376</v>
      </c>
      <c r="D3" s="5">
        <v>86.2</v>
      </c>
      <c r="E3" s="5" t="s">
        <v>386</v>
      </c>
      <c r="F3" s="5" t="str">
        <f>IF(ISBLANK(Athletes_Combined[[#This Row],[affiliatename]]), "No Gym", Athletes_Combined[[#This Row],[affiliatename]])</f>
        <v>Peak 360 CrossFit</v>
      </c>
      <c r="G3" s="5" t="s">
        <v>378</v>
      </c>
      <c r="H3" s="5" t="str">
        <f xml:space="preserve"> Athletes_Combined[[#This Row],[competitorname]] &amp; " - " &amp; Athletes_Combined[[#This Row],[status]]</f>
        <v>Noah Ohlsen - ACT</v>
      </c>
      <c r="I3" s="5">
        <v>302</v>
      </c>
      <c r="J3" s="5" t="s">
        <v>387</v>
      </c>
      <c r="K3" s="5">
        <v>2725</v>
      </c>
      <c r="L3" s="5" t="s">
        <v>388</v>
      </c>
      <c r="M3" s="5" t="s">
        <v>381</v>
      </c>
      <c r="N3" s="5">
        <v>28</v>
      </c>
      <c r="O3" s="5" t="s">
        <v>389</v>
      </c>
      <c r="P3" s="5" t="s">
        <v>383</v>
      </c>
      <c r="Q3" s="17" t="s">
        <v>390</v>
      </c>
      <c r="R3" s="5" t="str">
        <f t="shared" si="0"/>
        <v>Noah Ohlsen</v>
      </c>
      <c r="S3" s="5">
        <v>2</v>
      </c>
      <c r="T3" s="5">
        <v>949</v>
      </c>
      <c r="U3" s="5" t="s">
        <v>385</v>
      </c>
      <c r="V3" s="6">
        <v>1</v>
      </c>
    </row>
    <row r="4" spans="1:22" x14ac:dyDescent="0.35">
      <c r="A4" s="1">
        <v>1.55</v>
      </c>
      <c r="B4" s="2">
        <v>44753</v>
      </c>
      <c r="C4" s="2" t="s">
        <v>391</v>
      </c>
      <c r="D4" s="2">
        <v>83.9</v>
      </c>
      <c r="E4" s="2" t="s">
        <v>392</v>
      </c>
      <c r="F4" s="2" t="str">
        <f>IF(ISBLANK(Athletes_Combined[[#This Row],[affiliatename]]), "No Gym", Athletes_Combined[[#This Row],[affiliatename]])</f>
        <v>CrossFit Hengill</v>
      </c>
      <c r="G4" s="2" t="s">
        <v>378</v>
      </c>
      <c r="H4" s="2" t="str">
        <f xml:space="preserve"> Athletes_Combined[[#This Row],[competitorname]] &amp; " - " &amp; Athletes_Combined[[#This Row],[status]]</f>
        <v>BjÃ¶rgvin Karl GuÃ°mundsson - ACT</v>
      </c>
      <c r="I4" s="2">
        <v>122</v>
      </c>
      <c r="J4" s="2" t="s">
        <v>393</v>
      </c>
      <c r="K4" s="2">
        <v>81616</v>
      </c>
      <c r="L4" s="2" t="s">
        <v>394</v>
      </c>
      <c r="M4" s="2" t="s">
        <v>381</v>
      </c>
      <c r="N4" s="2">
        <v>26</v>
      </c>
      <c r="O4" s="2" t="s">
        <v>395</v>
      </c>
      <c r="P4" s="2" t="s">
        <v>396</v>
      </c>
      <c r="Q4" s="16" t="s">
        <v>397</v>
      </c>
      <c r="R4" s="2" t="str">
        <f t="shared" si="0"/>
        <v>BjÃ¶rgvin Karl GuÃ°mundsson</v>
      </c>
      <c r="S4" s="2">
        <v>3</v>
      </c>
      <c r="T4" s="2">
        <v>888</v>
      </c>
      <c r="U4" s="2" t="s">
        <v>385</v>
      </c>
      <c r="V4" s="3">
        <v>1</v>
      </c>
    </row>
    <row r="5" spans="1:22" x14ac:dyDescent="0.35">
      <c r="A5" s="4">
        <v>1.8</v>
      </c>
      <c r="B5" s="5">
        <v>44597</v>
      </c>
      <c r="C5" s="5" t="s">
        <v>376</v>
      </c>
      <c r="D5" s="5">
        <v>84.8</v>
      </c>
      <c r="E5" s="5" t="s">
        <v>398</v>
      </c>
      <c r="F5" s="5" t="str">
        <f>IF(ISBLANK(Athletes_Combined[[#This Row],[affiliatename]]), "No Gym", Athletes_Combined[[#This Row],[affiliatename]])</f>
        <v>CrossFit Mentality</v>
      </c>
      <c r="G5" s="5" t="s">
        <v>378</v>
      </c>
      <c r="H5" s="5" t="str">
        <f xml:space="preserve"> Athletes_Combined[[#This Row],[competitorname]] &amp; " - " &amp; Athletes_Combined[[#This Row],[status]]</f>
        <v>Scott Panchik - ACT</v>
      </c>
      <c r="I5" s="5">
        <v>105</v>
      </c>
      <c r="J5" s="5" t="s">
        <v>399</v>
      </c>
      <c r="K5" s="5">
        <v>34796</v>
      </c>
      <c r="L5" s="5" t="s">
        <v>400</v>
      </c>
      <c r="M5" s="5" t="s">
        <v>381</v>
      </c>
      <c r="N5" s="5">
        <v>31</v>
      </c>
      <c r="O5" s="5" t="s">
        <v>401</v>
      </c>
      <c r="P5" s="5" t="s">
        <v>383</v>
      </c>
      <c r="Q5" s="17" t="s">
        <v>402</v>
      </c>
      <c r="R5" s="5" t="str">
        <f t="shared" si="0"/>
        <v>Scott Panchik</v>
      </c>
      <c r="S5" s="5">
        <v>4</v>
      </c>
      <c r="T5" s="5">
        <v>795</v>
      </c>
      <c r="U5" s="5" t="s">
        <v>385</v>
      </c>
      <c r="V5" s="6">
        <v>1</v>
      </c>
    </row>
    <row r="6" spans="1:22" x14ac:dyDescent="0.35">
      <c r="A6" s="1">
        <v>1.55</v>
      </c>
      <c r="B6" s="2">
        <v>44792</v>
      </c>
      <c r="C6" s="2" t="s">
        <v>403</v>
      </c>
      <c r="D6" s="2">
        <v>87.1</v>
      </c>
      <c r="E6" s="2" t="s">
        <v>404</v>
      </c>
      <c r="F6" s="2" t="str">
        <f>IF(ISBLANK(Athletes_Combined[[#This Row],[affiliatename]]), "No Gym", Athletes_Combined[[#This Row],[affiliatename]])</f>
        <v>CrossFit Mode</v>
      </c>
      <c r="G6" s="2" t="s">
        <v>378</v>
      </c>
      <c r="H6" s="2" t="str">
        <f xml:space="preserve"> Athletes_Combined[[#This Row],[competitorname]] &amp; " - " &amp; Athletes_Combined[[#This Row],[status]]</f>
        <v>James Newbury - ACT</v>
      </c>
      <c r="I6" s="2">
        <v>303</v>
      </c>
      <c r="J6" s="2" t="s">
        <v>405</v>
      </c>
      <c r="K6" s="2">
        <v>16080</v>
      </c>
      <c r="L6" s="2" t="s">
        <v>406</v>
      </c>
      <c r="M6" s="2" t="s">
        <v>381</v>
      </c>
      <c r="N6" s="2">
        <v>28</v>
      </c>
      <c r="O6" s="2" t="s">
        <v>407</v>
      </c>
      <c r="P6" s="2" t="s">
        <v>408</v>
      </c>
      <c r="Q6" s="16" t="s">
        <v>409</v>
      </c>
      <c r="R6" s="2" t="str">
        <f t="shared" si="0"/>
        <v>James Newbury</v>
      </c>
      <c r="S6" s="2">
        <v>5</v>
      </c>
      <c r="T6" s="2">
        <v>728</v>
      </c>
      <c r="U6" s="2" t="s">
        <v>385</v>
      </c>
      <c r="V6" s="3">
        <v>1</v>
      </c>
    </row>
    <row r="7" spans="1:22" x14ac:dyDescent="0.35">
      <c r="A7" s="4">
        <v>1.77</v>
      </c>
      <c r="B7" s="5">
        <v>44590</v>
      </c>
      <c r="C7" s="5" t="s">
        <v>376</v>
      </c>
      <c r="D7" s="5">
        <v>87.1</v>
      </c>
      <c r="E7" s="5" t="s">
        <v>410</v>
      </c>
      <c r="F7" s="5" t="str">
        <f>IF(ISBLANK(Athletes_Combined[[#This Row],[affiliatename]]), "No Gym", Athletes_Combined[[#This Row],[affiliatename]])</f>
        <v>Cobra Command CrossFit</v>
      </c>
      <c r="G7" s="5" t="s">
        <v>378</v>
      </c>
      <c r="H7" s="5" t="str">
        <f xml:space="preserve"> Athletes_Combined[[#This Row],[competitorname]] &amp; " - " &amp; Athletes_Combined[[#This Row],[status]]</f>
        <v>Jacob Heppner - ACT</v>
      </c>
      <c r="I7" s="5">
        <v>101</v>
      </c>
      <c r="J7" s="5" t="s">
        <v>411</v>
      </c>
      <c r="K7" s="5">
        <v>199938</v>
      </c>
      <c r="L7" s="5" t="s">
        <v>412</v>
      </c>
      <c r="M7" s="5" t="s">
        <v>381</v>
      </c>
      <c r="N7" s="5">
        <v>29</v>
      </c>
      <c r="O7" s="5" t="s">
        <v>413</v>
      </c>
      <c r="P7" s="5" t="s">
        <v>383</v>
      </c>
      <c r="Q7" s="17" t="s">
        <v>414</v>
      </c>
      <c r="R7" s="5" t="str">
        <f t="shared" si="0"/>
        <v>Jacob Heppner</v>
      </c>
      <c r="S7" s="5">
        <v>6</v>
      </c>
      <c r="T7" s="5">
        <v>694</v>
      </c>
      <c r="U7" s="5" t="s">
        <v>385</v>
      </c>
      <c r="V7" s="6">
        <v>1</v>
      </c>
    </row>
    <row r="8" spans="1:22" x14ac:dyDescent="0.35">
      <c r="A8" s="1">
        <v>1.71</v>
      </c>
      <c r="B8" s="2">
        <v>44805</v>
      </c>
      <c r="C8" s="2" t="s">
        <v>403</v>
      </c>
      <c r="D8" s="2">
        <v>82.1</v>
      </c>
      <c r="E8" s="2" t="s">
        <v>415</v>
      </c>
      <c r="F8" s="2" t="str">
        <f>IF(ISBLANK(Athletes_Combined[[#This Row],[affiliatename]]), "No Gym", Athletes_Combined[[#This Row],[affiliatename]])</f>
        <v>CrossFit Crossaxed</v>
      </c>
      <c r="G8" s="2" t="s">
        <v>378</v>
      </c>
      <c r="H8" s="2" t="str">
        <f xml:space="preserve"> Athletes_Combined[[#This Row],[competitorname]] &amp; " - " &amp; Athletes_Combined[[#This Row],[status]]</f>
        <v>Matt Mcleod - ACT</v>
      </c>
      <c r="I8" s="2">
        <v>311</v>
      </c>
      <c r="J8" s="2" t="s">
        <v>416</v>
      </c>
      <c r="K8" s="2">
        <v>660204</v>
      </c>
      <c r="L8" s="2" t="s">
        <v>417</v>
      </c>
      <c r="M8" s="2" t="s">
        <v>381</v>
      </c>
      <c r="N8" s="2">
        <v>26</v>
      </c>
      <c r="O8" s="2" t="s">
        <v>418</v>
      </c>
      <c r="P8" s="2" t="s">
        <v>408</v>
      </c>
      <c r="Q8" s="16" t="s">
        <v>419</v>
      </c>
      <c r="R8" s="2" t="str">
        <f t="shared" si="0"/>
        <v>Matt Mcleod</v>
      </c>
      <c r="S8" s="2">
        <v>7</v>
      </c>
      <c r="T8" s="2">
        <v>671</v>
      </c>
      <c r="U8" s="2" t="s">
        <v>385</v>
      </c>
      <c r="V8" s="3">
        <v>1</v>
      </c>
    </row>
    <row r="9" spans="1:22" x14ac:dyDescent="0.35">
      <c r="A9" s="4">
        <v>1.77</v>
      </c>
      <c r="B9" s="5"/>
      <c r="C9" s="5" t="s">
        <v>420</v>
      </c>
      <c r="D9" s="5">
        <v>84.8</v>
      </c>
      <c r="E9" s="5"/>
      <c r="F9" s="5" t="str">
        <f>IF(ISBLANK(Athletes_Combined[[#This Row],[affiliatename]]), "No Gym", Athletes_Combined[[#This Row],[affiliatename]])</f>
        <v>No Gym</v>
      </c>
      <c r="G9" s="5" t="s">
        <v>378</v>
      </c>
      <c r="H9" s="5" t="str">
        <f xml:space="preserve"> Athletes_Combined[[#This Row],[competitorname]] &amp; " - " &amp; Athletes_Combined[[#This Row],[status]]</f>
        <v>Adrian Mundwiler - ACT</v>
      </c>
      <c r="I9" s="5">
        <v>135</v>
      </c>
      <c r="J9" s="5" t="s">
        <v>421</v>
      </c>
      <c r="K9" s="5">
        <v>698182</v>
      </c>
      <c r="L9" s="5" t="s">
        <v>422</v>
      </c>
      <c r="M9" s="5" t="s">
        <v>381</v>
      </c>
      <c r="N9" s="5">
        <v>26</v>
      </c>
      <c r="O9" s="5" t="s">
        <v>423</v>
      </c>
      <c r="P9" s="5" t="s">
        <v>424</v>
      </c>
      <c r="Q9" s="17" t="s">
        <v>425</v>
      </c>
      <c r="R9" s="5" t="str">
        <f t="shared" si="0"/>
        <v>Adrian Mundwiler</v>
      </c>
      <c r="S9" s="5">
        <v>8</v>
      </c>
      <c r="T9" s="5">
        <v>632</v>
      </c>
      <c r="U9" s="5" t="s">
        <v>385</v>
      </c>
      <c r="V9" s="6">
        <v>1</v>
      </c>
    </row>
    <row r="10" spans="1:22" x14ac:dyDescent="0.35">
      <c r="A10" s="1">
        <v>1.8</v>
      </c>
      <c r="B10" s="2">
        <v>44969</v>
      </c>
      <c r="C10" s="2" t="s">
        <v>376</v>
      </c>
      <c r="D10" s="2">
        <v>83.9</v>
      </c>
      <c r="E10" s="2" t="s">
        <v>426</v>
      </c>
      <c r="F10" s="2" t="str">
        <f>IF(ISBLANK(Athletes_Combined[[#This Row],[affiliatename]]), "No Gym", Athletes_Combined[[#This Row],[affiliatename]])</f>
        <v>CrossFit Cliffside</v>
      </c>
      <c r="G10" s="2" t="s">
        <v>378</v>
      </c>
      <c r="H10" s="2" t="str">
        <f xml:space="preserve"> Athletes_Combined[[#This Row],[competitorname]] &amp; " - " &amp; Athletes_Combined[[#This Row],[status]]</f>
        <v>Saxon Panchik - ACT</v>
      </c>
      <c r="I10" s="2">
        <v>310</v>
      </c>
      <c r="J10" s="2" t="s">
        <v>427</v>
      </c>
      <c r="K10" s="2">
        <v>310970</v>
      </c>
      <c r="L10" s="2" t="s">
        <v>428</v>
      </c>
      <c r="M10" s="2" t="s">
        <v>381</v>
      </c>
      <c r="N10" s="2">
        <v>23</v>
      </c>
      <c r="O10" s="2" t="s">
        <v>401</v>
      </c>
      <c r="P10" s="2" t="s">
        <v>383</v>
      </c>
      <c r="Q10" s="16" t="s">
        <v>429</v>
      </c>
      <c r="R10" s="2" t="str">
        <f t="shared" si="0"/>
        <v>Saxon Panchik</v>
      </c>
      <c r="S10" s="2">
        <v>9</v>
      </c>
      <c r="T10" s="2">
        <v>587</v>
      </c>
      <c r="U10" s="2" t="s">
        <v>385</v>
      </c>
      <c r="V10" s="3">
        <v>1</v>
      </c>
    </row>
    <row r="11" spans="1:22" x14ac:dyDescent="0.35">
      <c r="A11" s="4">
        <v>1.8</v>
      </c>
      <c r="B11" s="5">
        <v>44802</v>
      </c>
      <c r="C11" s="5" t="s">
        <v>376</v>
      </c>
      <c r="D11" s="5">
        <v>86.2</v>
      </c>
      <c r="E11" s="5" t="s">
        <v>430</v>
      </c>
      <c r="F11" s="5" t="str">
        <f>IF(ISBLANK(Athletes_Combined[[#This Row],[affiliatename]]), "No Gym", Athletes_Combined[[#This Row],[affiliatename]])</f>
        <v>CrossFit Trivium</v>
      </c>
      <c r="G11" s="5" t="s">
        <v>378</v>
      </c>
      <c r="H11" s="5" t="str">
        <f xml:space="preserve"> Athletes_Combined[[#This Row],[competitorname]] &amp; " - " &amp; Athletes_Combined[[#This Row],[status]]</f>
        <v>Will Moorad - ACT</v>
      </c>
      <c r="I11" s="5">
        <v>309</v>
      </c>
      <c r="J11" s="5" t="s">
        <v>431</v>
      </c>
      <c r="K11" s="5">
        <v>35627</v>
      </c>
      <c r="L11" s="5" t="s">
        <v>432</v>
      </c>
      <c r="M11" s="5" t="s">
        <v>381</v>
      </c>
      <c r="N11" s="5">
        <v>30</v>
      </c>
      <c r="O11" s="5" t="s">
        <v>433</v>
      </c>
      <c r="P11" s="5" t="s">
        <v>383</v>
      </c>
      <c r="Q11" s="17" t="s">
        <v>434</v>
      </c>
      <c r="R11" s="5" t="str">
        <f t="shared" si="0"/>
        <v>Will Moorad</v>
      </c>
      <c r="S11" s="5">
        <v>10</v>
      </c>
      <c r="T11" s="5">
        <v>485</v>
      </c>
      <c r="U11" s="5" t="s">
        <v>385</v>
      </c>
      <c r="V11" s="6">
        <v>1</v>
      </c>
    </row>
    <row r="12" spans="1:22" x14ac:dyDescent="0.35">
      <c r="A12" s="1">
        <v>1.55</v>
      </c>
      <c r="B12" s="2">
        <v>44588</v>
      </c>
      <c r="C12" s="2" t="s">
        <v>376</v>
      </c>
      <c r="D12" s="2">
        <v>91.6</v>
      </c>
      <c r="E12" s="2" t="s">
        <v>435</v>
      </c>
      <c r="F12" s="2" t="str">
        <f>IF(ISBLANK(Athletes_Combined[[#This Row],[affiliatename]]), "No Gym", Athletes_Combined[[#This Row],[affiliatename]])</f>
        <v>CrossFit Spokane Valley</v>
      </c>
      <c r="G12" s="2" t="s">
        <v>89</v>
      </c>
      <c r="H12" s="2" t="str">
        <f xml:space="preserve"> Athletes_Combined[[#This Row],[competitorname]] &amp; " - " &amp; Athletes_Combined[[#This Row],[status]]</f>
        <v>Cole Sager - CUT</v>
      </c>
      <c r="I12" s="2">
        <v>102</v>
      </c>
      <c r="J12" s="2" t="s">
        <v>436</v>
      </c>
      <c r="K12" s="2">
        <v>153625</v>
      </c>
      <c r="L12" s="2" t="s">
        <v>437</v>
      </c>
      <c r="M12" s="2" t="s">
        <v>381</v>
      </c>
      <c r="N12" s="2">
        <v>28</v>
      </c>
      <c r="O12" s="2" t="s">
        <v>438</v>
      </c>
      <c r="P12" s="2" t="s">
        <v>383</v>
      </c>
      <c r="Q12" s="16" t="s">
        <v>439</v>
      </c>
      <c r="R12" s="2" t="str">
        <f t="shared" si="0"/>
        <v>Cole Sager</v>
      </c>
      <c r="S12" s="2">
        <v>11</v>
      </c>
      <c r="T12" s="2">
        <v>368</v>
      </c>
      <c r="U12" s="2" t="s">
        <v>385</v>
      </c>
      <c r="V12" s="3">
        <v>1</v>
      </c>
    </row>
    <row r="13" spans="1:22" x14ac:dyDescent="0.35">
      <c r="A13" s="4">
        <v>1.56</v>
      </c>
      <c r="B13" s="5">
        <v>44599</v>
      </c>
      <c r="C13" s="5" t="s">
        <v>376</v>
      </c>
      <c r="D13" s="5">
        <v>89.8</v>
      </c>
      <c r="E13" s="5" t="s">
        <v>440</v>
      </c>
      <c r="F13" s="5" t="str">
        <f>IF(ISBLANK(Athletes_Combined[[#This Row],[affiliatename]]), "No Gym", Athletes_Combined[[#This Row],[affiliatename]])</f>
        <v>CrossFit Passion</v>
      </c>
      <c r="G13" s="5" t="s">
        <v>89</v>
      </c>
      <c r="H13" s="5" t="str">
        <f xml:space="preserve"> Athletes_Combined[[#This Row],[competitorname]] &amp; " - " &amp; Athletes_Combined[[#This Row],[status]]</f>
        <v>Travis Mayer - CUT</v>
      </c>
      <c r="I13" s="5">
        <v>108</v>
      </c>
      <c r="J13" s="5" t="s">
        <v>441</v>
      </c>
      <c r="K13" s="5">
        <v>1690</v>
      </c>
      <c r="L13" s="5" t="s">
        <v>442</v>
      </c>
      <c r="M13" s="5" t="s">
        <v>381</v>
      </c>
      <c r="N13" s="5">
        <v>28</v>
      </c>
      <c r="O13" s="5" t="s">
        <v>443</v>
      </c>
      <c r="P13" s="5" t="s">
        <v>383</v>
      </c>
      <c r="Q13" s="17" t="s">
        <v>444</v>
      </c>
      <c r="R13" s="5" t="str">
        <f t="shared" si="0"/>
        <v>Travis Mayer</v>
      </c>
      <c r="S13" s="5">
        <v>12</v>
      </c>
      <c r="T13" s="5">
        <v>368</v>
      </c>
      <c r="U13" s="5" t="s">
        <v>385</v>
      </c>
      <c r="V13" s="6">
        <v>1</v>
      </c>
    </row>
    <row r="14" spans="1:22" x14ac:dyDescent="0.35">
      <c r="A14" s="1">
        <v>1.56</v>
      </c>
      <c r="B14" s="2"/>
      <c r="C14" s="2" t="s">
        <v>376</v>
      </c>
      <c r="D14" s="2">
        <v>90.7</v>
      </c>
      <c r="E14" s="2"/>
      <c r="F14" s="2" t="str">
        <f>IF(ISBLANK(Athletes_Combined[[#This Row],[affiliatename]]), "No Gym", Athletes_Combined[[#This Row],[affiliatename]])</f>
        <v>No Gym</v>
      </c>
      <c r="G14" s="2" t="s">
        <v>89</v>
      </c>
      <c r="H14" s="2" t="str">
        <f xml:space="preserve"> Athletes_Combined[[#This Row],[competitorname]] &amp; " - " &amp; Athletes_Combined[[#This Row],[status]]</f>
        <v>Samuel Kwant - CUT</v>
      </c>
      <c r="I14" s="2">
        <v>111</v>
      </c>
      <c r="J14" s="2" t="s">
        <v>445</v>
      </c>
      <c r="K14" s="2">
        <v>74320</v>
      </c>
      <c r="L14" s="2" t="s">
        <v>446</v>
      </c>
      <c r="M14" s="2" t="s">
        <v>381</v>
      </c>
      <c r="N14" s="2">
        <v>23</v>
      </c>
      <c r="O14" s="2" t="s">
        <v>447</v>
      </c>
      <c r="P14" s="2" t="s">
        <v>383</v>
      </c>
      <c r="Q14" s="16" t="s">
        <v>448</v>
      </c>
      <c r="R14" s="2" t="str">
        <f t="shared" si="0"/>
        <v>Samuel Kwant</v>
      </c>
      <c r="S14" s="2">
        <v>13</v>
      </c>
      <c r="T14" s="2">
        <v>349</v>
      </c>
      <c r="U14" s="2" t="s">
        <v>385</v>
      </c>
      <c r="V14" s="3">
        <v>1</v>
      </c>
    </row>
    <row r="15" spans="1:22" x14ac:dyDescent="0.35">
      <c r="A15" s="4">
        <v>1.74</v>
      </c>
      <c r="B15" s="5">
        <v>44700</v>
      </c>
      <c r="C15" s="5" t="s">
        <v>376</v>
      </c>
      <c r="D15" s="5">
        <v>82.6</v>
      </c>
      <c r="E15" s="5" t="s">
        <v>449</v>
      </c>
      <c r="F15" s="5" t="str">
        <f>IF(ISBLANK(Athletes_Combined[[#This Row],[affiliatename]]), "No Gym", Athletes_Combined[[#This Row],[affiliatename]])</f>
        <v>CrossFit Rejoice</v>
      </c>
      <c r="G15" s="5" t="s">
        <v>89</v>
      </c>
      <c r="H15" s="5" t="str">
        <f xml:space="preserve"> Athletes_Combined[[#This Row],[competitorname]] &amp; " - " &amp; Athletes_Combined[[#This Row],[status]]</f>
        <v>Logan Collins - CUT</v>
      </c>
      <c r="I15" s="5">
        <v>113</v>
      </c>
      <c r="J15" s="5" t="s">
        <v>450</v>
      </c>
      <c r="K15" s="5">
        <v>123764</v>
      </c>
      <c r="L15" s="5" t="s">
        <v>451</v>
      </c>
      <c r="M15" s="5" t="s">
        <v>381</v>
      </c>
      <c r="N15" s="5">
        <v>28</v>
      </c>
      <c r="O15" s="5" t="s">
        <v>452</v>
      </c>
      <c r="P15" s="5" t="s">
        <v>383</v>
      </c>
      <c r="Q15" s="17" t="s">
        <v>453</v>
      </c>
      <c r="R15" s="5" t="str">
        <f t="shared" si="0"/>
        <v>Logan Collins</v>
      </c>
      <c r="S15" s="5">
        <v>14</v>
      </c>
      <c r="T15" s="5">
        <v>340</v>
      </c>
      <c r="U15" s="5" t="s">
        <v>385</v>
      </c>
      <c r="V15" s="6">
        <v>1</v>
      </c>
    </row>
    <row r="16" spans="1:22" x14ac:dyDescent="0.35">
      <c r="A16" s="1">
        <v>1.77</v>
      </c>
      <c r="B16" s="2">
        <v>44804</v>
      </c>
      <c r="C16" s="2" t="s">
        <v>376</v>
      </c>
      <c r="D16" s="2">
        <v>87.5</v>
      </c>
      <c r="E16" s="2" t="s">
        <v>454</v>
      </c>
      <c r="F16" s="2" t="str">
        <f>IF(ISBLANK(Athletes_Combined[[#This Row],[affiliatename]]), "No Gym", Athletes_Combined[[#This Row],[affiliatename]])</f>
        <v>CrossFit Sacrifice</v>
      </c>
      <c r="G16" s="2" t="s">
        <v>89</v>
      </c>
      <c r="H16" s="2" t="str">
        <f xml:space="preserve"> Athletes_Combined[[#This Row],[competitorname]] &amp; " - " &amp; Athletes_Combined[[#This Row],[status]]</f>
        <v>Chandler Smith - CUT</v>
      </c>
      <c r="I16" s="2">
        <v>312</v>
      </c>
      <c r="J16" s="2" t="s">
        <v>455</v>
      </c>
      <c r="K16" s="2">
        <v>469626</v>
      </c>
      <c r="L16" s="2" t="s">
        <v>456</v>
      </c>
      <c r="M16" s="2" t="s">
        <v>381</v>
      </c>
      <c r="N16" s="2">
        <v>26</v>
      </c>
      <c r="O16" s="2" t="s">
        <v>457</v>
      </c>
      <c r="P16" s="2" t="s">
        <v>383</v>
      </c>
      <c r="Q16" s="16" t="s">
        <v>458</v>
      </c>
      <c r="R16" s="2" t="str">
        <f t="shared" si="0"/>
        <v>Chandler Smith</v>
      </c>
      <c r="S16" s="2">
        <v>15</v>
      </c>
      <c r="T16" s="2">
        <v>329</v>
      </c>
      <c r="U16" s="2" t="s">
        <v>385</v>
      </c>
      <c r="V16" s="3">
        <v>1</v>
      </c>
    </row>
    <row r="17" spans="1:22" x14ac:dyDescent="0.35">
      <c r="A17" s="4">
        <v>1.56</v>
      </c>
      <c r="B17" s="5">
        <v>44773</v>
      </c>
      <c r="C17" s="5" t="s">
        <v>459</v>
      </c>
      <c r="D17" s="5">
        <v>88.5</v>
      </c>
      <c r="E17" s="5" t="s">
        <v>460</v>
      </c>
      <c r="F17" s="5" t="str">
        <f>IF(ISBLANK(Athletes_Combined[[#This Row],[affiliatename]]), "No Gym", Athletes_Combined[[#This Row],[affiliatename]])</f>
        <v>CrossFit Solid Ground</v>
      </c>
      <c r="G17" s="5" t="s">
        <v>89</v>
      </c>
      <c r="H17" s="5" t="str">
        <f xml:space="preserve"> Athletes_Combined[[#This Row],[competitorname]] &amp; " - " &amp; Athletes_Combined[[#This Row],[status]]</f>
        <v>Patrick Vellner - CUT</v>
      </c>
      <c r="I17" s="5">
        <v>119</v>
      </c>
      <c r="J17" s="5" t="s">
        <v>461</v>
      </c>
      <c r="K17" s="5">
        <v>158264</v>
      </c>
      <c r="L17" s="5" t="s">
        <v>462</v>
      </c>
      <c r="M17" s="5" t="s">
        <v>381</v>
      </c>
      <c r="N17" s="5">
        <v>29</v>
      </c>
      <c r="O17" s="5" t="s">
        <v>463</v>
      </c>
      <c r="P17" s="5" t="s">
        <v>464</v>
      </c>
      <c r="Q17" s="17" t="s">
        <v>465</v>
      </c>
      <c r="R17" s="5" t="str">
        <f t="shared" si="0"/>
        <v>Patrick Vellner</v>
      </c>
      <c r="S17" s="5">
        <v>16</v>
      </c>
      <c r="T17" s="5">
        <v>322</v>
      </c>
      <c r="U17" s="5" t="s">
        <v>385</v>
      </c>
      <c r="V17" s="6">
        <v>1</v>
      </c>
    </row>
    <row r="18" spans="1:22" x14ac:dyDescent="0.35">
      <c r="A18" s="1">
        <v>1.83</v>
      </c>
      <c r="B18" s="2">
        <v>44756</v>
      </c>
      <c r="C18" s="2" t="s">
        <v>466</v>
      </c>
      <c r="D18" s="2">
        <v>95.7</v>
      </c>
      <c r="E18" s="2" t="s">
        <v>467</v>
      </c>
      <c r="F18" s="2" t="str">
        <f>IF(ISBLANK(Athletes_Combined[[#This Row],[affiliatename]]), "No Gym", Athletes_Combined[[#This Row],[affiliatename]])</f>
        <v>CrossFit Nordic</v>
      </c>
      <c r="G18" s="2" t="s">
        <v>89</v>
      </c>
      <c r="H18" s="2" t="str">
        <f xml:space="preserve"> Athletes_Combined[[#This Row],[competitorname]] &amp; " - " &amp; Athletes_Combined[[#This Row],[status]]</f>
        <v>Lukas HÃ¶gberg - CUT</v>
      </c>
      <c r="I18" s="2">
        <v>128</v>
      </c>
      <c r="J18" s="2" t="s">
        <v>468</v>
      </c>
      <c r="K18" s="2">
        <v>24309</v>
      </c>
      <c r="L18" s="2" t="s">
        <v>469</v>
      </c>
      <c r="M18" s="2" t="s">
        <v>381</v>
      </c>
      <c r="N18" s="2">
        <v>28</v>
      </c>
      <c r="O18" s="2" t="s">
        <v>470</v>
      </c>
      <c r="P18" s="2" t="s">
        <v>471</v>
      </c>
      <c r="Q18" s="16" t="s">
        <v>472</v>
      </c>
      <c r="R18" s="2" t="str">
        <f t="shared" si="0"/>
        <v>Lukas HÃ¶gberg</v>
      </c>
      <c r="S18" s="2">
        <v>17</v>
      </c>
      <c r="T18" s="2">
        <v>319</v>
      </c>
      <c r="U18" s="2" t="s">
        <v>385</v>
      </c>
      <c r="V18" s="3">
        <v>1</v>
      </c>
    </row>
    <row r="19" spans="1:22" x14ac:dyDescent="0.35">
      <c r="A19" s="4">
        <v>1.83</v>
      </c>
      <c r="B19" s="5">
        <v>44658</v>
      </c>
      <c r="C19" s="5" t="s">
        <v>473</v>
      </c>
      <c r="D19" s="5">
        <v>86.2</v>
      </c>
      <c r="E19" s="5" t="s">
        <v>474</v>
      </c>
      <c r="F19" s="5" t="str">
        <f>IF(ISBLANK(Athletes_Combined[[#This Row],[affiliatename]]), "No Gym", Athletes_Combined[[#This Row],[affiliatename]])</f>
        <v>CrossFit Flensburg</v>
      </c>
      <c r="G19" s="5" t="s">
        <v>89</v>
      </c>
      <c r="H19" s="5" t="str">
        <f xml:space="preserve"> Athletes_Combined[[#This Row],[competitorname]] &amp; " - " &amp; Athletes_Combined[[#This Row],[status]]</f>
        <v>Joshua Wichtrup - CUT</v>
      </c>
      <c r="I19" s="5">
        <v>136</v>
      </c>
      <c r="J19" s="5" t="s">
        <v>475</v>
      </c>
      <c r="K19" s="5">
        <v>286691</v>
      </c>
      <c r="L19" s="5" t="s">
        <v>476</v>
      </c>
      <c r="M19" s="5" t="s">
        <v>381</v>
      </c>
      <c r="N19" s="5">
        <v>27</v>
      </c>
      <c r="O19" s="5" t="s">
        <v>477</v>
      </c>
      <c r="P19" s="5" t="s">
        <v>478</v>
      </c>
      <c r="Q19" s="17" t="s">
        <v>479</v>
      </c>
      <c r="R19" s="5" t="str">
        <f t="shared" si="0"/>
        <v>Joshua Wichtrup</v>
      </c>
      <c r="S19" s="5">
        <v>18</v>
      </c>
      <c r="T19" s="5">
        <v>315</v>
      </c>
      <c r="U19" s="5" t="s">
        <v>385</v>
      </c>
      <c r="V19" s="6">
        <v>1</v>
      </c>
    </row>
    <row r="20" spans="1:22" x14ac:dyDescent="0.35">
      <c r="A20" s="1">
        <v>1.86</v>
      </c>
      <c r="B20" s="2">
        <v>44663</v>
      </c>
      <c r="C20" s="2" t="s">
        <v>480</v>
      </c>
      <c r="D20" s="2">
        <v>89.8</v>
      </c>
      <c r="E20" s="2" t="s">
        <v>481</v>
      </c>
      <c r="F20" s="2" t="str">
        <f>IF(ISBLANK(Athletes_Combined[[#This Row],[affiliatename]]), "No Gym", Athletes_Combined[[#This Row],[affiliatename]])</f>
        <v>CrossFit Yas</v>
      </c>
      <c r="G20" s="2" t="s">
        <v>89</v>
      </c>
      <c r="H20" s="2" t="str">
        <f xml:space="preserve"> Athletes_Combined[[#This Row],[competitorname]] &amp; " - " &amp; Athletes_Combined[[#This Row],[status]]</f>
        <v>Elliot Simmonds - CUT</v>
      </c>
      <c r="I20" s="2">
        <v>132</v>
      </c>
      <c r="J20" s="2" t="s">
        <v>482</v>
      </c>
      <c r="K20" s="2">
        <v>86089</v>
      </c>
      <c r="L20" s="2" t="s">
        <v>483</v>
      </c>
      <c r="M20" s="2" t="s">
        <v>381</v>
      </c>
      <c r="N20" s="2">
        <v>25</v>
      </c>
      <c r="O20" s="2" t="s">
        <v>484</v>
      </c>
      <c r="P20" s="2" t="s">
        <v>485</v>
      </c>
      <c r="Q20" s="16" t="s">
        <v>486</v>
      </c>
      <c r="R20" s="2" t="str">
        <f t="shared" si="0"/>
        <v>Elliot Simmonds</v>
      </c>
      <c r="S20" s="2">
        <v>19</v>
      </c>
      <c r="T20" s="2">
        <v>303</v>
      </c>
      <c r="U20" s="2" t="s">
        <v>385</v>
      </c>
      <c r="V20" s="3">
        <v>1</v>
      </c>
    </row>
    <row r="21" spans="1:22" x14ac:dyDescent="0.35">
      <c r="A21" s="4">
        <v>1.83</v>
      </c>
      <c r="B21" s="5">
        <v>44593</v>
      </c>
      <c r="C21" s="5" t="s">
        <v>487</v>
      </c>
      <c r="D21" s="5">
        <v>86.2</v>
      </c>
      <c r="E21" s="5" t="s">
        <v>488</v>
      </c>
      <c r="F21" s="5" t="str">
        <f>IF(ISBLANK(Athletes_Combined[[#This Row],[affiliatename]]), "No Gym", Athletes_Combined[[#This Row],[affiliatename]])</f>
        <v>CrossFit Skodsborg</v>
      </c>
      <c r="G21" s="5" t="s">
        <v>89</v>
      </c>
      <c r="H21" s="5" t="str">
        <f xml:space="preserve"> Athletes_Combined[[#This Row],[competitorname]] &amp; " - " &amp; Athletes_Combined[[#This Row],[status]]</f>
        <v>Casper Gammelmark - CUT</v>
      </c>
      <c r="I21" s="5">
        <v>115</v>
      </c>
      <c r="J21" s="5" t="s">
        <v>489</v>
      </c>
      <c r="K21" s="5">
        <v>230757</v>
      </c>
      <c r="L21" s="5" t="s">
        <v>490</v>
      </c>
      <c r="M21" s="5" t="s">
        <v>381</v>
      </c>
      <c r="N21" s="5">
        <v>28</v>
      </c>
      <c r="O21" s="5" t="s">
        <v>491</v>
      </c>
      <c r="P21" s="5" t="s">
        <v>492</v>
      </c>
      <c r="Q21" s="17" t="s">
        <v>493</v>
      </c>
      <c r="R21" s="5" t="str">
        <f t="shared" si="0"/>
        <v>Casper Gammelmark</v>
      </c>
      <c r="S21" s="5">
        <v>20</v>
      </c>
      <c r="T21" s="5">
        <v>251</v>
      </c>
      <c r="U21" s="5" t="s">
        <v>385</v>
      </c>
      <c r="V21" s="6">
        <v>1</v>
      </c>
    </row>
    <row r="22" spans="1:22" x14ac:dyDescent="0.35">
      <c r="A22" s="1">
        <v>1.55</v>
      </c>
      <c r="B22" s="2">
        <v>44688</v>
      </c>
      <c r="C22" s="2" t="s">
        <v>494</v>
      </c>
      <c r="D22" s="2">
        <v>86.2</v>
      </c>
      <c r="E22" s="2" t="s">
        <v>495</v>
      </c>
      <c r="F22" s="2" t="str">
        <f>IF(ISBLANK(Athletes_Combined[[#This Row],[affiliatename]]), "No Gym", Athletes_Combined[[#This Row],[affiliatename]])</f>
        <v>CrossFit Lutece</v>
      </c>
      <c r="G22" s="2" t="s">
        <v>89</v>
      </c>
      <c r="H22" s="2" t="str">
        <f xml:space="preserve"> Athletes_Combined[[#This Row],[competitorname]] &amp; " - " &amp; Athletes_Combined[[#This Row],[status]]</f>
        <v>Willy Georges - CUT</v>
      </c>
      <c r="I22" s="2">
        <v>130</v>
      </c>
      <c r="J22" s="2" t="s">
        <v>496</v>
      </c>
      <c r="K22" s="2">
        <v>702092</v>
      </c>
      <c r="L22" s="2" t="s">
        <v>497</v>
      </c>
      <c r="M22" s="2" t="s">
        <v>381</v>
      </c>
      <c r="N22" s="2">
        <v>26</v>
      </c>
      <c r="O22" s="2" t="s">
        <v>498</v>
      </c>
      <c r="P22" s="2" t="s">
        <v>499</v>
      </c>
      <c r="Q22" s="16" t="s">
        <v>500</v>
      </c>
      <c r="R22" s="2" t="str">
        <f t="shared" si="0"/>
        <v>Willy Georges</v>
      </c>
      <c r="S22" s="2">
        <v>21</v>
      </c>
      <c r="T22" s="2">
        <v>245</v>
      </c>
      <c r="U22" s="2" t="s">
        <v>385</v>
      </c>
      <c r="V22" s="3">
        <v>1</v>
      </c>
    </row>
    <row r="23" spans="1:22" x14ac:dyDescent="0.35">
      <c r="A23" s="4">
        <v>1.55</v>
      </c>
      <c r="B23" s="5">
        <v>44977</v>
      </c>
      <c r="C23" s="5" t="s">
        <v>376</v>
      </c>
      <c r="D23" s="5">
        <v>83.9</v>
      </c>
      <c r="E23" s="5" t="s">
        <v>501</v>
      </c>
      <c r="F23" s="5" t="str">
        <f>IF(ISBLANK(Athletes_Combined[[#This Row],[affiliatename]]), "No Gym", Athletes_Combined[[#This Row],[affiliatename]])</f>
        <v>Solidarity CrossFit</v>
      </c>
      <c r="G23" s="5" t="s">
        <v>89</v>
      </c>
      <c r="H23" s="5" t="str">
        <f xml:space="preserve"> Athletes_Combined[[#This Row],[competitorname]] &amp; " - " &amp; Athletes_Combined[[#This Row],[status]]</f>
        <v>Connor Duddy - CUT</v>
      </c>
      <c r="I23" s="5">
        <v>316</v>
      </c>
      <c r="J23" s="5" t="s">
        <v>502</v>
      </c>
      <c r="K23" s="5">
        <v>111592</v>
      </c>
      <c r="L23" s="5" t="s">
        <v>503</v>
      </c>
      <c r="M23" s="5" t="s">
        <v>381</v>
      </c>
      <c r="N23" s="5">
        <v>26</v>
      </c>
      <c r="O23" s="5" t="s">
        <v>504</v>
      </c>
      <c r="P23" s="5" t="s">
        <v>383</v>
      </c>
      <c r="Q23" s="17" t="s">
        <v>505</v>
      </c>
      <c r="R23" s="5" t="str">
        <f t="shared" si="0"/>
        <v>Connor Duddy</v>
      </c>
      <c r="S23" s="5">
        <v>22</v>
      </c>
      <c r="T23" s="5">
        <v>244</v>
      </c>
      <c r="U23" s="5" t="s">
        <v>385</v>
      </c>
      <c r="V23" s="6">
        <v>1</v>
      </c>
    </row>
    <row r="24" spans="1:22" x14ac:dyDescent="0.35">
      <c r="A24" s="1">
        <v>1.89</v>
      </c>
      <c r="B24" s="2">
        <v>44790</v>
      </c>
      <c r="C24" s="2" t="s">
        <v>459</v>
      </c>
      <c r="D24" s="2">
        <v>98.4</v>
      </c>
      <c r="E24" s="2" t="s">
        <v>506</v>
      </c>
      <c r="F24" s="2" t="str">
        <f>IF(ISBLANK(Athletes_Combined[[#This Row],[affiliatename]]), "No Gym", Athletes_Combined[[#This Row],[affiliatename]])</f>
        <v>Kelowna CrossFit</v>
      </c>
      <c r="G24" s="2" t="s">
        <v>89</v>
      </c>
      <c r="H24" s="2" t="str">
        <f xml:space="preserve"> Athletes_Combined[[#This Row],[competitorname]] &amp; " - " &amp; Athletes_Combined[[#This Row],[status]]</f>
        <v>Brent Fikowski - CUT</v>
      </c>
      <c r="I24" s="2">
        <v>308</v>
      </c>
      <c r="J24" s="2" t="s">
        <v>507</v>
      </c>
      <c r="K24" s="2">
        <v>107101</v>
      </c>
      <c r="L24" s="2" t="s">
        <v>508</v>
      </c>
      <c r="M24" s="2" t="s">
        <v>381</v>
      </c>
      <c r="N24" s="2">
        <v>28</v>
      </c>
      <c r="O24" s="2" t="s">
        <v>509</v>
      </c>
      <c r="P24" s="2" t="s">
        <v>464</v>
      </c>
      <c r="Q24" s="16" t="s">
        <v>510</v>
      </c>
      <c r="R24" s="2" t="str">
        <f t="shared" si="0"/>
        <v>Brent Fikowski</v>
      </c>
      <c r="S24" s="2">
        <v>23</v>
      </c>
      <c r="T24" s="2">
        <v>243</v>
      </c>
      <c r="U24" s="2" t="s">
        <v>385</v>
      </c>
      <c r="V24" s="3">
        <v>1</v>
      </c>
    </row>
    <row r="25" spans="1:22" x14ac:dyDescent="0.35">
      <c r="A25" s="4">
        <v>1.8</v>
      </c>
      <c r="B25" s="5">
        <v>44789</v>
      </c>
      <c r="C25" s="5" t="s">
        <v>376</v>
      </c>
      <c r="D25" s="5">
        <v>87.1</v>
      </c>
      <c r="E25" s="5" t="s">
        <v>511</v>
      </c>
      <c r="F25" s="5" t="str">
        <f>IF(ISBLANK(Athletes_Combined[[#This Row],[affiliatename]]), "No Gym", Athletes_Combined[[#This Row],[affiliatename]])</f>
        <v>CrossFit Powerstroke</v>
      </c>
      <c r="G25" s="5" t="s">
        <v>89</v>
      </c>
      <c r="H25" s="5" t="str">
        <f xml:space="preserve"> Athletes_Combined[[#This Row],[competitorname]] &amp; " - " &amp; Athletes_Combined[[#This Row],[status]]</f>
        <v>Sean Sweeney - CUT</v>
      </c>
      <c r="I25" s="5">
        <v>304</v>
      </c>
      <c r="J25" s="5" t="s">
        <v>512</v>
      </c>
      <c r="K25" s="5">
        <v>134617</v>
      </c>
      <c r="L25" s="5" t="s">
        <v>513</v>
      </c>
      <c r="M25" s="5" t="s">
        <v>381</v>
      </c>
      <c r="N25" s="5">
        <v>27</v>
      </c>
      <c r="O25" s="5" t="s">
        <v>514</v>
      </c>
      <c r="P25" s="5" t="s">
        <v>383</v>
      </c>
      <c r="Q25" s="17" t="s">
        <v>515</v>
      </c>
      <c r="R25" s="5" t="str">
        <f t="shared" si="0"/>
        <v>Sean Sweeney</v>
      </c>
      <c r="S25" s="5">
        <v>24</v>
      </c>
      <c r="T25" s="5">
        <v>236</v>
      </c>
      <c r="U25" s="5" t="s">
        <v>385</v>
      </c>
      <c r="V25" s="6">
        <v>1</v>
      </c>
    </row>
    <row r="26" spans="1:22" x14ac:dyDescent="0.35">
      <c r="A26" s="1">
        <v>1.56</v>
      </c>
      <c r="B26" s="2">
        <v>44602</v>
      </c>
      <c r="C26" s="2" t="s">
        <v>459</v>
      </c>
      <c r="D26" s="2">
        <v>94.3</v>
      </c>
      <c r="E26" s="2" t="s">
        <v>516</v>
      </c>
      <c r="F26" s="2" t="str">
        <f>IF(ISBLANK(Athletes_Combined[[#This Row],[affiliatename]]), "No Gym", Athletes_Combined[[#This Row],[affiliatename]])</f>
        <v>CrossFit Quebec City</v>
      </c>
      <c r="G26" s="2" t="s">
        <v>89</v>
      </c>
      <c r="H26" s="2" t="str">
        <f xml:space="preserve"> Athletes_Combined[[#This Row],[competitorname]] &amp; " - " &amp; Athletes_Combined[[#This Row],[status]]</f>
        <v>Alex Vigneault - CUT</v>
      </c>
      <c r="I26" s="2">
        <v>116</v>
      </c>
      <c r="J26" s="2" t="s">
        <v>517</v>
      </c>
      <c r="K26" s="2">
        <v>180541</v>
      </c>
      <c r="L26" s="2" t="s">
        <v>518</v>
      </c>
      <c r="M26" s="2" t="s">
        <v>381</v>
      </c>
      <c r="N26" s="2">
        <v>27</v>
      </c>
      <c r="O26" s="2" t="s">
        <v>519</v>
      </c>
      <c r="P26" s="2" t="s">
        <v>464</v>
      </c>
      <c r="Q26" s="16" t="s">
        <v>520</v>
      </c>
      <c r="R26" s="2" t="str">
        <f t="shared" si="0"/>
        <v>Alex Vigneault</v>
      </c>
      <c r="S26" s="2">
        <v>25</v>
      </c>
      <c r="T26" s="2">
        <v>233</v>
      </c>
      <c r="U26" s="2" t="s">
        <v>385</v>
      </c>
      <c r="V26" s="3">
        <v>1</v>
      </c>
    </row>
    <row r="27" spans="1:22" x14ac:dyDescent="0.35">
      <c r="A27" s="4">
        <v>1.83</v>
      </c>
      <c r="B27" s="5">
        <v>44676</v>
      </c>
      <c r="C27" s="5" t="s">
        <v>521</v>
      </c>
      <c r="D27" s="5">
        <v>95.3</v>
      </c>
      <c r="E27" s="5" t="s">
        <v>522</v>
      </c>
      <c r="F27" s="5" t="str">
        <f>IF(ISBLANK(Athletes_Combined[[#This Row],[affiliatename]]), "No Gym", Athletes_Combined[[#This Row],[affiliatename]])</f>
        <v>CrossFit 8020</v>
      </c>
      <c r="G27" s="5" t="s">
        <v>89</v>
      </c>
      <c r="H27" s="5" t="str">
        <f xml:space="preserve"> Athletes_Combined[[#This Row],[competitorname]] &amp; " - " &amp; Athletes_Combined[[#This Row],[status]]</f>
        <v>Michael Smith - CUT</v>
      </c>
      <c r="I27" s="5">
        <v>146</v>
      </c>
      <c r="J27" s="5" t="s">
        <v>523</v>
      </c>
      <c r="K27" s="5">
        <v>461734</v>
      </c>
      <c r="L27" s="5" t="s">
        <v>524</v>
      </c>
      <c r="M27" s="5" t="s">
        <v>381</v>
      </c>
      <c r="N27" s="5">
        <v>27</v>
      </c>
      <c r="O27" s="5" t="s">
        <v>457</v>
      </c>
      <c r="P27" s="5" t="s">
        <v>525</v>
      </c>
      <c r="Q27" s="17" t="s">
        <v>526</v>
      </c>
      <c r="R27" s="5" t="str">
        <f t="shared" si="0"/>
        <v>Michael Smith</v>
      </c>
      <c r="S27" s="5">
        <v>26</v>
      </c>
      <c r="T27" s="5">
        <v>224</v>
      </c>
      <c r="U27" s="5" t="s">
        <v>385</v>
      </c>
      <c r="V27" s="6">
        <v>1</v>
      </c>
    </row>
    <row r="28" spans="1:22" x14ac:dyDescent="0.35">
      <c r="A28" s="1">
        <v>1.55</v>
      </c>
      <c r="B28" s="2">
        <v>44626</v>
      </c>
      <c r="C28" s="2" t="s">
        <v>527</v>
      </c>
      <c r="D28" s="2">
        <v>88</v>
      </c>
      <c r="E28" s="2" t="s">
        <v>528</v>
      </c>
      <c r="F28" s="2" t="str">
        <f>IF(ISBLANK(Athletes_Combined[[#This Row],[affiliatename]]), "No Gym", Athletes_Combined[[#This Row],[affiliatename]])</f>
        <v>CrossFit CFPT</v>
      </c>
      <c r="G28" s="2" t="s">
        <v>89</v>
      </c>
      <c r="H28" s="2" t="str">
        <f xml:space="preserve"> Athletes_Combined[[#This Row],[competitorname]] &amp; " - " &amp; Athletes_Combined[[#This Row],[status]]</f>
        <v>Ant Haynes - CUT</v>
      </c>
      <c r="I28" s="2">
        <v>145</v>
      </c>
      <c r="J28" s="2" t="s">
        <v>529</v>
      </c>
      <c r="K28" s="2">
        <v>23655</v>
      </c>
      <c r="L28" s="2" t="s">
        <v>530</v>
      </c>
      <c r="M28" s="2" t="s">
        <v>381</v>
      </c>
      <c r="N28" s="2">
        <v>29</v>
      </c>
      <c r="O28" s="2" t="s">
        <v>531</v>
      </c>
      <c r="P28" s="2" t="s">
        <v>532</v>
      </c>
      <c r="Q28" s="16" t="s">
        <v>533</v>
      </c>
      <c r="R28" s="2" t="str">
        <f t="shared" si="0"/>
        <v>Ant Haynes</v>
      </c>
      <c r="S28" s="2">
        <v>27</v>
      </c>
      <c r="T28" s="2">
        <v>218</v>
      </c>
      <c r="U28" s="2" t="s">
        <v>385</v>
      </c>
      <c r="V28" s="3">
        <v>1</v>
      </c>
    </row>
    <row r="29" spans="1:22" x14ac:dyDescent="0.35">
      <c r="A29" s="4">
        <v>1.56</v>
      </c>
      <c r="B29" s="5">
        <v>44795</v>
      </c>
      <c r="C29" s="5" t="s">
        <v>376</v>
      </c>
      <c r="D29" s="5">
        <v>88.5</v>
      </c>
      <c r="E29" s="5" t="s">
        <v>534</v>
      </c>
      <c r="F29" s="5" t="str">
        <f>IF(ISBLANK(Athletes_Combined[[#This Row],[affiliatename]]), "No Gym", Athletes_Combined[[#This Row],[affiliatename]])</f>
        <v>CrossFit Krypton</v>
      </c>
      <c r="G29" s="5" t="s">
        <v>89</v>
      </c>
      <c r="H29" s="5" t="str">
        <f xml:space="preserve"> Athletes_Combined[[#This Row],[competitorname]] &amp; " - " &amp; Athletes_Combined[[#This Row],[status]]</f>
        <v>Ben Smith - CUT</v>
      </c>
      <c r="I29" s="5">
        <v>15</v>
      </c>
      <c r="J29" s="5" t="s">
        <v>535</v>
      </c>
      <c r="K29" s="5">
        <v>43761</v>
      </c>
      <c r="L29" s="5" t="s">
        <v>536</v>
      </c>
      <c r="M29" s="5" t="s">
        <v>381</v>
      </c>
      <c r="N29" s="5">
        <v>29</v>
      </c>
      <c r="O29" s="5" t="s">
        <v>457</v>
      </c>
      <c r="P29" s="5" t="s">
        <v>383</v>
      </c>
      <c r="Q29" s="17" t="s">
        <v>537</v>
      </c>
      <c r="R29" s="5" t="str">
        <f t="shared" si="0"/>
        <v>Ben Smith</v>
      </c>
      <c r="S29" s="5">
        <v>28</v>
      </c>
      <c r="T29" s="5">
        <v>217</v>
      </c>
      <c r="U29" s="5" t="s">
        <v>385</v>
      </c>
      <c r="V29" s="6">
        <v>1</v>
      </c>
    </row>
    <row r="30" spans="1:22" x14ac:dyDescent="0.35">
      <c r="A30" s="1">
        <v>1.86</v>
      </c>
      <c r="B30" s="2">
        <v>44766</v>
      </c>
      <c r="C30" s="2" t="s">
        <v>538</v>
      </c>
      <c r="D30" s="2">
        <v>88.5</v>
      </c>
      <c r="E30" s="2" t="s">
        <v>539</v>
      </c>
      <c r="F30" s="2" t="str">
        <f>IF(ISBLANK(Athletes_Combined[[#This Row],[affiliatename]]), "No Gym", Athletes_Combined[[#This Row],[affiliatename]])</f>
        <v>CrossFit Kyalami</v>
      </c>
      <c r="G30" s="2" t="s">
        <v>89</v>
      </c>
      <c r="H30" s="2" t="str">
        <f xml:space="preserve"> Athletes_Combined[[#This Row],[competitorname]] &amp; " - " &amp; Athletes_Combined[[#This Row],[status]]</f>
        <v>Jason Smith - CUT</v>
      </c>
      <c r="I30" s="2">
        <v>137</v>
      </c>
      <c r="J30" s="2" t="s">
        <v>540</v>
      </c>
      <c r="K30" s="2">
        <v>120333</v>
      </c>
      <c r="L30" s="2" t="s">
        <v>541</v>
      </c>
      <c r="M30" s="2" t="s">
        <v>381</v>
      </c>
      <c r="N30" s="2">
        <v>35</v>
      </c>
      <c r="O30" s="2" t="s">
        <v>457</v>
      </c>
      <c r="P30" s="2" t="s">
        <v>542</v>
      </c>
      <c r="Q30" s="16" t="s">
        <v>543</v>
      </c>
      <c r="R30" s="2" t="str">
        <f t="shared" si="0"/>
        <v>Jason Smith</v>
      </c>
      <c r="S30" s="2">
        <v>29</v>
      </c>
      <c r="T30" s="2">
        <v>216</v>
      </c>
      <c r="U30" s="2" t="s">
        <v>385</v>
      </c>
      <c r="V30" s="3">
        <v>1</v>
      </c>
    </row>
    <row r="31" spans="1:22" x14ac:dyDescent="0.35">
      <c r="A31" s="4">
        <v>1.77</v>
      </c>
      <c r="B31" s="5">
        <v>44782</v>
      </c>
      <c r="C31" s="5" t="s">
        <v>376</v>
      </c>
      <c r="D31" s="5">
        <v>86.2</v>
      </c>
      <c r="E31" s="5" t="s">
        <v>544</v>
      </c>
      <c r="F31" s="5" t="str">
        <f>IF(ISBLANK(Athletes_Combined[[#This Row],[affiliatename]]), "No Gym", Athletes_Combined[[#This Row],[affiliatename]])</f>
        <v>Ft. Wright CrossFit</v>
      </c>
      <c r="G31" s="5" t="s">
        <v>89</v>
      </c>
      <c r="H31" s="5" t="str">
        <f xml:space="preserve"> Athletes_Combined[[#This Row],[competitorname]] &amp; " - " &amp; Athletes_Combined[[#This Row],[status]]</f>
        <v>Ryan Sowder - CUT</v>
      </c>
      <c r="I31" s="5">
        <v>313</v>
      </c>
      <c r="J31" s="5" t="s">
        <v>545</v>
      </c>
      <c r="K31" s="5">
        <v>682551</v>
      </c>
      <c r="L31" s="5" t="s">
        <v>546</v>
      </c>
      <c r="M31" s="5" t="s">
        <v>381</v>
      </c>
      <c r="N31" s="5">
        <v>25</v>
      </c>
      <c r="O31" s="5" t="s">
        <v>547</v>
      </c>
      <c r="P31" s="5" t="s">
        <v>383</v>
      </c>
      <c r="Q31" s="17" t="s">
        <v>548</v>
      </c>
      <c r="R31" s="5" t="str">
        <f t="shared" si="0"/>
        <v>Ryan Sowder</v>
      </c>
      <c r="S31" s="5">
        <v>30</v>
      </c>
      <c r="T31" s="5">
        <v>208</v>
      </c>
      <c r="U31" s="5" t="s">
        <v>385</v>
      </c>
      <c r="V31" s="6">
        <v>1</v>
      </c>
    </row>
    <row r="32" spans="1:22" x14ac:dyDescent="0.35">
      <c r="A32" s="1">
        <v>1.8</v>
      </c>
      <c r="B32" s="2">
        <v>44689</v>
      </c>
      <c r="C32" s="2" t="s">
        <v>549</v>
      </c>
      <c r="D32" s="2">
        <v>83.9</v>
      </c>
      <c r="E32" s="2" t="s">
        <v>550</v>
      </c>
      <c r="F32" s="2" t="str">
        <f>IF(ISBLANK(Athletes_Combined[[#This Row],[affiliatename]]), "No Gym", Athletes_Combined[[#This Row],[affiliatename]])</f>
        <v>CrossFit Riga</v>
      </c>
      <c r="G32" s="2" t="s">
        <v>89</v>
      </c>
      <c r="H32" s="2" t="str">
        <f xml:space="preserve"> Athletes_Combined[[#This Row],[competitorname]] &amp; " - " &amp; Athletes_Combined[[#This Row],[status]]</f>
        <v>Uldis Upenieks - CUT</v>
      </c>
      <c r="I32" s="2">
        <v>125</v>
      </c>
      <c r="J32" s="2" t="s">
        <v>551</v>
      </c>
      <c r="K32" s="2">
        <v>472642</v>
      </c>
      <c r="L32" s="2" t="s">
        <v>552</v>
      </c>
      <c r="M32" s="2" t="s">
        <v>381</v>
      </c>
      <c r="N32" s="2">
        <v>21</v>
      </c>
      <c r="O32" s="2" t="s">
        <v>553</v>
      </c>
      <c r="P32" s="2" t="s">
        <v>554</v>
      </c>
      <c r="Q32" s="16" t="s">
        <v>555</v>
      </c>
      <c r="R32" s="2" t="str">
        <f t="shared" si="0"/>
        <v>Uldis Upenieks</v>
      </c>
      <c r="S32" s="2">
        <v>31</v>
      </c>
      <c r="T32" s="2">
        <v>194</v>
      </c>
      <c r="U32" s="2" t="s">
        <v>385</v>
      </c>
      <c r="V32" s="3">
        <v>1</v>
      </c>
    </row>
    <row r="33" spans="1:22" x14ac:dyDescent="0.35">
      <c r="A33" s="4">
        <v>1.8</v>
      </c>
      <c r="B33" s="5">
        <v>44606</v>
      </c>
      <c r="C33" s="5" t="s">
        <v>376</v>
      </c>
      <c r="D33" s="5">
        <v>83.9</v>
      </c>
      <c r="E33" s="5" t="s">
        <v>556</v>
      </c>
      <c r="F33" s="5" t="str">
        <f>IF(ISBLANK(Athletes_Combined[[#This Row],[affiliatename]]), "No Gym", Athletes_Combined[[#This Row],[affiliatename]])</f>
        <v>BrewCity CrossFit</v>
      </c>
      <c r="G33" s="5" t="s">
        <v>89</v>
      </c>
      <c r="H33" s="5" t="str">
        <f xml:space="preserve"> Athletes_Combined[[#This Row],[competitorname]] &amp; " - " &amp; Athletes_Combined[[#This Row],[status]]</f>
        <v>George Sterner - CUT</v>
      </c>
      <c r="I33" s="5">
        <v>103</v>
      </c>
      <c r="J33" s="5" t="s">
        <v>557</v>
      </c>
      <c r="K33" s="5">
        <v>329279</v>
      </c>
      <c r="L33" s="5" t="s">
        <v>558</v>
      </c>
      <c r="M33" s="5" t="s">
        <v>381</v>
      </c>
      <c r="N33" s="5">
        <v>20</v>
      </c>
      <c r="O33" s="5" t="s">
        <v>559</v>
      </c>
      <c r="P33" s="5" t="s">
        <v>383</v>
      </c>
      <c r="Q33" s="17" t="s">
        <v>560</v>
      </c>
      <c r="R33" s="5" t="str">
        <f t="shared" si="0"/>
        <v>George Sterner</v>
      </c>
      <c r="S33" s="5">
        <v>32</v>
      </c>
      <c r="T33" s="5">
        <v>194</v>
      </c>
      <c r="U33" s="5" t="s">
        <v>385</v>
      </c>
      <c r="V33" s="6">
        <v>1</v>
      </c>
    </row>
    <row r="34" spans="1:22" x14ac:dyDescent="0.35">
      <c r="A34" s="1">
        <v>1.8</v>
      </c>
      <c r="B34" s="2">
        <v>44595</v>
      </c>
      <c r="C34" s="2" t="s">
        <v>459</v>
      </c>
      <c r="D34" s="2">
        <v>89.4</v>
      </c>
      <c r="E34" s="2" t="s">
        <v>561</v>
      </c>
      <c r="F34" s="2" t="str">
        <f>IF(ISBLANK(Athletes_Combined[[#This Row],[affiliatename]]), "No Gym", Athletes_Combined[[#This Row],[affiliatename]])</f>
        <v>CrossFit Wonderland</v>
      </c>
      <c r="G34" s="2" t="s">
        <v>89</v>
      </c>
      <c r="H34" s="2" t="str">
        <f xml:space="preserve"> Athletes_Combined[[#This Row],[competitorname]] &amp; " - " &amp; Athletes_Combined[[#This Row],[status]]</f>
        <v>Jeffrey Adler - CUT</v>
      </c>
      <c r="I34" s="2">
        <v>117</v>
      </c>
      <c r="J34" s="2" t="s">
        <v>562</v>
      </c>
      <c r="K34" s="2">
        <v>469656</v>
      </c>
      <c r="L34" s="2" t="s">
        <v>563</v>
      </c>
      <c r="M34" s="2" t="s">
        <v>381</v>
      </c>
      <c r="N34" s="2">
        <v>25</v>
      </c>
      <c r="O34" s="2" t="s">
        <v>564</v>
      </c>
      <c r="P34" s="2" t="s">
        <v>464</v>
      </c>
      <c r="Q34" s="16" t="s">
        <v>565</v>
      </c>
      <c r="R34" s="2" t="str">
        <f t="shared" si="0"/>
        <v>Jeffrey Adler</v>
      </c>
      <c r="S34" s="2">
        <v>33</v>
      </c>
      <c r="T34" s="2">
        <v>193</v>
      </c>
      <c r="U34" s="2" t="s">
        <v>385</v>
      </c>
      <c r="V34" s="3">
        <v>1</v>
      </c>
    </row>
    <row r="35" spans="1:22" x14ac:dyDescent="0.35">
      <c r="A35" s="4">
        <v>1.56</v>
      </c>
      <c r="B35" s="5">
        <v>44725</v>
      </c>
      <c r="C35" s="5" t="s">
        <v>420</v>
      </c>
      <c r="D35" s="5">
        <v>90.7</v>
      </c>
      <c r="E35" s="5" t="s">
        <v>566</v>
      </c>
      <c r="F35" s="5" t="str">
        <f>IF(ISBLANK(Athletes_Combined[[#This Row],[affiliatename]]), "No Gym", Athletes_Combined[[#This Row],[affiliatename]])</f>
        <v>CrossFit Kreis 9</v>
      </c>
      <c r="G35" s="5" t="s">
        <v>89</v>
      </c>
      <c r="H35" s="5" t="str">
        <f xml:space="preserve"> Athletes_Combined[[#This Row],[competitorname]] &amp; " - " &amp; Athletes_Combined[[#This Row],[status]]</f>
        <v>Lukas Esslinger - CUT</v>
      </c>
      <c r="I35" s="5">
        <v>307</v>
      </c>
      <c r="J35" s="5" t="s">
        <v>567</v>
      </c>
      <c r="K35" s="5">
        <v>2766</v>
      </c>
      <c r="L35" s="5" t="s">
        <v>469</v>
      </c>
      <c r="M35" s="5" t="s">
        <v>381</v>
      </c>
      <c r="N35" s="5">
        <v>26</v>
      </c>
      <c r="O35" s="5" t="s">
        <v>568</v>
      </c>
      <c r="P35" s="5" t="s">
        <v>424</v>
      </c>
      <c r="Q35" s="17" t="s">
        <v>569</v>
      </c>
      <c r="R35" s="5" t="str">
        <f t="shared" si="0"/>
        <v>Lukas Esslinger</v>
      </c>
      <c r="S35" s="5">
        <v>34</v>
      </c>
      <c r="T35" s="5">
        <v>191</v>
      </c>
      <c r="U35" s="5" t="s">
        <v>385</v>
      </c>
      <c r="V35" s="6">
        <v>1</v>
      </c>
    </row>
    <row r="36" spans="1:22" x14ac:dyDescent="0.35">
      <c r="A36" s="1">
        <v>1.56</v>
      </c>
      <c r="B36" s="2">
        <v>44600</v>
      </c>
      <c r="C36" s="2" t="s">
        <v>459</v>
      </c>
      <c r="D36" s="2">
        <v>88.5</v>
      </c>
      <c r="E36" s="2" t="s">
        <v>570</v>
      </c>
      <c r="F36" s="2" t="str">
        <f>IF(ISBLANK(Athletes_Combined[[#This Row],[affiliatename]]), "No Gym", Athletes_Combined[[#This Row],[affiliatename]])</f>
        <v>Deka CrossFit</v>
      </c>
      <c r="G36" s="2" t="s">
        <v>89</v>
      </c>
      <c r="H36" s="2" t="str">
        <f xml:space="preserve"> Athletes_Combined[[#This Row],[competitorname]] &amp; " - " &amp; Athletes_Combined[[#This Row],[status]]</f>
        <v>Samuel Cournoyer - CUT</v>
      </c>
      <c r="I36" s="2">
        <v>104</v>
      </c>
      <c r="J36" s="2" t="s">
        <v>571</v>
      </c>
      <c r="K36" s="2">
        <v>327636</v>
      </c>
      <c r="L36" s="2" t="s">
        <v>446</v>
      </c>
      <c r="M36" s="2" t="s">
        <v>381</v>
      </c>
      <c r="N36" s="2">
        <v>23</v>
      </c>
      <c r="O36" s="2" t="s">
        <v>572</v>
      </c>
      <c r="P36" s="2" t="s">
        <v>464</v>
      </c>
      <c r="Q36" s="16" t="s">
        <v>573</v>
      </c>
      <c r="R36" s="2" t="str">
        <f t="shared" si="0"/>
        <v>Samuel Cournoyer</v>
      </c>
      <c r="S36" s="2">
        <v>35</v>
      </c>
      <c r="T36" s="2">
        <v>186</v>
      </c>
      <c r="U36" s="2" t="s">
        <v>385</v>
      </c>
      <c r="V36" s="3">
        <v>1</v>
      </c>
    </row>
    <row r="37" spans="1:22" x14ac:dyDescent="0.35">
      <c r="A37" s="4">
        <v>1.77</v>
      </c>
      <c r="B37" s="5">
        <v>44741</v>
      </c>
      <c r="C37" s="5" t="s">
        <v>403</v>
      </c>
      <c r="D37" s="5">
        <v>87.1</v>
      </c>
      <c r="E37" s="5" t="s">
        <v>574</v>
      </c>
      <c r="F37" s="5" t="str">
        <f>IF(ISBLANK(Athletes_Combined[[#This Row],[affiliatename]]), "No Gym", Athletes_Combined[[#This Row],[affiliatename]])</f>
        <v>CrossFit Lionmode</v>
      </c>
      <c r="G37" s="5" t="s">
        <v>89</v>
      </c>
      <c r="H37" s="5" t="str">
        <f xml:space="preserve"> Athletes_Combined[[#This Row],[competitorname]] &amp; " - " &amp; Athletes_Combined[[#This Row],[status]]</f>
        <v>Dean Linder-Leighton - CUT</v>
      </c>
      <c r="I37" s="5">
        <v>118</v>
      </c>
      <c r="J37" s="5" t="s">
        <v>575</v>
      </c>
      <c r="K37" s="5">
        <v>8690</v>
      </c>
      <c r="L37" s="5" t="s">
        <v>576</v>
      </c>
      <c r="M37" s="5" t="s">
        <v>381</v>
      </c>
      <c r="N37" s="5">
        <v>28</v>
      </c>
      <c r="O37" s="5" t="s">
        <v>577</v>
      </c>
      <c r="P37" s="5" t="s">
        <v>408</v>
      </c>
      <c r="Q37" s="17" t="s">
        <v>578</v>
      </c>
      <c r="R37" s="5" t="str">
        <f t="shared" si="0"/>
        <v>Dean Linder-Leighton</v>
      </c>
      <c r="S37" s="5">
        <v>36</v>
      </c>
      <c r="T37" s="5">
        <v>170</v>
      </c>
      <c r="U37" s="5" t="s">
        <v>385</v>
      </c>
      <c r="V37" s="6">
        <v>1</v>
      </c>
    </row>
    <row r="38" spans="1:22" x14ac:dyDescent="0.35">
      <c r="A38" s="1">
        <v>1.74</v>
      </c>
      <c r="B38" s="2">
        <v>44725</v>
      </c>
      <c r="C38" s="2" t="s">
        <v>579</v>
      </c>
      <c r="D38" s="2">
        <v>84.8</v>
      </c>
      <c r="E38" s="2" t="s">
        <v>566</v>
      </c>
      <c r="F38" s="2" t="str">
        <f>IF(ISBLANK(Athletes_Combined[[#This Row],[affiliatename]]), "No Gym", Athletes_Combined[[#This Row],[affiliatename]])</f>
        <v>CrossFit Kreis 9</v>
      </c>
      <c r="G38" s="2" t="s">
        <v>89</v>
      </c>
      <c r="H38" s="2" t="str">
        <f xml:space="preserve"> Athletes_Combined[[#This Row],[competitorname]] &amp; " - " &amp; Athletes_Combined[[#This Row],[status]]</f>
        <v>Jonne Koski - CUT</v>
      </c>
      <c r="I38" s="2">
        <v>131</v>
      </c>
      <c r="J38" s="2" t="s">
        <v>580</v>
      </c>
      <c r="K38" s="2">
        <v>173837</v>
      </c>
      <c r="L38" s="2" t="s">
        <v>581</v>
      </c>
      <c r="M38" s="2" t="s">
        <v>381</v>
      </c>
      <c r="N38" s="2">
        <v>24</v>
      </c>
      <c r="O38" s="2" t="s">
        <v>582</v>
      </c>
      <c r="P38" s="2" t="s">
        <v>583</v>
      </c>
      <c r="Q38" s="16" t="s">
        <v>584</v>
      </c>
      <c r="R38" s="2" t="str">
        <f t="shared" si="0"/>
        <v>Jonne Koski</v>
      </c>
      <c r="S38" s="2">
        <v>37</v>
      </c>
      <c r="T38" s="2">
        <v>165</v>
      </c>
      <c r="U38" s="2" t="s">
        <v>385</v>
      </c>
      <c r="V38" s="3">
        <v>1</v>
      </c>
    </row>
    <row r="39" spans="1:22" x14ac:dyDescent="0.35">
      <c r="A39" s="4">
        <v>1.56</v>
      </c>
      <c r="B39" s="5">
        <v>44591</v>
      </c>
      <c r="C39" s="5" t="s">
        <v>376</v>
      </c>
      <c r="D39" s="5">
        <v>90.7</v>
      </c>
      <c r="E39" s="5" t="s">
        <v>585</v>
      </c>
      <c r="F39" s="5" t="str">
        <f>IF(ISBLANK(Athletes_Combined[[#This Row],[affiliatename]]), "No Gym", Athletes_Combined[[#This Row],[affiliatename]])</f>
        <v>CrossFit Invictus</v>
      </c>
      <c r="G39" s="5" t="s">
        <v>89</v>
      </c>
      <c r="H39" s="5" t="str">
        <f xml:space="preserve"> Athletes_Combined[[#This Row],[competitorname]] &amp; " - " &amp; Athletes_Combined[[#This Row],[status]]</f>
        <v>Eric Carmody - CUT</v>
      </c>
      <c r="I39" s="5">
        <v>114</v>
      </c>
      <c r="J39" s="5" t="s">
        <v>586</v>
      </c>
      <c r="K39" s="5">
        <v>28040</v>
      </c>
      <c r="L39" s="5" t="s">
        <v>587</v>
      </c>
      <c r="M39" s="5" t="s">
        <v>381</v>
      </c>
      <c r="N39" s="5">
        <v>31</v>
      </c>
      <c r="O39" s="5" t="s">
        <v>588</v>
      </c>
      <c r="P39" s="5" t="s">
        <v>383</v>
      </c>
      <c r="Q39" s="17" t="s">
        <v>589</v>
      </c>
      <c r="R39" s="5" t="str">
        <f t="shared" si="0"/>
        <v>Eric Carmody</v>
      </c>
      <c r="S39" s="5">
        <v>38</v>
      </c>
      <c r="T39" s="5">
        <v>160</v>
      </c>
      <c r="U39" s="5" t="s">
        <v>385</v>
      </c>
      <c r="V39" s="6">
        <v>1</v>
      </c>
    </row>
    <row r="40" spans="1:22" x14ac:dyDescent="0.35">
      <c r="A40" s="1">
        <v>1.55</v>
      </c>
      <c r="B40" s="2">
        <v>44752</v>
      </c>
      <c r="C40" s="2" t="s">
        <v>376</v>
      </c>
      <c r="D40" s="2">
        <v>83.9</v>
      </c>
      <c r="E40" s="2" t="s">
        <v>590</v>
      </c>
      <c r="F40" s="2" t="str">
        <f>IF(ISBLANK(Athletes_Combined[[#This Row],[affiliatename]]), "No Gym", Athletes_Combined[[#This Row],[affiliatename]])</f>
        <v>LumberYard CrossFit</v>
      </c>
      <c r="G40" s="2" t="s">
        <v>89</v>
      </c>
      <c r="H40" s="2" t="str">
        <f xml:space="preserve"> Athletes_Combined[[#This Row],[competitorname]] &amp; " - " &amp; Athletes_Combined[[#This Row],[status]]</f>
        <v>Jason Carroll - CUT</v>
      </c>
      <c r="I40" s="2">
        <v>106</v>
      </c>
      <c r="J40" s="2" t="s">
        <v>591</v>
      </c>
      <c r="K40" s="2">
        <v>501728</v>
      </c>
      <c r="L40" s="2" t="s">
        <v>541</v>
      </c>
      <c r="M40" s="2" t="s">
        <v>381</v>
      </c>
      <c r="N40" s="2">
        <v>30</v>
      </c>
      <c r="O40" s="2" t="s">
        <v>592</v>
      </c>
      <c r="P40" s="2" t="s">
        <v>383</v>
      </c>
      <c r="Q40" s="16" t="s">
        <v>593</v>
      </c>
      <c r="R40" s="2" t="str">
        <f t="shared" si="0"/>
        <v>Jason Carroll</v>
      </c>
      <c r="S40" s="2">
        <v>39</v>
      </c>
      <c r="T40" s="2">
        <v>159</v>
      </c>
      <c r="U40" s="2" t="s">
        <v>385</v>
      </c>
      <c r="V40" s="3">
        <v>1</v>
      </c>
    </row>
    <row r="41" spans="1:22" x14ac:dyDescent="0.35">
      <c r="A41" s="4">
        <v>1.83</v>
      </c>
      <c r="B41" s="5">
        <v>44702</v>
      </c>
      <c r="C41" s="5" t="s">
        <v>594</v>
      </c>
      <c r="D41" s="5">
        <v>92.1</v>
      </c>
      <c r="E41" s="5" t="s">
        <v>595</v>
      </c>
      <c r="F41" s="5" t="str">
        <f>IF(ISBLANK(Athletes_Combined[[#This Row],[affiliatename]]), "No Gym", Athletes_Combined[[#This Row],[affiliatename]])</f>
        <v>CrossFit Sandvika</v>
      </c>
      <c r="G41" s="5" t="s">
        <v>89</v>
      </c>
      <c r="H41" s="5" t="str">
        <f xml:space="preserve"> Athletes_Combined[[#This Row],[competitorname]] &amp; " - " &amp; Athletes_Combined[[#This Row],[status]]</f>
        <v>Nicolay Billaudel - CUT</v>
      </c>
      <c r="I41" s="5">
        <v>152</v>
      </c>
      <c r="J41" s="5" t="s">
        <v>596</v>
      </c>
      <c r="K41" s="5">
        <v>542883</v>
      </c>
      <c r="L41" s="5" t="s">
        <v>597</v>
      </c>
      <c r="M41" s="5" t="s">
        <v>381</v>
      </c>
      <c r="N41" s="5">
        <v>29</v>
      </c>
      <c r="O41" s="5" t="s">
        <v>598</v>
      </c>
      <c r="P41" s="5" t="s">
        <v>599</v>
      </c>
      <c r="Q41" s="17" t="s">
        <v>600</v>
      </c>
      <c r="R41" s="5" t="str">
        <f t="shared" si="0"/>
        <v>Nicolay Billaudel</v>
      </c>
      <c r="S41" s="5">
        <v>40</v>
      </c>
      <c r="T41" s="5">
        <v>154</v>
      </c>
      <c r="U41" s="5" t="s">
        <v>385</v>
      </c>
      <c r="V41" s="6">
        <v>1</v>
      </c>
    </row>
    <row r="42" spans="1:22" x14ac:dyDescent="0.35">
      <c r="A42" s="1">
        <v>1.83</v>
      </c>
      <c r="B42" s="2">
        <v>44948</v>
      </c>
      <c r="C42" s="2" t="s">
        <v>376</v>
      </c>
      <c r="D42" s="2">
        <v>95.3</v>
      </c>
      <c r="E42" s="2" t="s">
        <v>601</v>
      </c>
      <c r="F42" s="2" t="str">
        <f>IF(ISBLANK(Athletes_Combined[[#This Row],[affiliatename]]), "No Gym", Athletes_Combined[[#This Row],[affiliatename]])</f>
        <v>CrossFit Fond du Lac</v>
      </c>
      <c r="G42" s="2" t="s">
        <v>89</v>
      </c>
      <c r="H42" s="2" t="str">
        <f xml:space="preserve"> Athletes_Combined[[#This Row],[competitorname]] &amp; " - " &amp; Athletes_Combined[[#This Row],[status]]</f>
        <v>Nick Bloch - CUT</v>
      </c>
      <c r="I42" s="2">
        <v>314</v>
      </c>
      <c r="J42" s="2" t="s">
        <v>602</v>
      </c>
      <c r="K42" s="2">
        <v>8325</v>
      </c>
      <c r="L42" s="2" t="s">
        <v>603</v>
      </c>
      <c r="M42" s="2" t="s">
        <v>381</v>
      </c>
      <c r="N42" s="2">
        <v>33</v>
      </c>
      <c r="O42" s="2" t="s">
        <v>604</v>
      </c>
      <c r="P42" s="2" t="s">
        <v>383</v>
      </c>
      <c r="Q42" s="16" t="s">
        <v>605</v>
      </c>
      <c r="R42" s="2" t="str">
        <f t="shared" si="0"/>
        <v>Nick Bloch</v>
      </c>
      <c r="S42" s="2">
        <v>41</v>
      </c>
      <c r="T42" s="2">
        <v>116</v>
      </c>
      <c r="U42" s="2" t="s">
        <v>385</v>
      </c>
      <c r="V42" s="3">
        <v>1</v>
      </c>
    </row>
    <row r="43" spans="1:22" x14ac:dyDescent="0.35">
      <c r="A43" s="4">
        <v>1.83</v>
      </c>
      <c r="B43" s="5"/>
      <c r="C43" s="5" t="s">
        <v>606</v>
      </c>
      <c r="D43" s="5">
        <v>98.9</v>
      </c>
      <c r="E43" s="5"/>
      <c r="F43" s="5" t="str">
        <f>IF(ISBLANK(Athletes_Combined[[#This Row],[affiliatename]]), "No Gym", Athletes_Combined[[#This Row],[affiliatename]])</f>
        <v>No Gym</v>
      </c>
      <c r="G43" s="5" t="s">
        <v>89</v>
      </c>
      <c r="H43" s="5" t="str">
        <f xml:space="preserve"> Athletes_Combined[[#This Row],[competitorname]] &amp; " - " &amp; Athletes_Combined[[#This Row],[status]]</f>
        <v>Bronislaw Olenkowicz - CUT</v>
      </c>
      <c r="I43" s="5">
        <v>305</v>
      </c>
      <c r="J43" s="5" t="s">
        <v>607</v>
      </c>
      <c r="K43" s="5">
        <v>250172</v>
      </c>
      <c r="L43" s="5" t="s">
        <v>608</v>
      </c>
      <c r="M43" s="5" t="s">
        <v>381</v>
      </c>
      <c r="N43" s="5">
        <v>30</v>
      </c>
      <c r="O43" s="5" t="s">
        <v>609</v>
      </c>
      <c r="P43" s="5" t="s">
        <v>610</v>
      </c>
      <c r="Q43" s="17" t="s">
        <v>611</v>
      </c>
      <c r="R43" s="5" t="str">
        <f t="shared" si="0"/>
        <v>Bronislaw Olenkowicz</v>
      </c>
      <c r="S43" s="5">
        <v>42</v>
      </c>
      <c r="T43" s="5">
        <v>112</v>
      </c>
      <c r="U43" s="5" t="s">
        <v>385</v>
      </c>
      <c r="V43" s="6">
        <v>1</v>
      </c>
    </row>
    <row r="44" spans="1:22" x14ac:dyDescent="0.35">
      <c r="A44" s="1">
        <v>1.8</v>
      </c>
      <c r="B44" s="2">
        <v>44669</v>
      </c>
      <c r="C44" s="2" t="s">
        <v>612</v>
      </c>
      <c r="D44" s="2">
        <v>87.1</v>
      </c>
      <c r="E44" s="2" t="s">
        <v>613</v>
      </c>
      <c r="F44" s="2" t="str">
        <f>IF(ISBLANK(Athletes_Combined[[#This Row],[affiliatename]]), "No Gym", Athletes_Combined[[#This Row],[affiliatename]])</f>
        <v>CrossFit 82</v>
      </c>
      <c r="G44" s="2" t="s">
        <v>89</v>
      </c>
      <c r="H44" s="2" t="str">
        <f xml:space="preserve"> Athletes_Combined[[#This Row],[competitorname]] &amp; " - " &amp; Athletes_Combined[[#This Row],[status]]</f>
        <v>Arminas Balevicius - CUT</v>
      </c>
      <c r="I44" s="2">
        <v>143</v>
      </c>
      <c r="J44" s="2" t="s">
        <v>614</v>
      </c>
      <c r="K44" s="2">
        <v>432338</v>
      </c>
      <c r="L44" s="2" t="s">
        <v>615</v>
      </c>
      <c r="M44" s="2" t="s">
        <v>381</v>
      </c>
      <c r="N44" s="2">
        <v>26</v>
      </c>
      <c r="O44" s="2" t="s">
        <v>616</v>
      </c>
      <c r="P44" s="2" t="s">
        <v>617</v>
      </c>
      <c r="Q44" s="16" t="s">
        <v>618</v>
      </c>
      <c r="R44" s="2" t="str">
        <f t="shared" si="0"/>
        <v>Arminas Balevicius</v>
      </c>
      <c r="S44" s="2">
        <v>43</v>
      </c>
      <c r="T44" s="2">
        <v>108</v>
      </c>
      <c r="U44" s="2" t="s">
        <v>385</v>
      </c>
      <c r="V44" s="3">
        <v>1</v>
      </c>
    </row>
    <row r="45" spans="1:22" x14ac:dyDescent="0.35">
      <c r="A45" s="4">
        <v>1.56</v>
      </c>
      <c r="B45" s="5">
        <v>44623</v>
      </c>
      <c r="C45" s="5" t="s">
        <v>619</v>
      </c>
      <c r="D45" s="5">
        <v>92.1</v>
      </c>
      <c r="E45" s="5" t="s">
        <v>620</v>
      </c>
      <c r="F45" s="5" t="str">
        <f>IF(ISBLANK(Athletes_Combined[[#This Row],[affiliatename]]), "No Gym", Athletes_Combined[[#This Row],[affiliatename]])</f>
        <v>CrossFit MetaliZe</v>
      </c>
      <c r="G45" s="5" t="s">
        <v>89</v>
      </c>
      <c r="H45" s="5" t="str">
        <f xml:space="preserve"> Athletes_Combined[[#This Row],[competitorname]] &amp; " - " &amp; Athletes_Combined[[#This Row],[status]]</f>
        <v>Mohamed Elomda - CUT</v>
      </c>
      <c r="I45" s="5">
        <v>173</v>
      </c>
      <c r="J45" s="5" t="s">
        <v>621</v>
      </c>
      <c r="K45" s="5">
        <v>487949</v>
      </c>
      <c r="L45" s="5" t="s">
        <v>622</v>
      </c>
      <c r="M45" s="5" t="s">
        <v>381</v>
      </c>
      <c r="N45" s="5">
        <v>31</v>
      </c>
      <c r="O45" s="5" t="s">
        <v>623</v>
      </c>
      <c r="P45" s="5" t="s">
        <v>624</v>
      </c>
      <c r="Q45" s="17" t="s">
        <v>625</v>
      </c>
      <c r="R45" s="5" t="str">
        <f t="shared" si="0"/>
        <v>Mohamed Elomda</v>
      </c>
      <c r="S45" s="5">
        <v>44</v>
      </c>
      <c r="T45" s="5">
        <v>100</v>
      </c>
      <c r="U45" s="5" t="s">
        <v>385</v>
      </c>
      <c r="V45" s="6">
        <v>1</v>
      </c>
    </row>
    <row r="46" spans="1:22" x14ac:dyDescent="0.35">
      <c r="A46" s="1">
        <v>1.56</v>
      </c>
      <c r="B46" s="2">
        <v>44592</v>
      </c>
      <c r="C46" s="2" t="s">
        <v>466</v>
      </c>
      <c r="D46" s="2">
        <v>94.8</v>
      </c>
      <c r="E46" s="2" t="s">
        <v>626</v>
      </c>
      <c r="F46" s="2" t="str">
        <f>IF(ISBLANK(Athletes_Combined[[#This Row],[affiliatename]]), "No Gym", Athletes_Combined[[#This Row],[affiliatename]])</f>
        <v>CrossFit Riders</v>
      </c>
      <c r="G46" s="2" t="s">
        <v>89</v>
      </c>
      <c r="H46" s="2" t="str">
        <f xml:space="preserve"> Athletes_Combined[[#This Row],[competitorname]] &amp; " - " &amp; Athletes_Combined[[#This Row],[status]]</f>
        <v>Simon MÃ¤ntylÃ¤ - CUT</v>
      </c>
      <c r="I46" s="2">
        <v>112</v>
      </c>
      <c r="J46" s="2" t="s">
        <v>627</v>
      </c>
      <c r="K46" s="2">
        <v>106655</v>
      </c>
      <c r="L46" s="2" t="s">
        <v>628</v>
      </c>
      <c r="M46" s="2" t="s">
        <v>381</v>
      </c>
      <c r="N46" s="2">
        <v>28</v>
      </c>
      <c r="O46" s="2" t="s">
        <v>629</v>
      </c>
      <c r="P46" s="2" t="s">
        <v>471</v>
      </c>
      <c r="Q46" s="16" t="s">
        <v>630</v>
      </c>
      <c r="R46" s="2" t="str">
        <f t="shared" si="0"/>
        <v>Simon MÃ¤ntylÃ¤</v>
      </c>
      <c r="S46" s="2">
        <v>45</v>
      </c>
      <c r="T46" s="2">
        <v>99</v>
      </c>
      <c r="U46" s="2" t="s">
        <v>385</v>
      </c>
      <c r="V46" s="3">
        <v>1</v>
      </c>
    </row>
    <row r="47" spans="1:22" x14ac:dyDescent="0.35">
      <c r="A47" s="4">
        <v>1.55</v>
      </c>
      <c r="B47" s="5">
        <v>44794</v>
      </c>
      <c r="C47" s="5" t="s">
        <v>376</v>
      </c>
      <c r="D47" s="5">
        <v>87.1</v>
      </c>
      <c r="E47" s="5" t="s">
        <v>631</v>
      </c>
      <c r="F47" s="5" t="str">
        <f>IF(ISBLANK(Athletes_Combined[[#This Row],[affiliatename]]), "No Gym", Athletes_Combined[[#This Row],[affiliatename]])</f>
        <v>Shockoe Bottom CrossFit</v>
      </c>
      <c r="G47" s="5" t="s">
        <v>89</v>
      </c>
      <c r="H47" s="5" t="str">
        <f xml:space="preserve"> Athletes_Combined[[#This Row],[competitorname]] &amp; " - " &amp; Athletes_Combined[[#This Row],[status]]</f>
        <v>John-Paul Hethcock - CUT</v>
      </c>
      <c r="I47" s="5">
        <v>306</v>
      </c>
      <c r="J47" s="5" t="s">
        <v>632</v>
      </c>
      <c r="K47" s="5">
        <v>244353</v>
      </c>
      <c r="L47" s="5" t="s">
        <v>633</v>
      </c>
      <c r="M47" s="5" t="s">
        <v>381</v>
      </c>
      <c r="N47" s="5">
        <v>26</v>
      </c>
      <c r="O47" s="5" t="s">
        <v>634</v>
      </c>
      <c r="P47" s="5" t="s">
        <v>383</v>
      </c>
      <c r="Q47" s="17" t="s">
        <v>635</v>
      </c>
      <c r="R47" s="5" t="str">
        <f t="shared" si="0"/>
        <v>John-Paul Hethcock</v>
      </c>
      <c r="S47" s="5">
        <v>46</v>
      </c>
      <c r="T47" s="5">
        <v>92</v>
      </c>
      <c r="U47" s="5" t="s">
        <v>385</v>
      </c>
      <c r="V47" s="6">
        <v>1</v>
      </c>
    </row>
    <row r="48" spans="1:22" x14ac:dyDescent="0.35">
      <c r="A48" s="1">
        <v>1.56</v>
      </c>
      <c r="B48" s="2">
        <v>44747</v>
      </c>
      <c r="C48" s="2" t="s">
        <v>636</v>
      </c>
      <c r="D48" s="2">
        <v>86.2</v>
      </c>
      <c r="E48" s="2" t="s">
        <v>637</v>
      </c>
      <c r="F48" s="2" t="str">
        <f>IF(ISBLANK(Athletes_Combined[[#This Row],[affiliatename]]), "No Gym", Athletes_Combined[[#This Row],[affiliatename]])</f>
        <v>Reebok CrossFit Ljubljana</v>
      </c>
      <c r="G48" s="2" t="s">
        <v>89</v>
      </c>
      <c r="H48" s="2" t="str">
        <f xml:space="preserve"> Athletes_Combined[[#This Row],[competitorname]] &amp; " - " &amp; Athletes_Combined[[#This Row],[status]]</f>
        <v>Aleks KoÅ¡tomaj - CUT</v>
      </c>
      <c r="I48" s="2">
        <v>181</v>
      </c>
      <c r="J48" s="2" t="s">
        <v>638</v>
      </c>
      <c r="K48" s="2">
        <v>842919</v>
      </c>
      <c r="L48" s="2" t="s">
        <v>639</v>
      </c>
      <c r="M48" s="2" t="s">
        <v>381</v>
      </c>
      <c r="N48" s="2">
        <v>26</v>
      </c>
      <c r="O48" s="2" t="s">
        <v>640</v>
      </c>
      <c r="P48" s="2" t="s">
        <v>641</v>
      </c>
      <c r="Q48" s="16" t="s">
        <v>642</v>
      </c>
      <c r="R48" s="2" t="str">
        <f t="shared" si="0"/>
        <v>Aleks KoÅ¡tomaj</v>
      </c>
      <c r="S48" s="2">
        <v>47</v>
      </c>
      <c r="T48" s="2">
        <v>90</v>
      </c>
      <c r="U48" s="2" t="s">
        <v>385</v>
      </c>
      <c r="V48" s="3">
        <v>1</v>
      </c>
    </row>
    <row r="49" spans="1:22" x14ac:dyDescent="0.35">
      <c r="A49" s="4">
        <v>1.77</v>
      </c>
      <c r="B49" s="5"/>
      <c r="C49" s="5" t="s">
        <v>643</v>
      </c>
      <c r="D49" s="5">
        <v>84.8</v>
      </c>
      <c r="E49" s="5"/>
      <c r="F49" s="5" t="str">
        <f>IF(ISBLANK(Athletes_Combined[[#This Row],[affiliatename]]), "No Gym", Athletes_Combined[[#This Row],[affiliatename]])</f>
        <v>No Gym</v>
      </c>
      <c r="G49" s="5" t="s">
        <v>89</v>
      </c>
      <c r="H49" s="5" t="str">
        <f xml:space="preserve"> Athletes_Combined[[#This Row],[competitorname]] &amp; " - " &amp; Athletes_Combined[[#This Row],[status]]</f>
        <v>GÃ¡bor TÃ¶rÃ¶k - CUT</v>
      </c>
      <c r="I49" s="5">
        <v>139</v>
      </c>
      <c r="J49" s="5" t="s">
        <v>644</v>
      </c>
      <c r="K49" s="5">
        <v>511473</v>
      </c>
      <c r="L49" s="5" t="s">
        <v>645</v>
      </c>
      <c r="M49" s="5" t="s">
        <v>381</v>
      </c>
      <c r="N49" s="5">
        <v>28</v>
      </c>
      <c r="O49" s="5" t="s">
        <v>646</v>
      </c>
      <c r="P49" s="5" t="s">
        <v>647</v>
      </c>
      <c r="Q49" s="17" t="s">
        <v>648</v>
      </c>
      <c r="R49" s="5" t="str">
        <f t="shared" si="0"/>
        <v>GÃ¡bor TÃ¶rÃ¶k</v>
      </c>
      <c r="S49" s="5">
        <v>48</v>
      </c>
      <c r="T49" s="5">
        <v>86</v>
      </c>
      <c r="U49" s="5" t="s">
        <v>385</v>
      </c>
      <c r="V49" s="6">
        <v>1</v>
      </c>
    </row>
    <row r="50" spans="1:22" x14ac:dyDescent="0.35">
      <c r="A50" s="1">
        <v>1.8</v>
      </c>
      <c r="B50" s="2">
        <v>44660</v>
      </c>
      <c r="C50" s="2" t="s">
        <v>649</v>
      </c>
      <c r="D50" s="2">
        <v>87.1</v>
      </c>
      <c r="E50" s="2" t="s">
        <v>650</v>
      </c>
      <c r="F50" s="2" t="str">
        <f>IF(ISBLANK(Athletes_Combined[[#This Row],[affiliatename]]), "No Gym", Athletes_Combined[[#This Row],[affiliatename]])</f>
        <v>CrossFit Al Ain</v>
      </c>
      <c r="G50" s="2" t="s">
        <v>89</v>
      </c>
      <c r="H50" s="2" t="str">
        <f xml:space="preserve"> Athletes_Combined[[#This Row],[competitorname]] &amp; " - " &amp; Athletes_Combined[[#This Row],[status]]</f>
        <v>Guilherme Malheiros - CUT</v>
      </c>
      <c r="I50" s="2">
        <v>142</v>
      </c>
      <c r="J50" s="2" t="s">
        <v>651</v>
      </c>
      <c r="K50" s="2">
        <v>686308</v>
      </c>
      <c r="L50" s="2" t="s">
        <v>652</v>
      </c>
      <c r="M50" s="2" t="s">
        <v>381</v>
      </c>
      <c r="N50" s="2">
        <v>19</v>
      </c>
      <c r="O50" s="2" t="s">
        <v>653</v>
      </c>
      <c r="P50" s="2" t="s">
        <v>654</v>
      </c>
      <c r="Q50" s="16" t="s">
        <v>655</v>
      </c>
      <c r="R50" s="2" t="str">
        <f t="shared" si="0"/>
        <v>Guilherme Malheiros</v>
      </c>
      <c r="S50" s="2">
        <v>49</v>
      </c>
      <c r="T50" s="2">
        <v>74</v>
      </c>
      <c r="U50" s="2" t="s">
        <v>385</v>
      </c>
      <c r="V50" s="3">
        <v>1</v>
      </c>
    </row>
    <row r="51" spans="1:22" x14ac:dyDescent="0.35">
      <c r="A51" s="4">
        <v>1.77</v>
      </c>
      <c r="B51" s="5"/>
      <c r="C51" s="5" t="s">
        <v>656</v>
      </c>
      <c r="D51" s="5">
        <v>79.8</v>
      </c>
      <c r="E51" s="5"/>
      <c r="F51" s="5" t="str">
        <f>IF(ISBLANK(Athletes_Combined[[#This Row],[affiliatename]]), "No Gym", Athletes_Combined[[#This Row],[affiliatename]])</f>
        <v>No Gym</v>
      </c>
      <c r="G51" s="5" t="s">
        <v>89</v>
      </c>
      <c r="H51" s="5" t="str">
        <f xml:space="preserve"> Athletes_Combined[[#This Row],[competitorname]] &amp; " - " &amp; Athletes_Combined[[#This Row],[status]]</f>
        <v>Agustin Richelme - CUT</v>
      </c>
      <c r="I51" s="5">
        <v>134</v>
      </c>
      <c r="J51" s="5" t="s">
        <v>657</v>
      </c>
      <c r="K51" s="5">
        <v>478414</v>
      </c>
      <c r="L51" s="5" t="s">
        <v>658</v>
      </c>
      <c r="M51" s="5" t="s">
        <v>381</v>
      </c>
      <c r="N51" s="5">
        <v>22</v>
      </c>
      <c r="O51" s="5" t="s">
        <v>659</v>
      </c>
      <c r="P51" s="5" t="s">
        <v>660</v>
      </c>
      <c r="Q51" s="17" t="s">
        <v>661</v>
      </c>
      <c r="R51" s="5" t="str">
        <f t="shared" si="0"/>
        <v>Agustin Richelme</v>
      </c>
      <c r="S51" s="5">
        <v>50</v>
      </c>
      <c r="T51" s="5">
        <v>66</v>
      </c>
      <c r="U51" s="5" t="s">
        <v>385</v>
      </c>
      <c r="V51" s="6">
        <v>1</v>
      </c>
    </row>
    <row r="52" spans="1:22" x14ac:dyDescent="0.35">
      <c r="A52" s="1">
        <v>1.71</v>
      </c>
      <c r="B52" s="2">
        <v>44734</v>
      </c>
      <c r="C52" s="2" t="s">
        <v>662</v>
      </c>
      <c r="D52" s="2">
        <v>74.8</v>
      </c>
      <c r="E52" s="2" t="s">
        <v>663</v>
      </c>
      <c r="F52" s="2" t="str">
        <f>IF(ISBLANK(Athletes_Combined[[#This Row],[affiliatename]]), "No Gym", Athletes_Combined[[#This Row],[affiliatename]])</f>
        <v>CrossFit Canarias</v>
      </c>
      <c r="G52" s="2" t="s">
        <v>89</v>
      </c>
      <c r="H52" s="2" t="str">
        <f xml:space="preserve"> Athletes_Combined[[#This Row],[competitorname]] &amp; " - " &amp; Athletes_Combined[[#This Row],[status]]</f>
        <v>Bryan HernÃ¡ndez - CUT</v>
      </c>
      <c r="I52" s="2">
        <v>161</v>
      </c>
      <c r="J52" s="2" t="s">
        <v>664</v>
      </c>
      <c r="K52" s="2">
        <v>468290</v>
      </c>
      <c r="L52" s="2" t="s">
        <v>665</v>
      </c>
      <c r="M52" s="2" t="s">
        <v>381</v>
      </c>
      <c r="N52" s="2">
        <v>21</v>
      </c>
      <c r="O52" s="2" t="s">
        <v>666</v>
      </c>
      <c r="P52" s="2" t="s">
        <v>667</v>
      </c>
      <c r="Q52" s="16" t="s">
        <v>668</v>
      </c>
      <c r="R52" s="2" t="str">
        <f t="shared" si="0"/>
        <v>Bryan HernÃ¡ndez</v>
      </c>
      <c r="S52" s="2">
        <v>51</v>
      </c>
      <c r="T52" s="2">
        <v>53</v>
      </c>
      <c r="U52" s="2" t="s">
        <v>385</v>
      </c>
      <c r="V52" s="3">
        <v>1</v>
      </c>
    </row>
    <row r="53" spans="1:22" x14ac:dyDescent="0.35">
      <c r="A53" s="4">
        <v>1.8</v>
      </c>
      <c r="B53" s="5">
        <v>44655</v>
      </c>
      <c r="C53" s="5" t="s">
        <v>669</v>
      </c>
      <c r="D53" s="5">
        <v>86.2</v>
      </c>
      <c r="E53" s="5" t="s">
        <v>670</v>
      </c>
      <c r="F53" s="5" t="str">
        <f>IF(ISBLANK(Athletes_Combined[[#This Row],[affiliatename]]), "No Gym", Athletes_Combined[[#This Row],[affiliatename]])</f>
        <v>CrossFit Albi</v>
      </c>
      <c r="G53" s="5" t="s">
        <v>89</v>
      </c>
      <c r="H53" s="5" t="str">
        <f xml:space="preserve"> Athletes_Combined[[#This Row],[competitorname]] &amp; " - " &amp; Athletes_Combined[[#This Row],[status]]</f>
        <v>Alban Dubois - CUT</v>
      </c>
      <c r="I53" s="5">
        <v>165</v>
      </c>
      <c r="J53" s="5" t="s">
        <v>671</v>
      </c>
      <c r="K53" s="5">
        <v>677889</v>
      </c>
      <c r="L53" s="5" t="s">
        <v>672</v>
      </c>
      <c r="M53" s="5" t="s">
        <v>381</v>
      </c>
      <c r="N53" s="5">
        <v>24</v>
      </c>
      <c r="O53" s="5" t="s">
        <v>673</v>
      </c>
      <c r="P53" s="5" t="s">
        <v>674</v>
      </c>
      <c r="Q53" s="17" t="s">
        <v>675</v>
      </c>
      <c r="R53" s="5" t="str">
        <f t="shared" si="0"/>
        <v>Alban Dubois</v>
      </c>
      <c r="S53" s="5">
        <v>52</v>
      </c>
      <c r="T53" s="5">
        <v>49</v>
      </c>
      <c r="U53" s="5" t="s">
        <v>385</v>
      </c>
      <c r="V53" s="6">
        <v>1</v>
      </c>
    </row>
    <row r="54" spans="1:22" x14ac:dyDescent="0.35">
      <c r="A54" s="1">
        <v>1.8</v>
      </c>
      <c r="B54" s="2">
        <v>44672</v>
      </c>
      <c r="C54" s="2" t="s">
        <v>676</v>
      </c>
      <c r="D54" s="2">
        <v>88</v>
      </c>
      <c r="E54" s="2" t="s">
        <v>677</v>
      </c>
      <c r="F54" s="2" t="str">
        <f>IF(ISBLANK(Athletes_Combined[[#This Row],[affiliatename]]), "No Gym", Athletes_Combined[[#This Row],[affiliatename]])</f>
        <v>Thorndon CrossFit</v>
      </c>
      <c r="G54" s="2" t="s">
        <v>89</v>
      </c>
      <c r="H54" s="2" t="str">
        <f xml:space="preserve"> Athletes_Combined[[#This Row],[competitorname]] &amp; " - " &amp; Athletes_Combined[[#This Row],[status]]</f>
        <v>Luke Fiso - CUT</v>
      </c>
      <c r="I54" s="2">
        <v>138</v>
      </c>
      <c r="J54" s="2" t="s">
        <v>678</v>
      </c>
      <c r="K54" s="2">
        <v>221436</v>
      </c>
      <c r="L54" s="2" t="s">
        <v>679</v>
      </c>
      <c r="M54" s="2" t="s">
        <v>381</v>
      </c>
      <c r="N54" s="2">
        <v>29</v>
      </c>
      <c r="O54" s="2" t="s">
        <v>680</v>
      </c>
      <c r="P54" s="2" t="s">
        <v>681</v>
      </c>
      <c r="Q54" s="16" t="s">
        <v>682</v>
      </c>
      <c r="R54" s="2" t="str">
        <f t="shared" si="0"/>
        <v>Luke Fiso</v>
      </c>
      <c r="S54" s="2">
        <v>53</v>
      </c>
      <c r="T54" s="2">
        <v>48</v>
      </c>
      <c r="U54" s="2" t="s">
        <v>385</v>
      </c>
      <c r="V54" s="3">
        <v>1</v>
      </c>
    </row>
    <row r="55" spans="1:22" x14ac:dyDescent="0.35">
      <c r="A55" s="4">
        <v>1.74</v>
      </c>
      <c r="B55" s="5">
        <v>44758</v>
      </c>
      <c r="C55" s="5" t="s">
        <v>683</v>
      </c>
      <c r="D55" s="5">
        <v>81.599999999999994</v>
      </c>
      <c r="E55" s="5" t="s">
        <v>684</v>
      </c>
      <c r="F55" s="5" t="str">
        <f>IF(ISBLANK(Athletes_Combined[[#This Row],[affiliatename]]), "No Gym", Athletes_Combined[[#This Row],[affiliatename]])</f>
        <v>CrossFit 3 Sons</v>
      </c>
      <c r="G55" s="5" t="s">
        <v>89</v>
      </c>
      <c r="H55" s="5" t="str">
        <f xml:space="preserve"> Athletes_Combined[[#This Row],[competitorname]] &amp; " - " &amp; Athletes_Combined[[#This Row],[status]]</f>
        <v>Darwin Perez - CUT</v>
      </c>
      <c r="I55" s="5">
        <v>144</v>
      </c>
      <c r="J55" s="5" t="s">
        <v>685</v>
      </c>
      <c r="K55" s="5">
        <v>155471</v>
      </c>
      <c r="L55" s="5" t="s">
        <v>686</v>
      </c>
      <c r="M55" s="5" t="s">
        <v>381</v>
      </c>
      <c r="N55" s="5">
        <v>30</v>
      </c>
      <c r="O55" s="5" t="s">
        <v>687</v>
      </c>
      <c r="P55" s="5" t="s">
        <v>688</v>
      </c>
      <c r="Q55" s="17" t="s">
        <v>689</v>
      </c>
      <c r="R55" s="5" t="str">
        <f t="shared" si="0"/>
        <v>Darwin Perez</v>
      </c>
      <c r="S55" s="5">
        <v>54</v>
      </c>
      <c r="T55" s="5">
        <v>47</v>
      </c>
      <c r="U55" s="5" t="s">
        <v>385</v>
      </c>
      <c r="V55" s="6">
        <v>1</v>
      </c>
    </row>
    <row r="56" spans="1:22" x14ac:dyDescent="0.35">
      <c r="A56" s="1">
        <v>1.8</v>
      </c>
      <c r="B56" s="2"/>
      <c r="C56" s="2" t="s">
        <v>690</v>
      </c>
      <c r="D56" s="2">
        <v>88</v>
      </c>
      <c r="E56" s="2"/>
      <c r="F56" s="2" t="str">
        <f>IF(ISBLANK(Athletes_Combined[[#This Row],[affiliatename]]), "No Gym", Athletes_Combined[[#This Row],[affiliatename]])</f>
        <v>No Gym</v>
      </c>
      <c r="G56" s="2" t="s">
        <v>89</v>
      </c>
      <c r="H56" s="2" t="str">
        <f xml:space="preserve"> Athletes_Combined[[#This Row],[competitorname]] &amp; " - " &amp; Athletes_Combined[[#This Row],[status]]</f>
        <v>Marlon Azurdia - CUT</v>
      </c>
      <c r="I56" s="2">
        <v>159</v>
      </c>
      <c r="J56" s="2" t="s">
        <v>691</v>
      </c>
      <c r="K56" s="2">
        <v>286311</v>
      </c>
      <c r="L56" s="2" t="s">
        <v>692</v>
      </c>
      <c r="M56" s="2" t="s">
        <v>381</v>
      </c>
      <c r="N56" s="2">
        <v>33</v>
      </c>
      <c r="O56" s="2" t="s">
        <v>693</v>
      </c>
      <c r="P56" s="2" t="s">
        <v>694</v>
      </c>
      <c r="Q56" s="16" t="s">
        <v>695</v>
      </c>
      <c r="R56" s="2" t="str">
        <f t="shared" si="0"/>
        <v>Marlon Azurdia</v>
      </c>
      <c r="S56" s="2">
        <v>55</v>
      </c>
      <c r="T56" s="2">
        <v>46</v>
      </c>
      <c r="U56" s="2" t="s">
        <v>385</v>
      </c>
      <c r="V56" s="3">
        <v>1</v>
      </c>
    </row>
    <row r="57" spans="1:22" x14ac:dyDescent="0.35">
      <c r="A57" s="4">
        <v>1.8</v>
      </c>
      <c r="B57" s="5">
        <v>44732</v>
      </c>
      <c r="C57" s="5" t="s">
        <v>696</v>
      </c>
      <c r="D57" s="5">
        <v>87.1</v>
      </c>
      <c r="E57" s="5" t="s">
        <v>697</v>
      </c>
      <c r="F57" s="5" t="str">
        <f>IF(ISBLANK(Athletes_Combined[[#This Row],[affiliatename]]), "No Gym", Athletes_Combined[[#This Row],[affiliatename]])</f>
        <v>CrossFit Idol</v>
      </c>
      <c r="G57" s="5" t="s">
        <v>89</v>
      </c>
      <c r="H57" s="5" t="str">
        <f xml:space="preserve"> Athletes_Combined[[#This Row],[competitorname]] &amp; " - " &amp; Athletes_Combined[[#This Row],[status]]</f>
        <v>Aleksandar Ilin - CUT</v>
      </c>
      <c r="I57" s="5">
        <v>133</v>
      </c>
      <c r="J57" s="5" t="s">
        <v>698</v>
      </c>
      <c r="K57" s="5">
        <v>1325298</v>
      </c>
      <c r="L57" s="5" t="s">
        <v>699</v>
      </c>
      <c r="M57" s="5" t="s">
        <v>381</v>
      </c>
      <c r="N57" s="5">
        <v>29</v>
      </c>
      <c r="O57" s="5" t="s">
        <v>700</v>
      </c>
      <c r="P57" s="5" t="s">
        <v>701</v>
      </c>
      <c r="Q57" s="17" t="s">
        <v>702</v>
      </c>
      <c r="R57" s="5" t="str">
        <f t="shared" si="0"/>
        <v>Aleksandar Ilin</v>
      </c>
      <c r="S57" s="5">
        <v>56</v>
      </c>
      <c r="T57" s="5">
        <v>45</v>
      </c>
      <c r="U57" s="5" t="s">
        <v>385</v>
      </c>
      <c r="V57" s="6">
        <v>1</v>
      </c>
    </row>
    <row r="58" spans="1:22" x14ac:dyDescent="0.35">
      <c r="A58" s="1">
        <v>1.8</v>
      </c>
      <c r="B58" s="2">
        <v>44610</v>
      </c>
      <c r="C58" s="2" t="s">
        <v>703</v>
      </c>
      <c r="D58" s="2">
        <v>73.900000000000006</v>
      </c>
      <c r="E58" s="2" t="s">
        <v>704</v>
      </c>
      <c r="F58" s="2" t="str">
        <f>IF(ISBLANK(Athletes_Combined[[#This Row],[affiliatename]]), "No Gym", Athletes_Combined[[#This Row],[affiliatename]])</f>
        <v>CrossFit Zurriola</v>
      </c>
      <c r="G58" s="2" t="s">
        <v>89</v>
      </c>
      <c r="H58" s="2" t="str">
        <f xml:space="preserve"> Athletes_Combined[[#This Row],[competitorname]] &amp; " - " &amp; Athletes_Combined[[#This Row],[status]]</f>
        <v>Alexander Anasagasti - CUT</v>
      </c>
      <c r="I58" s="2">
        <v>148</v>
      </c>
      <c r="J58" s="2" t="s">
        <v>705</v>
      </c>
      <c r="K58" s="2">
        <v>351417</v>
      </c>
      <c r="L58" s="2" t="s">
        <v>706</v>
      </c>
      <c r="M58" s="2" t="s">
        <v>381</v>
      </c>
      <c r="N58" s="2">
        <v>27</v>
      </c>
      <c r="O58" s="2" t="s">
        <v>707</v>
      </c>
      <c r="P58" s="2" t="s">
        <v>708</v>
      </c>
      <c r="Q58" s="16" t="s">
        <v>709</v>
      </c>
      <c r="R58" s="2" t="str">
        <f t="shared" si="0"/>
        <v>Alexander Anasagasti</v>
      </c>
      <c r="S58" s="2">
        <v>57</v>
      </c>
      <c r="T58" s="2">
        <v>41</v>
      </c>
      <c r="U58" s="2" t="s">
        <v>385</v>
      </c>
      <c r="V58" s="3">
        <v>1</v>
      </c>
    </row>
    <row r="59" spans="1:22" x14ac:dyDescent="0.35">
      <c r="A59" s="4">
        <v>1.8</v>
      </c>
      <c r="B59" s="5">
        <v>44596</v>
      </c>
      <c r="C59" s="5" t="s">
        <v>710</v>
      </c>
      <c r="D59" s="5">
        <v>88</v>
      </c>
      <c r="E59" s="5" t="s">
        <v>711</v>
      </c>
      <c r="F59" s="5" t="str">
        <f>IF(ISBLANK(Athletes_Combined[[#This Row],[affiliatename]]), "No Gym", Athletes_Combined[[#This Row],[affiliatename]])</f>
        <v>CrossFit Alioth</v>
      </c>
      <c r="G59" s="5" t="s">
        <v>89</v>
      </c>
      <c r="H59" s="5" t="str">
        <f xml:space="preserve"> Athletes_Combined[[#This Row],[competitorname]] &amp; " - " &amp; Athletes_Combined[[#This Row],[status]]</f>
        <v>Mahmood Shalan - CUT</v>
      </c>
      <c r="I59" s="5">
        <v>158</v>
      </c>
      <c r="J59" s="5" t="s">
        <v>712</v>
      </c>
      <c r="K59" s="5">
        <v>1697328</v>
      </c>
      <c r="L59" s="5" t="s">
        <v>713</v>
      </c>
      <c r="M59" s="5" t="s">
        <v>381</v>
      </c>
      <c r="N59" s="5">
        <v>26</v>
      </c>
      <c r="O59" s="5" t="s">
        <v>714</v>
      </c>
      <c r="P59" s="5" t="s">
        <v>715</v>
      </c>
      <c r="Q59" s="17" t="s">
        <v>716</v>
      </c>
      <c r="R59" s="5" t="str">
        <f t="shared" si="0"/>
        <v>Mahmood Shalan</v>
      </c>
      <c r="S59" s="5">
        <v>58</v>
      </c>
      <c r="T59" s="5">
        <v>40</v>
      </c>
      <c r="U59" s="5" t="s">
        <v>385</v>
      </c>
      <c r="V59" s="6">
        <v>1</v>
      </c>
    </row>
    <row r="60" spans="1:22" x14ac:dyDescent="0.35">
      <c r="A60" s="1">
        <v>1.55</v>
      </c>
      <c r="B60" s="2">
        <v>44659</v>
      </c>
      <c r="C60" s="2" t="s">
        <v>717</v>
      </c>
      <c r="D60" s="2">
        <v>83.9</v>
      </c>
      <c r="E60" s="2" t="s">
        <v>718</v>
      </c>
      <c r="F60" s="2" t="str">
        <f>IF(ISBLANK(Athletes_Combined[[#This Row],[affiliatename]]), "No Gym", Athletes_Combined[[#This Row],[affiliatename]])</f>
        <v>CrossFit BBros</v>
      </c>
      <c r="G60" s="2" t="s">
        <v>89</v>
      </c>
      <c r="H60" s="2" t="str">
        <f xml:space="preserve"> Athletes_Combined[[#This Row],[competitorname]] &amp; " - " &amp; Athletes_Combined[[#This Row],[status]]</f>
        <v>Erik Toth - CUT</v>
      </c>
      <c r="I60" s="2">
        <v>149</v>
      </c>
      <c r="J60" s="2" t="s">
        <v>719</v>
      </c>
      <c r="K60" s="2">
        <v>119313</v>
      </c>
      <c r="L60" s="2" t="s">
        <v>720</v>
      </c>
      <c r="M60" s="2" t="s">
        <v>381</v>
      </c>
      <c r="N60" s="2">
        <v>29</v>
      </c>
      <c r="O60" s="2" t="s">
        <v>721</v>
      </c>
      <c r="P60" s="2" t="s">
        <v>722</v>
      </c>
      <c r="Q60" s="16" t="s">
        <v>723</v>
      </c>
      <c r="R60" s="2" t="str">
        <f t="shared" si="0"/>
        <v>Erik Toth</v>
      </c>
      <c r="S60" s="2">
        <v>59</v>
      </c>
      <c r="T60" s="2">
        <v>35</v>
      </c>
      <c r="U60" s="2" t="s">
        <v>385</v>
      </c>
      <c r="V60" s="3">
        <v>1</v>
      </c>
    </row>
    <row r="61" spans="1:22" x14ac:dyDescent="0.35">
      <c r="A61" s="4">
        <v>1.74</v>
      </c>
      <c r="B61" s="5">
        <v>44713</v>
      </c>
      <c r="C61" s="5" t="s">
        <v>724</v>
      </c>
      <c r="D61" s="5">
        <v>81.2</v>
      </c>
      <c r="E61" s="5" t="s">
        <v>725</v>
      </c>
      <c r="F61" s="5" t="str">
        <f>IF(ISBLANK(Athletes_Combined[[#This Row],[affiliatename]]), "No Gym", Athletes_Combined[[#This Row],[affiliatename]])</f>
        <v>CrossFit North Zone</v>
      </c>
      <c r="G61" s="5" t="s">
        <v>89</v>
      </c>
      <c r="H61" s="5" t="str">
        <f xml:space="preserve"> Athletes_Combined[[#This Row],[competitorname]] &amp; " - " &amp; Athletes_Combined[[#This Row],[status]]</f>
        <v>Lefteris Theofanidis - CUT</v>
      </c>
      <c r="I61" s="5">
        <v>123</v>
      </c>
      <c r="J61" s="5" t="s">
        <v>726</v>
      </c>
      <c r="K61" s="5">
        <v>514502</v>
      </c>
      <c r="L61" s="5" t="s">
        <v>727</v>
      </c>
      <c r="M61" s="5" t="s">
        <v>381</v>
      </c>
      <c r="N61" s="5">
        <v>29</v>
      </c>
      <c r="O61" s="5" t="s">
        <v>728</v>
      </c>
      <c r="P61" s="5" t="s">
        <v>729</v>
      </c>
      <c r="Q61" s="17" t="s">
        <v>730</v>
      </c>
      <c r="R61" s="5" t="str">
        <f t="shared" si="0"/>
        <v>Lefteris Theofanidis</v>
      </c>
      <c r="S61" s="5">
        <v>60</v>
      </c>
      <c r="T61" s="5">
        <v>34</v>
      </c>
      <c r="U61" s="5" t="s">
        <v>385</v>
      </c>
      <c r="V61" s="6">
        <v>1</v>
      </c>
    </row>
    <row r="62" spans="1:22" x14ac:dyDescent="0.35">
      <c r="A62" s="1">
        <v>1.77</v>
      </c>
      <c r="B62" s="2">
        <v>44755</v>
      </c>
      <c r="C62" s="2" t="s">
        <v>731</v>
      </c>
      <c r="D62" s="2">
        <v>76.7</v>
      </c>
      <c r="E62" s="2" t="s">
        <v>732</v>
      </c>
      <c r="F62" s="2" t="str">
        <f>IF(ISBLANK(Athletes_Combined[[#This Row],[affiliatename]]), "No Gym", Athletes_Combined[[#This Row],[affiliatename]])</f>
        <v>CrossFit Boran</v>
      </c>
      <c r="G62" s="2" t="s">
        <v>89</v>
      </c>
      <c r="H62" s="2" t="str">
        <f xml:space="preserve"> Athletes_Combined[[#This Row],[competitorname]] &amp; " - " &amp; Athletes_Combined[[#This Row],[status]]</f>
        <v>Ates Boran - CUT</v>
      </c>
      <c r="I62" s="2">
        <v>166</v>
      </c>
      <c r="J62" s="2" t="s">
        <v>733</v>
      </c>
      <c r="K62" s="2">
        <v>231921</v>
      </c>
      <c r="L62" s="2" t="s">
        <v>734</v>
      </c>
      <c r="M62" s="2" t="s">
        <v>381</v>
      </c>
      <c r="N62" s="2">
        <v>33</v>
      </c>
      <c r="O62" s="2" t="s">
        <v>735</v>
      </c>
      <c r="P62" s="2" t="s">
        <v>736</v>
      </c>
      <c r="Q62" s="16" t="s">
        <v>737</v>
      </c>
      <c r="R62" s="2" t="str">
        <f t="shared" si="0"/>
        <v>Ates Boran</v>
      </c>
      <c r="S62" s="2">
        <v>61</v>
      </c>
      <c r="T62" s="2">
        <v>33</v>
      </c>
      <c r="U62" s="2" t="s">
        <v>385</v>
      </c>
      <c r="V62" s="3">
        <v>1</v>
      </c>
    </row>
    <row r="63" spans="1:22" x14ac:dyDescent="0.35">
      <c r="A63" s="4">
        <v>1.89</v>
      </c>
      <c r="B63" s="5">
        <v>44942</v>
      </c>
      <c r="C63" s="5" t="s">
        <v>376</v>
      </c>
      <c r="D63" s="5">
        <v>93</v>
      </c>
      <c r="E63" s="5" t="s">
        <v>738</v>
      </c>
      <c r="F63" s="5" t="str">
        <f>IF(ISBLANK(Athletes_Combined[[#This Row],[affiliatename]]), "No Gym", Athletes_Combined[[#This Row],[affiliatename]])</f>
        <v>Precision CrossFit</v>
      </c>
      <c r="G63" s="5" t="s">
        <v>89</v>
      </c>
      <c r="H63" s="5" t="str">
        <f xml:space="preserve"> Athletes_Combined[[#This Row],[competitorname]] &amp; " - " &amp; Athletes_Combined[[#This Row],[status]]</f>
        <v>Hunter McIntyre - CUT</v>
      </c>
      <c r="I63" s="5">
        <v>401</v>
      </c>
      <c r="J63" s="5" t="s">
        <v>739</v>
      </c>
      <c r="K63" s="5">
        <v>196667</v>
      </c>
      <c r="L63" s="5" t="s">
        <v>740</v>
      </c>
      <c r="M63" s="5" t="s">
        <v>381</v>
      </c>
      <c r="N63" s="5">
        <v>30</v>
      </c>
      <c r="O63" s="5" t="s">
        <v>741</v>
      </c>
      <c r="P63" s="5" t="s">
        <v>383</v>
      </c>
      <c r="Q63" s="17" t="s">
        <v>742</v>
      </c>
      <c r="R63" s="5" t="str">
        <f t="shared" si="0"/>
        <v>Hunter McIntyre</v>
      </c>
      <c r="S63" s="5">
        <v>62</v>
      </c>
      <c r="T63" s="5">
        <v>31</v>
      </c>
      <c r="U63" s="5" t="s">
        <v>385</v>
      </c>
      <c r="V63" s="6">
        <v>1</v>
      </c>
    </row>
    <row r="64" spans="1:22" x14ac:dyDescent="0.35">
      <c r="A64" s="1">
        <v>1.83</v>
      </c>
      <c r="B64" s="2">
        <v>44591</v>
      </c>
      <c r="C64" s="2" t="s">
        <v>743</v>
      </c>
      <c r="D64" s="2">
        <v>95.3</v>
      </c>
      <c r="E64" s="2" t="s">
        <v>585</v>
      </c>
      <c r="F64" s="2" t="str">
        <f>IF(ISBLANK(Athletes_Combined[[#This Row],[affiliatename]]), "No Gym", Athletes_Combined[[#This Row],[affiliatename]])</f>
        <v>CrossFit Invictus</v>
      </c>
      <c r="G64" s="2" t="s">
        <v>89</v>
      </c>
      <c r="H64" s="2" t="str">
        <f xml:space="preserve"> Athletes_Combined[[#This Row],[competitorname]] &amp; " - " &amp; Athletes_Combined[[#This Row],[status]]</f>
        <v>Connor Nellans - CUT</v>
      </c>
      <c r="I64" s="2">
        <v>156</v>
      </c>
      <c r="J64" s="2" t="s">
        <v>744</v>
      </c>
      <c r="K64" s="2">
        <v>160128</v>
      </c>
      <c r="L64" s="2" t="s">
        <v>503</v>
      </c>
      <c r="M64" s="2" t="s">
        <v>381</v>
      </c>
      <c r="N64" s="2">
        <v>25</v>
      </c>
      <c r="O64" s="2" t="s">
        <v>745</v>
      </c>
      <c r="P64" s="2" t="s">
        <v>746</v>
      </c>
      <c r="Q64" s="16" t="s">
        <v>747</v>
      </c>
      <c r="R64" s="2" t="str">
        <f t="shared" si="0"/>
        <v>Connor Nellans</v>
      </c>
      <c r="S64" s="2">
        <v>63</v>
      </c>
      <c r="T64" s="2">
        <v>31</v>
      </c>
      <c r="U64" s="2" t="s">
        <v>385</v>
      </c>
      <c r="V64" s="3">
        <v>1</v>
      </c>
    </row>
    <row r="65" spans="1:22" x14ac:dyDescent="0.35">
      <c r="A65" s="4">
        <v>1.56</v>
      </c>
      <c r="B65" s="5"/>
      <c r="C65" s="5" t="s">
        <v>748</v>
      </c>
      <c r="D65" s="5">
        <v>91.2</v>
      </c>
      <c r="E65" s="5"/>
      <c r="F65" s="5" t="str">
        <f>IF(ISBLANK(Athletes_Combined[[#This Row],[affiliatename]]), "No Gym", Athletes_Combined[[#This Row],[affiliatename]])</f>
        <v>No Gym</v>
      </c>
      <c r="G65" s="5" t="s">
        <v>89</v>
      </c>
      <c r="H65" s="5" t="str">
        <f xml:space="preserve"> Athletes_Combined[[#This Row],[competitorname]] &amp; " - " &amp; Athletes_Combined[[#This Row],[status]]</f>
        <v>Augustin Vilicnik - CUT</v>
      </c>
      <c r="I65" s="5">
        <v>178</v>
      </c>
      <c r="J65" s="5" t="s">
        <v>638</v>
      </c>
      <c r="K65" s="5">
        <v>858387</v>
      </c>
      <c r="L65" s="5" t="s">
        <v>749</v>
      </c>
      <c r="M65" s="5" t="s">
        <v>381</v>
      </c>
      <c r="N65" s="5">
        <v>29</v>
      </c>
      <c r="O65" s="5" t="s">
        <v>750</v>
      </c>
      <c r="P65" s="5" t="s">
        <v>751</v>
      </c>
      <c r="Q65" s="17" t="s">
        <v>752</v>
      </c>
      <c r="R65" s="5" t="str">
        <f t="shared" si="0"/>
        <v>Augustin Vilicnik</v>
      </c>
      <c r="S65" s="5">
        <v>64</v>
      </c>
      <c r="T65" s="5">
        <v>31</v>
      </c>
      <c r="U65" s="5" t="s">
        <v>385</v>
      </c>
      <c r="V65" s="6">
        <v>1</v>
      </c>
    </row>
    <row r="66" spans="1:22" x14ac:dyDescent="0.35">
      <c r="A66" s="1">
        <v>0.15</v>
      </c>
      <c r="B66" s="2">
        <v>44696</v>
      </c>
      <c r="C66" s="2" t="s">
        <v>753</v>
      </c>
      <c r="D66" s="2">
        <v>83.9</v>
      </c>
      <c r="E66" s="2" t="s">
        <v>754</v>
      </c>
      <c r="F66" s="2" t="str">
        <f>IF(ISBLANK(Athletes_Combined[[#This Row],[affiliatename]]), "No Gym", Athletes_Combined[[#This Row],[affiliatename]])</f>
        <v>BeeGrow CrossFit</v>
      </c>
      <c r="G66" s="2" t="s">
        <v>89</v>
      </c>
      <c r="H66" s="2" t="str">
        <f xml:space="preserve"> Athletes_Combined[[#This Row],[competitorname]] &amp; " - " &amp; Athletes_Combined[[#This Row],[status]]</f>
        <v>Shingo Moromasa - CUT</v>
      </c>
      <c r="I66" s="2">
        <v>171</v>
      </c>
      <c r="J66" s="2" t="s">
        <v>755</v>
      </c>
      <c r="K66" s="2">
        <v>849478</v>
      </c>
      <c r="L66" s="2" t="s">
        <v>756</v>
      </c>
      <c r="M66" s="2" t="s">
        <v>381</v>
      </c>
      <c r="N66" s="2">
        <v>32</v>
      </c>
      <c r="O66" s="2" t="s">
        <v>757</v>
      </c>
      <c r="P66" s="2" t="s">
        <v>758</v>
      </c>
      <c r="Q66" s="16" t="s">
        <v>759</v>
      </c>
      <c r="R66" s="2" t="str">
        <f t="shared" ref="R66:R129" si="1">TRIM(Q:Q)</f>
        <v>Shingo Moromasa</v>
      </c>
      <c r="S66" s="2">
        <v>65</v>
      </c>
      <c r="T66" s="2">
        <v>31</v>
      </c>
      <c r="U66" s="2" t="s">
        <v>385</v>
      </c>
      <c r="V66" s="3">
        <v>1</v>
      </c>
    </row>
    <row r="67" spans="1:22" x14ac:dyDescent="0.35">
      <c r="A67" s="4">
        <v>1.74</v>
      </c>
      <c r="B67" s="5">
        <v>44638</v>
      </c>
      <c r="C67" s="5" t="s">
        <v>760</v>
      </c>
      <c r="D67" s="5">
        <v>79.8</v>
      </c>
      <c r="E67" s="5" t="s">
        <v>761</v>
      </c>
      <c r="F67" s="5" t="str">
        <f>IF(ISBLANK(Athletes_Combined[[#This Row],[affiliatename]]), "No Gym", Athletes_Combined[[#This Row],[affiliatename]])</f>
        <v>CrossFit 962</v>
      </c>
      <c r="G67" s="5" t="s">
        <v>89</v>
      </c>
      <c r="H67" s="5" t="str">
        <f xml:space="preserve"> Athletes_Combined[[#This Row],[competitorname]] &amp; " - " &amp; Athletes_Combined[[#This Row],[status]]</f>
        <v>Amin Attallah - CUT</v>
      </c>
      <c r="I67" s="5">
        <v>172</v>
      </c>
      <c r="J67" s="5" t="s">
        <v>762</v>
      </c>
      <c r="K67" s="5">
        <v>315266</v>
      </c>
      <c r="L67" s="5" t="s">
        <v>763</v>
      </c>
      <c r="M67" s="5" t="s">
        <v>381</v>
      </c>
      <c r="N67" s="5">
        <v>25</v>
      </c>
      <c r="O67" s="5" t="s">
        <v>764</v>
      </c>
      <c r="P67" s="5" t="s">
        <v>765</v>
      </c>
      <c r="Q67" s="17" t="s">
        <v>766</v>
      </c>
      <c r="R67" s="5" t="str">
        <f t="shared" si="1"/>
        <v>Amin Attallah</v>
      </c>
      <c r="S67" s="5">
        <v>66</v>
      </c>
      <c r="T67" s="5">
        <v>25</v>
      </c>
      <c r="U67" s="5" t="s">
        <v>385</v>
      </c>
      <c r="V67" s="6">
        <v>1</v>
      </c>
    </row>
    <row r="68" spans="1:22" x14ac:dyDescent="0.35">
      <c r="A68" s="1">
        <v>0.03</v>
      </c>
      <c r="B68" s="2">
        <v>44636</v>
      </c>
      <c r="C68" s="2" t="s">
        <v>767</v>
      </c>
      <c r="D68" s="2">
        <v>76.2</v>
      </c>
      <c r="E68" s="2" t="s">
        <v>768</v>
      </c>
      <c r="F68" s="2" t="str">
        <f>IF(ISBLANK(Athletes_Combined[[#This Row],[affiliatename]]), "No Gym", Athletes_Combined[[#This Row],[affiliatename]])</f>
        <v>CrossFit 4 L</v>
      </c>
      <c r="G68" s="2" t="s">
        <v>89</v>
      </c>
      <c r="H68" s="2" t="str">
        <f xml:space="preserve"> Athletes_Combined[[#This Row],[competitorname]] &amp; " - " &amp; Athletes_Combined[[#This Row],[status]]</f>
        <v>Omar Martinez - CUT</v>
      </c>
      <c r="I68" s="2">
        <v>141</v>
      </c>
      <c r="J68" s="2" t="s">
        <v>769</v>
      </c>
      <c r="K68" s="2">
        <v>270266</v>
      </c>
      <c r="L68" s="2" t="s">
        <v>770</v>
      </c>
      <c r="M68" s="2" t="s">
        <v>381</v>
      </c>
      <c r="N68" s="2">
        <v>27</v>
      </c>
      <c r="O68" s="2" t="s">
        <v>771</v>
      </c>
      <c r="P68" s="2" t="s">
        <v>772</v>
      </c>
      <c r="Q68" s="16" t="s">
        <v>773</v>
      </c>
      <c r="R68" s="2" t="str">
        <f t="shared" si="1"/>
        <v>Omar Martinez</v>
      </c>
      <c r="S68" s="2">
        <v>67</v>
      </c>
      <c r="T68" s="2">
        <v>24</v>
      </c>
      <c r="U68" s="2" t="s">
        <v>385</v>
      </c>
      <c r="V68" s="3">
        <v>1</v>
      </c>
    </row>
    <row r="69" spans="1:22" x14ac:dyDescent="0.35">
      <c r="A69" s="4">
        <v>1.83</v>
      </c>
      <c r="B69" s="5">
        <v>44719</v>
      </c>
      <c r="C69" s="5" t="s">
        <v>774</v>
      </c>
      <c r="D69" s="5">
        <v>91.2</v>
      </c>
      <c r="E69" s="5" t="s">
        <v>775</v>
      </c>
      <c r="F69" s="5" t="str">
        <f>IF(ISBLANK(Athletes_Combined[[#This Row],[affiliatename]]), "No Gym", Athletes_Combined[[#This Row],[affiliatename]])</f>
        <v>CrossFit Finestrat</v>
      </c>
      <c r="G69" s="5" t="s">
        <v>89</v>
      </c>
      <c r="H69" s="5" t="str">
        <f xml:space="preserve"> Athletes_Combined[[#This Row],[competitorname]] &amp; " - " &amp; Athletes_Combined[[#This Row],[status]]</f>
        <v>Sam Lubben - CUT</v>
      </c>
      <c r="I69" s="5">
        <v>160</v>
      </c>
      <c r="J69" s="5" t="s">
        <v>776</v>
      </c>
      <c r="K69" s="5">
        <v>423302</v>
      </c>
      <c r="L69" s="5" t="s">
        <v>777</v>
      </c>
      <c r="M69" s="5" t="s">
        <v>381</v>
      </c>
      <c r="N69" s="5">
        <v>22</v>
      </c>
      <c r="O69" s="5" t="s">
        <v>778</v>
      </c>
      <c r="P69" s="5" t="s">
        <v>779</v>
      </c>
      <c r="Q69" s="17" t="s">
        <v>780</v>
      </c>
      <c r="R69" s="5" t="str">
        <f t="shared" si="1"/>
        <v>Sam Lubben</v>
      </c>
      <c r="S69" s="5">
        <v>68</v>
      </c>
      <c r="T69" s="5">
        <v>23</v>
      </c>
      <c r="U69" s="5" t="s">
        <v>385</v>
      </c>
      <c r="V69" s="6">
        <v>1</v>
      </c>
    </row>
    <row r="70" spans="1:22" x14ac:dyDescent="0.35">
      <c r="A70" s="1">
        <v>1.83</v>
      </c>
      <c r="B70" s="2"/>
      <c r="C70" s="2" t="s">
        <v>781</v>
      </c>
      <c r="D70" s="2">
        <v>87.1</v>
      </c>
      <c r="E70" s="2"/>
      <c r="F70" s="2" t="str">
        <f>IF(ISBLANK(Athletes_Combined[[#This Row],[affiliatename]]), "No Gym", Athletes_Combined[[#This Row],[affiliatename]])</f>
        <v>No Gym</v>
      </c>
      <c r="G70" s="2" t="s">
        <v>89</v>
      </c>
      <c r="H70" s="2" t="str">
        <f xml:space="preserve"> Athletes_Combined[[#This Row],[competitorname]] &amp; " - " &amp; Athletes_Combined[[#This Row],[status]]</f>
        <v>Uyi Nosa Osawe - CUT</v>
      </c>
      <c r="I70" s="2">
        <v>188</v>
      </c>
      <c r="J70" s="2" t="s">
        <v>782</v>
      </c>
      <c r="K70" s="2">
        <v>1692338</v>
      </c>
      <c r="L70" s="2" t="s">
        <v>783</v>
      </c>
      <c r="M70" s="2" t="s">
        <v>381</v>
      </c>
      <c r="N70" s="2">
        <v>29</v>
      </c>
      <c r="O70" s="2" t="s">
        <v>784</v>
      </c>
      <c r="P70" s="2" t="s">
        <v>785</v>
      </c>
      <c r="Q70" s="16" t="s">
        <v>786</v>
      </c>
      <c r="R70" s="2" t="str">
        <f t="shared" si="1"/>
        <v>Uyi Nosa Osawe</v>
      </c>
      <c r="S70" s="2">
        <v>69</v>
      </c>
      <c r="T70" s="2">
        <v>20</v>
      </c>
      <c r="U70" s="2" t="s">
        <v>385</v>
      </c>
      <c r="V70" s="3">
        <v>1</v>
      </c>
    </row>
    <row r="71" spans="1:22" x14ac:dyDescent="0.35">
      <c r="A71" s="4">
        <v>1.56</v>
      </c>
      <c r="B71" s="5">
        <v>44673</v>
      </c>
      <c r="C71" s="5" t="s">
        <v>787</v>
      </c>
      <c r="D71" s="5">
        <v>89.8</v>
      </c>
      <c r="E71" s="5" t="s">
        <v>788</v>
      </c>
      <c r="F71" s="5" t="str">
        <f>IF(ISBLANK(Athletes_Combined[[#This Row],[affiliatename]]), "No Gym", Athletes_Combined[[#This Row],[affiliatename]])</f>
        <v>Triller CrossFit</v>
      </c>
      <c r="G71" s="5" t="s">
        <v>89</v>
      </c>
      <c r="H71" s="5" t="str">
        <f xml:space="preserve"> Athletes_Combined[[#This Row],[competitorname]] &amp; " - " &amp; Athletes_Combined[[#This Row],[status]]</f>
        <v>Christoph Koerner - CUT</v>
      </c>
      <c r="I71" s="5">
        <v>147</v>
      </c>
      <c r="J71" s="5" t="s">
        <v>789</v>
      </c>
      <c r="K71" s="5">
        <v>275390</v>
      </c>
      <c r="L71" s="5" t="s">
        <v>790</v>
      </c>
      <c r="M71" s="5" t="s">
        <v>381</v>
      </c>
      <c r="N71" s="5">
        <v>31</v>
      </c>
      <c r="O71" s="5" t="s">
        <v>791</v>
      </c>
      <c r="P71" s="5" t="s">
        <v>792</v>
      </c>
      <c r="Q71" s="17" t="s">
        <v>793</v>
      </c>
      <c r="R71" s="5" t="str">
        <f t="shared" si="1"/>
        <v>Christoph Koerner</v>
      </c>
      <c r="S71" s="5">
        <v>70</v>
      </c>
      <c r="T71" s="5">
        <v>18</v>
      </c>
      <c r="U71" s="5" t="s">
        <v>385</v>
      </c>
      <c r="V71" s="6">
        <v>1</v>
      </c>
    </row>
    <row r="72" spans="1:22" x14ac:dyDescent="0.35">
      <c r="A72" s="1">
        <v>1.83</v>
      </c>
      <c r="B72" s="2">
        <v>44643</v>
      </c>
      <c r="C72" s="2" t="s">
        <v>794</v>
      </c>
      <c r="D72" s="2">
        <v>88.9</v>
      </c>
      <c r="E72" s="2" t="s">
        <v>795</v>
      </c>
      <c r="F72" s="2" t="str">
        <f>IF(ISBLANK(Athletes_Combined[[#This Row],[affiliatename]]), "No Gym", Athletes_Combined[[#This Row],[affiliatename]])</f>
        <v>CrossFit Sea Energy</v>
      </c>
      <c r="G72" s="2" t="s">
        <v>89</v>
      </c>
      <c r="H72" s="2" t="str">
        <f xml:space="preserve"> Athletes_Combined[[#This Row],[competitorname]] &amp; " - " &amp; Athletes_Combined[[#This Row],[status]]</f>
        <v>Oleksandr Shkoliarenko - CUT</v>
      </c>
      <c r="I72" s="2">
        <v>154</v>
      </c>
      <c r="J72" s="2" t="s">
        <v>796</v>
      </c>
      <c r="K72" s="2">
        <v>470906</v>
      </c>
      <c r="L72" s="2" t="s">
        <v>797</v>
      </c>
      <c r="M72" s="2" t="s">
        <v>381</v>
      </c>
      <c r="N72" s="2">
        <v>29</v>
      </c>
      <c r="O72" s="2" t="s">
        <v>798</v>
      </c>
      <c r="P72" s="2" t="s">
        <v>799</v>
      </c>
      <c r="Q72" s="16" t="s">
        <v>800</v>
      </c>
      <c r="R72" s="2" t="str">
        <f t="shared" si="1"/>
        <v>Oleksandr Shkoliarenko</v>
      </c>
      <c r="S72" s="2">
        <v>71</v>
      </c>
      <c r="T72" s="2">
        <v>18</v>
      </c>
      <c r="U72" s="2" t="s">
        <v>385</v>
      </c>
      <c r="V72" s="3">
        <v>1</v>
      </c>
    </row>
    <row r="73" spans="1:22" x14ac:dyDescent="0.35">
      <c r="A73" s="4">
        <v>1.89</v>
      </c>
      <c r="B73" s="5">
        <v>44690</v>
      </c>
      <c r="C73" s="5" t="s">
        <v>801</v>
      </c>
      <c r="D73" s="5">
        <v>87.1</v>
      </c>
      <c r="E73" s="5" t="s">
        <v>802</v>
      </c>
      <c r="F73" s="5" t="str">
        <f>IF(ISBLANK(Athletes_Combined[[#This Row],[affiliatename]]), "No Gym", Athletes_Combined[[#This Row],[affiliatename]])</f>
        <v>Tantum CrossFit</v>
      </c>
      <c r="G73" s="5" t="s">
        <v>89</v>
      </c>
      <c r="H73" s="5" t="str">
        <f xml:space="preserve"> Athletes_Combined[[#This Row],[competitorname]] &amp; " - " &amp; Athletes_Combined[[#This Row],[status]]</f>
        <v>ÄorÄ‘e ÄuriÄ‡ - CUT</v>
      </c>
      <c r="I73" s="5">
        <v>170</v>
      </c>
      <c r="J73" s="5" t="s">
        <v>803</v>
      </c>
      <c r="K73" s="5">
        <v>667464</v>
      </c>
      <c r="L73" s="5" t="s">
        <v>804</v>
      </c>
      <c r="M73" s="5" t="s">
        <v>381</v>
      </c>
      <c r="N73" s="5">
        <v>24</v>
      </c>
      <c r="O73" s="5" t="s">
        <v>805</v>
      </c>
      <c r="P73" s="5" t="s">
        <v>806</v>
      </c>
      <c r="Q73" s="17" t="s">
        <v>807</v>
      </c>
      <c r="R73" s="5" t="str">
        <f t="shared" si="1"/>
        <v>ÄorÄ‘e ÄuriÄ‡</v>
      </c>
      <c r="S73" s="5">
        <v>72</v>
      </c>
      <c r="T73" s="5">
        <v>16</v>
      </c>
      <c r="U73" s="5" t="s">
        <v>385</v>
      </c>
      <c r="V73" s="6">
        <v>1</v>
      </c>
    </row>
    <row r="74" spans="1:22" x14ac:dyDescent="0.35">
      <c r="A74" s="1">
        <v>1.77</v>
      </c>
      <c r="B74" s="2">
        <v>44729</v>
      </c>
      <c r="C74" s="2" t="s">
        <v>808</v>
      </c>
      <c r="D74" s="2">
        <v>87.1</v>
      </c>
      <c r="E74" s="2" t="s">
        <v>809</v>
      </c>
      <c r="F74" s="2" t="str">
        <f>IF(ISBLANK(Athletes_Combined[[#This Row],[affiliatename]]), "No Gym", Athletes_Combined[[#This Row],[affiliatename]])</f>
        <v>CrossFit Ramallah</v>
      </c>
      <c r="G74" s="2" t="s">
        <v>89</v>
      </c>
      <c r="H74" s="2" t="str">
        <f xml:space="preserve"> Athletes_Combined[[#This Row],[competitorname]] &amp; " - " &amp; Athletes_Combined[[#This Row],[status]]</f>
        <v>Hamzeh Tarefi - CUT</v>
      </c>
      <c r="I74" s="2">
        <v>168</v>
      </c>
      <c r="J74" s="2" t="s">
        <v>810</v>
      </c>
      <c r="K74" s="2">
        <v>1076087</v>
      </c>
      <c r="L74" s="2" t="s">
        <v>811</v>
      </c>
      <c r="M74" s="2" t="s">
        <v>381</v>
      </c>
      <c r="N74" s="2">
        <v>24</v>
      </c>
      <c r="O74" s="2" t="s">
        <v>812</v>
      </c>
      <c r="P74" s="2" t="s">
        <v>813</v>
      </c>
      <c r="Q74" s="16" t="s">
        <v>814</v>
      </c>
      <c r="R74" s="2" t="str">
        <f t="shared" si="1"/>
        <v>Hamzeh Tarefi</v>
      </c>
      <c r="S74" s="2">
        <v>73</v>
      </c>
      <c r="T74" s="2">
        <v>13</v>
      </c>
      <c r="U74" s="2" t="s">
        <v>385</v>
      </c>
      <c r="V74" s="3">
        <v>1</v>
      </c>
    </row>
    <row r="75" spans="1:22" x14ac:dyDescent="0.35">
      <c r="A75" s="4">
        <v>1.83</v>
      </c>
      <c r="B75" s="5"/>
      <c r="C75" s="5" t="s">
        <v>815</v>
      </c>
      <c r="D75" s="5">
        <v>89.8</v>
      </c>
      <c r="E75" s="5"/>
      <c r="F75" s="5" t="str">
        <f>IF(ISBLANK(Athletes_Combined[[#This Row],[affiliatename]]), "No Gym", Athletes_Combined[[#This Row],[affiliatename]])</f>
        <v>No Gym</v>
      </c>
      <c r="G75" s="5" t="s">
        <v>89</v>
      </c>
      <c r="H75" s="5" t="str">
        <f xml:space="preserve"> Athletes_Combined[[#This Row],[competitorname]] &amp; " - " &amp; Athletes_Combined[[#This Row],[status]]</f>
        <v>Piero Gorichon - CUT</v>
      </c>
      <c r="I75" s="5">
        <v>153</v>
      </c>
      <c r="J75" s="5" t="s">
        <v>816</v>
      </c>
      <c r="K75" s="5">
        <v>1178252</v>
      </c>
      <c r="L75" s="5" t="s">
        <v>817</v>
      </c>
      <c r="M75" s="5" t="s">
        <v>381</v>
      </c>
      <c r="N75" s="5">
        <v>27</v>
      </c>
      <c r="O75" s="5" t="s">
        <v>818</v>
      </c>
      <c r="P75" s="5" t="s">
        <v>819</v>
      </c>
      <c r="Q75" s="17" t="s">
        <v>820</v>
      </c>
      <c r="R75" s="5" t="str">
        <f t="shared" si="1"/>
        <v>Piero Gorichon</v>
      </c>
      <c r="S75" s="5">
        <v>74</v>
      </c>
      <c r="T75" s="5">
        <v>7</v>
      </c>
      <c r="U75" s="5" t="s">
        <v>385</v>
      </c>
      <c r="V75" s="6">
        <v>1</v>
      </c>
    </row>
    <row r="76" spans="1:22" x14ac:dyDescent="0.35">
      <c r="A76" s="1">
        <v>1.77</v>
      </c>
      <c r="B76" s="2"/>
      <c r="C76" s="2" t="s">
        <v>821</v>
      </c>
      <c r="D76" s="2">
        <v>76.2</v>
      </c>
      <c r="E76" s="2"/>
      <c r="F76" s="2" t="str">
        <f>IF(ISBLANK(Athletes_Combined[[#This Row],[affiliatename]]), "No Gym", Athletes_Combined[[#This Row],[affiliatename]])</f>
        <v>No Gym</v>
      </c>
      <c r="G76" s="2" t="s">
        <v>89</v>
      </c>
      <c r="H76" s="2" t="str">
        <f xml:space="preserve"> Athletes_Combined[[#This Row],[competitorname]] &amp; " - " &amp; Athletes_Combined[[#This Row],[status]]</f>
        <v>Marzougui Mootez - CUT</v>
      </c>
      <c r="I76" s="2">
        <v>196</v>
      </c>
      <c r="J76" s="2" t="s">
        <v>822</v>
      </c>
      <c r="K76" s="2">
        <v>844066</v>
      </c>
      <c r="L76" s="2" t="s">
        <v>823</v>
      </c>
      <c r="M76" s="2" t="s">
        <v>381</v>
      </c>
      <c r="N76" s="2">
        <v>28</v>
      </c>
      <c r="O76" s="2" t="s">
        <v>824</v>
      </c>
      <c r="P76" s="2" t="s">
        <v>825</v>
      </c>
      <c r="Q76" s="16" t="s">
        <v>826</v>
      </c>
      <c r="R76" s="2" t="str">
        <f t="shared" si="1"/>
        <v>Marzougui Mootez</v>
      </c>
      <c r="S76" s="2">
        <v>75</v>
      </c>
      <c r="T76" s="2">
        <v>3</v>
      </c>
      <c r="U76" s="2" t="s">
        <v>385</v>
      </c>
      <c r="V76" s="3">
        <v>1</v>
      </c>
    </row>
    <row r="77" spans="1:22" x14ac:dyDescent="0.35">
      <c r="A77" s="4">
        <v>1.55</v>
      </c>
      <c r="B77" s="5">
        <v>44736</v>
      </c>
      <c r="C77" s="5" t="s">
        <v>827</v>
      </c>
      <c r="D77" s="5">
        <v>86.2</v>
      </c>
      <c r="E77" s="5" t="s">
        <v>828</v>
      </c>
      <c r="F77" s="5" t="str">
        <f>IF(ISBLANK(Athletes_Combined[[#This Row],[affiliatename]]), "No Gym", Athletes_Combined[[#This Row],[affiliatename]])</f>
        <v>CrossFit Dignus</v>
      </c>
      <c r="G77" s="5" t="s">
        <v>89</v>
      </c>
      <c r="H77" s="5" t="str">
        <f xml:space="preserve"> Athletes_Combined[[#This Row],[competitorname]] &amp; " - " &amp; Athletes_Combined[[#This Row],[status]]</f>
        <v>Jean-Claude Jardim - CUT</v>
      </c>
      <c r="I77" s="5">
        <v>182</v>
      </c>
      <c r="J77" s="5" t="s">
        <v>829</v>
      </c>
      <c r="K77" s="5">
        <v>105253</v>
      </c>
      <c r="L77" s="5" t="s">
        <v>830</v>
      </c>
      <c r="M77" s="5" t="s">
        <v>381</v>
      </c>
      <c r="N77" s="5">
        <v>27</v>
      </c>
      <c r="O77" s="5" t="s">
        <v>831</v>
      </c>
      <c r="P77" s="5" t="s">
        <v>832</v>
      </c>
      <c r="Q77" s="17" t="s">
        <v>833</v>
      </c>
      <c r="R77" s="5" t="str">
        <f t="shared" si="1"/>
        <v>Jean-Claude Jardim</v>
      </c>
      <c r="S77" s="5">
        <v>76</v>
      </c>
      <c r="T77" s="5">
        <v>3</v>
      </c>
      <c r="U77" s="5" t="s">
        <v>385</v>
      </c>
      <c r="V77" s="6">
        <v>1</v>
      </c>
    </row>
    <row r="78" spans="1:22" x14ac:dyDescent="0.35">
      <c r="A78" s="1">
        <v>1.8</v>
      </c>
      <c r="B78" s="2">
        <v>44699</v>
      </c>
      <c r="C78" s="2" t="s">
        <v>834</v>
      </c>
      <c r="D78" s="2">
        <v>88</v>
      </c>
      <c r="E78" s="2" t="s">
        <v>835</v>
      </c>
      <c r="F78" s="2" t="str">
        <f>IF(ISBLANK(Athletes_Combined[[#This Row],[affiliatename]]), "No Gym", Athletes_Combined[[#This Row],[affiliatename]])</f>
        <v>Circuit Plus CrossFit Shuwaikh</v>
      </c>
      <c r="G78" s="2" t="s">
        <v>89</v>
      </c>
      <c r="H78" s="2" t="str">
        <f xml:space="preserve"> Athletes_Combined[[#This Row],[competitorname]] &amp; " - " &amp; Athletes_Combined[[#This Row],[status]]</f>
        <v>Khalid Aljarallah - CUT</v>
      </c>
      <c r="I78" s="2">
        <v>185</v>
      </c>
      <c r="J78" s="2" t="s">
        <v>836</v>
      </c>
      <c r="K78" s="2">
        <v>703126</v>
      </c>
      <c r="L78" s="2" t="s">
        <v>837</v>
      </c>
      <c r="M78" s="2" t="s">
        <v>381</v>
      </c>
      <c r="N78" s="2">
        <v>32</v>
      </c>
      <c r="O78" s="2" t="s">
        <v>838</v>
      </c>
      <c r="P78" s="2" t="s">
        <v>839</v>
      </c>
      <c r="Q78" s="16" t="s">
        <v>840</v>
      </c>
      <c r="R78" s="2" t="str">
        <f t="shared" si="1"/>
        <v>Khalid Aljarallah</v>
      </c>
      <c r="S78" s="2">
        <v>77</v>
      </c>
      <c r="T78" s="2">
        <v>-2</v>
      </c>
      <c r="U78" s="2" t="s">
        <v>385</v>
      </c>
      <c r="V78" s="3">
        <v>1</v>
      </c>
    </row>
    <row r="79" spans="1:22" x14ac:dyDescent="0.35">
      <c r="A79" s="4">
        <v>1.83</v>
      </c>
      <c r="B79" s="5">
        <v>44627</v>
      </c>
      <c r="C79" s="5" t="s">
        <v>841</v>
      </c>
      <c r="D79" s="5">
        <v>88</v>
      </c>
      <c r="E79" s="5" t="s">
        <v>842</v>
      </c>
      <c r="F79" s="5" t="str">
        <f>IF(ISBLANK(Athletes_Combined[[#This Row],[affiliatename]]), "No Gym", Athletes_Combined[[#This Row],[affiliatename]])</f>
        <v>BIGG CrossFit Herrera</v>
      </c>
      <c r="G79" s="5" t="s">
        <v>89</v>
      </c>
      <c r="H79" s="5" t="str">
        <f xml:space="preserve"> Athletes_Combined[[#This Row],[competitorname]] &amp; " - " &amp; Athletes_Combined[[#This Row],[status]]</f>
        <v>Diego Kemper - CUT</v>
      </c>
      <c r="I79" s="5">
        <v>177</v>
      </c>
      <c r="J79" s="5" t="s">
        <v>843</v>
      </c>
      <c r="K79" s="5">
        <v>683220</v>
      </c>
      <c r="L79" s="5" t="s">
        <v>844</v>
      </c>
      <c r="M79" s="5" t="s">
        <v>381</v>
      </c>
      <c r="N79" s="5">
        <v>28</v>
      </c>
      <c r="O79" s="5" t="s">
        <v>845</v>
      </c>
      <c r="P79" s="5" t="s">
        <v>846</v>
      </c>
      <c r="Q79" s="17" t="s">
        <v>847</v>
      </c>
      <c r="R79" s="5" t="str">
        <f t="shared" si="1"/>
        <v>Diego Kemper</v>
      </c>
      <c r="S79" s="5">
        <v>78</v>
      </c>
      <c r="T79" s="5">
        <v>-3</v>
      </c>
      <c r="U79" s="5" t="s">
        <v>385</v>
      </c>
      <c r="V79" s="6">
        <v>1</v>
      </c>
    </row>
    <row r="80" spans="1:22" x14ac:dyDescent="0.35">
      <c r="A80" s="1">
        <v>1.83</v>
      </c>
      <c r="B80" s="2"/>
      <c r="C80" s="2" t="s">
        <v>848</v>
      </c>
      <c r="D80" s="2">
        <v>88</v>
      </c>
      <c r="E80" s="2"/>
      <c r="F80" s="2" t="str">
        <f>IF(ISBLANK(Athletes_Combined[[#This Row],[affiliatename]]), "No Gym", Athletes_Combined[[#This Row],[affiliatename]])</f>
        <v>No Gym</v>
      </c>
      <c r="G80" s="2" t="s">
        <v>89</v>
      </c>
      <c r="H80" s="2" t="str">
        <f xml:space="preserve"> Athletes_Combined[[#This Row],[competitorname]] &amp; " - " &amp; Athletes_Combined[[#This Row],[status]]</f>
        <v>Severin Irimia - CUT</v>
      </c>
      <c r="I80" s="2">
        <v>162</v>
      </c>
      <c r="J80" s="2" t="s">
        <v>849</v>
      </c>
      <c r="K80" s="2">
        <v>213806</v>
      </c>
      <c r="L80" s="2" t="s">
        <v>850</v>
      </c>
      <c r="M80" s="2" t="s">
        <v>381</v>
      </c>
      <c r="N80" s="2">
        <v>31</v>
      </c>
      <c r="O80" s="2" t="s">
        <v>851</v>
      </c>
      <c r="P80" s="2" t="s">
        <v>852</v>
      </c>
      <c r="Q80" s="16" t="s">
        <v>853</v>
      </c>
      <c r="R80" s="2" t="str">
        <f t="shared" si="1"/>
        <v>Severin Irimia</v>
      </c>
      <c r="S80" s="2">
        <v>79</v>
      </c>
      <c r="T80" s="2">
        <v>-4</v>
      </c>
      <c r="U80" s="2" t="s">
        <v>385</v>
      </c>
      <c r="V80" s="3">
        <v>1</v>
      </c>
    </row>
    <row r="81" spans="1:22" x14ac:dyDescent="0.35">
      <c r="A81" s="4">
        <v>1.77</v>
      </c>
      <c r="B81" s="5">
        <v>44628</v>
      </c>
      <c r="C81" s="5" t="s">
        <v>854</v>
      </c>
      <c r="D81" s="5">
        <v>77.099999999999994</v>
      </c>
      <c r="E81" s="5" t="s">
        <v>855</v>
      </c>
      <c r="F81" s="5" t="str">
        <f>IF(ISBLANK(Athletes_Combined[[#This Row],[affiliatename]]), "No Gym", Athletes_Combined[[#This Row],[affiliatename]])</f>
        <v>CrossFit Subterranean</v>
      </c>
      <c r="G81" s="5" t="s">
        <v>89</v>
      </c>
      <c r="H81" s="5" t="str">
        <f xml:space="preserve"> Athletes_Combined[[#This Row],[competitorname]] &amp; " - " &amp; Athletes_Combined[[#This Row],[status]]</f>
        <v>Vernon Neal - CUT</v>
      </c>
      <c r="I81" s="5">
        <v>201</v>
      </c>
      <c r="J81" s="5" t="s">
        <v>856</v>
      </c>
      <c r="K81" s="5">
        <v>1523179</v>
      </c>
      <c r="L81" s="5" t="s">
        <v>857</v>
      </c>
      <c r="M81" s="5" t="s">
        <v>381</v>
      </c>
      <c r="N81" s="5">
        <v>30</v>
      </c>
      <c r="O81" s="5" t="s">
        <v>858</v>
      </c>
      <c r="P81" s="5" t="s">
        <v>859</v>
      </c>
      <c r="Q81" s="17" t="s">
        <v>860</v>
      </c>
      <c r="R81" s="5" t="str">
        <f t="shared" si="1"/>
        <v>Vernon Neal</v>
      </c>
      <c r="S81" s="5">
        <v>80</v>
      </c>
      <c r="T81" s="5">
        <v>-5</v>
      </c>
      <c r="U81" s="5" t="s">
        <v>385</v>
      </c>
      <c r="V81" s="6">
        <v>1</v>
      </c>
    </row>
    <row r="82" spans="1:22" x14ac:dyDescent="0.35">
      <c r="A82" s="1">
        <v>1.74</v>
      </c>
      <c r="B82" s="2">
        <v>44765</v>
      </c>
      <c r="C82" s="2" t="s">
        <v>861</v>
      </c>
      <c r="D82" s="2">
        <v>83.9</v>
      </c>
      <c r="E82" s="2" t="s">
        <v>862</v>
      </c>
      <c r="F82" s="2" t="str">
        <f>IF(ISBLANK(Athletes_Combined[[#This Row],[affiliatename]]), "No Gym", Athletes_Combined[[#This Row],[affiliatename]])</f>
        <v>CrossFit OPO</v>
      </c>
      <c r="G82" s="2" t="s">
        <v>89</v>
      </c>
      <c r="H82" s="2" t="str">
        <f xml:space="preserve"> Athletes_Combined[[#This Row],[competitorname]] &amp; " - " &amp; Athletes_Combined[[#This Row],[status]]</f>
        <v>JoÃ£o Ferreira - CUT</v>
      </c>
      <c r="I82" s="2">
        <v>155</v>
      </c>
      <c r="J82" s="2" t="s">
        <v>863</v>
      </c>
      <c r="K82" s="2">
        <v>233855</v>
      </c>
      <c r="L82" s="2" t="s">
        <v>864</v>
      </c>
      <c r="M82" s="2" t="s">
        <v>381</v>
      </c>
      <c r="N82" s="2">
        <v>24</v>
      </c>
      <c r="O82" s="2" t="s">
        <v>865</v>
      </c>
      <c r="P82" s="2" t="s">
        <v>866</v>
      </c>
      <c r="Q82" s="16" t="s">
        <v>867</v>
      </c>
      <c r="R82" s="2" t="str">
        <f t="shared" si="1"/>
        <v>JoÃ£o Ferreira</v>
      </c>
      <c r="S82" s="2">
        <v>81</v>
      </c>
      <c r="T82" s="2">
        <v>-6</v>
      </c>
      <c r="U82" s="2" t="s">
        <v>385</v>
      </c>
      <c r="V82" s="3">
        <v>1</v>
      </c>
    </row>
    <row r="83" spans="1:22" x14ac:dyDescent="0.35">
      <c r="A83" s="4">
        <v>1.55</v>
      </c>
      <c r="B83" s="5">
        <v>44614</v>
      </c>
      <c r="C83" s="5" t="s">
        <v>868</v>
      </c>
      <c r="D83" s="5">
        <v>92.5</v>
      </c>
      <c r="E83" s="5" t="s">
        <v>869</v>
      </c>
      <c r="F83" s="5" t="str">
        <f>IF(ISBLANK(Athletes_Combined[[#This Row],[affiliatename]]), "No Gym", Athletes_Combined[[#This Row],[affiliatename]])</f>
        <v>CrossFit Steel Factory</v>
      </c>
      <c r="G83" s="5" t="s">
        <v>89</v>
      </c>
      <c r="H83" s="5" t="str">
        <f xml:space="preserve"> Athletes_Combined[[#This Row],[competitorname]] &amp; " - " &amp; Athletes_Combined[[#This Row],[status]]</f>
        <v>Eusebio Aldano - CUT</v>
      </c>
      <c r="I83" s="5">
        <v>187</v>
      </c>
      <c r="J83" s="5" t="s">
        <v>870</v>
      </c>
      <c r="K83" s="5">
        <v>256607</v>
      </c>
      <c r="L83" s="5" t="s">
        <v>871</v>
      </c>
      <c r="M83" s="5" t="s">
        <v>381</v>
      </c>
      <c r="N83" s="5">
        <v>34</v>
      </c>
      <c r="O83" s="5" t="s">
        <v>872</v>
      </c>
      <c r="P83" s="5" t="s">
        <v>873</v>
      </c>
      <c r="Q83" s="17" t="s">
        <v>874</v>
      </c>
      <c r="R83" s="5" t="str">
        <f t="shared" si="1"/>
        <v>Eusebio Aldano</v>
      </c>
      <c r="S83" s="5">
        <v>82</v>
      </c>
      <c r="T83" s="5">
        <v>-7</v>
      </c>
      <c r="U83" s="5" t="s">
        <v>385</v>
      </c>
      <c r="V83" s="6">
        <v>1</v>
      </c>
    </row>
    <row r="84" spans="1:22" x14ac:dyDescent="0.35">
      <c r="A84" s="1">
        <v>1.8</v>
      </c>
      <c r="B84" s="2">
        <v>44971</v>
      </c>
      <c r="C84" s="2" t="s">
        <v>376</v>
      </c>
      <c r="D84" s="2">
        <v>86.2</v>
      </c>
      <c r="E84" s="2" t="s">
        <v>875</v>
      </c>
      <c r="F84" s="2" t="str">
        <f>IF(ISBLANK(Athletes_Combined[[#This Row],[affiliatename]]), "No Gym", Athletes_Combined[[#This Row],[affiliatename]])</f>
        <v>CrossFit Crash</v>
      </c>
      <c r="G84" s="2" t="s">
        <v>89</v>
      </c>
      <c r="H84" s="2" t="str">
        <f xml:space="preserve"> Athletes_Combined[[#This Row],[competitorname]] &amp; " - " &amp; Athletes_Combined[[#This Row],[status]]</f>
        <v>Josh Miller - CUT</v>
      </c>
      <c r="I84" s="2">
        <v>315</v>
      </c>
      <c r="J84" s="2" t="s">
        <v>876</v>
      </c>
      <c r="K84" s="2">
        <v>93473</v>
      </c>
      <c r="L84" s="2" t="s">
        <v>877</v>
      </c>
      <c r="M84" s="2" t="s">
        <v>381</v>
      </c>
      <c r="N84" s="2">
        <v>30</v>
      </c>
      <c r="O84" s="2" t="s">
        <v>878</v>
      </c>
      <c r="P84" s="2" t="s">
        <v>383</v>
      </c>
      <c r="Q84" s="16" t="s">
        <v>879</v>
      </c>
      <c r="R84" s="2" t="str">
        <f t="shared" si="1"/>
        <v>Josh Miller</v>
      </c>
      <c r="S84" s="2">
        <v>83</v>
      </c>
      <c r="T84" s="2">
        <v>-8</v>
      </c>
      <c r="U84" s="2" t="s">
        <v>385</v>
      </c>
      <c r="V84" s="3">
        <v>1</v>
      </c>
    </row>
    <row r="85" spans="1:22" x14ac:dyDescent="0.35">
      <c r="A85" s="4">
        <v>0.18</v>
      </c>
      <c r="B85" s="5">
        <v>44633</v>
      </c>
      <c r="C85" s="5" t="s">
        <v>880</v>
      </c>
      <c r="D85" s="5">
        <v>83.9</v>
      </c>
      <c r="E85" s="5" t="s">
        <v>881</v>
      </c>
      <c r="F85" s="5" t="str">
        <f>IF(ISBLANK(Athletes_Combined[[#This Row],[affiliatename]]), "No Gym", Athletes_Combined[[#This Row],[affiliatename]])</f>
        <v>Reebok CrossFit PTY</v>
      </c>
      <c r="G85" s="5" t="s">
        <v>89</v>
      </c>
      <c r="H85" s="5" t="str">
        <f xml:space="preserve"> Athletes_Combined[[#This Row],[competitorname]] &amp; " - " &amp; Athletes_Combined[[#This Row],[status]]</f>
        <v>Alvaro Lopez - CUT</v>
      </c>
      <c r="I85" s="5">
        <v>186</v>
      </c>
      <c r="J85" s="5" t="s">
        <v>882</v>
      </c>
      <c r="K85" s="5">
        <v>191624</v>
      </c>
      <c r="L85" s="5" t="s">
        <v>883</v>
      </c>
      <c r="M85" s="5" t="s">
        <v>381</v>
      </c>
      <c r="N85" s="5">
        <v>33</v>
      </c>
      <c r="O85" s="5" t="s">
        <v>884</v>
      </c>
      <c r="P85" s="5" t="s">
        <v>885</v>
      </c>
      <c r="Q85" s="17" t="s">
        <v>886</v>
      </c>
      <c r="R85" s="5" t="str">
        <f t="shared" si="1"/>
        <v>Alvaro Lopez</v>
      </c>
      <c r="S85" s="5">
        <v>84</v>
      </c>
      <c r="T85" s="5">
        <v>-9</v>
      </c>
      <c r="U85" s="5" t="s">
        <v>385</v>
      </c>
      <c r="V85" s="6">
        <v>1</v>
      </c>
    </row>
    <row r="86" spans="1:22" x14ac:dyDescent="0.35">
      <c r="A86" s="1">
        <v>1.8</v>
      </c>
      <c r="B86" s="2">
        <v>44617</v>
      </c>
      <c r="C86" s="2" t="s">
        <v>459</v>
      </c>
      <c r="D86" s="2">
        <v>88.5</v>
      </c>
      <c r="E86" s="2" t="s">
        <v>887</v>
      </c>
      <c r="F86" s="2" t="str">
        <f>IF(ISBLANK(Athletes_Combined[[#This Row],[affiliatename]]), "No Gym", Athletes_Combined[[#This Row],[affiliatename]])</f>
        <v>Tonic CrossFit</v>
      </c>
      <c r="G86" s="2" t="s">
        <v>89</v>
      </c>
      <c r="H86" s="2" t="str">
        <f xml:space="preserve"> Athletes_Combined[[#This Row],[competitorname]] &amp; " - " &amp; Athletes_Combined[[#This Row],[status]]</f>
        <v>Jean-Simon Roy-Lemaire - CUT</v>
      </c>
      <c r="I86" s="2">
        <v>124</v>
      </c>
      <c r="J86" s="2" t="s">
        <v>888</v>
      </c>
      <c r="K86" s="2">
        <v>308712</v>
      </c>
      <c r="L86" s="2" t="s">
        <v>889</v>
      </c>
      <c r="M86" s="2" t="s">
        <v>381</v>
      </c>
      <c r="N86" s="2">
        <v>25</v>
      </c>
      <c r="O86" s="2" t="s">
        <v>890</v>
      </c>
      <c r="P86" s="2" t="s">
        <v>464</v>
      </c>
      <c r="Q86" s="16" t="s">
        <v>891</v>
      </c>
      <c r="R86" s="2" t="str">
        <f t="shared" si="1"/>
        <v>Jean-Simon Roy-Lemaire</v>
      </c>
      <c r="S86" s="2">
        <v>85</v>
      </c>
      <c r="T86" s="2">
        <v>-10</v>
      </c>
      <c r="U86" s="2" t="s">
        <v>385</v>
      </c>
      <c r="V86" s="3">
        <v>1</v>
      </c>
    </row>
    <row r="87" spans="1:22" x14ac:dyDescent="0.35">
      <c r="A87" s="4">
        <v>1.8</v>
      </c>
      <c r="B87" s="5">
        <v>44742</v>
      </c>
      <c r="C87" s="5" t="s">
        <v>892</v>
      </c>
      <c r="D87" s="5">
        <v>83.9</v>
      </c>
      <c r="E87" s="5" t="s">
        <v>893</v>
      </c>
      <c r="F87" s="5" t="str">
        <f>IF(ISBLANK(Athletes_Combined[[#This Row],[affiliatename]]), "No Gym", Athletes_Combined[[#This Row],[affiliatename]])</f>
        <v>Avant Garde CrossFit</v>
      </c>
      <c r="G87" s="5" t="s">
        <v>89</v>
      </c>
      <c r="H87" s="5" t="str">
        <f xml:space="preserve"> Athletes_Combined[[#This Row],[competitorname]] &amp; " - " &amp; Athletes_Combined[[#This Row],[status]]</f>
        <v>Justin Hernandez - CUT</v>
      </c>
      <c r="I87" s="5">
        <v>183</v>
      </c>
      <c r="J87" s="5" t="s">
        <v>894</v>
      </c>
      <c r="K87" s="5">
        <v>434258</v>
      </c>
      <c r="L87" s="5" t="s">
        <v>895</v>
      </c>
      <c r="M87" s="5" t="s">
        <v>381</v>
      </c>
      <c r="N87" s="5">
        <v>25</v>
      </c>
      <c r="O87" s="5" t="s">
        <v>896</v>
      </c>
      <c r="P87" s="5" t="s">
        <v>897</v>
      </c>
      <c r="Q87" s="17" t="s">
        <v>898</v>
      </c>
      <c r="R87" s="5" t="str">
        <f t="shared" si="1"/>
        <v>Justin Hernandez</v>
      </c>
      <c r="S87" s="5">
        <v>86</v>
      </c>
      <c r="T87" s="5">
        <v>-11</v>
      </c>
      <c r="U87" s="5" t="s">
        <v>385</v>
      </c>
      <c r="V87" s="6">
        <v>1</v>
      </c>
    </row>
    <row r="88" spans="1:22" x14ac:dyDescent="0.35">
      <c r="A88" s="1">
        <v>1.71</v>
      </c>
      <c r="B88" s="2"/>
      <c r="C88" s="2" t="s">
        <v>899</v>
      </c>
      <c r="D88" s="2">
        <v>77.099999999999994</v>
      </c>
      <c r="E88" s="2"/>
      <c r="F88" s="2" t="str">
        <f>IF(ISBLANK(Athletes_Combined[[#This Row],[affiliatename]]), "No Gym", Athletes_Combined[[#This Row],[affiliatename]])</f>
        <v>No Gym</v>
      </c>
      <c r="G88" s="2" t="s">
        <v>89</v>
      </c>
      <c r="H88" s="2" t="str">
        <f xml:space="preserve"> Athletes_Combined[[#This Row],[competitorname]] &amp; " - " &amp; Athletes_Combined[[#This Row],[status]]</f>
        <v>Franky Wood - CUT</v>
      </c>
      <c r="I88" s="2">
        <v>189</v>
      </c>
      <c r="J88" s="2" t="s">
        <v>900</v>
      </c>
      <c r="K88" s="2">
        <v>345700</v>
      </c>
      <c r="L88" s="2" t="s">
        <v>901</v>
      </c>
      <c r="M88" s="2" t="s">
        <v>381</v>
      </c>
      <c r="N88" s="2">
        <v>31</v>
      </c>
      <c r="O88" s="2" t="s">
        <v>902</v>
      </c>
      <c r="P88" s="2" t="s">
        <v>903</v>
      </c>
      <c r="Q88" s="16" t="s">
        <v>904</v>
      </c>
      <c r="R88" s="2" t="str">
        <f t="shared" si="1"/>
        <v>Franky Wood</v>
      </c>
      <c r="S88" s="2">
        <v>87</v>
      </c>
      <c r="T88" s="2">
        <v>-12</v>
      </c>
      <c r="U88" s="2" t="s">
        <v>385</v>
      </c>
      <c r="V88" s="3">
        <v>1</v>
      </c>
    </row>
    <row r="89" spans="1:22" x14ac:dyDescent="0.35">
      <c r="A89" s="4">
        <v>1.8</v>
      </c>
      <c r="B89" s="5">
        <v>44596</v>
      </c>
      <c r="C89" s="5" t="s">
        <v>376</v>
      </c>
      <c r="D89" s="5">
        <v>88.5</v>
      </c>
      <c r="E89" s="5" t="s">
        <v>711</v>
      </c>
      <c r="F89" s="5" t="str">
        <f>IF(ISBLANK(Athletes_Combined[[#This Row],[affiliatename]]), "No Gym", Athletes_Combined[[#This Row],[affiliatename]])</f>
        <v>CrossFit Alioth</v>
      </c>
      <c r="G89" s="5" t="s">
        <v>89</v>
      </c>
      <c r="H89" s="5" t="str">
        <f xml:space="preserve"> Athletes_Combined[[#This Row],[competitorname]] &amp; " - " &amp; Athletes_Combined[[#This Row],[status]]</f>
        <v>Streat Hoerner - CUT</v>
      </c>
      <c r="I89" s="5">
        <v>109</v>
      </c>
      <c r="J89" s="5" t="s">
        <v>905</v>
      </c>
      <c r="K89" s="5">
        <v>247005</v>
      </c>
      <c r="L89" s="5" t="s">
        <v>906</v>
      </c>
      <c r="M89" s="5" t="s">
        <v>381</v>
      </c>
      <c r="N89" s="5">
        <v>24</v>
      </c>
      <c r="O89" s="5" t="s">
        <v>907</v>
      </c>
      <c r="P89" s="5" t="s">
        <v>383</v>
      </c>
      <c r="Q89" s="17" t="s">
        <v>908</v>
      </c>
      <c r="R89" s="5" t="str">
        <f t="shared" si="1"/>
        <v>Streat Hoerner</v>
      </c>
      <c r="S89" s="5">
        <v>88</v>
      </c>
      <c r="T89" s="5">
        <v>-13</v>
      </c>
      <c r="U89" s="5" t="s">
        <v>385</v>
      </c>
      <c r="V89" s="6">
        <v>1</v>
      </c>
    </row>
    <row r="90" spans="1:22" x14ac:dyDescent="0.35">
      <c r="A90" s="1">
        <v>1.77</v>
      </c>
      <c r="B90" s="2">
        <v>44647</v>
      </c>
      <c r="C90" s="2" t="s">
        <v>909</v>
      </c>
      <c r="D90" s="2">
        <v>86.2</v>
      </c>
      <c r="E90" s="2" t="s">
        <v>910</v>
      </c>
      <c r="F90" s="2" t="str">
        <f>IF(ISBLANK(Athletes_Combined[[#This Row],[affiliatename]]), "No Gym", Athletes_Combined[[#This Row],[affiliatename]])</f>
        <v>CrossFit Progression</v>
      </c>
      <c r="G90" s="2" t="s">
        <v>89</v>
      </c>
      <c r="H90" s="2" t="str">
        <f xml:space="preserve"> Athletes_Combined[[#This Row],[competitorname]] &amp; " - " &amp; Athletes_Combined[[#This Row],[status]]</f>
        <v>Jeremy Mghenyi - CUT</v>
      </c>
      <c r="I90" s="2">
        <v>215</v>
      </c>
      <c r="J90" s="2" t="s">
        <v>911</v>
      </c>
      <c r="K90" s="2">
        <v>1721</v>
      </c>
      <c r="L90" s="2" t="s">
        <v>912</v>
      </c>
      <c r="M90" s="2" t="s">
        <v>381</v>
      </c>
      <c r="N90" s="2">
        <v>28</v>
      </c>
      <c r="O90" s="2" t="s">
        <v>913</v>
      </c>
      <c r="P90" s="2" t="s">
        <v>914</v>
      </c>
      <c r="Q90" s="16" t="s">
        <v>915</v>
      </c>
      <c r="R90" s="2" t="str">
        <f t="shared" si="1"/>
        <v>Jeremy Mghenyi</v>
      </c>
      <c r="S90" s="2">
        <v>89</v>
      </c>
      <c r="T90" s="2">
        <v>-14</v>
      </c>
      <c r="U90" s="2" t="s">
        <v>385</v>
      </c>
      <c r="V90" s="3">
        <v>1</v>
      </c>
    </row>
    <row r="91" spans="1:22" x14ac:dyDescent="0.35">
      <c r="A91" s="4">
        <v>1.83</v>
      </c>
      <c r="B91" s="5">
        <v>44603</v>
      </c>
      <c r="C91" s="5" t="s">
        <v>376</v>
      </c>
      <c r="D91" s="5">
        <v>93</v>
      </c>
      <c r="E91" s="5" t="s">
        <v>916</v>
      </c>
      <c r="F91" s="5" t="str">
        <f>IF(ISBLANK(Athletes_Combined[[#This Row],[affiliatename]]), "No Gym", Athletes_Combined[[#This Row],[affiliatename]])</f>
        <v>CrossFit T-Town</v>
      </c>
      <c r="G91" s="5" t="s">
        <v>89</v>
      </c>
      <c r="H91" s="5" t="str">
        <f xml:space="preserve"> Athletes_Combined[[#This Row],[competitorname]] &amp; " - " &amp; Athletes_Combined[[#This Row],[status]]</f>
        <v>Zachery Buntin - CUT</v>
      </c>
      <c r="I91" s="5">
        <v>107</v>
      </c>
      <c r="J91" s="5" t="s">
        <v>917</v>
      </c>
      <c r="K91" s="5">
        <v>755342</v>
      </c>
      <c r="L91" s="5" t="s">
        <v>918</v>
      </c>
      <c r="M91" s="5" t="s">
        <v>381</v>
      </c>
      <c r="N91" s="5">
        <v>25</v>
      </c>
      <c r="O91" s="5" t="s">
        <v>919</v>
      </c>
      <c r="P91" s="5" t="s">
        <v>383</v>
      </c>
      <c r="Q91" s="17" t="s">
        <v>920</v>
      </c>
      <c r="R91" s="5" t="str">
        <f t="shared" si="1"/>
        <v>Zachery Buntin</v>
      </c>
      <c r="S91" s="5">
        <v>90</v>
      </c>
      <c r="T91" s="5">
        <v>-15</v>
      </c>
      <c r="U91" s="5" t="s">
        <v>385</v>
      </c>
      <c r="V91" s="6">
        <v>1</v>
      </c>
    </row>
    <row r="92" spans="1:22" x14ac:dyDescent="0.35">
      <c r="A92" s="1">
        <v>1.56</v>
      </c>
      <c r="B92" s="2">
        <v>44685</v>
      </c>
      <c r="C92" s="2" t="s">
        <v>921</v>
      </c>
      <c r="D92" s="2">
        <v>83</v>
      </c>
      <c r="E92" s="2" t="s">
        <v>922</v>
      </c>
      <c r="F92" s="2" t="str">
        <f>IF(ISBLANK(Athletes_Combined[[#This Row],[affiliatename]]), "No Gym", Athletes_Combined[[#This Row],[affiliatename]])</f>
        <v>CrossFit Tartu</v>
      </c>
      <c r="G92" s="2" t="s">
        <v>89</v>
      </c>
      <c r="H92" s="2" t="str">
        <f xml:space="preserve"> Athletes_Combined[[#This Row],[competitorname]] &amp; " - " &amp; Athletes_Combined[[#This Row],[status]]</f>
        <v>Mihkel Keldoja - CUT</v>
      </c>
      <c r="I92" s="2">
        <v>200</v>
      </c>
      <c r="J92" s="2" t="s">
        <v>923</v>
      </c>
      <c r="K92" s="2">
        <v>733576</v>
      </c>
      <c r="L92" s="2" t="s">
        <v>924</v>
      </c>
      <c r="M92" s="2" t="s">
        <v>381</v>
      </c>
      <c r="N92" s="2">
        <v>24</v>
      </c>
      <c r="O92" s="2" t="s">
        <v>925</v>
      </c>
      <c r="P92" s="2" t="s">
        <v>926</v>
      </c>
      <c r="Q92" s="16" t="s">
        <v>927</v>
      </c>
      <c r="R92" s="2" t="str">
        <f t="shared" si="1"/>
        <v>Mihkel Keldoja</v>
      </c>
      <c r="S92" s="2">
        <v>91</v>
      </c>
      <c r="T92" s="2">
        <v>-16</v>
      </c>
      <c r="U92" s="2" t="s">
        <v>385</v>
      </c>
      <c r="V92" s="3">
        <v>1</v>
      </c>
    </row>
    <row r="93" spans="1:22" x14ac:dyDescent="0.35">
      <c r="A93" s="4">
        <v>1.74</v>
      </c>
      <c r="B93" s="5">
        <v>44684</v>
      </c>
      <c r="C93" s="5" t="s">
        <v>928</v>
      </c>
      <c r="D93" s="5">
        <v>73</v>
      </c>
      <c r="E93" s="5" t="s">
        <v>929</v>
      </c>
      <c r="F93" s="5" t="str">
        <f>IF(ISBLANK(Athletes_Combined[[#This Row],[affiliatename]]), "No Gym", Athletes_Combined[[#This Row],[affiliatename]])</f>
        <v>CrossFit Worlds End</v>
      </c>
      <c r="G93" s="5" t="s">
        <v>89</v>
      </c>
      <c r="H93" s="5" t="str">
        <f xml:space="preserve"> Athletes_Combined[[#This Row],[competitorname]] &amp; " - " &amp; Athletes_Combined[[#This Row],[status]]</f>
        <v>Stavri Stavrev - CUT</v>
      </c>
      <c r="I93" s="5">
        <v>176</v>
      </c>
      <c r="J93" s="5" t="s">
        <v>930</v>
      </c>
      <c r="K93" s="5">
        <v>658408</v>
      </c>
      <c r="L93" s="5" t="s">
        <v>931</v>
      </c>
      <c r="M93" s="5" t="s">
        <v>381</v>
      </c>
      <c r="N93" s="5">
        <v>27</v>
      </c>
      <c r="O93" s="5" t="s">
        <v>932</v>
      </c>
      <c r="P93" s="5" t="s">
        <v>933</v>
      </c>
      <c r="Q93" s="17" t="s">
        <v>934</v>
      </c>
      <c r="R93" s="5" t="str">
        <f t="shared" si="1"/>
        <v>Stavri Stavrev</v>
      </c>
      <c r="S93" s="5">
        <v>92</v>
      </c>
      <c r="T93" s="5">
        <v>-17</v>
      </c>
      <c r="U93" s="5" t="s">
        <v>385</v>
      </c>
      <c r="V93" s="6">
        <v>1</v>
      </c>
    </row>
    <row r="94" spans="1:22" x14ac:dyDescent="0.35">
      <c r="A94" s="1">
        <v>1.77</v>
      </c>
      <c r="B94" s="2">
        <v>44722</v>
      </c>
      <c r="C94" s="2" t="s">
        <v>935</v>
      </c>
      <c r="D94" s="2">
        <v>82.1</v>
      </c>
      <c r="E94" s="2" t="s">
        <v>936</v>
      </c>
      <c r="F94" s="2" t="str">
        <f>IF(ISBLANK(Athletes_Combined[[#This Row],[affiliatename]]), "No Gym", Athletes_Combined[[#This Row],[affiliatename]])</f>
        <v>Instinto CrossFit</v>
      </c>
      <c r="G94" s="2" t="s">
        <v>89</v>
      </c>
      <c r="H94" s="2" t="str">
        <f xml:space="preserve"> Athletes_Combined[[#This Row],[competitorname]] &amp; " - " &amp; Athletes_Combined[[#This Row],[status]]</f>
        <v>Santiago Comba - CUT</v>
      </c>
      <c r="I94" s="2">
        <v>167</v>
      </c>
      <c r="J94" s="2" t="s">
        <v>937</v>
      </c>
      <c r="K94" s="2">
        <v>326958</v>
      </c>
      <c r="L94" s="2" t="s">
        <v>938</v>
      </c>
      <c r="M94" s="2" t="s">
        <v>381</v>
      </c>
      <c r="N94" s="2">
        <v>25</v>
      </c>
      <c r="O94" s="2" t="s">
        <v>939</v>
      </c>
      <c r="P94" s="2" t="s">
        <v>940</v>
      </c>
      <c r="Q94" s="16" t="s">
        <v>941</v>
      </c>
      <c r="R94" s="2" t="str">
        <f t="shared" si="1"/>
        <v>Santiago Comba</v>
      </c>
      <c r="S94" s="2">
        <v>93</v>
      </c>
      <c r="T94" s="2">
        <v>-18</v>
      </c>
      <c r="U94" s="2" t="s">
        <v>385</v>
      </c>
      <c r="V94" s="3">
        <v>1</v>
      </c>
    </row>
    <row r="95" spans="1:22" x14ac:dyDescent="0.35">
      <c r="A95" s="4">
        <v>1.55</v>
      </c>
      <c r="B95" s="5">
        <v>44621</v>
      </c>
      <c r="C95" s="5" t="s">
        <v>606</v>
      </c>
      <c r="D95" s="5">
        <v>83</v>
      </c>
      <c r="E95" s="5" t="s">
        <v>942</v>
      </c>
      <c r="F95" s="5" t="str">
        <f>IF(ISBLANK(Athletes_Combined[[#This Row],[affiliatename]]), "No Gym", Athletes_Combined[[#This Row],[affiliatename]])</f>
        <v>CrossFit R99</v>
      </c>
      <c r="G95" s="5" t="s">
        <v>89</v>
      </c>
      <c r="H95" s="5" t="str">
        <f xml:space="preserve"> Athletes_Combined[[#This Row],[competitorname]] &amp; " - " &amp; Athletes_Combined[[#This Row],[status]]</f>
        <v>Bartek Lipka - CUT</v>
      </c>
      <c r="I95" s="5">
        <v>129</v>
      </c>
      <c r="J95" s="5" t="s">
        <v>943</v>
      </c>
      <c r="K95" s="5">
        <v>179080</v>
      </c>
      <c r="L95" s="5" t="s">
        <v>944</v>
      </c>
      <c r="M95" s="5" t="s">
        <v>381</v>
      </c>
      <c r="N95" s="5">
        <v>29</v>
      </c>
      <c r="O95" s="5" t="s">
        <v>945</v>
      </c>
      <c r="P95" s="5" t="s">
        <v>610</v>
      </c>
      <c r="Q95" s="17" t="s">
        <v>946</v>
      </c>
      <c r="R95" s="5" t="str">
        <f t="shared" si="1"/>
        <v>Bartek Lipka</v>
      </c>
      <c r="S95" s="5">
        <v>94</v>
      </c>
      <c r="T95" s="5">
        <v>-19</v>
      </c>
      <c r="U95" s="5" t="s">
        <v>385</v>
      </c>
      <c r="V95" s="6">
        <v>1</v>
      </c>
    </row>
    <row r="96" spans="1:22" x14ac:dyDescent="0.35">
      <c r="A96" s="1">
        <v>1.55</v>
      </c>
      <c r="B96" s="2">
        <v>44743</v>
      </c>
      <c r="C96" s="2" t="s">
        <v>947</v>
      </c>
      <c r="D96" s="2">
        <v>81.2</v>
      </c>
      <c r="E96" s="2" t="s">
        <v>948</v>
      </c>
      <c r="F96" s="2" t="str">
        <f>IF(ISBLANK(Athletes_Combined[[#This Row],[affiliatename]]), "No Gym", Athletes_Combined[[#This Row],[affiliatename]])</f>
        <v>CrossFit 3216</v>
      </c>
      <c r="G96" s="2" t="s">
        <v>89</v>
      </c>
      <c r="H96" s="2" t="str">
        <f xml:space="preserve"> Athletes_Combined[[#This Row],[competitorname]] &amp; " - " &amp; Athletes_Combined[[#This Row],[status]]</f>
        <v>Andre Alipate - CUT</v>
      </c>
      <c r="I96" s="2">
        <v>232</v>
      </c>
      <c r="J96" s="2" t="s">
        <v>949</v>
      </c>
      <c r="K96" s="2">
        <v>9839</v>
      </c>
      <c r="L96" s="2" t="s">
        <v>950</v>
      </c>
      <c r="M96" s="2" t="s">
        <v>381</v>
      </c>
      <c r="N96" s="2">
        <v>36</v>
      </c>
      <c r="O96" s="2" t="s">
        <v>951</v>
      </c>
      <c r="P96" s="2" t="s">
        <v>952</v>
      </c>
      <c r="Q96" s="16" t="s">
        <v>953</v>
      </c>
      <c r="R96" s="2" t="str">
        <f t="shared" si="1"/>
        <v>Andre Alipate</v>
      </c>
      <c r="S96" s="2">
        <v>95</v>
      </c>
      <c r="T96" s="2">
        <v>-20</v>
      </c>
      <c r="U96" s="2" t="s">
        <v>385</v>
      </c>
      <c r="V96" s="3">
        <v>1</v>
      </c>
    </row>
    <row r="97" spans="1:22" x14ac:dyDescent="0.35">
      <c r="A97" s="4">
        <v>1.89</v>
      </c>
      <c r="B97" s="5">
        <v>44709</v>
      </c>
      <c r="C97" s="5" t="s">
        <v>954</v>
      </c>
      <c r="D97" s="5">
        <v>90.7</v>
      </c>
      <c r="E97" s="5" t="s">
        <v>955</v>
      </c>
      <c r="F97" s="5" t="str">
        <f>IF(ISBLANK(Athletes_Combined[[#This Row],[affiliatename]]), "No Gym", Athletes_Combined[[#This Row],[affiliatename]])</f>
        <v>CrossFit 592</v>
      </c>
      <c r="G97" s="5" t="s">
        <v>89</v>
      </c>
      <c r="H97" s="5" t="str">
        <f xml:space="preserve"> Athletes_Combined[[#This Row],[competitorname]] &amp; " - " &amp; Athletes_Combined[[#This Row],[status]]</f>
        <v>Dillon Mahadeo - CUT</v>
      </c>
      <c r="I97" s="5">
        <v>213</v>
      </c>
      <c r="J97" s="5" t="s">
        <v>956</v>
      </c>
      <c r="K97" s="5">
        <v>595818</v>
      </c>
      <c r="L97" s="5" t="s">
        <v>957</v>
      </c>
      <c r="M97" s="5" t="s">
        <v>381</v>
      </c>
      <c r="N97" s="5">
        <v>23</v>
      </c>
      <c r="O97" s="5" t="s">
        <v>958</v>
      </c>
      <c r="P97" s="5" t="s">
        <v>959</v>
      </c>
      <c r="Q97" s="17" t="s">
        <v>960</v>
      </c>
      <c r="R97" s="5" t="str">
        <f t="shared" si="1"/>
        <v>Dillon Mahadeo</v>
      </c>
      <c r="S97" s="5">
        <v>96</v>
      </c>
      <c r="T97" s="5">
        <v>-21</v>
      </c>
      <c r="U97" s="5" t="s">
        <v>385</v>
      </c>
      <c r="V97" s="6">
        <v>1</v>
      </c>
    </row>
    <row r="98" spans="1:22" x14ac:dyDescent="0.35">
      <c r="A98" s="1">
        <v>1.86</v>
      </c>
      <c r="B98" s="2">
        <v>44681</v>
      </c>
      <c r="C98" s="2" t="s">
        <v>961</v>
      </c>
      <c r="D98" s="2">
        <v>96.2</v>
      </c>
      <c r="E98" s="2" t="s">
        <v>962</v>
      </c>
      <c r="F98" s="2" t="str">
        <f>IF(ISBLANK(Athletes_Combined[[#This Row],[affiliatename]]), "No Gym", Athletes_Combined[[#This Row],[affiliatename]])</f>
        <v>Ultimate Burn CrossFit</v>
      </c>
      <c r="G98" s="2" t="s">
        <v>89</v>
      </c>
      <c r="H98" s="2" t="str">
        <f xml:space="preserve"> Athletes_Combined[[#This Row],[competitorname]] &amp; " - " &amp; Athletes_Combined[[#This Row],[status]]</f>
        <v>Marco Almeida - CUT</v>
      </c>
      <c r="I98" s="2">
        <v>195</v>
      </c>
      <c r="J98" s="2" t="s">
        <v>963</v>
      </c>
      <c r="K98" s="2">
        <v>1402559</v>
      </c>
      <c r="L98" s="2" t="s">
        <v>964</v>
      </c>
      <c r="M98" s="2" t="s">
        <v>381</v>
      </c>
      <c r="N98" s="2">
        <v>30</v>
      </c>
      <c r="O98" s="2" t="s">
        <v>965</v>
      </c>
      <c r="P98" s="2" t="s">
        <v>966</v>
      </c>
      <c r="Q98" s="16" t="s">
        <v>967</v>
      </c>
      <c r="R98" s="2" t="str">
        <f t="shared" si="1"/>
        <v>Marco Almeida</v>
      </c>
      <c r="S98" s="2">
        <v>97</v>
      </c>
      <c r="T98" s="2">
        <v>-22</v>
      </c>
      <c r="U98" s="2" t="s">
        <v>385</v>
      </c>
      <c r="V98" s="3">
        <v>1</v>
      </c>
    </row>
    <row r="99" spans="1:22" x14ac:dyDescent="0.35">
      <c r="A99" s="4">
        <v>1.8</v>
      </c>
      <c r="B99" s="5">
        <v>44640</v>
      </c>
      <c r="C99" s="5" t="s">
        <v>968</v>
      </c>
      <c r="D99" s="5">
        <v>79.400000000000006</v>
      </c>
      <c r="E99" s="5" t="s">
        <v>969</v>
      </c>
      <c r="F99" s="5" t="str">
        <f>IF(ISBLANK(Athletes_Combined[[#This Row],[affiliatename]]), "No Gym", Athletes_Combined[[#This Row],[affiliatename]])</f>
        <v>Diablo CrossFit</v>
      </c>
      <c r="G99" s="5" t="s">
        <v>89</v>
      </c>
      <c r="H99" s="5" t="str">
        <f xml:space="preserve"> Athletes_Combined[[#This Row],[competitorname]] &amp; " - " &amp; Athletes_Combined[[#This Row],[status]]</f>
        <v>Payam Saljoughian - CUT</v>
      </c>
      <c r="I99" s="5">
        <v>203</v>
      </c>
      <c r="J99" s="5" t="s">
        <v>970</v>
      </c>
      <c r="K99" s="5">
        <v>34025</v>
      </c>
      <c r="L99" s="5" t="s">
        <v>971</v>
      </c>
      <c r="M99" s="5" t="s">
        <v>381</v>
      </c>
      <c r="N99" s="5">
        <v>32</v>
      </c>
      <c r="O99" s="5" t="s">
        <v>972</v>
      </c>
      <c r="P99" s="5" t="s">
        <v>973</v>
      </c>
      <c r="Q99" s="17" t="s">
        <v>974</v>
      </c>
      <c r="R99" s="5" t="str">
        <f t="shared" si="1"/>
        <v>Payam Saljoughian</v>
      </c>
      <c r="S99" s="5">
        <v>98</v>
      </c>
      <c r="T99" s="5">
        <v>-23</v>
      </c>
      <c r="U99" s="5" t="s">
        <v>385</v>
      </c>
      <c r="V99" s="6">
        <v>1</v>
      </c>
    </row>
    <row r="100" spans="1:22" x14ac:dyDescent="0.35">
      <c r="A100" s="1">
        <v>1.74</v>
      </c>
      <c r="B100" s="2">
        <v>44695</v>
      </c>
      <c r="C100" s="2" t="s">
        <v>975</v>
      </c>
      <c r="D100" s="2">
        <v>81.2</v>
      </c>
      <c r="E100" s="2" t="s">
        <v>976</v>
      </c>
      <c r="F100" s="2" t="str">
        <f>IF(ISBLANK(Athletes_Combined[[#This Row],[affiliatename]]), "No Gym", Athletes_Combined[[#This Row],[affiliatename]])</f>
        <v>CrossFit Delmon</v>
      </c>
      <c r="G100" s="2" t="s">
        <v>89</v>
      </c>
      <c r="H100" s="2" t="str">
        <f xml:space="preserve"> Athletes_Combined[[#This Row],[competitorname]] &amp; " - " &amp; Athletes_Combined[[#This Row],[status]]</f>
        <v>Majid Al Sharaf - CUT</v>
      </c>
      <c r="I100" s="2">
        <v>191</v>
      </c>
      <c r="J100" s="2" t="s">
        <v>638</v>
      </c>
      <c r="K100" s="2">
        <v>297397</v>
      </c>
      <c r="L100" s="2" t="s">
        <v>977</v>
      </c>
      <c r="M100" s="2" t="s">
        <v>381</v>
      </c>
      <c r="N100" s="2">
        <v>28</v>
      </c>
      <c r="O100" s="2" t="s">
        <v>978</v>
      </c>
      <c r="P100" s="2" t="s">
        <v>979</v>
      </c>
      <c r="Q100" s="16" t="s">
        <v>980</v>
      </c>
      <c r="R100" s="2" t="str">
        <f t="shared" si="1"/>
        <v>Majid Al Sharaf</v>
      </c>
      <c r="S100" s="2">
        <v>99</v>
      </c>
      <c r="T100" s="2">
        <v>-24</v>
      </c>
      <c r="U100" s="2" t="s">
        <v>385</v>
      </c>
      <c r="V100" s="3">
        <v>1</v>
      </c>
    </row>
    <row r="101" spans="1:22" x14ac:dyDescent="0.35">
      <c r="A101" s="4">
        <v>1.56</v>
      </c>
      <c r="B101" s="5">
        <v>44605</v>
      </c>
      <c r="C101" s="5" t="s">
        <v>376</v>
      </c>
      <c r="D101" s="5">
        <v>90.7</v>
      </c>
      <c r="E101" s="5" t="s">
        <v>981</v>
      </c>
      <c r="F101" s="5" t="str">
        <f>IF(ISBLANK(Athletes_Combined[[#This Row],[affiliatename]]), "No Gym", Athletes_Combined[[#This Row],[affiliatename]])</f>
        <v>Glass City CrossFit</v>
      </c>
      <c r="G101" s="5" t="s">
        <v>89</v>
      </c>
      <c r="H101" s="5" t="str">
        <f xml:space="preserve"> Athletes_Combined[[#This Row],[competitorname]] &amp; " - " &amp; Athletes_Combined[[#This Row],[status]]</f>
        <v>Richard Paul Castillo - CUT</v>
      </c>
      <c r="I101" s="5">
        <v>110</v>
      </c>
      <c r="J101" s="5" t="s">
        <v>982</v>
      </c>
      <c r="K101" s="5">
        <v>571999</v>
      </c>
      <c r="L101" s="5" t="s">
        <v>983</v>
      </c>
      <c r="M101" s="5" t="s">
        <v>381</v>
      </c>
      <c r="N101" s="5">
        <v>29</v>
      </c>
      <c r="O101" s="5" t="s">
        <v>984</v>
      </c>
      <c r="P101" s="5" t="s">
        <v>383</v>
      </c>
      <c r="Q101" s="17" t="s">
        <v>985</v>
      </c>
      <c r="R101" s="5" t="str">
        <f t="shared" si="1"/>
        <v>Richard Paul Castillo</v>
      </c>
      <c r="S101" s="5">
        <v>100</v>
      </c>
      <c r="T101" s="5">
        <v>-25</v>
      </c>
      <c r="U101" s="5" t="s">
        <v>385</v>
      </c>
      <c r="V101" s="6">
        <v>1</v>
      </c>
    </row>
    <row r="102" spans="1:22" x14ac:dyDescent="0.35">
      <c r="A102" s="1">
        <v>1.55</v>
      </c>
      <c r="B102" s="2">
        <v>44666</v>
      </c>
      <c r="C102" s="2" t="s">
        <v>986</v>
      </c>
      <c r="D102" s="2">
        <v>89.8</v>
      </c>
      <c r="E102" s="2" t="s">
        <v>987</v>
      </c>
      <c r="F102" s="2" t="str">
        <f>IF(ISBLANK(Athletes_Combined[[#This Row],[affiliatename]]), "No Gym", Athletes_Combined[[#This Row],[affiliatename]])</f>
        <v>CrossFit With Us</v>
      </c>
      <c r="G102" s="2" t="s">
        <v>89</v>
      </c>
      <c r="H102" s="2" t="str">
        <f xml:space="preserve"> Athletes_Combined[[#This Row],[competitorname]] &amp; " - " &amp; Athletes_Combined[[#This Row],[status]]</f>
        <v>David Stroupek - CUT</v>
      </c>
      <c r="I102" s="2">
        <v>163</v>
      </c>
      <c r="J102" s="2" t="s">
        <v>988</v>
      </c>
      <c r="K102" s="2">
        <v>458360</v>
      </c>
      <c r="L102" s="2" t="s">
        <v>989</v>
      </c>
      <c r="M102" s="2" t="s">
        <v>381</v>
      </c>
      <c r="N102" s="2">
        <v>24</v>
      </c>
      <c r="O102" s="2" t="s">
        <v>990</v>
      </c>
      <c r="P102" s="2" t="s">
        <v>991</v>
      </c>
      <c r="Q102" s="16" t="s">
        <v>992</v>
      </c>
      <c r="R102" s="2" t="str">
        <f t="shared" si="1"/>
        <v>David Stroupek</v>
      </c>
      <c r="S102" s="2">
        <v>101</v>
      </c>
      <c r="T102" s="2">
        <v>-26</v>
      </c>
      <c r="U102" s="2" t="s">
        <v>385</v>
      </c>
      <c r="V102" s="3">
        <v>1</v>
      </c>
    </row>
    <row r="103" spans="1:22" x14ac:dyDescent="0.35">
      <c r="A103" s="4">
        <v>1.74</v>
      </c>
      <c r="B103" s="5"/>
      <c r="C103" s="5" t="s">
        <v>993</v>
      </c>
      <c r="D103" s="5">
        <v>79.8</v>
      </c>
      <c r="E103" s="5"/>
      <c r="F103" s="5" t="str">
        <f>IF(ISBLANK(Athletes_Combined[[#This Row],[affiliatename]]), "No Gym", Athletes_Combined[[#This Row],[affiliatename]])</f>
        <v>No Gym</v>
      </c>
      <c r="G103" s="5" t="s">
        <v>89</v>
      </c>
      <c r="H103" s="5" t="str">
        <f xml:space="preserve"> Athletes_Combined[[#This Row],[competitorname]] &amp; " - " &amp; Athletes_Combined[[#This Row],[status]]</f>
        <v>Sebastian Rodriguez - CUT</v>
      </c>
      <c r="I103" s="5">
        <v>180</v>
      </c>
      <c r="J103" s="5" t="s">
        <v>994</v>
      </c>
      <c r="K103" s="5">
        <v>907105</v>
      </c>
      <c r="L103" s="5" t="s">
        <v>995</v>
      </c>
      <c r="M103" s="5" t="s">
        <v>381</v>
      </c>
      <c r="N103" s="5">
        <v>22</v>
      </c>
      <c r="O103" s="5" t="s">
        <v>996</v>
      </c>
      <c r="P103" s="5" t="s">
        <v>997</v>
      </c>
      <c r="Q103" s="17" t="s">
        <v>998</v>
      </c>
      <c r="R103" s="5" t="str">
        <f t="shared" si="1"/>
        <v>Sebastian Rodriguez</v>
      </c>
      <c r="S103" s="5">
        <v>102</v>
      </c>
      <c r="T103" s="5">
        <v>-27</v>
      </c>
      <c r="U103" s="5" t="s">
        <v>385</v>
      </c>
      <c r="V103" s="6">
        <v>1</v>
      </c>
    </row>
    <row r="104" spans="1:22" x14ac:dyDescent="0.35">
      <c r="A104" s="1">
        <v>1.55</v>
      </c>
      <c r="B104" s="2">
        <v>44715</v>
      </c>
      <c r="C104" s="2" t="s">
        <v>999</v>
      </c>
      <c r="D104" s="2">
        <v>92.1</v>
      </c>
      <c r="E104" s="2" t="s">
        <v>1000</v>
      </c>
      <c r="F104" s="2" t="str">
        <f>IF(ISBLANK(Athletes_Combined[[#This Row],[affiliatename]]), "No Gym", Athletes_Combined[[#This Row],[affiliatename]])</f>
        <v>CrossFit Kaban (departed)</v>
      </c>
      <c r="G104" s="2" t="s">
        <v>89</v>
      </c>
      <c r="H104" s="2" t="str">
        <f xml:space="preserve"> Athletes_Combined[[#This Row],[competitorname]] &amp; " - " &amp; Athletes_Combined[[#This Row],[status]]</f>
        <v>Nikita Yundov - CUT</v>
      </c>
      <c r="I104" s="2">
        <v>157</v>
      </c>
      <c r="J104" s="2" t="s">
        <v>1001</v>
      </c>
      <c r="K104" s="2">
        <v>675164</v>
      </c>
      <c r="L104" s="2" t="s">
        <v>1002</v>
      </c>
      <c r="M104" s="2" t="s">
        <v>381</v>
      </c>
      <c r="N104" s="2">
        <v>26</v>
      </c>
      <c r="O104" s="2" t="s">
        <v>1003</v>
      </c>
      <c r="P104" s="2" t="s">
        <v>1004</v>
      </c>
      <c r="Q104" s="16" t="s">
        <v>1005</v>
      </c>
      <c r="R104" s="2" t="str">
        <f t="shared" si="1"/>
        <v>Nikita Yundov</v>
      </c>
      <c r="S104" s="2">
        <v>103</v>
      </c>
      <c r="T104" s="2">
        <v>-28</v>
      </c>
      <c r="U104" s="2" t="s">
        <v>385</v>
      </c>
      <c r="V104" s="3">
        <v>1</v>
      </c>
    </row>
    <row r="105" spans="1:22" x14ac:dyDescent="0.35">
      <c r="A105" s="4">
        <v>1.74</v>
      </c>
      <c r="B105" s="5"/>
      <c r="C105" s="5" t="s">
        <v>1006</v>
      </c>
      <c r="D105" s="5">
        <v>69.900000000000006</v>
      </c>
      <c r="E105" s="5"/>
      <c r="F105" s="5" t="str">
        <f>IF(ISBLANK(Athletes_Combined[[#This Row],[affiliatename]]), "No Gym", Athletes_Combined[[#This Row],[affiliatename]])</f>
        <v>No Gym</v>
      </c>
      <c r="G105" s="5" t="s">
        <v>89</v>
      </c>
      <c r="H105" s="5" t="str">
        <f xml:space="preserve"> Athletes_Combined[[#This Row],[competitorname]] &amp; " - " &amp; Athletes_Combined[[#This Row],[status]]</f>
        <v>Edmund Tan - CUT</v>
      </c>
      <c r="I105" s="5">
        <v>206</v>
      </c>
      <c r="J105" s="5" t="s">
        <v>1007</v>
      </c>
      <c r="K105" s="5">
        <v>25613</v>
      </c>
      <c r="L105" s="5" t="s">
        <v>1008</v>
      </c>
      <c r="M105" s="5" t="s">
        <v>381</v>
      </c>
      <c r="N105" s="5">
        <v>33</v>
      </c>
      <c r="O105" s="5" t="s">
        <v>1009</v>
      </c>
      <c r="P105" s="5" t="s">
        <v>1010</v>
      </c>
      <c r="Q105" s="17" t="s">
        <v>1011</v>
      </c>
      <c r="R105" s="5" t="str">
        <f t="shared" si="1"/>
        <v>Edmund Tan</v>
      </c>
      <c r="S105" s="5">
        <v>104</v>
      </c>
      <c r="T105" s="5">
        <v>-29</v>
      </c>
      <c r="U105" s="5" t="s">
        <v>385</v>
      </c>
      <c r="V105" s="6">
        <v>1</v>
      </c>
    </row>
    <row r="106" spans="1:22" x14ac:dyDescent="0.35">
      <c r="A106" s="1">
        <v>1.89</v>
      </c>
      <c r="B106" s="2">
        <v>44768</v>
      </c>
      <c r="C106" s="2" t="s">
        <v>1012</v>
      </c>
      <c r="D106" s="2">
        <v>85.7</v>
      </c>
      <c r="E106" s="2" t="s">
        <v>1013</v>
      </c>
      <c r="F106" s="2" t="str">
        <f>IF(ISBLANK(Athletes_Combined[[#This Row],[affiliatename]]), "No Gym", Athletes_Combined[[#This Row],[affiliatename]])</f>
        <v>Be CrossFit</v>
      </c>
      <c r="G106" s="2" t="s">
        <v>89</v>
      </c>
      <c r="H106" s="2" t="str">
        <f xml:space="preserve"> Athletes_Combined[[#This Row],[competitorname]] &amp; " - " &amp; Athletes_Combined[[#This Row],[status]]</f>
        <v>Sion Brinn - CUT</v>
      </c>
      <c r="I106" s="2">
        <v>208</v>
      </c>
      <c r="J106" s="2" t="s">
        <v>1014</v>
      </c>
      <c r="K106" s="2">
        <v>495051</v>
      </c>
      <c r="L106" s="2" t="s">
        <v>1015</v>
      </c>
      <c r="M106" s="2" t="s">
        <v>381</v>
      </c>
      <c r="N106" s="2">
        <v>46</v>
      </c>
      <c r="O106" s="2" t="s">
        <v>1016</v>
      </c>
      <c r="P106" s="2" t="s">
        <v>1017</v>
      </c>
      <c r="Q106" s="16" t="s">
        <v>1018</v>
      </c>
      <c r="R106" s="2" t="str">
        <f t="shared" si="1"/>
        <v>Sion Brinn</v>
      </c>
      <c r="S106" s="2">
        <v>105</v>
      </c>
      <c r="T106" s="2">
        <v>-30</v>
      </c>
      <c r="U106" s="2" t="s">
        <v>385</v>
      </c>
      <c r="V106" s="3">
        <v>1</v>
      </c>
    </row>
    <row r="107" spans="1:22" x14ac:dyDescent="0.35">
      <c r="A107" s="4">
        <v>1.55</v>
      </c>
      <c r="B107" s="5">
        <v>44723</v>
      </c>
      <c r="C107" s="5" t="s">
        <v>403</v>
      </c>
      <c r="D107" s="5">
        <v>89.8</v>
      </c>
      <c r="E107" s="5" t="s">
        <v>1019</v>
      </c>
      <c r="F107" s="5" t="str">
        <f>IF(ISBLANK(Athletes_Combined[[#This Row],[affiliatename]]), "No Gym", Athletes_Combined[[#This Row],[affiliatename]])</f>
        <v>CrossFit Townsville</v>
      </c>
      <c r="G107" s="5" t="s">
        <v>89</v>
      </c>
      <c r="H107" s="5" t="str">
        <f xml:space="preserve"> Athletes_Combined[[#This Row],[competitorname]] &amp; " - " &amp; Athletes_Combined[[#This Row],[status]]</f>
        <v>Bayden Brown - CUT</v>
      </c>
      <c r="I107" s="5">
        <v>126</v>
      </c>
      <c r="J107" s="5" t="s">
        <v>638</v>
      </c>
      <c r="K107" s="5">
        <v>337194</v>
      </c>
      <c r="L107" s="5" t="s">
        <v>1020</v>
      </c>
      <c r="M107" s="5" t="s">
        <v>381</v>
      </c>
      <c r="N107" s="5">
        <v>24</v>
      </c>
      <c r="O107" s="5" t="s">
        <v>1021</v>
      </c>
      <c r="P107" s="5" t="s">
        <v>408</v>
      </c>
      <c r="Q107" s="17" t="s">
        <v>1022</v>
      </c>
      <c r="R107" s="5" t="str">
        <f t="shared" si="1"/>
        <v>Bayden Brown</v>
      </c>
      <c r="S107" s="5">
        <v>106</v>
      </c>
      <c r="T107" s="5">
        <v>-31</v>
      </c>
      <c r="U107" s="5" t="s">
        <v>385</v>
      </c>
      <c r="V107" s="6">
        <v>1</v>
      </c>
    </row>
    <row r="108" spans="1:22" x14ac:dyDescent="0.35">
      <c r="A108" s="1">
        <v>1.86</v>
      </c>
      <c r="B108" s="2">
        <v>44774</v>
      </c>
      <c r="C108" s="2" t="s">
        <v>376</v>
      </c>
      <c r="D108" s="2">
        <v>97.5</v>
      </c>
      <c r="E108" s="2" t="s">
        <v>1023</v>
      </c>
      <c r="F108" s="2" t="str">
        <f>IF(ISBLANK(Athletes_Combined[[#This Row],[affiliatename]]), "No Gym", Athletes_Combined[[#This Row],[affiliatename]])</f>
        <v>CrossFit Pallas</v>
      </c>
      <c r="G108" s="2" t="s">
        <v>89</v>
      </c>
      <c r="H108" s="2" t="str">
        <f xml:space="preserve"> Athletes_Combined[[#This Row],[competitorname]] &amp; " - " &amp; Athletes_Combined[[#This Row],[status]]</f>
        <v>Tim Paulson - CUT</v>
      </c>
      <c r="I108" s="2">
        <v>120</v>
      </c>
      <c r="J108" s="2" t="s">
        <v>1024</v>
      </c>
      <c r="K108" s="2">
        <v>20698</v>
      </c>
      <c r="L108" s="2" t="s">
        <v>1025</v>
      </c>
      <c r="M108" s="2" t="s">
        <v>381</v>
      </c>
      <c r="N108" s="2">
        <v>29</v>
      </c>
      <c r="O108" s="2" t="s">
        <v>1026</v>
      </c>
      <c r="P108" s="2" t="s">
        <v>383</v>
      </c>
      <c r="Q108" s="16" t="s">
        <v>1027</v>
      </c>
      <c r="R108" s="2" t="str">
        <f t="shared" si="1"/>
        <v>Tim Paulson</v>
      </c>
      <c r="S108" s="2">
        <v>107</v>
      </c>
      <c r="T108" s="2">
        <v>-32</v>
      </c>
      <c r="U108" s="2" t="s">
        <v>385</v>
      </c>
      <c r="V108" s="3">
        <v>1</v>
      </c>
    </row>
    <row r="109" spans="1:22" x14ac:dyDescent="0.35">
      <c r="A109" s="4">
        <v>1.74</v>
      </c>
      <c r="B109" s="5">
        <v>44739</v>
      </c>
      <c r="C109" s="5" t="s">
        <v>1028</v>
      </c>
      <c r="D109" s="5">
        <v>78.900000000000006</v>
      </c>
      <c r="E109" s="5" t="s">
        <v>1029</v>
      </c>
      <c r="F109" s="5" t="str">
        <f>IF(ISBLANK(Athletes_Combined[[#This Row],[affiliatename]]), "No Gym", Athletes_Combined[[#This Row],[affiliatename]])</f>
        <v>CrossFit Limelight</v>
      </c>
      <c r="G109" s="5" t="s">
        <v>89</v>
      </c>
      <c r="H109" s="5" t="str">
        <f xml:space="preserve"> Athletes_Combined[[#This Row],[competitorname]] &amp; " - " &amp; Athletes_Combined[[#This Row],[status]]</f>
        <v>JiMoo Son - CUT</v>
      </c>
      <c r="I109" s="5">
        <v>150</v>
      </c>
      <c r="J109" s="5" t="s">
        <v>1030</v>
      </c>
      <c r="K109" s="5">
        <v>278578</v>
      </c>
      <c r="L109" s="5" t="s">
        <v>1031</v>
      </c>
      <c r="M109" s="5" t="s">
        <v>381</v>
      </c>
      <c r="N109" s="5">
        <v>28</v>
      </c>
      <c r="O109" s="5" t="s">
        <v>1032</v>
      </c>
      <c r="P109" s="5" t="s">
        <v>1033</v>
      </c>
      <c r="Q109" s="17" t="s">
        <v>1034</v>
      </c>
      <c r="R109" s="5" t="str">
        <f t="shared" si="1"/>
        <v>JiMoo Son</v>
      </c>
      <c r="S109" s="5">
        <v>108</v>
      </c>
      <c r="T109" s="5">
        <v>-33</v>
      </c>
      <c r="U109" s="5" t="s">
        <v>385</v>
      </c>
      <c r="V109" s="6">
        <v>1</v>
      </c>
    </row>
    <row r="110" spans="1:22" x14ac:dyDescent="0.35">
      <c r="A110" s="1">
        <v>1.74</v>
      </c>
      <c r="B110" s="2">
        <v>44620</v>
      </c>
      <c r="C110" s="2" t="s">
        <v>1035</v>
      </c>
      <c r="D110" s="2">
        <v>80.7</v>
      </c>
      <c r="E110" s="2" t="s">
        <v>1036</v>
      </c>
      <c r="F110" s="2" t="str">
        <f>IF(ISBLANK(Athletes_Combined[[#This Row],[affiliatename]]), "No Gym", Athletes_Combined[[#This Row],[affiliatename]])</f>
        <v>Igone CrossFit</v>
      </c>
      <c r="G110" s="2" t="s">
        <v>89</v>
      </c>
      <c r="H110" s="2" t="str">
        <f xml:space="preserve"> Athletes_Combined[[#This Row],[competitorname]] &amp; " - " &amp; Athletes_Combined[[#This Row],[status]]</f>
        <v>Mattheaus Otero - CUT</v>
      </c>
      <c r="I110" s="2">
        <v>197</v>
      </c>
      <c r="J110" s="2" t="s">
        <v>1037</v>
      </c>
      <c r="K110" s="2">
        <v>227027</v>
      </c>
      <c r="L110" s="2" t="s">
        <v>1038</v>
      </c>
      <c r="M110" s="2" t="s">
        <v>381</v>
      </c>
      <c r="N110" s="2">
        <v>28</v>
      </c>
      <c r="O110" s="2" t="s">
        <v>1039</v>
      </c>
      <c r="P110" s="2" t="s">
        <v>1040</v>
      </c>
      <c r="Q110" s="16" t="s">
        <v>1041</v>
      </c>
      <c r="R110" s="2" t="str">
        <f t="shared" si="1"/>
        <v>Mattheaus Otero</v>
      </c>
      <c r="S110" s="2">
        <v>109</v>
      </c>
      <c r="T110" s="2">
        <v>-34</v>
      </c>
      <c r="U110" s="2" t="s">
        <v>385</v>
      </c>
      <c r="V110" s="3">
        <v>1</v>
      </c>
    </row>
    <row r="111" spans="1:22" x14ac:dyDescent="0.35">
      <c r="A111" s="4">
        <v>1.77</v>
      </c>
      <c r="B111" s="5">
        <v>44707</v>
      </c>
      <c r="C111" s="5" t="s">
        <v>1042</v>
      </c>
      <c r="D111" s="5">
        <v>83.9</v>
      </c>
      <c r="E111" s="5" t="s">
        <v>1043</v>
      </c>
      <c r="F111" s="5" t="str">
        <f>IF(ISBLANK(Athletes_Combined[[#This Row],[affiliatename]]), "No Gym", Athletes_Combined[[#This Row],[affiliatename]])</f>
        <v>CrossFit The Flying V</v>
      </c>
      <c r="G111" s="5" t="s">
        <v>89</v>
      </c>
      <c r="H111" s="5" t="str">
        <f xml:space="preserve"> Athletes_Combined[[#This Row],[competitorname]] &amp; " - " &amp; Athletes_Combined[[#This Row],[status]]</f>
        <v>Karim El Hlimi - CUT</v>
      </c>
      <c r="I111" s="5">
        <v>198</v>
      </c>
      <c r="J111" s="5" t="s">
        <v>1044</v>
      </c>
      <c r="K111" s="5">
        <v>32083</v>
      </c>
      <c r="L111" s="5" t="s">
        <v>1045</v>
      </c>
      <c r="M111" s="5" t="s">
        <v>381</v>
      </c>
      <c r="N111" s="5">
        <v>33</v>
      </c>
      <c r="O111" s="5" t="s">
        <v>1046</v>
      </c>
      <c r="P111" s="5" t="s">
        <v>1047</v>
      </c>
      <c r="Q111" s="17" t="s">
        <v>1048</v>
      </c>
      <c r="R111" s="5" t="str">
        <f t="shared" si="1"/>
        <v>Karim El Hlimi</v>
      </c>
      <c r="S111" s="5">
        <v>110</v>
      </c>
      <c r="T111" s="5">
        <v>-35</v>
      </c>
      <c r="U111" s="5" t="s">
        <v>385</v>
      </c>
      <c r="V111" s="6">
        <v>1</v>
      </c>
    </row>
    <row r="112" spans="1:22" x14ac:dyDescent="0.35">
      <c r="A112" s="1">
        <v>1.86</v>
      </c>
      <c r="B112" s="2"/>
      <c r="C112" s="2" t="s">
        <v>1049</v>
      </c>
      <c r="D112" s="2">
        <v>88.5</v>
      </c>
      <c r="E112" s="2"/>
      <c r="F112" s="2" t="str">
        <f>IF(ISBLANK(Athletes_Combined[[#This Row],[affiliatename]]), "No Gym", Athletes_Combined[[#This Row],[affiliatename]])</f>
        <v>No Gym</v>
      </c>
      <c r="G112" s="2" t="s">
        <v>89</v>
      </c>
      <c r="H112" s="2" t="str">
        <f xml:space="preserve"> Athletes_Combined[[#This Row],[competitorname]] &amp; " - " &amp; Athletes_Combined[[#This Row],[status]]</f>
        <v>David Morley - CUT</v>
      </c>
      <c r="I112" s="2">
        <v>219</v>
      </c>
      <c r="J112" s="2" t="s">
        <v>1050</v>
      </c>
      <c r="K112" s="2">
        <v>916290</v>
      </c>
      <c r="L112" s="2" t="s">
        <v>989</v>
      </c>
      <c r="M112" s="2" t="s">
        <v>381</v>
      </c>
      <c r="N112" s="2">
        <v>28</v>
      </c>
      <c r="O112" s="2" t="s">
        <v>1051</v>
      </c>
      <c r="P112" s="2" t="s">
        <v>1052</v>
      </c>
      <c r="Q112" s="16" t="s">
        <v>1053</v>
      </c>
      <c r="R112" s="2" t="str">
        <f t="shared" si="1"/>
        <v>David Morley</v>
      </c>
      <c r="S112" s="2">
        <v>111</v>
      </c>
      <c r="T112" s="2">
        <v>-36</v>
      </c>
      <c r="U112" s="2" t="s">
        <v>385</v>
      </c>
      <c r="V112" s="3">
        <v>1</v>
      </c>
    </row>
    <row r="113" spans="1:22" x14ac:dyDescent="0.35">
      <c r="A113" s="4">
        <v>1.89</v>
      </c>
      <c r="B113" s="5">
        <v>44693</v>
      </c>
      <c r="C113" s="5" t="s">
        <v>1054</v>
      </c>
      <c r="D113" s="5">
        <v>83.9</v>
      </c>
      <c r="E113" s="5" t="s">
        <v>1055</v>
      </c>
      <c r="F113" s="5" t="str">
        <f>IF(ISBLANK(Athletes_Combined[[#This Row],[affiliatename]]), "No Gym", Athletes_Combined[[#This Row],[affiliatename]])</f>
        <v>RD CrossFit</v>
      </c>
      <c r="G113" s="5" t="s">
        <v>89</v>
      </c>
      <c r="H113" s="5" t="str">
        <f xml:space="preserve"> Athletes_Combined[[#This Row],[competitorname]] &amp; " - " &amp; Athletes_Combined[[#This Row],[status]]</f>
        <v>Rodrigo BeltrÃ¡n - CUT</v>
      </c>
      <c r="I113" s="5">
        <v>211</v>
      </c>
      <c r="J113" s="5" t="s">
        <v>1056</v>
      </c>
      <c r="K113" s="5">
        <v>683301</v>
      </c>
      <c r="L113" s="5" t="s">
        <v>1057</v>
      </c>
      <c r="M113" s="5" t="s">
        <v>381</v>
      </c>
      <c r="N113" s="5">
        <v>31</v>
      </c>
      <c r="O113" s="5" t="s">
        <v>1058</v>
      </c>
      <c r="P113" s="5" t="s">
        <v>1059</v>
      </c>
      <c r="Q113" s="17" t="s">
        <v>1060</v>
      </c>
      <c r="R113" s="5" t="str">
        <f t="shared" si="1"/>
        <v>Rodrigo BeltrÃ¡n</v>
      </c>
      <c r="S113" s="5">
        <v>112</v>
      </c>
      <c r="T113" s="5">
        <v>-37</v>
      </c>
      <c r="U113" s="5" t="s">
        <v>385</v>
      </c>
      <c r="V113" s="6">
        <v>1</v>
      </c>
    </row>
    <row r="114" spans="1:22" x14ac:dyDescent="0.35">
      <c r="A114" s="1">
        <v>1.8</v>
      </c>
      <c r="B114" s="2">
        <v>44736</v>
      </c>
      <c r="C114" s="2" t="s">
        <v>1061</v>
      </c>
      <c r="D114" s="2">
        <v>79.8</v>
      </c>
      <c r="E114" s="2" t="s">
        <v>828</v>
      </c>
      <c r="F114" s="2" t="str">
        <f>IF(ISBLANK(Athletes_Combined[[#This Row],[affiliatename]]), "No Gym", Athletes_Combined[[#This Row],[affiliatename]])</f>
        <v>CrossFit Dignus</v>
      </c>
      <c r="G114" s="2" t="s">
        <v>89</v>
      </c>
      <c r="H114" s="2" t="str">
        <f xml:space="preserve"> Athletes_Combined[[#This Row],[competitorname]] &amp; " - " &amp; Athletes_Combined[[#This Row],[status]]</f>
        <v>Moustafa Awada - CUT</v>
      </c>
      <c r="I114" s="2">
        <v>194</v>
      </c>
      <c r="J114" s="2" t="s">
        <v>1062</v>
      </c>
      <c r="K114" s="2">
        <v>523439</v>
      </c>
      <c r="L114" s="2" t="s">
        <v>1063</v>
      </c>
      <c r="M114" s="2" t="s">
        <v>381</v>
      </c>
      <c r="N114" s="2">
        <v>29</v>
      </c>
      <c r="O114" s="2" t="s">
        <v>1064</v>
      </c>
      <c r="P114" s="2" t="s">
        <v>1065</v>
      </c>
      <c r="Q114" s="16" t="s">
        <v>1066</v>
      </c>
      <c r="R114" s="2" t="str">
        <f t="shared" si="1"/>
        <v>Moustafa Awada</v>
      </c>
      <c r="S114" s="2">
        <v>113</v>
      </c>
      <c r="T114" s="2">
        <v>-38</v>
      </c>
      <c r="U114" s="2" t="s">
        <v>385</v>
      </c>
      <c r="V114" s="3">
        <v>1</v>
      </c>
    </row>
    <row r="115" spans="1:22" x14ac:dyDescent="0.35">
      <c r="A115" s="4">
        <v>1.55</v>
      </c>
      <c r="B115" s="5">
        <v>44618</v>
      </c>
      <c r="C115" s="5" t="s">
        <v>1067</v>
      </c>
      <c r="D115" s="5">
        <v>83.9</v>
      </c>
      <c r="E115" s="5" t="s">
        <v>1068</v>
      </c>
      <c r="F115" s="5" t="str">
        <f>IF(ISBLANK(Athletes_Combined[[#This Row],[affiliatename]]), "No Gym", Athletes_Combined[[#This Row],[affiliatename]])</f>
        <v>966 CrossFit Al-Nahda</v>
      </c>
      <c r="G115" s="5" t="s">
        <v>89</v>
      </c>
      <c r="H115" s="5" t="str">
        <f xml:space="preserve"> Athletes_Combined[[#This Row],[competitorname]] &amp; " - " &amp; Athletes_Combined[[#This Row],[status]]</f>
        <v>Hussain Saeedi - CUT</v>
      </c>
      <c r="I115" s="5">
        <v>207</v>
      </c>
      <c r="J115" s="5" t="s">
        <v>1069</v>
      </c>
      <c r="K115" s="5">
        <v>639107</v>
      </c>
      <c r="L115" s="5" t="s">
        <v>1070</v>
      </c>
      <c r="M115" s="5" t="s">
        <v>381</v>
      </c>
      <c r="N115" s="5">
        <v>29</v>
      </c>
      <c r="O115" s="5" t="s">
        <v>1071</v>
      </c>
      <c r="P115" s="5" t="s">
        <v>1072</v>
      </c>
      <c r="Q115" s="17" t="s">
        <v>1073</v>
      </c>
      <c r="R115" s="5" t="str">
        <f t="shared" si="1"/>
        <v>Hussain Saeedi</v>
      </c>
      <c r="S115" s="5">
        <v>114</v>
      </c>
      <c r="T115" s="5">
        <v>-39</v>
      </c>
      <c r="U115" s="5" t="s">
        <v>385</v>
      </c>
      <c r="V115" s="6">
        <v>1</v>
      </c>
    </row>
    <row r="116" spans="1:22" x14ac:dyDescent="0.35">
      <c r="A116" s="1">
        <v>1.71</v>
      </c>
      <c r="B116" s="2">
        <v>44698</v>
      </c>
      <c r="C116" s="2" t="s">
        <v>1074</v>
      </c>
      <c r="D116" s="2">
        <v>81.2</v>
      </c>
      <c r="E116" s="2" t="s">
        <v>1075</v>
      </c>
      <c r="F116" s="2" t="str">
        <f>IF(ISBLANK(Athletes_Combined[[#This Row],[affiliatename]]), "No Gym", Athletes_Combined[[#This Row],[affiliatename]])</f>
        <v>PUL CrossFit</v>
      </c>
      <c r="G116" s="2" t="s">
        <v>89</v>
      </c>
      <c r="H116" s="2" t="str">
        <f xml:space="preserve"> Athletes_Combined[[#This Row],[competitorname]] &amp; " - " &amp; Athletes_Combined[[#This Row],[status]]</f>
        <v>Jovaldo Miranda - CUT</v>
      </c>
      <c r="I116" s="2">
        <v>174</v>
      </c>
      <c r="J116" s="2" t="s">
        <v>1076</v>
      </c>
      <c r="K116" s="2">
        <v>915210</v>
      </c>
      <c r="L116" s="2" t="s">
        <v>1077</v>
      </c>
      <c r="M116" s="2" t="s">
        <v>381</v>
      </c>
      <c r="N116" s="2">
        <v>30</v>
      </c>
      <c r="O116" s="2" t="s">
        <v>1078</v>
      </c>
      <c r="P116" s="2" t="s">
        <v>1079</v>
      </c>
      <c r="Q116" s="16" t="s">
        <v>1080</v>
      </c>
      <c r="R116" s="2" t="str">
        <f t="shared" si="1"/>
        <v>Jovaldo Miranda</v>
      </c>
      <c r="S116" s="2">
        <v>115</v>
      </c>
      <c r="T116" s="2">
        <v>-40</v>
      </c>
      <c r="U116" s="2" t="s">
        <v>385</v>
      </c>
      <c r="V116" s="3">
        <v>1</v>
      </c>
    </row>
    <row r="117" spans="1:22" x14ac:dyDescent="0.35">
      <c r="A117" s="4">
        <v>1.77</v>
      </c>
      <c r="B117" s="5">
        <v>44650</v>
      </c>
      <c r="C117" s="5" t="s">
        <v>1081</v>
      </c>
      <c r="D117" s="5">
        <v>69.900000000000006</v>
      </c>
      <c r="E117" s="5" t="s">
        <v>1082</v>
      </c>
      <c r="F117" s="5" t="str">
        <f>IF(ISBLANK(Athletes_Combined[[#This Row],[affiliatename]]), "No Gym", Athletes_Combined[[#This Row],[affiliatename]])</f>
        <v>CrossFit 6221</v>
      </c>
      <c r="G117" s="5" t="s">
        <v>89</v>
      </c>
      <c r="H117" s="5" t="str">
        <f xml:space="preserve"> Athletes_Combined[[#This Row],[competitorname]] &amp; " - " &amp; Athletes_Combined[[#This Row],[status]]</f>
        <v>Mahendra Arditirta - CUT</v>
      </c>
      <c r="I117" s="5">
        <v>209</v>
      </c>
      <c r="J117" s="5" t="s">
        <v>1083</v>
      </c>
      <c r="K117" s="5">
        <v>1129621</v>
      </c>
      <c r="L117" s="5" t="s">
        <v>1084</v>
      </c>
      <c r="M117" s="5" t="s">
        <v>381</v>
      </c>
      <c r="N117" s="5">
        <v>29</v>
      </c>
      <c r="O117" s="5" t="s">
        <v>1085</v>
      </c>
      <c r="P117" s="5" t="s">
        <v>1086</v>
      </c>
      <c r="Q117" s="17" t="s">
        <v>1087</v>
      </c>
      <c r="R117" s="5" t="str">
        <f t="shared" si="1"/>
        <v>Mahendra Arditirta</v>
      </c>
      <c r="S117" s="5">
        <v>116</v>
      </c>
      <c r="T117" s="5">
        <v>-41</v>
      </c>
      <c r="U117" s="5" t="s">
        <v>385</v>
      </c>
      <c r="V117" s="6">
        <v>1</v>
      </c>
    </row>
    <row r="118" spans="1:22" x14ac:dyDescent="0.35">
      <c r="A118" s="1">
        <v>1.8</v>
      </c>
      <c r="B118" s="2">
        <v>44726</v>
      </c>
      <c r="C118" s="2" t="s">
        <v>1088</v>
      </c>
      <c r="D118" s="2">
        <v>83.9</v>
      </c>
      <c r="E118" s="2" t="s">
        <v>1089</v>
      </c>
      <c r="F118" s="2" t="str">
        <f>IF(ISBLANK(Athletes_Combined[[#This Row],[affiliatename]]), "No Gym", Athletes_Combined[[#This Row],[affiliatename]])</f>
        <v>CrossFit Leeds</v>
      </c>
      <c r="G118" s="2" t="s">
        <v>89</v>
      </c>
      <c r="H118" s="2" t="str">
        <f xml:space="preserve"> Athletes_Combined[[#This Row],[competitorname]] &amp; " - " &amp; Athletes_Combined[[#This Row],[status]]</f>
        <v>Edem Ahiaku - CUT</v>
      </c>
      <c r="I118" s="2">
        <v>230</v>
      </c>
      <c r="J118" s="2" t="s">
        <v>1090</v>
      </c>
      <c r="K118" s="2">
        <v>921544</v>
      </c>
      <c r="L118" s="2" t="s">
        <v>1091</v>
      </c>
      <c r="M118" s="2" t="s">
        <v>381</v>
      </c>
      <c r="N118" s="2">
        <v>28</v>
      </c>
      <c r="O118" s="2" t="s">
        <v>1092</v>
      </c>
      <c r="P118" s="2" t="s">
        <v>1093</v>
      </c>
      <c r="Q118" s="16" t="s">
        <v>1094</v>
      </c>
      <c r="R118" s="2" t="str">
        <f t="shared" si="1"/>
        <v>Edem Ahiaku</v>
      </c>
      <c r="S118" s="2">
        <v>117</v>
      </c>
      <c r="T118" s="2">
        <v>-42</v>
      </c>
      <c r="U118" s="2" t="s">
        <v>385</v>
      </c>
      <c r="V118" s="3">
        <v>1</v>
      </c>
    </row>
    <row r="119" spans="1:22" x14ac:dyDescent="0.35">
      <c r="A119" s="4">
        <v>1.74</v>
      </c>
      <c r="B119" s="5">
        <v>44733</v>
      </c>
      <c r="C119" s="5" t="s">
        <v>1095</v>
      </c>
      <c r="D119" s="5">
        <v>79.8</v>
      </c>
      <c r="E119" s="5" t="s">
        <v>1096</v>
      </c>
      <c r="F119" s="5" t="str">
        <f>IF(ISBLANK(Athletes_Combined[[#This Row],[affiliatename]]), "No Gym", Athletes_Combined[[#This Row],[affiliatename]])</f>
        <v>CrossFit HelvetiX</v>
      </c>
      <c r="G119" s="5" t="s">
        <v>89</v>
      </c>
      <c r="H119" s="5" t="str">
        <f xml:space="preserve"> Athletes_Combined[[#This Row],[competitorname]] &amp; " - " &amp; Athletes_Combined[[#This Row],[status]]</f>
        <v>Robert Berisha - CUT</v>
      </c>
      <c r="I119" s="5">
        <v>205</v>
      </c>
      <c r="J119" s="5" t="s">
        <v>1097</v>
      </c>
      <c r="K119" s="5">
        <v>722854</v>
      </c>
      <c r="L119" s="5" t="s">
        <v>1098</v>
      </c>
      <c r="M119" s="5" t="s">
        <v>381</v>
      </c>
      <c r="N119" s="5">
        <v>32</v>
      </c>
      <c r="O119" s="5" t="s">
        <v>1099</v>
      </c>
      <c r="P119" s="5" t="s">
        <v>1100</v>
      </c>
      <c r="Q119" s="17" t="s">
        <v>1101</v>
      </c>
      <c r="R119" s="5" t="str">
        <f t="shared" si="1"/>
        <v>Robert Berisha</v>
      </c>
      <c r="S119" s="5">
        <v>118</v>
      </c>
      <c r="T119" s="5">
        <v>-43</v>
      </c>
      <c r="U119" s="5" t="s">
        <v>385</v>
      </c>
      <c r="V119" s="6">
        <v>1</v>
      </c>
    </row>
    <row r="120" spans="1:22" x14ac:dyDescent="0.35">
      <c r="A120" s="1">
        <v>1.74</v>
      </c>
      <c r="B120" s="2">
        <v>44751</v>
      </c>
      <c r="C120" s="2" t="s">
        <v>1102</v>
      </c>
      <c r="D120" s="2">
        <v>83</v>
      </c>
      <c r="E120" s="2" t="s">
        <v>1103</v>
      </c>
      <c r="F120" s="2" t="str">
        <f>IF(ISBLANK(Athletes_Combined[[#This Row],[affiliatename]]), "No Gym", Athletes_Combined[[#This Row],[affiliatename]])</f>
        <v>Training PIT CrossFit</v>
      </c>
      <c r="G120" s="2" t="s">
        <v>89</v>
      </c>
      <c r="H120" s="2" t="str">
        <f xml:space="preserve"> Athletes_Combined[[#This Row],[competitorname]] &amp; " - " &amp; Athletes_Combined[[#This Row],[status]]</f>
        <v>William Sanchez - CUT</v>
      </c>
      <c r="I120" s="2">
        <v>164</v>
      </c>
      <c r="J120" s="2" t="s">
        <v>1104</v>
      </c>
      <c r="K120" s="2">
        <v>781908</v>
      </c>
      <c r="L120" s="2" t="s">
        <v>1105</v>
      </c>
      <c r="M120" s="2" t="s">
        <v>381</v>
      </c>
      <c r="N120" s="2">
        <v>28</v>
      </c>
      <c r="O120" s="2" t="s">
        <v>1106</v>
      </c>
      <c r="P120" s="2" t="s">
        <v>1107</v>
      </c>
      <c r="Q120" s="16" t="s">
        <v>1108</v>
      </c>
      <c r="R120" s="2" t="str">
        <f t="shared" si="1"/>
        <v>William Sanchez</v>
      </c>
      <c r="S120" s="2">
        <v>119</v>
      </c>
      <c r="T120" s="2">
        <v>-44</v>
      </c>
      <c r="U120" s="2" t="s">
        <v>385</v>
      </c>
      <c r="V120" s="3">
        <v>1</v>
      </c>
    </row>
    <row r="121" spans="1:22" x14ac:dyDescent="0.35">
      <c r="A121" s="4">
        <v>1.55</v>
      </c>
      <c r="B121" s="5">
        <v>44760</v>
      </c>
      <c r="C121" s="5" t="s">
        <v>1109</v>
      </c>
      <c r="D121" s="5">
        <v>86.2</v>
      </c>
      <c r="E121" s="5" t="s">
        <v>1110</v>
      </c>
      <c r="F121" s="5" t="str">
        <f>IF(ISBLANK(Athletes_Combined[[#This Row],[affiliatename]]), "No Gym", Athletes_Combined[[#This Row],[affiliatename]])</f>
        <v>CrossFit Hammersmith</v>
      </c>
      <c r="G121" s="5" t="s">
        <v>89</v>
      </c>
      <c r="H121" s="5" t="str">
        <f xml:space="preserve"> Athletes_Combined[[#This Row],[competitorname]] &amp; " - " &amp; Athletes_Combined[[#This Row],[status]]</f>
        <v>Richy Jordan - CUT</v>
      </c>
      <c r="I121" s="5">
        <v>214</v>
      </c>
      <c r="J121" s="5" t="s">
        <v>1111</v>
      </c>
      <c r="K121" s="5">
        <v>352604</v>
      </c>
      <c r="L121" s="5" t="s">
        <v>1112</v>
      </c>
      <c r="M121" s="5" t="s">
        <v>381</v>
      </c>
      <c r="N121" s="5">
        <v>30</v>
      </c>
      <c r="O121" s="5" t="s">
        <v>760</v>
      </c>
      <c r="P121" s="5" t="s">
        <v>1113</v>
      </c>
      <c r="Q121" s="17" t="s">
        <v>1114</v>
      </c>
      <c r="R121" s="5" t="str">
        <f t="shared" si="1"/>
        <v>Richy Jordan</v>
      </c>
      <c r="S121" s="5">
        <v>120</v>
      </c>
      <c r="T121" s="5">
        <v>-45</v>
      </c>
      <c r="U121" s="5" t="s">
        <v>385</v>
      </c>
      <c r="V121" s="6">
        <v>1</v>
      </c>
    </row>
    <row r="122" spans="1:22" x14ac:dyDescent="0.35">
      <c r="A122" s="1">
        <v>1.8</v>
      </c>
      <c r="B122" s="2">
        <v>44687</v>
      </c>
      <c r="C122" s="2" t="s">
        <v>1115</v>
      </c>
      <c r="D122" s="2">
        <v>72.099999999999994</v>
      </c>
      <c r="E122" s="2" t="s">
        <v>1116</v>
      </c>
      <c r="F122" s="2" t="str">
        <f>IF(ISBLANK(Athletes_Combined[[#This Row],[affiliatename]]), "No Gym", Athletes_Combined[[#This Row],[affiliatename]])</f>
        <v>CrossFit Florentin</v>
      </c>
      <c r="G122" s="2" t="s">
        <v>89</v>
      </c>
      <c r="H122" s="2" t="str">
        <f xml:space="preserve"> Athletes_Combined[[#This Row],[competitorname]] &amp; " - " &amp; Athletes_Combined[[#This Row],[status]]</f>
        <v>Yuval Regev - CUT</v>
      </c>
      <c r="I122" s="2">
        <v>151</v>
      </c>
      <c r="J122" s="2" t="s">
        <v>1117</v>
      </c>
      <c r="K122" s="2">
        <v>327773</v>
      </c>
      <c r="L122" s="2" t="s">
        <v>1118</v>
      </c>
      <c r="M122" s="2" t="s">
        <v>381</v>
      </c>
      <c r="N122" s="2">
        <v>31</v>
      </c>
      <c r="O122" s="2" t="s">
        <v>1119</v>
      </c>
      <c r="P122" s="2" t="s">
        <v>1120</v>
      </c>
      <c r="Q122" s="16" t="s">
        <v>1121</v>
      </c>
      <c r="R122" s="2" t="str">
        <f t="shared" si="1"/>
        <v>Yuval Regev</v>
      </c>
      <c r="S122" s="2">
        <v>121</v>
      </c>
      <c r="T122" s="2">
        <v>-46</v>
      </c>
      <c r="U122" s="2" t="s">
        <v>385</v>
      </c>
      <c r="V122" s="3">
        <v>1</v>
      </c>
    </row>
    <row r="123" spans="1:22" x14ac:dyDescent="0.35">
      <c r="A123" s="4">
        <v>1.56</v>
      </c>
      <c r="B123" s="5">
        <v>44651</v>
      </c>
      <c r="C123" s="5" t="s">
        <v>1122</v>
      </c>
      <c r="D123" s="5">
        <v>86.2</v>
      </c>
      <c r="E123" s="5" t="s">
        <v>1123</v>
      </c>
      <c r="F123" s="5" t="str">
        <f>IF(ISBLANK(Athletes_Combined[[#This Row],[affiliatename]]), "No Gym", Athletes_Combined[[#This Row],[affiliatename]])</f>
        <v>CrossFit TANKA</v>
      </c>
      <c r="G123" s="5" t="s">
        <v>89</v>
      </c>
      <c r="H123" s="5" t="str">
        <f xml:space="preserve"> Athletes_Combined[[#This Row],[competitorname]] &amp; " - " &amp; Athletes_Combined[[#This Row],[status]]</f>
        <v>Chaker Alouni - CUT</v>
      </c>
      <c r="I123" s="5">
        <v>202</v>
      </c>
      <c r="J123" s="5" t="s">
        <v>1124</v>
      </c>
      <c r="K123" s="5">
        <v>848265</v>
      </c>
      <c r="L123" s="5" t="s">
        <v>1125</v>
      </c>
      <c r="M123" s="5" t="s">
        <v>381</v>
      </c>
      <c r="N123" s="5">
        <v>30</v>
      </c>
      <c r="O123" s="5" t="s">
        <v>1126</v>
      </c>
      <c r="P123" s="5" t="s">
        <v>1127</v>
      </c>
      <c r="Q123" s="17" t="s">
        <v>1128</v>
      </c>
      <c r="R123" s="5" t="str">
        <f t="shared" si="1"/>
        <v>Chaker Alouni</v>
      </c>
      <c r="S123" s="5">
        <v>122</v>
      </c>
      <c r="T123" s="5">
        <v>-47</v>
      </c>
      <c r="U123" s="5" t="s">
        <v>385</v>
      </c>
      <c r="V123" s="6">
        <v>1</v>
      </c>
    </row>
    <row r="124" spans="1:22" x14ac:dyDescent="0.35">
      <c r="A124" s="1">
        <v>1.8</v>
      </c>
      <c r="B124" s="2"/>
      <c r="C124" s="2" t="s">
        <v>1129</v>
      </c>
      <c r="D124" s="2">
        <v>81.2</v>
      </c>
      <c r="E124" s="2"/>
      <c r="F124" s="2" t="str">
        <f>IF(ISBLANK(Athletes_Combined[[#This Row],[affiliatename]]), "No Gym", Athletes_Combined[[#This Row],[affiliatename]])</f>
        <v>No Gym</v>
      </c>
      <c r="G124" s="2" t="s">
        <v>89</v>
      </c>
      <c r="H124" s="2" t="str">
        <f xml:space="preserve"> Athletes_Combined[[#This Row],[competitorname]] &amp; " - " &amp; Athletes_Combined[[#This Row],[status]]</f>
        <v>Khalid Alhamadi - CUT</v>
      </c>
      <c r="I124" s="2">
        <v>225</v>
      </c>
      <c r="J124" s="2" t="s">
        <v>1130</v>
      </c>
      <c r="K124" s="2">
        <v>235246</v>
      </c>
      <c r="L124" s="2" t="s">
        <v>837</v>
      </c>
      <c r="M124" s="2" t="s">
        <v>381</v>
      </c>
      <c r="N124" s="2">
        <v>30</v>
      </c>
      <c r="O124" s="2" t="s">
        <v>1131</v>
      </c>
      <c r="P124" s="2" t="s">
        <v>1132</v>
      </c>
      <c r="Q124" s="16" t="s">
        <v>1133</v>
      </c>
      <c r="R124" s="2" t="str">
        <f t="shared" si="1"/>
        <v>Khalid Alhamadi</v>
      </c>
      <c r="S124" s="2">
        <v>123</v>
      </c>
      <c r="T124" s="2">
        <v>-48</v>
      </c>
      <c r="U124" s="2" t="s">
        <v>385</v>
      </c>
      <c r="V124" s="3">
        <v>1</v>
      </c>
    </row>
    <row r="125" spans="1:22" x14ac:dyDescent="0.35">
      <c r="A125" s="4">
        <v>1.74</v>
      </c>
      <c r="B125" s="5"/>
      <c r="C125" s="5" t="s">
        <v>1134</v>
      </c>
      <c r="D125" s="5">
        <v>79.8</v>
      </c>
      <c r="E125" s="5"/>
      <c r="F125" s="5" t="str">
        <f>IF(ISBLANK(Athletes_Combined[[#This Row],[affiliatename]]), "No Gym", Athletes_Combined[[#This Row],[affiliatename]])</f>
        <v>No Gym</v>
      </c>
      <c r="G125" s="5" t="s">
        <v>89</v>
      </c>
      <c r="H125" s="5" t="str">
        <f xml:space="preserve"> Athletes_Combined[[#This Row],[competitorname]] &amp; " - " &amp; Athletes_Combined[[#This Row],[status]]</f>
        <v>Daryl Borg - CUT</v>
      </c>
      <c r="I125" s="5">
        <v>212</v>
      </c>
      <c r="J125" s="5" t="s">
        <v>1135</v>
      </c>
      <c r="K125" s="5">
        <v>644351</v>
      </c>
      <c r="L125" s="5" t="s">
        <v>1136</v>
      </c>
      <c r="M125" s="5" t="s">
        <v>381</v>
      </c>
      <c r="N125" s="5">
        <v>32</v>
      </c>
      <c r="O125" s="5" t="s">
        <v>1137</v>
      </c>
      <c r="P125" s="5" t="s">
        <v>1138</v>
      </c>
      <c r="Q125" s="17" t="s">
        <v>1139</v>
      </c>
      <c r="R125" s="5" t="str">
        <f t="shared" si="1"/>
        <v>Daryl Borg</v>
      </c>
      <c r="S125" s="5">
        <v>124</v>
      </c>
      <c r="T125" s="5">
        <v>-49</v>
      </c>
      <c r="U125" s="5" t="s">
        <v>385</v>
      </c>
      <c r="V125" s="6">
        <v>1</v>
      </c>
    </row>
    <row r="126" spans="1:22" x14ac:dyDescent="0.35">
      <c r="A126" s="1">
        <v>1.55</v>
      </c>
      <c r="B126" s="2">
        <v>44757</v>
      </c>
      <c r="C126" s="2" t="s">
        <v>1140</v>
      </c>
      <c r="D126" s="2">
        <v>83.9</v>
      </c>
      <c r="E126" s="2" t="s">
        <v>1141</v>
      </c>
      <c r="F126" s="2" t="str">
        <f>IF(ISBLANK(Athletes_Combined[[#This Row],[affiliatename]]), "No Gym", Athletes_Combined[[#This Row],[affiliatename]])</f>
        <v>CrossFit AKA</v>
      </c>
      <c r="G126" s="2" t="s">
        <v>89</v>
      </c>
      <c r="H126" s="2" t="str">
        <f xml:space="preserve"> Athletes_Combined[[#This Row],[competitorname]] &amp; " - " &amp; Athletes_Combined[[#This Row],[status]]</f>
        <v>Mustafa El-Lari - CUT</v>
      </c>
      <c r="I126" s="2">
        <v>223</v>
      </c>
      <c r="J126" s="2" t="s">
        <v>638</v>
      </c>
      <c r="K126" s="2">
        <v>54259</v>
      </c>
      <c r="L126" s="2" t="s">
        <v>1142</v>
      </c>
      <c r="M126" s="2" t="s">
        <v>381</v>
      </c>
      <c r="N126" s="2">
        <v>29</v>
      </c>
      <c r="O126" s="2" t="s">
        <v>1143</v>
      </c>
      <c r="P126" s="2" t="s">
        <v>1144</v>
      </c>
      <c r="Q126" s="16" t="s">
        <v>1145</v>
      </c>
      <c r="R126" s="2" t="str">
        <f t="shared" si="1"/>
        <v>Mustafa El-Lari</v>
      </c>
      <c r="S126" s="2">
        <v>125</v>
      </c>
      <c r="T126" s="2">
        <v>-50</v>
      </c>
      <c r="U126" s="2" t="s">
        <v>385</v>
      </c>
      <c r="V126" s="3">
        <v>1</v>
      </c>
    </row>
    <row r="127" spans="1:22" x14ac:dyDescent="0.35">
      <c r="A127" s="4">
        <v>1.8</v>
      </c>
      <c r="B127" s="5">
        <v>44668</v>
      </c>
      <c r="C127" s="5" t="s">
        <v>1146</v>
      </c>
      <c r="D127" s="5">
        <v>90.7</v>
      </c>
      <c r="E127" s="5" t="s">
        <v>1147</v>
      </c>
      <c r="F127" s="5" t="str">
        <f>IF(ISBLANK(Athletes_Combined[[#This Row],[affiliatename]]), "No Gym", Athletes_Combined[[#This Row],[affiliatename]])</f>
        <v>CrossFit Limassol</v>
      </c>
      <c r="G127" s="5" t="s">
        <v>89</v>
      </c>
      <c r="H127" s="5" t="str">
        <f xml:space="preserve"> Athletes_Combined[[#This Row],[competitorname]] &amp; " - " &amp; Athletes_Combined[[#This Row],[status]]</f>
        <v>Achilleas Pantazis - CUT</v>
      </c>
      <c r="I127" s="5">
        <v>169</v>
      </c>
      <c r="J127" s="5" t="s">
        <v>1148</v>
      </c>
      <c r="K127" s="5">
        <v>296529</v>
      </c>
      <c r="L127" s="5" t="s">
        <v>1149</v>
      </c>
      <c r="M127" s="5" t="s">
        <v>381</v>
      </c>
      <c r="N127" s="5">
        <v>28</v>
      </c>
      <c r="O127" s="5" t="s">
        <v>1150</v>
      </c>
      <c r="P127" s="5" t="s">
        <v>1151</v>
      </c>
      <c r="Q127" s="17" t="s">
        <v>1152</v>
      </c>
      <c r="R127" s="5" t="str">
        <f t="shared" si="1"/>
        <v>Achilleas Pantazis</v>
      </c>
      <c r="S127" s="5">
        <v>126</v>
      </c>
      <c r="T127" s="5">
        <v>-51</v>
      </c>
      <c r="U127" s="5" t="s">
        <v>385</v>
      </c>
      <c r="V127" s="6">
        <v>1</v>
      </c>
    </row>
    <row r="128" spans="1:22" x14ac:dyDescent="0.35">
      <c r="A128" s="1">
        <v>1.77</v>
      </c>
      <c r="B128" s="2">
        <v>44750</v>
      </c>
      <c r="C128" s="2" t="s">
        <v>1153</v>
      </c>
      <c r="D128" s="2">
        <v>76.2</v>
      </c>
      <c r="E128" s="2" t="s">
        <v>1154</v>
      </c>
      <c r="F128" s="2" t="str">
        <f>IF(ISBLANK(Athletes_Combined[[#This Row],[affiliatename]]), "No Gym", Athletes_Combined[[#This Row],[affiliatename]])</f>
        <v>Casa CrossFit Anfa</v>
      </c>
      <c r="G128" s="2" t="s">
        <v>89</v>
      </c>
      <c r="H128" s="2" t="str">
        <f xml:space="preserve"> Athletes_Combined[[#This Row],[competitorname]] &amp; " - " &amp; Athletes_Combined[[#This Row],[status]]</f>
        <v>Mody Traore - CUT</v>
      </c>
      <c r="I128" s="2">
        <v>229</v>
      </c>
      <c r="J128" s="2" t="s">
        <v>1155</v>
      </c>
      <c r="K128" s="2">
        <v>1523543</v>
      </c>
      <c r="L128" s="2" t="s">
        <v>1156</v>
      </c>
      <c r="M128" s="2" t="s">
        <v>381</v>
      </c>
      <c r="N128" s="2">
        <v>39</v>
      </c>
      <c r="O128" s="2" t="s">
        <v>1157</v>
      </c>
      <c r="P128" s="2" t="s">
        <v>1158</v>
      </c>
      <c r="Q128" s="16" t="s">
        <v>1159</v>
      </c>
      <c r="R128" s="2" t="str">
        <f t="shared" si="1"/>
        <v>Mody Traore</v>
      </c>
      <c r="S128" s="2">
        <v>127</v>
      </c>
      <c r="T128" s="2">
        <v>-52</v>
      </c>
      <c r="U128" s="2" t="s">
        <v>385</v>
      </c>
      <c r="V128" s="3">
        <v>1</v>
      </c>
    </row>
    <row r="129" spans="1:22" x14ac:dyDescent="0.35">
      <c r="A129" s="4">
        <v>1.77</v>
      </c>
      <c r="B129" s="5">
        <v>44704</v>
      </c>
      <c r="C129" s="5" t="s">
        <v>1160</v>
      </c>
      <c r="D129" s="5">
        <v>82.1</v>
      </c>
      <c r="E129" s="5" t="s">
        <v>1161</v>
      </c>
      <c r="F129" s="5" t="str">
        <f>IF(ISBLANK(Athletes_Combined[[#This Row],[affiliatename]]), "No Gym", Athletes_Combined[[#This Row],[affiliatename]])</f>
        <v>Reebok CrossFit Officine</v>
      </c>
      <c r="G129" s="5" t="s">
        <v>89</v>
      </c>
      <c r="H129" s="5" t="str">
        <f xml:space="preserve"> Athletes_Combined[[#This Row],[competitorname]] &amp; " - " &amp; Athletes_Combined[[#This Row],[status]]</f>
        <v>Stefano Migliorini - CUT</v>
      </c>
      <c r="I129" s="5">
        <v>140</v>
      </c>
      <c r="J129" s="5" t="s">
        <v>1162</v>
      </c>
      <c r="K129" s="5">
        <v>544958</v>
      </c>
      <c r="L129" s="5" t="s">
        <v>1163</v>
      </c>
      <c r="M129" s="5" t="s">
        <v>381</v>
      </c>
      <c r="N129" s="5">
        <v>30</v>
      </c>
      <c r="O129" s="5" t="s">
        <v>1164</v>
      </c>
      <c r="P129" s="5" t="s">
        <v>1165</v>
      </c>
      <c r="Q129" s="17" t="s">
        <v>1166</v>
      </c>
      <c r="R129" s="5" t="str">
        <f t="shared" si="1"/>
        <v>Stefano Migliorini</v>
      </c>
      <c r="S129" s="5">
        <v>128</v>
      </c>
      <c r="T129" s="5">
        <v>-53</v>
      </c>
      <c r="U129" s="5" t="s">
        <v>385</v>
      </c>
      <c r="V129" s="6">
        <v>1</v>
      </c>
    </row>
    <row r="130" spans="1:22" x14ac:dyDescent="0.35">
      <c r="A130" s="1">
        <v>1.74</v>
      </c>
      <c r="B130" s="2">
        <v>44749</v>
      </c>
      <c r="C130" s="2" t="s">
        <v>1167</v>
      </c>
      <c r="D130" s="2">
        <v>66.2</v>
      </c>
      <c r="E130" s="2" t="s">
        <v>1168</v>
      </c>
      <c r="F130" s="2" t="str">
        <f>IF(ISBLANK(Athletes_Combined[[#This Row],[affiliatename]]), "No Gym", Athletes_Combined[[#This Row],[affiliatename]])</f>
        <v>CrossFit Gaborone</v>
      </c>
      <c r="G130" s="2" t="s">
        <v>89</v>
      </c>
      <c r="H130" s="2" t="str">
        <f xml:space="preserve"> Athletes_Combined[[#This Row],[competitorname]] &amp; " - " &amp; Athletes_Combined[[#This Row],[status]]</f>
        <v>Katlego Kgwadi - CUT</v>
      </c>
      <c r="I130" s="2">
        <v>231</v>
      </c>
      <c r="J130" s="2" t="s">
        <v>1169</v>
      </c>
      <c r="K130" s="2">
        <v>1223806</v>
      </c>
      <c r="L130" s="2" t="s">
        <v>1170</v>
      </c>
      <c r="M130" s="2" t="s">
        <v>381</v>
      </c>
      <c r="N130" s="2">
        <v>31</v>
      </c>
      <c r="O130" s="2" t="s">
        <v>1171</v>
      </c>
      <c r="P130" s="2" t="s">
        <v>1172</v>
      </c>
      <c r="Q130" s="16" t="s">
        <v>1173</v>
      </c>
      <c r="R130" s="2" t="str">
        <f t="shared" ref="R130:R193" si="2">TRIM(Q:Q)</f>
        <v>Katlego Kgwadi</v>
      </c>
      <c r="S130" s="2">
        <v>129</v>
      </c>
      <c r="T130" s="2">
        <v>-54</v>
      </c>
      <c r="U130" s="2" t="s">
        <v>385</v>
      </c>
      <c r="V130" s="3">
        <v>1</v>
      </c>
    </row>
    <row r="131" spans="1:22" x14ac:dyDescent="0.35">
      <c r="A131" s="4">
        <v>1.74</v>
      </c>
      <c r="B131" s="5">
        <v>44691</v>
      </c>
      <c r="C131" s="5" t="s">
        <v>1174</v>
      </c>
      <c r="D131" s="5">
        <v>81.599999999999994</v>
      </c>
      <c r="E131" s="5" t="s">
        <v>1175</v>
      </c>
      <c r="F131" s="5" t="str">
        <f>IF(ISBLANK(Athletes_Combined[[#This Row],[affiliatename]]), "No Gym", Athletes_Combined[[#This Row],[affiliatename]])</f>
        <v>CrossFit 414</v>
      </c>
      <c r="G131" s="5" t="s">
        <v>89</v>
      </c>
      <c r="H131" s="5" t="str">
        <f xml:space="preserve"> Athletes_Combined[[#This Row],[competitorname]] &amp; " - " &amp; Athletes_Combined[[#This Row],[status]]</f>
        <v>Heskeith Flavien - CUT</v>
      </c>
      <c r="I131" s="5">
        <v>226</v>
      </c>
      <c r="J131" s="5" t="s">
        <v>1176</v>
      </c>
      <c r="K131" s="5">
        <v>574502</v>
      </c>
      <c r="L131" s="5" t="s">
        <v>1177</v>
      </c>
      <c r="M131" s="5" t="s">
        <v>381</v>
      </c>
      <c r="N131" s="5">
        <v>38</v>
      </c>
      <c r="O131" s="5" t="s">
        <v>1178</v>
      </c>
      <c r="P131" s="5" t="s">
        <v>1179</v>
      </c>
      <c r="Q131" s="17" t="s">
        <v>1180</v>
      </c>
      <c r="R131" s="5" t="str">
        <f t="shared" si="2"/>
        <v>Heskeith Flavien</v>
      </c>
      <c r="S131" s="5">
        <v>130</v>
      </c>
      <c r="T131" s="5">
        <v>-55</v>
      </c>
      <c r="U131" s="5" t="s">
        <v>385</v>
      </c>
      <c r="V131" s="6">
        <v>1</v>
      </c>
    </row>
    <row r="132" spans="1:22" x14ac:dyDescent="0.35">
      <c r="A132" s="1">
        <v>1.8</v>
      </c>
      <c r="B132" s="2"/>
      <c r="C132" s="2" t="s">
        <v>1181</v>
      </c>
      <c r="D132" s="2">
        <v>72.099999999999994</v>
      </c>
      <c r="E132" s="2"/>
      <c r="F132" s="2" t="str">
        <f>IF(ISBLANK(Athletes_Combined[[#This Row],[affiliatename]]), "No Gym", Athletes_Combined[[#This Row],[affiliatename]])</f>
        <v>No Gym</v>
      </c>
      <c r="G132" s="2" t="s">
        <v>89</v>
      </c>
      <c r="H132" s="2" t="str">
        <f xml:space="preserve"> Athletes_Combined[[#This Row],[competitorname]] &amp; " - " &amp; Athletes_Combined[[#This Row],[status]]</f>
        <v>Pack Santos - CUT</v>
      </c>
      <c r="I132" s="2">
        <v>233</v>
      </c>
      <c r="J132" s="2" t="s">
        <v>1182</v>
      </c>
      <c r="K132" s="2">
        <v>851037</v>
      </c>
      <c r="L132" s="2" t="s">
        <v>1183</v>
      </c>
      <c r="M132" s="2" t="s">
        <v>381</v>
      </c>
      <c r="N132" s="2">
        <v>29</v>
      </c>
      <c r="O132" s="2" t="s">
        <v>1184</v>
      </c>
      <c r="P132" s="2" t="s">
        <v>1185</v>
      </c>
      <c r="Q132" s="16" t="s">
        <v>1186</v>
      </c>
      <c r="R132" s="2" t="str">
        <f t="shared" si="2"/>
        <v>Pack Santos</v>
      </c>
      <c r="S132" s="2">
        <v>131</v>
      </c>
      <c r="T132" s="2">
        <v>-56</v>
      </c>
      <c r="U132" s="2" t="s">
        <v>385</v>
      </c>
      <c r="V132" s="3">
        <v>1</v>
      </c>
    </row>
    <row r="133" spans="1:22" x14ac:dyDescent="0.35">
      <c r="A133" s="4">
        <v>1.74</v>
      </c>
      <c r="B133" s="5">
        <v>44649</v>
      </c>
      <c r="C133" s="5" t="s">
        <v>1187</v>
      </c>
      <c r="D133" s="5">
        <v>72.099999999999994</v>
      </c>
      <c r="E133" s="5" t="s">
        <v>1188</v>
      </c>
      <c r="F133" s="5" t="str">
        <f>IF(ISBLANK(Athletes_Combined[[#This Row],[affiliatename]]), "No Gym", Athletes_Combined[[#This Row],[affiliatename]])</f>
        <v>CrossFit Yiqi</v>
      </c>
      <c r="G133" s="5" t="s">
        <v>89</v>
      </c>
      <c r="H133" s="5" t="str">
        <f xml:space="preserve"> Athletes_Combined[[#This Row],[competitorname]] &amp; " - " &amp; Athletes_Combined[[#This Row],[status]]</f>
        <v>Kobe Khy - CUT</v>
      </c>
      <c r="I133" s="5">
        <v>222</v>
      </c>
      <c r="J133" s="5" t="s">
        <v>1189</v>
      </c>
      <c r="K133" s="5">
        <v>555634</v>
      </c>
      <c r="L133" s="5" t="s">
        <v>1190</v>
      </c>
      <c r="M133" s="5" t="s">
        <v>381</v>
      </c>
      <c r="N133" s="5">
        <v>31</v>
      </c>
      <c r="O133" s="5" t="s">
        <v>1191</v>
      </c>
      <c r="P133" s="5" t="s">
        <v>1192</v>
      </c>
      <c r="Q133" s="17" t="s">
        <v>1193</v>
      </c>
      <c r="R133" s="5" t="str">
        <f t="shared" si="2"/>
        <v>Kobe Khy</v>
      </c>
      <c r="S133" s="5">
        <v>132</v>
      </c>
      <c r="T133" s="5">
        <v>-57</v>
      </c>
      <c r="U133" s="5" t="s">
        <v>385</v>
      </c>
      <c r="V133" s="6">
        <v>1</v>
      </c>
    </row>
    <row r="134" spans="1:22" x14ac:dyDescent="0.35">
      <c r="A134" s="1">
        <v>1.8</v>
      </c>
      <c r="B134" s="2">
        <v>44705</v>
      </c>
      <c r="C134" s="2" t="s">
        <v>1194</v>
      </c>
      <c r="D134" s="2">
        <v>69.900000000000006</v>
      </c>
      <c r="E134" s="2" t="s">
        <v>1195</v>
      </c>
      <c r="F134" s="2" t="str">
        <f>IF(ISBLANK(Athletes_Combined[[#This Row],[affiliatename]]), "No Gym", Athletes_Combined[[#This Row],[affiliatename]])</f>
        <v>CrossFit MalmÃ¶</v>
      </c>
      <c r="G134" s="2" t="s">
        <v>89</v>
      </c>
      <c r="H134" s="2" t="str">
        <f xml:space="preserve"> Athletes_Combined[[#This Row],[competitorname]] &amp; " - " &amp; Athletes_Combined[[#This Row],[status]]</f>
        <v>Sami Salampur - CUT</v>
      </c>
      <c r="I134" s="2">
        <v>227</v>
      </c>
      <c r="J134" s="2" t="s">
        <v>1196</v>
      </c>
      <c r="K134" s="2">
        <v>1306552</v>
      </c>
      <c r="L134" s="2" t="s">
        <v>1197</v>
      </c>
      <c r="M134" s="2" t="s">
        <v>381</v>
      </c>
      <c r="N134" s="2">
        <v>30</v>
      </c>
      <c r="O134" s="2" t="s">
        <v>1198</v>
      </c>
      <c r="P134" s="2" t="s">
        <v>1199</v>
      </c>
      <c r="Q134" s="16" t="s">
        <v>1200</v>
      </c>
      <c r="R134" s="2" t="str">
        <f t="shared" si="2"/>
        <v>Sami Salampur</v>
      </c>
      <c r="S134" s="2">
        <v>133</v>
      </c>
      <c r="T134" s="2">
        <v>-58</v>
      </c>
      <c r="U134" s="2" t="s">
        <v>385</v>
      </c>
      <c r="V134" s="3">
        <v>1</v>
      </c>
    </row>
    <row r="135" spans="1:22" x14ac:dyDescent="0.35">
      <c r="A135" s="4">
        <v>1.77</v>
      </c>
      <c r="B135" s="5">
        <v>44761</v>
      </c>
      <c r="C135" s="5" t="s">
        <v>1201</v>
      </c>
      <c r="D135" s="5">
        <v>83.9</v>
      </c>
      <c r="E135" s="5" t="s">
        <v>1202</v>
      </c>
      <c r="F135" s="5" t="str">
        <f>IF(ISBLANK(Athletes_Combined[[#This Row],[affiliatename]]), "No Gym", Athletes_Combined[[#This Row],[affiliatename]])</f>
        <v>CrossFit FE</v>
      </c>
      <c r="G135" s="5" t="s">
        <v>89</v>
      </c>
      <c r="H135" s="5" t="str">
        <f xml:space="preserve"> Athletes_Combined[[#This Row],[competitorname]] &amp; " - " &amp; Athletes_Combined[[#This Row],[status]]</f>
        <v>Arturocesar Mora - CUT</v>
      </c>
      <c r="I135" s="5">
        <v>193</v>
      </c>
      <c r="J135" s="5" t="s">
        <v>1203</v>
      </c>
      <c r="K135" s="5">
        <v>1122311</v>
      </c>
      <c r="L135" s="5" t="s">
        <v>1204</v>
      </c>
      <c r="M135" s="5" t="s">
        <v>381</v>
      </c>
      <c r="N135" s="5">
        <v>21</v>
      </c>
      <c r="O135" s="5" t="s">
        <v>1205</v>
      </c>
      <c r="P135" s="5" t="s">
        <v>1206</v>
      </c>
      <c r="Q135" s="17" t="s">
        <v>1207</v>
      </c>
      <c r="R135" s="5" t="str">
        <f t="shared" si="2"/>
        <v>Arturocesar Mora</v>
      </c>
      <c r="S135" s="5">
        <v>134</v>
      </c>
      <c r="T135" s="5">
        <v>-59</v>
      </c>
      <c r="U135" s="5" t="s">
        <v>385</v>
      </c>
      <c r="V135" s="6">
        <v>1</v>
      </c>
    </row>
    <row r="136" spans="1:22" x14ac:dyDescent="0.35">
      <c r="A136" s="1">
        <v>1.71</v>
      </c>
      <c r="B136" s="2">
        <v>44683</v>
      </c>
      <c r="C136" s="2" t="s">
        <v>1208</v>
      </c>
      <c r="D136" s="2">
        <v>66.2</v>
      </c>
      <c r="E136" s="2" t="s">
        <v>1209</v>
      </c>
      <c r="F136" s="2" t="str">
        <f>IF(ISBLANK(Athletes_Combined[[#This Row],[affiliatename]]), "No Gym", Athletes_Combined[[#This Row],[affiliatename]])</f>
        <v>CrossFit BNB</v>
      </c>
      <c r="G136" s="2" t="s">
        <v>89</v>
      </c>
      <c r="H136" s="2" t="str">
        <f xml:space="preserve"> Athletes_Combined[[#This Row],[competitorname]] &amp; " - " &amp; Athletes_Combined[[#This Row],[status]]</f>
        <v>Bilal Tariq - CUT</v>
      </c>
      <c r="I136" s="2">
        <v>216</v>
      </c>
      <c r="J136" s="2" t="s">
        <v>1210</v>
      </c>
      <c r="K136" s="2">
        <v>457993</v>
      </c>
      <c r="L136" s="2" t="s">
        <v>1211</v>
      </c>
      <c r="M136" s="2" t="s">
        <v>381</v>
      </c>
      <c r="N136" s="2">
        <v>31</v>
      </c>
      <c r="O136" s="2" t="s">
        <v>1212</v>
      </c>
      <c r="P136" s="2" t="s">
        <v>1213</v>
      </c>
      <c r="Q136" s="16" t="s">
        <v>1214</v>
      </c>
      <c r="R136" s="2" t="str">
        <f t="shared" si="2"/>
        <v>Bilal Tariq</v>
      </c>
      <c r="S136" s="2">
        <v>134</v>
      </c>
      <c r="T136" s="2">
        <v>-59</v>
      </c>
      <c r="U136" s="2" t="s">
        <v>385</v>
      </c>
      <c r="V136" s="3">
        <v>1</v>
      </c>
    </row>
    <row r="137" spans="1:22" x14ac:dyDescent="0.35">
      <c r="A137" s="4">
        <v>1.8</v>
      </c>
      <c r="B137" s="5">
        <v>44680</v>
      </c>
      <c r="C137" s="5" t="s">
        <v>1215</v>
      </c>
      <c r="D137" s="5">
        <v>84.8</v>
      </c>
      <c r="E137" s="5" t="s">
        <v>1216</v>
      </c>
      <c r="F137" s="5" t="str">
        <f>IF(ISBLANK(Athletes_Combined[[#This Row],[affiliatename]]), "No Gym", Athletes_Combined[[#This Row],[affiliatename]])</f>
        <v>CrossFit 7 Seas</v>
      </c>
      <c r="G137" s="5" t="s">
        <v>89</v>
      </c>
      <c r="H137" s="5" t="str">
        <f xml:space="preserve"> Athletes_Combined[[#This Row],[competitorname]] &amp; " - " &amp; Athletes_Combined[[#This Row],[status]]</f>
        <v>Vedharth Thappa - CUT</v>
      </c>
      <c r="I137" s="5">
        <v>192</v>
      </c>
      <c r="J137" s="5" t="s">
        <v>1217</v>
      </c>
      <c r="K137" s="5">
        <v>253911</v>
      </c>
      <c r="L137" s="5" t="s">
        <v>1218</v>
      </c>
      <c r="M137" s="5" t="s">
        <v>381</v>
      </c>
      <c r="N137" s="5">
        <v>25</v>
      </c>
      <c r="O137" s="5" t="s">
        <v>1219</v>
      </c>
      <c r="P137" s="5" t="s">
        <v>1220</v>
      </c>
      <c r="Q137" s="17" t="s">
        <v>1221</v>
      </c>
      <c r="R137" s="5" t="str">
        <f t="shared" si="2"/>
        <v>Vedharth Thappa</v>
      </c>
      <c r="S137" s="5">
        <v>134</v>
      </c>
      <c r="T137" s="5">
        <v>-59</v>
      </c>
      <c r="U137" s="5" t="s">
        <v>385</v>
      </c>
      <c r="V137" s="6">
        <v>1</v>
      </c>
    </row>
    <row r="138" spans="1:22" x14ac:dyDescent="0.35">
      <c r="A138" s="1">
        <v>1.68</v>
      </c>
      <c r="B138" s="2">
        <v>44712</v>
      </c>
      <c r="C138" s="2" t="s">
        <v>1222</v>
      </c>
      <c r="D138" s="2">
        <v>70.8</v>
      </c>
      <c r="E138" s="2" t="s">
        <v>1223</v>
      </c>
      <c r="F138" s="2" t="str">
        <f>IF(ISBLANK(Athletes_Combined[[#This Row],[affiliatename]]), "No Gym", Athletes_Combined[[#This Row],[affiliatename]])</f>
        <v>CrossFit Mobilus</v>
      </c>
      <c r="G138" s="2" t="s">
        <v>89</v>
      </c>
      <c r="H138" s="2" t="str">
        <f xml:space="preserve"> Athletes_Combined[[#This Row],[competitorname]] &amp; " - " &amp; Athletes_Combined[[#This Row],[status]]</f>
        <v>Ian Wee - CUT</v>
      </c>
      <c r="I138" s="2">
        <v>199</v>
      </c>
      <c r="J138" s="2" t="s">
        <v>1224</v>
      </c>
      <c r="K138" s="2">
        <v>425160</v>
      </c>
      <c r="L138" s="2" t="s">
        <v>1225</v>
      </c>
      <c r="M138" s="2" t="s">
        <v>381</v>
      </c>
      <c r="N138" s="2">
        <v>24</v>
      </c>
      <c r="O138" s="2" t="s">
        <v>1226</v>
      </c>
      <c r="P138" s="2" t="s">
        <v>1227</v>
      </c>
      <c r="Q138" s="16" t="s">
        <v>1228</v>
      </c>
      <c r="R138" s="2" t="str">
        <f t="shared" si="2"/>
        <v>Ian Wee</v>
      </c>
      <c r="S138" s="2">
        <v>134</v>
      </c>
      <c r="T138" s="2">
        <v>-59</v>
      </c>
      <c r="U138" s="2" t="s">
        <v>385</v>
      </c>
      <c r="V138" s="3">
        <v>1</v>
      </c>
    </row>
    <row r="139" spans="1:22" x14ac:dyDescent="0.35">
      <c r="A139" s="4">
        <v>1.8</v>
      </c>
      <c r="B139" s="5">
        <v>44645</v>
      </c>
      <c r="C139" s="5" t="s">
        <v>1229</v>
      </c>
      <c r="D139" s="5">
        <v>86.2</v>
      </c>
      <c r="E139" s="5" t="s">
        <v>1230</v>
      </c>
      <c r="F139" s="5" t="str">
        <f>IF(ISBLANK(Athletes_Combined[[#This Row],[affiliatename]]), "No Gym", Athletes_Combined[[#This Row],[affiliatename]])</f>
        <v>Hudson River CrossFit (departed)</v>
      </c>
      <c r="G139" s="5" t="s">
        <v>89</v>
      </c>
      <c r="H139" s="5" t="str">
        <f xml:space="preserve"> Athletes_Combined[[#This Row],[competitorname]] &amp; " - " &amp; Athletes_Combined[[#This Row],[status]]</f>
        <v>J. Rodrigo Agreda - CUT</v>
      </c>
      <c r="I139" s="5">
        <v>184</v>
      </c>
      <c r="J139" s="5" t="s">
        <v>1231</v>
      </c>
      <c r="K139" s="5">
        <v>199533</v>
      </c>
      <c r="L139" s="5" t="s">
        <v>1232</v>
      </c>
      <c r="M139" s="5" t="s">
        <v>381</v>
      </c>
      <c r="N139" s="5">
        <v>26</v>
      </c>
      <c r="O139" s="5" t="s">
        <v>1233</v>
      </c>
      <c r="P139" s="5" t="s">
        <v>1234</v>
      </c>
      <c r="Q139" s="17" t="s">
        <v>1235</v>
      </c>
      <c r="R139" s="5" t="str">
        <f t="shared" si="2"/>
        <v>J. Rodrigo Agreda</v>
      </c>
      <c r="S139" s="5">
        <v>138</v>
      </c>
      <c r="T139" s="5">
        <v>-63</v>
      </c>
      <c r="U139" s="5" t="s">
        <v>385</v>
      </c>
      <c r="V139" s="6">
        <v>1</v>
      </c>
    </row>
    <row r="140" spans="1:22" x14ac:dyDescent="0.35">
      <c r="A140" s="1">
        <v>1.71</v>
      </c>
      <c r="B140" s="2">
        <v>44728</v>
      </c>
      <c r="C140" s="2" t="s">
        <v>1236</v>
      </c>
      <c r="D140" s="2">
        <v>73.5</v>
      </c>
      <c r="E140" s="2" t="s">
        <v>1237</v>
      </c>
      <c r="F140" s="2" t="str">
        <f>IF(ISBLANK(Athletes_Combined[[#This Row],[affiliatename]]), "No Gym", Athletes_Combined[[#This Row],[affiliatename]])</f>
        <v>CrossFit Ceylon</v>
      </c>
      <c r="G140" s="2" t="s">
        <v>89</v>
      </c>
      <c r="H140" s="2" t="str">
        <f xml:space="preserve"> Athletes_Combined[[#This Row],[competitorname]] &amp; " - " &amp; Athletes_Combined[[#This Row],[status]]</f>
        <v>Andy Andrews - CUT</v>
      </c>
      <c r="I140" s="2">
        <v>221</v>
      </c>
      <c r="J140" s="2" t="s">
        <v>1238</v>
      </c>
      <c r="K140" s="2">
        <v>96918</v>
      </c>
      <c r="L140" s="2" t="s">
        <v>1239</v>
      </c>
      <c r="M140" s="2" t="s">
        <v>381</v>
      </c>
      <c r="N140" s="2">
        <v>30</v>
      </c>
      <c r="O140" s="2" t="s">
        <v>1240</v>
      </c>
      <c r="P140" s="2" t="s">
        <v>1241</v>
      </c>
      <c r="Q140" s="16" t="s">
        <v>1242</v>
      </c>
      <c r="R140" s="2" t="str">
        <f t="shared" si="2"/>
        <v>Andy Andrews</v>
      </c>
      <c r="S140" s="2">
        <v>138</v>
      </c>
      <c r="T140" s="2">
        <v>-63</v>
      </c>
      <c r="U140" s="2" t="s">
        <v>385</v>
      </c>
      <c r="V140" s="3">
        <v>1</v>
      </c>
    </row>
    <row r="141" spans="1:22" x14ac:dyDescent="0.35">
      <c r="A141" s="4">
        <v>1.74</v>
      </c>
      <c r="B141" s="5">
        <v>44721</v>
      </c>
      <c r="C141" s="5" t="s">
        <v>1243</v>
      </c>
      <c r="D141" s="5">
        <v>86.2</v>
      </c>
      <c r="E141" s="5" t="s">
        <v>1244</v>
      </c>
      <c r="F141" s="5" t="str">
        <f>IF(ISBLANK(Athletes_Combined[[#This Row],[affiliatename]]), "No Gym", Athletes_Combined[[#This Row],[affiliatename]])</f>
        <v>La Borda CrossFit</v>
      </c>
      <c r="G141" s="5" t="s">
        <v>89</v>
      </c>
      <c r="H141" s="5" t="str">
        <f xml:space="preserve"> Athletes_Combined[[#This Row],[competitorname]] &amp; " - " &amp; Athletes_Combined[[#This Row],[status]]</f>
        <v>Enric Closa - CUT</v>
      </c>
      <c r="I141" s="5">
        <v>190</v>
      </c>
      <c r="J141" s="5" t="s">
        <v>1245</v>
      </c>
      <c r="K141" s="5">
        <v>464588</v>
      </c>
      <c r="L141" s="5" t="s">
        <v>1246</v>
      </c>
      <c r="M141" s="5" t="s">
        <v>381</v>
      </c>
      <c r="N141" s="5">
        <v>32</v>
      </c>
      <c r="O141" s="5" t="s">
        <v>1247</v>
      </c>
      <c r="P141" s="5" t="s">
        <v>1248</v>
      </c>
      <c r="Q141" s="17" t="s">
        <v>1249</v>
      </c>
      <c r="R141" s="5" t="str">
        <f t="shared" si="2"/>
        <v>Enric Closa</v>
      </c>
      <c r="S141" s="5">
        <v>138</v>
      </c>
      <c r="T141" s="5">
        <v>-63</v>
      </c>
      <c r="U141" s="5" t="s">
        <v>385</v>
      </c>
      <c r="V141" s="6">
        <v>1</v>
      </c>
    </row>
    <row r="142" spans="1:22" x14ac:dyDescent="0.35">
      <c r="A142" s="1">
        <v>1.74</v>
      </c>
      <c r="B142" s="2">
        <v>44975</v>
      </c>
      <c r="C142" s="2" t="s">
        <v>1250</v>
      </c>
      <c r="D142" s="2">
        <v>69.900000000000006</v>
      </c>
      <c r="E142" s="2" t="s">
        <v>1251</v>
      </c>
      <c r="F142" s="2" t="str">
        <f>IF(ISBLANK(Athletes_Combined[[#This Row],[affiliatename]]), "No Gym", Athletes_Combined[[#This Row],[affiliatename]])</f>
        <v>CrossFit Port Moresby</v>
      </c>
      <c r="G142" s="2" t="s">
        <v>89</v>
      </c>
      <c r="H142" s="2" t="str">
        <f xml:space="preserve"> Athletes_Combined[[#This Row],[competitorname]] &amp; " - " &amp; Athletes_Combined[[#This Row],[status]]</f>
        <v>Kila Kilaverave - CUT</v>
      </c>
      <c r="I142" s="2">
        <v>234</v>
      </c>
      <c r="J142" s="2" t="s">
        <v>1252</v>
      </c>
      <c r="K142" s="2">
        <v>1095623</v>
      </c>
      <c r="L142" s="2" t="s">
        <v>1253</v>
      </c>
      <c r="M142" s="2" t="s">
        <v>381</v>
      </c>
      <c r="N142" s="2">
        <v>38</v>
      </c>
      <c r="O142" s="2" t="s">
        <v>1254</v>
      </c>
      <c r="P142" s="2" t="s">
        <v>1255</v>
      </c>
      <c r="Q142" s="16" t="s">
        <v>1256</v>
      </c>
      <c r="R142" s="2" t="str">
        <f t="shared" si="2"/>
        <v>Kila Kilaverave</v>
      </c>
      <c r="S142" s="2">
        <v>138</v>
      </c>
      <c r="T142" s="2">
        <v>-63</v>
      </c>
      <c r="U142" s="2" t="s">
        <v>385</v>
      </c>
      <c r="V142" s="3">
        <v>1</v>
      </c>
    </row>
    <row r="143" spans="1:22" x14ac:dyDescent="0.35">
      <c r="A143" s="4">
        <v>1.65</v>
      </c>
      <c r="B143" s="5">
        <v>44711</v>
      </c>
      <c r="C143" s="5" t="s">
        <v>1257</v>
      </c>
      <c r="D143" s="5">
        <v>63.5</v>
      </c>
      <c r="E143" s="5" t="s">
        <v>1258</v>
      </c>
      <c r="F143" s="5" t="str">
        <f>IF(ISBLANK(Athletes_Combined[[#This Row],[affiliatename]]), "No Gym", Athletes_Combined[[#This Row],[affiliatename]])</f>
        <v>AllSport CrossFit</v>
      </c>
      <c r="G143" s="5" t="s">
        <v>89</v>
      </c>
      <c r="H143" s="5" t="str">
        <f xml:space="preserve"> Athletes_Combined[[#This Row],[competitorname]] &amp; " - " &amp; Athletes_Combined[[#This Row],[status]]</f>
        <v>Keith Nhan - CUT</v>
      </c>
      <c r="I143" s="5">
        <v>228</v>
      </c>
      <c r="J143" s="5" t="s">
        <v>638</v>
      </c>
      <c r="K143" s="5">
        <v>839047</v>
      </c>
      <c r="L143" s="5" t="s">
        <v>1259</v>
      </c>
      <c r="M143" s="5" t="s">
        <v>381</v>
      </c>
      <c r="N143" s="5">
        <v>31</v>
      </c>
      <c r="O143" s="5" t="s">
        <v>1260</v>
      </c>
      <c r="P143" s="5" t="s">
        <v>1261</v>
      </c>
      <c r="Q143" s="17" t="s">
        <v>1262</v>
      </c>
      <c r="R143" s="5" t="str">
        <f t="shared" si="2"/>
        <v>Keith Nhan</v>
      </c>
      <c r="S143" s="5">
        <v>138</v>
      </c>
      <c r="T143" s="5">
        <v>-63</v>
      </c>
      <c r="U143" s="5" t="s">
        <v>385</v>
      </c>
      <c r="V143" s="6">
        <v>1</v>
      </c>
    </row>
    <row r="144" spans="1:22" x14ac:dyDescent="0.35">
      <c r="A144" s="1">
        <v>1.8</v>
      </c>
      <c r="B144" s="2">
        <v>44767</v>
      </c>
      <c r="C144" s="2" t="s">
        <v>487</v>
      </c>
      <c r="D144" s="2">
        <v>83.9</v>
      </c>
      <c r="E144" s="2" t="s">
        <v>1263</v>
      </c>
      <c r="F144" s="2" t="str">
        <f>IF(ISBLANK(Athletes_Combined[[#This Row],[affiliatename]]), "No Gym", Athletes_Combined[[#This Row],[affiliatename]])</f>
        <v>CrossFit ReykjavÃ­k</v>
      </c>
      <c r="G144" s="2" t="s">
        <v>89</v>
      </c>
      <c r="H144" s="2" t="str">
        <f xml:space="preserve"> Athletes_Combined[[#This Row],[competitorname]] &amp; " - " &amp; Athletes_Combined[[#This Row],[status]]</f>
        <v>Frederik Aegidius - CUT</v>
      </c>
      <c r="I144" s="2">
        <v>127</v>
      </c>
      <c r="J144" s="2" t="s">
        <v>1264</v>
      </c>
      <c r="K144" s="2">
        <v>18543</v>
      </c>
      <c r="L144" s="2" t="s">
        <v>1265</v>
      </c>
      <c r="M144" s="2" t="s">
        <v>381</v>
      </c>
      <c r="N144" s="2">
        <v>32</v>
      </c>
      <c r="O144" s="2" t="s">
        <v>1266</v>
      </c>
      <c r="P144" s="2" t="s">
        <v>492</v>
      </c>
      <c r="Q144" s="16" t="s">
        <v>1267</v>
      </c>
      <c r="R144" s="2" t="str">
        <f t="shared" si="2"/>
        <v>Frederik Aegidius</v>
      </c>
      <c r="S144" s="2">
        <v>143</v>
      </c>
      <c r="T144" s="2"/>
      <c r="U144" s="2" t="s">
        <v>385</v>
      </c>
      <c r="V144" s="3">
        <v>1</v>
      </c>
    </row>
    <row r="145" spans="1:22" x14ac:dyDescent="0.35">
      <c r="A145" s="4">
        <v>1.55</v>
      </c>
      <c r="B145" s="5">
        <v>44738</v>
      </c>
      <c r="C145" s="5" t="s">
        <v>1269</v>
      </c>
      <c r="D145" s="5">
        <v>91.2</v>
      </c>
      <c r="E145" s="5" t="s">
        <v>1270</v>
      </c>
      <c r="F145" s="5" t="str">
        <f>IF(ISBLANK(Athletes_Combined[[#This Row],[affiliatename]]), "No Gym", Athletes_Combined[[#This Row],[affiliatename]])</f>
        <v>CrossFit Tempo</v>
      </c>
      <c r="G145" s="5" t="s">
        <v>257</v>
      </c>
      <c r="H145" s="5" t="str">
        <f xml:space="preserve"> Athletes_Combined[[#This Row],[competitorname]] &amp; " - " &amp; Athletes_Combined[[#This Row],[status]]</f>
        <v>Aslam Al Shukaili - WD</v>
      </c>
      <c r="I145" s="5">
        <v>218</v>
      </c>
      <c r="J145" s="5" t="s">
        <v>638</v>
      </c>
      <c r="K145" s="5">
        <v>1382942</v>
      </c>
      <c r="L145" s="5" t="s">
        <v>1271</v>
      </c>
      <c r="M145" s="5" t="s">
        <v>381</v>
      </c>
      <c r="N145" s="5">
        <v>27</v>
      </c>
      <c r="O145" s="5" t="s">
        <v>1272</v>
      </c>
      <c r="P145" s="5" t="s">
        <v>1273</v>
      </c>
      <c r="Q145" s="17" t="s">
        <v>1274</v>
      </c>
      <c r="R145" s="5" t="str">
        <f t="shared" si="2"/>
        <v>Aslam Al Shukaili</v>
      </c>
      <c r="S145" s="5">
        <v>143</v>
      </c>
      <c r="T145" s="5"/>
      <c r="U145" s="5" t="s">
        <v>385</v>
      </c>
      <c r="V145" s="6">
        <v>1</v>
      </c>
    </row>
    <row r="146" spans="1:22" x14ac:dyDescent="0.35">
      <c r="A146" s="1">
        <v>1.55</v>
      </c>
      <c r="B146" s="2">
        <v>44852</v>
      </c>
      <c r="C146" s="2" t="s">
        <v>376</v>
      </c>
      <c r="D146" s="2">
        <v>87.1</v>
      </c>
      <c r="E146" s="2" t="s">
        <v>1275</v>
      </c>
      <c r="F146" s="2" t="str">
        <f>IF(ISBLANK(Athletes_Combined[[#This Row],[affiliatename]]), "No Gym", Athletes_Combined[[#This Row],[affiliatename]])</f>
        <v>CrossFit 061</v>
      </c>
      <c r="G146" s="2" t="s">
        <v>378</v>
      </c>
      <c r="H146" s="2" t="str">
        <f xml:space="preserve"> Athletes_Combined[[#This Row],[competitorname]] &amp; " - " &amp; Athletes_Combined[[#This Row],[status]]</f>
        <v>Nicholas Urankar - ACT</v>
      </c>
      <c r="I146" s="2">
        <v>351</v>
      </c>
      <c r="J146" s="2" t="s">
        <v>1276</v>
      </c>
      <c r="K146" s="2">
        <v>5312</v>
      </c>
      <c r="L146" s="2" t="s">
        <v>1277</v>
      </c>
      <c r="M146" s="2" t="s">
        <v>1278</v>
      </c>
      <c r="N146" s="2">
        <v>35</v>
      </c>
      <c r="O146" s="2" t="s">
        <v>1279</v>
      </c>
      <c r="P146" s="2" t="s">
        <v>383</v>
      </c>
      <c r="Q146" s="16" t="s">
        <v>1280</v>
      </c>
      <c r="R146" s="2" t="str">
        <f t="shared" si="2"/>
        <v>Nicholas Urankar</v>
      </c>
      <c r="S146" s="2">
        <v>1</v>
      </c>
      <c r="T146" s="2">
        <v>650</v>
      </c>
      <c r="U146" s="2" t="s">
        <v>1281</v>
      </c>
      <c r="V146" s="3">
        <v>1</v>
      </c>
    </row>
    <row r="147" spans="1:22" x14ac:dyDescent="0.35">
      <c r="A147" s="4">
        <v>1.55</v>
      </c>
      <c r="B147" s="5">
        <v>44880</v>
      </c>
      <c r="C147" s="5" t="s">
        <v>376</v>
      </c>
      <c r="D147" s="5">
        <v>83.9</v>
      </c>
      <c r="E147" s="5" t="s">
        <v>1282</v>
      </c>
      <c r="F147" s="5" t="str">
        <f>IF(ISBLANK(Athletes_Combined[[#This Row],[affiliatename]]), "No Gym", Athletes_Combined[[#This Row],[affiliatename]])</f>
        <v>CrossFit Rage</v>
      </c>
      <c r="G147" s="5" t="s">
        <v>378</v>
      </c>
      <c r="H147" s="5" t="str">
        <f xml:space="preserve"> Athletes_Combined[[#This Row],[competitorname]] &amp; " - " &amp; Athletes_Combined[[#This Row],[status]]</f>
        <v>Jordan Troyan - ACT</v>
      </c>
      <c r="I147" s="5">
        <v>359</v>
      </c>
      <c r="J147" s="5" t="s">
        <v>1283</v>
      </c>
      <c r="K147" s="5">
        <v>4895</v>
      </c>
      <c r="L147" s="5" t="s">
        <v>760</v>
      </c>
      <c r="M147" s="5" t="s">
        <v>1278</v>
      </c>
      <c r="N147" s="5">
        <v>35</v>
      </c>
      <c r="O147" s="5" t="s">
        <v>1284</v>
      </c>
      <c r="P147" s="5" t="s">
        <v>383</v>
      </c>
      <c r="Q147" s="17" t="s">
        <v>1285</v>
      </c>
      <c r="R147" s="5" t="str">
        <f t="shared" si="2"/>
        <v>Jordan Troyan</v>
      </c>
      <c r="S147" s="5">
        <v>2</v>
      </c>
      <c r="T147" s="5">
        <v>600</v>
      </c>
      <c r="U147" s="5" t="s">
        <v>1281</v>
      </c>
      <c r="V147" s="6">
        <v>1</v>
      </c>
    </row>
    <row r="148" spans="1:22" x14ac:dyDescent="0.35">
      <c r="A148" s="1">
        <v>1.55</v>
      </c>
      <c r="B148" s="2">
        <v>44875</v>
      </c>
      <c r="C148" s="2" t="s">
        <v>391</v>
      </c>
      <c r="D148" s="2">
        <v>91.2</v>
      </c>
      <c r="E148" s="2" t="s">
        <v>1286</v>
      </c>
      <c r="F148" s="2" t="str">
        <f>IF(ISBLANK(Athletes_Combined[[#This Row],[affiliatename]]), "No Gym", Athletes_Combined[[#This Row],[affiliatename]])</f>
        <v>CrossFit Akureyri</v>
      </c>
      <c r="G148" s="2" t="s">
        <v>378</v>
      </c>
      <c r="H148" s="2" t="str">
        <f xml:space="preserve"> Athletes_Combined[[#This Row],[competitorname]] &amp; " - " &amp; Athletes_Combined[[#This Row],[status]]</f>
        <v>SigurÃ°ur Ãžrastarson - ACT</v>
      </c>
      <c r="I148" s="2">
        <v>357</v>
      </c>
      <c r="J148" s="2" t="s">
        <v>1287</v>
      </c>
      <c r="K148" s="2">
        <v>125959</v>
      </c>
      <c r="L148" s="2" t="s">
        <v>1288</v>
      </c>
      <c r="M148" s="2" t="s">
        <v>1278</v>
      </c>
      <c r="N148" s="2">
        <v>35</v>
      </c>
      <c r="O148" s="2" t="s">
        <v>1289</v>
      </c>
      <c r="P148" s="2" t="s">
        <v>396</v>
      </c>
      <c r="Q148" s="16" t="s">
        <v>1290</v>
      </c>
      <c r="R148" s="2" t="str">
        <f t="shared" si="2"/>
        <v>SigurÃ°ur Ãžrastarson</v>
      </c>
      <c r="S148" s="2">
        <v>3</v>
      </c>
      <c r="T148" s="2">
        <v>580</v>
      </c>
      <c r="U148" s="2" t="s">
        <v>1281</v>
      </c>
      <c r="V148" s="3">
        <v>1</v>
      </c>
    </row>
    <row r="149" spans="1:22" x14ac:dyDescent="0.35">
      <c r="A149" s="4">
        <v>1.77</v>
      </c>
      <c r="B149" s="5">
        <v>44925</v>
      </c>
      <c r="C149" s="5" t="s">
        <v>494</v>
      </c>
      <c r="D149" s="5">
        <v>91.6</v>
      </c>
      <c r="E149" s="5" t="s">
        <v>1291</v>
      </c>
      <c r="F149" s="5" t="str">
        <f>IF(ISBLANK(Athletes_Combined[[#This Row],[affiliatename]]), "No Gym", Athletes_Combined[[#This Row],[affiliatename]])</f>
        <v>CrossFit Saintes</v>
      </c>
      <c r="G149" s="5" t="s">
        <v>378</v>
      </c>
      <c r="H149" s="5" t="str">
        <f xml:space="preserve"> Athletes_Combined[[#This Row],[competitorname]] &amp; " - " &amp; Athletes_Combined[[#This Row],[status]]</f>
        <v>Alexandre Jolivet - ACT</v>
      </c>
      <c r="I149" s="5">
        <v>355</v>
      </c>
      <c r="J149" s="5" t="s">
        <v>1292</v>
      </c>
      <c r="K149" s="5">
        <v>164390</v>
      </c>
      <c r="L149" s="5" t="s">
        <v>1293</v>
      </c>
      <c r="M149" s="5" t="s">
        <v>1278</v>
      </c>
      <c r="N149" s="5">
        <v>39</v>
      </c>
      <c r="O149" s="5" t="s">
        <v>1294</v>
      </c>
      <c r="P149" s="5" t="s">
        <v>499</v>
      </c>
      <c r="Q149" s="17" t="s">
        <v>1295</v>
      </c>
      <c r="R149" s="5" t="str">
        <f t="shared" si="2"/>
        <v>Alexandre Jolivet</v>
      </c>
      <c r="S149" s="5">
        <v>4</v>
      </c>
      <c r="T149" s="5">
        <v>560</v>
      </c>
      <c r="U149" s="5" t="s">
        <v>1281</v>
      </c>
      <c r="V149" s="6">
        <v>1</v>
      </c>
    </row>
    <row r="150" spans="1:22" x14ac:dyDescent="0.35">
      <c r="A150" s="1">
        <v>0.15</v>
      </c>
      <c r="B150" s="2">
        <v>44842</v>
      </c>
      <c r="C150" s="2" t="s">
        <v>459</v>
      </c>
      <c r="D150" s="2">
        <v>88.5</v>
      </c>
      <c r="E150" s="2" t="s">
        <v>1296</v>
      </c>
      <c r="F150" s="2" t="str">
        <f>IF(ISBLANK(Athletes_Combined[[#This Row],[affiliatename]]), "No Gym", Athletes_Combined[[#This Row],[affiliatename]])</f>
        <v>CrossFit RDL</v>
      </c>
      <c r="G150" s="2" t="s">
        <v>378</v>
      </c>
      <c r="H150" s="2" t="str">
        <f xml:space="preserve"> Athletes_Combined[[#This Row],[competitorname]] &amp; " - " &amp; Athletes_Combined[[#This Row],[status]]</f>
        <v>Michael Laverriere - ACT</v>
      </c>
      <c r="I150" s="2">
        <v>356</v>
      </c>
      <c r="J150" s="2" t="s">
        <v>1297</v>
      </c>
      <c r="K150" s="2">
        <v>255163</v>
      </c>
      <c r="L150" s="2" t="s">
        <v>524</v>
      </c>
      <c r="M150" s="2" t="s">
        <v>1278</v>
      </c>
      <c r="N150" s="2">
        <v>37</v>
      </c>
      <c r="O150" s="2" t="s">
        <v>1298</v>
      </c>
      <c r="P150" s="2" t="s">
        <v>464</v>
      </c>
      <c r="Q150" s="16" t="s">
        <v>1299</v>
      </c>
      <c r="R150" s="2" t="str">
        <f t="shared" si="2"/>
        <v>Michael Laverriere</v>
      </c>
      <c r="S150" s="2">
        <v>5</v>
      </c>
      <c r="T150" s="2">
        <v>500</v>
      </c>
      <c r="U150" s="2" t="s">
        <v>1281</v>
      </c>
      <c r="V150" s="3">
        <v>1</v>
      </c>
    </row>
    <row r="151" spans="1:22" x14ac:dyDescent="0.35">
      <c r="A151" s="4">
        <v>1.55</v>
      </c>
      <c r="B151" s="5">
        <v>44767</v>
      </c>
      <c r="C151" s="5" t="s">
        <v>391</v>
      </c>
      <c r="D151" s="5">
        <v>82.1</v>
      </c>
      <c r="E151" s="5" t="s">
        <v>1263</v>
      </c>
      <c r="F151" s="5" t="str">
        <f>IF(ISBLANK(Athletes_Combined[[#This Row],[affiliatename]]), "No Gym", Athletes_Combined[[#This Row],[affiliatename]])</f>
        <v>CrossFit ReykjavÃ­k</v>
      </c>
      <c r="G151" s="5" t="s">
        <v>378</v>
      </c>
      <c r="H151" s="5" t="str">
        <f xml:space="preserve"> Athletes_Combined[[#This Row],[competitorname]] &amp; " - " &amp; Athletes_Combined[[#This Row],[status]]</f>
        <v>Stefan Helgi Einarsson - ACT</v>
      </c>
      <c r="I151" s="5">
        <v>358</v>
      </c>
      <c r="J151" s="5" t="s">
        <v>1300</v>
      </c>
      <c r="K151" s="5">
        <v>112137</v>
      </c>
      <c r="L151" s="5" t="s">
        <v>1301</v>
      </c>
      <c r="M151" s="5" t="s">
        <v>1278</v>
      </c>
      <c r="N151" s="5">
        <v>36</v>
      </c>
      <c r="O151" s="5" t="s">
        <v>1302</v>
      </c>
      <c r="P151" s="5" t="s">
        <v>396</v>
      </c>
      <c r="Q151" s="17" t="s">
        <v>1303</v>
      </c>
      <c r="R151" s="5" t="str">
        <f t="shared" si="2"/>
        <v>Stefan Helgi Einarsson</v>
      </c>
      <c r="S151" s="5">
        <v>6</v>
      </c>
      <c r="T151" s="5">
        <v>400</v>
      </c>
      <c r="U151" s="5" t="s">
        <v>1281</v>
      </c>
      <c r="V151" s="6">
        <v>1</v>
      </c>
    </row>
    <row r="152" spans="1:22" x14ac:dyDescent="0.35">
      <c r="A152" s="1">
        <v>1.55</v>
      </c>
      <c r="B152" s="2">
        <v>44906</v>
      </c>
      <c r="C152" s="2" t="s">
        <v>376</v>
      </c>
      <c r="D152" s="2">
        <v>88.5</v>
      </c>
      <c r="E152" s="2" t="s">
        <v>1304</v>
      </c>
      <c r="F152" s="2" t="str">
        <f>IF(ISBLANK(Athletes_Combined[[#This Row],[affiliatename]]), "No Gym", Athletes_Combined[[#This Row],[affiliatename]])</f>
        <v>CrossFit Duratus</v>
      </c>
      <c r="G152" s="2" t="s">
        <v>378</v>
      </c>
      <c r="H152" s="2" t="str">
        <f xml:space="preserve"> Athletes_Combined[[#This Row],[competitorname]] &amp; " - " &amp; Athletes_Combined[[#This Row],[status]]</f>
        <v>Kevin Longmeier - ACT</v>
      </c>
      <c r="I152" s="2">
        <v>354</v>
      </c>
      <c r="J152" s="2" t="s">
        <v>638</v>
      </c>
      <c r="K152" s="2">
        <v>59012</v>
      </c>
      <c r="L152" s="2" t="s">
        <v>1305</v>
      </c>
      <c r="M152" s="2" t="s">
        <v>1278</v>
      </c>
      <c r="N152" s="2">
        <v>37</v>
      </c>
      <c r="O152" s="2" t="s">
        <v>1306</v>
      </c>
      <c r="P152" s="2" t="s">
        <v>383</v>
      </c>
      <c r="Q152" s="16" t="s">
        <v>1307</v>
      </c>
      <c r="R152" s="2" t="str">
        <f t="shared" si="2"/>
        <v>Kevin Longmeier</v>
      </c>
      <c r="S152" s="2">
        <v>7</v>
      </c>
      <c r="T152" s="2">
        <v>400</v>
      </c>
      <c r="U152" s="2" t="s">
        <v>1281</v>
      </c>
      <c r="V152" s="3">
        <v>1</v>
      </c>
    </row>
    <row r="153" spans="1:22" x14ac:dyDescent="0.35">
      <c r="A153" s="4">
        <v>1.65</v>
      </c>
      <c r="B153" s="5">
        <v>44946</v>
      </c>
      <c r="C153" s="5" t="s">
        <v>376</v>
      </c>
      <c r="D153" s="5">
        <v>70.3</v>
      </c>
      <c r="E153" s="5" t="s">
        <v>1308</v>
      </c>
      <c r="F153" s="5" t="str">
        <f>IF(ISBLANK(Athletes_Combined[[#This Row],[affiliatename]]), "No Gym", Athletes_Combined[[#This Row],[affiliatename]])</f>
        <v>Sumner CrossFit</v>
      </c>
      <c r="G153" s="5" t="s">
        <v>378</v>
      </c>
      <c r="H153" s="5" t="str">
        <f xml:space="preserve"> Athletes_Combined[[#This Row],[competitorname]] &amp; " - " &amp; Athletes_Combined[[#This Row],[status]]</f>
        <v>Mike Abgarian - ACT</v>
      </c>
      <c r="I153" s="5">
        <v>360</v>
      </c>
      <c r="J153" s="5" t="s">
        <v>1309</v>
      </c>
      <c r="K153" s="5">
        <v>100797</v>
      </c>
      <c r="L153" s="5" t="s">
        <v>1310</v>
      </c>
      <c r="M153" s="5" t="s">
        <v>1278</v>
      </c>
      <c r="N153" s="5">
        <v>35</v>
      </c>
      <c r="O153" s="5" t="s">
        <v>1311</v>
      </c>
      <c r="P153" s="5" t="s">
        <v>383</v>
      </c>
      <c r="Q153" s="17" t="s">
        <v>1312</v>
      </c>
      <c r="R153" s="5" t="str">
        <f t="shared" si="2"/>
        <v>Mike Abgarian</v>
      </c>
      <c r="S153" s="5">
        <v>8</v>
      </c>
      <c r="T153" s="5">
        <v>380</v>
      </c>
      <c r="U153" s="5" t="s">
        <v>1281</v>
      </c>
      <c r="V153" s="6">
        <v>1</v>
      </c>
    </row>
    <row r="154" spans="1:22" x14ac:dyDescent="0.35">
      <c r="A154" s="1">
        <v>1.56</v>
      </c>
      <c r="B154" s="2">
        <v>44705</v>
      </c>
      <c r="C154" s="2" t="s">
        <v>466</v>
      </c>
      <c r="D154" s="2">
        <v>91.2</v>
      </c>
      <c r="E154" s="2" t="s">
        <v>1195</v>
      </c>
      <c r="F154" s="2" t="str">
        <f>IF(ISBLANK(Athletes_Combined[[#This Row],[affiliatename]]), "No Gym", Athletes_Combined[[#This Row],[affiliatename]])</f>
        <v>CrossFit MalmÃ¶</v>
      </c>
      <c r="G154" s="2" t="s">
        <v>378</v>
      </c>
      <c r="H154" s="2" t="str">
        <f xml:space="preserve"> Athletes_Combined[[#This Row],[competitorname]] &amp; " - " &amp; Athletes_Combined[[#This Row],[status]]</f>
        <v>David Santa Cruz Borgstrand - ACT</v>
      </c>
      <c r="I154" s="2">
        <v>352</v>
      </c>
      <c r="J154" s="2" t="s">
        <v>638</v>
      </c>
      <c r="K154" s="2">
        <v>1433136</v>
      </c>
      <c r="L154" s="2" t="s">
        <v>1313</v>
      </c>
      <c r="M154" s="2" t="s">
        <v>1278</v>
      </c>
      <c r="N154" s="2">
        <v>37</v>
      </c>
      <c r="O154" s="2" t="s">
        <v>1314</v>
      </c>
      <c r="P154" s="2" t="s">
        <v>471</v>
      </c>
      <c r="Q154" s="16" t="s">
        <v>1315</v>
      </c>
      <c r="R154" s="2" t="str">
        <f t="shared" si="2"/>
        <v>David Santa Cruz Borgstrand</v>
      </c>
      <c r="S154" s="2">
        <v>9</v>
      </c>
      <c r="T154" s="2">
        <v>280</v>
      </c>
      <c r="U154" s="2" t="s">
        <v>1281</v>
      </c>
      <c r="V154" s="3">
        <v>1</v>
      </c>
    </row>
    <row r="155" spans="1:22" x14ac:dyDescent="0.35">
      <c r="A155" s="4">
        <v>1.77</v>
      </c>
      <c r="B155" s="5">
        <v>44936</v>
      </c>
      <c r="C155" s="5" t="s">
        <v>376</v>
      </c>
      <c r="D155" s="5">
        <v>86.2</v>
      </c>
      <c r="E155" s="5" t="s">
        <v>1316</v>
      </c>
      <c r="F155" s="5" t="str">
        <f>IF(ISBLANK(Athletes_Combined[[#This Row],[affiliatename]]), "No Gym", Athletes_Combined[[#This Row],[affiliatename]])</f>
        <v>CrossFit Kinesis</v>
      </c>
      <c r="G155" s="5" t="s">
        <v>257</v>
      </c>
      <c r="H155" s="5" t="str">
        <f xml:space="preserve"> Athletes_Combined[[#This Row],[competitorname]] &amp; " - " &amp; Athletes_Combined[[#This Row],[status]]</f>
        <v>Kyle Kasperbauer - WD</v>
      </c>
      <c r="I155" s="5">
        <v>353</v>
      </c>
      <c r="J155" s="5" t="s">
        <v>1317</v>
      </c>
      <c r="K155" s="5">
        <v>25569</v>
      </c>
      <c r="L155" s="5" t="s">
        <v>1318</v>
      </c>
      <c r="M155" s="5" t="s">
        <v>1278</v>
      </c>
      <c r="N155" s="5">
        <v>37</v>
      </c>
      <c r="O155" s="5" t="s">
        <v>1319</v>
      </c>
      <c r="P155" s="5" t="s">
        <v>383</v>
      </c>
      <c r="Q155" s="17" t="s">
        <v>1320</v>
      </c>
      <c r="R155" s="5" t="str">
        <f t="shared" si="2"/>
        <v>Kyle Kasperbauer</v>
      </c>
      <c r="S155" s="5">
        <v>10</v>
      </c>
      <c r="T155" s="5"/>
      <c r="U155" s="5" t="s">
        <v>1281</v>
      </c>
      <c r="V155" s="6">
        <v>1</v>
      </c>
    </row>
    <row r="156" spans="1:22" x14ac:dyDescent="0.35">
      <c r="A156" s="1">
        <v>1.77</v>
      </c>
      <c r="B156" s="2">
        <v>44930</v>
      </c>
      <c r="C156" s="2" t="s">
        <v>376</v>
      </c>
      <c r="D156" s="2">
        <v>86.2</v>
      </c>
      <c r="E156" s="2" t="s">
        <v>1321</v>
      </c>
      <c r="F156" s="2" t="str">
        <f>IF(ISBLANK(Athletes_Combined[[#This Row],[affiliatename]]), "No Gym", Athletes_Combined[[#This Row],[affiliatename]])</f>
        <v>5280 CrossFit</v>
      </c>
      <c r="G156" s="2" t="s">
        <v>378</v>
      </c>
      <c r="H156" s="2" t="str">
        <f xml:space="preserve"> Athletes_Combined[[#This Row],[competitorname]] &amp; " - " &amp; Athletes_Combined[[#This Row],[status]]</f>
        <v>Jason Grubb - ACT</v>
      </c>
      <c r="I156" s="2">
        <v>407</v>
      </c>
      <c r="J156" s="2" t="s">
        <v>1322</v>
      </c>
      <c r="K156" s="2">
        <v>532455</v>
      </c>
      <c r="L156" s="2" t="s">
        <v>541</v>
      </c>
      <c r="M156" s="2" t="s">
        <v>1278</v>
      </c>
      <c r="N156" s="2">
        <v>43</v>
      </c>
      <c r="O156" s="2" t="s">
        <v>1323</v>
      </c>
      <c r="P156" s="2" t="s">
        <v>383</v>
      </c>
      <c r="Q156" s="16" t="s">
        <v>1324</v>
      </c>
      <c r="R156" s="2" t="str">
        <f t="shared" si="2"/>
        <v>Jason Grubb</v>
      </c>
      <c r="S156" s="2">
        <v>1</v>
      </c>
      <c r="T156" s="2">
        <v>640</v>
      </c>
      <c r="U156" s="2" t="s">
        <v>1325</v>
      </c>
      <c r="V156" s="3">
        <v>1</v>
      </c>
    </row>
    <row r="157" spans="1:22" x14ac:dyDescent="0.35">
      <c r="A157" s="4">
        <v>1.55</v>
      </c>
      <c r="B157" s="5">
        <v>44904</v>
      </c>
      <c r="C157" s="5" t="s">
        <v>480</v>
      </c>
      <c r="D157" s="5">
        <v>90.7</v>
      </c>
      <c r="E157" s="5" t="s">
        <v>1326</v>
      </c>
      <c r="F157" s="5" t="str">
        <f>IF(ISBLANK(Athletes_Combined[[#This Row],[affiliatename]]), "No Gym", Athletes_Combined[[#This Row],[affiliatename]])</f>
        <v>In2 CrossFit Farnham</v>
      </c>
      <c r="G157" s="5" t="s">
        <v>378</v>
      </c>
      <c r="H157" s="5" t="str">
        <f xml:space="preserve"> Athletes_Combined[[#This Row],[competitorname]] &amp; " - " &amp; Athletes_Combined[[#This Row],[status]]</f>
        <v>Richard Vint - ACT</v>
      </c>
      <c r="I157" s="5">
        <v>410</v>
      </c>
      <c r="J157" s="5" t="s">
        <v>638</v>
      </c>
      <c r="K157" s="5">
        <v>318213</v>
      </c>
      <c r="L157" s="5" t="s">
        <v>1327</v>
      </c>
      <c r="M157" s="5" t="s">
        <v>1278</v>
      </c>
      <c r="N157" s="5">
        <v>40</v>
      </c>
      <c r="O157" s="5" t="s">
        <v>1328</v>
      </c>
      <c r="P157" s="5" t="s">
        <v>485</v>
      </c>
      <c r="Q157" s="17" t="s">
        <v>1329</v>
      </c>
      <c r="R157" s="5" t="str">
        <f t="shared" si="2"/>
        <v>Richard Vint</v>
      </c>
      <c r="S157" s="5">
        <v>2</v>
      </c>
      <c r="T157" s="5">
        <v>510</v>
      </c>
      <c r="U157" s="5" t="s">
        <v>1325</v>
      </c>
      <c r="V157" s="6">
        <v>1</v>
      </c>
    </row>
    <row r="158" spans="1:22" x14ac:dyDescent="0.35">
      <c r="A158" s="1">
        <v>1.86</v>
      </c>
      <c r="B158" s="2">
        <v>44887</v>
      </c>
      <c r="C158" s="2" t="s">
        <v>459</v>
      </c>
      <c r="D158" s="2">
        <v>90.7</v>
      </c>
      <c r="E158" s="2" t="s">
        <v>1330</v>
      </c>
      <c r="F158" s="2" t="str">
        <f>IF(ISBLANK(Athletes_Combined[[#This Row],[affiliatename]]), "No Gym", Athletes_Combined[[#This Row],[affiliatename]])</f>
        <v>Fort to Fort CrossFit</v>
      </c>
      <c r="G158" s="2" t="s">
        <v>378</v>
      </c>
      <c r="H158" s="2" t="str">
        <f xml:space="preserve"> Athletes_Combined[[#This Row],[competitorname]] &amp; " - " &amp; Athletes_Combined[[#This Row],[status]]</f>
        <v>Robbie Perovich - ACT</v>
      </c>
      <c r="I158" s="2">
        <v>403</v>
      </c>
      <c r="J158" s="2" t="s">
        <v>1331</v>
      </c>
      <c r="K158" s="2">
        <v>252855</v>
      </c>
      <c r="L158" s="2" t="s">
        <v>1332</v>
      </c>
      <c r="M158" s="2" t="s">
        <v>1278</v>
      </c>
      <c r="N158" s="2">
        <v>42</v>
      </c>
      <c r="O158" s="2" t="s">
        <v>1333</v>
      </c>
      <c r="P158" s="2" t="s">
        <v>464</v>
      </c>
      <c r="Q158" s="16" t="s">
        <v>1334</v>
      </c>
      <c r="R158" s="2" t="str">
        <f t="shared" si="2"/>
        <v>Robbie Perovich</v>
      </c>
      <c r="S158" s="2">
        <v>3</v>
      </c>
      <c r="T158" s="2">
        <v>510</v>
      </c>
      <c r="U158" s="2" t="s">
        <v>1325</v>
      </c>
      <c r="V158" s="3">
        <v>1</v>
      </c>
    </row>
    <row r="159" spans="1:22" x14ac:dyDescent="0.35">
      <c r="A159" s="4">
        <v>1.95</v>
      </c>
      <c r="B159" s="5">
        <v>44866</v>
      </c>
      <c r="C159" s="5" t="s">
        <v>403</v>
      </c>
      <c r="D159" s="5">
        <v>98</v>
      </c>
      <c r="E159" s="5" t="s">
        <v>1335</v>
      </c>
      <c r="F159" s="5" t="str">
        <f>IF(ISBLANK(Athletes_Combined[[#This Row],[affiliatename]]), "No Gym", Athletes_Combined[[#This Row],[affiliatename]])</f>
        <v>Injustice CrossFit</v>
      </c>
      <c r="G159" s="5" t="s">
        <v>378</v>
      </c>
      <c r="H159" s="5" t="str">
        <f xml:space="preserve"> Athletes_Combined[[#This Row],[competitorname]] &amp; " - " &amp; Athletes_Combined[[#This Row],[status]]</f>
        <v>Caine Hayes - ACT</v>
      </c>
      <c r="I159" s="5">
        <v>409</v>
      </c>
      <c r="J159" s="5" t="s">
        <v>1336</v>
      </c>
      <c r="K159" s="5">
        <v>278759</v>
      </c>
      <c r="L159" s="5" t="s">
        <v>1337</v>
      </c>
      <c r="M159" s="5" t="s">
        <v>1278</v>
      </c>
      <c r="N159" s="5">
        <v>40</v>
      </c>
      <c r="O159" s="5" t="s">
        <v>1338</v>
      </c>
      <c r="P159" s="5" t="s">
        <v>408</v>
      </c>
      <c r="Q159" s="17" t="s">
        <v>1339</v>
      </c>
      <c r="R159" s="5" t="str">
        <f t="shared" si="2"/>
        <v>Caine Hayes</v>
      </c>
      <c r="S159" s="5">
        <v>4</v>
      </c>
      <c r="T159" s="5">
        <v>450</v>
      </c>
      <c r="U159" s="5" t="s">
        <v>1325</v>
      </c>
      <c r="V159" s="6">
        <v>1</v>
      </c>
    </row>
    <row r="160" spans="1:22" x14ac:dyDescent="0.35">
      <c r="A160" s="1">
        <v>1.8</v>
      </c>
      <c r="B160" s="2">
        <v>44591</v>
      </c>
      <c r="C160" s="2" t="s">
        <v>376</v>
      </c>
      <c r="D160" s="2">
        <v>77.099999999999994</v>
      </c>
      <c r="E160" s="2" t="s">
        <v>585</v>
      </c>
      <c r="F160" s="2" t="str">
        <f>IF(ISBLANK(Athletes_Combined[[#This Row],[affiliatename]]), "No Gym", Athletes_Combined[[#This Row],[affiliatename]])</f>
        <v>CrossFit Invictus</v>
      </c>
      <c r="G160" s="2" t="s">
        <v>378</v>
      </c>
      <c r="H160" s="2" t="str">
        <f xml:space="preserve"> Athletes_Combined[[#This Row],[competitorname]] &amp; " - " &amp; Athletes_Combined[[#This Row],[status]]</f>
        <v>Nuno Costa - ACT</v>
      </c>
      <c r="I160" s="2">
        <v>405</v>
      </c>
      <c r="J160" s="2" t="s">
        <v>1340</v>
      </c>
      <c r="K160" s="2">
        <v>29109</v>
      </c>
      <c r="L160" s="2" t="s">
        <v>1341</v>
      </c>
      <c r="M160" s="2" t="s">
        <v>1278</v>
      </c>
      <c r="N160" s="2">
        <v>40</v>
      </c>
      <c r="O160" s="2" t="s">
        <v>1342</v>
      </c>
      <c r="P160" s="2" t="s">
        <v>383</v>
      </c>
      <c r="Q160" s="16" t="s">
        <v>1343</v>
      </c>
      <c r="R160" s="2" t="str">
        <f t="shared" si="2"/>
        <v>Nuno Costa</v>
      </c>
      <c r="S160" s="2">
        <v>5</v>
      </c>
      <c r="T160" s="2">
        <v>420</v>
      </c>
      <c r="U160" s="2" t="s">
        <v>1325</v>
      </c>
      <c r="V160" s="3">
        <v>1</v>
      </c>
    </row>
    <row r="161" spans="1:22" x14ac:dyDescent="0.35">
      <c r="A161" s="4">
        <v>1.55</v>
      </c>
      <c r="B161" s="5">
        <v>44929</v>
      </c>
      <c r="C161" s="5" t="s">
        <v>538</v>
      </c>
      <c r="D161" s="5">
        <v>91.2</v>
      </c>
      <c r="E161" s="5" t="s">
        <v>1344</v>
      </c>
      <c r="F161" s="5" t="str">
        <f>IF(ISBLANK(Athletes_Combined[[#This Row],[affiliatename]]), "No Gym", Athletes_Combined[[#This Row],[affiliatename]])</f>
        <v>CrossFit Algoa</v>
      </c>
      <c r="G161" s="5" t="s">
        <v>378</v>
      </c>
      <c r="H161" s="5" t="str">
        <f xml:space="preserve"> Athletes_Combined[[#This Row],[competitorname]] &amp; " - " &amp; Athletes_Combined[[#This Row],[status]]</f>
        <v>David Levey - ACT</v>
      </c>
      <c r="I161" s="5">
        <v>404</v>
      </c>
      <c r="J161" s="5" t="s">
        <v>1345</v>
      </c>
      <c r="K161" s="5">
        <v>8743</v>
      </c>
      <c r="L161" s="5" t="s">
        <v>989</v>
      </c>
      <c r="M161" s="5" t="s">
        <v>1278</v>
      </c>
      <c r="N161" s="5">
        <v>41</v>
      </c>
      <c r="O161" s="5" t="s">
        <v>1346</v>
      </c>
      <c r="P161" s="5" t="s">
        <v>542</v>
      </c>
      <c r="Q161" s="17" t="s">
        <v>1347</v>
      </c>
      <c r="R161" s="5" t="str">
        <f t="shared" si="2"/>
        <v>David Levey</v>
      </c>
      <c r="S161" s="5">
        <v>6</v>
      </c>
      <c r="T161" s="5">
        <v>420</v>
      </c>
      <c r="U161" s="5" t="s">
        <v>1325</v>
      </c>
      <c r="V161" s="6">
        <v>1</v>
      </c>
    </row>
    <row r="162" spans="1:22" x14ac:dyDescent="0.35">
      <c r="A162" s="1">
        <v>1.56</v>
      </c>
      <c r="B162" s="2">
        <v>44816</v>
      </c>
      <c r="C162" s="2" t="s">
        <v>376</v>
      </c>
      <c r="D162" s="2">
        <v>85.3</v>
      </c>
      <c r="E162" s="2" t="s">
        <v>1348</v>
      </c>
      <c r="F162" s="2" t="str">
        <f>IF(ISBLANK(Athletes_Combined[[#This Row],[affiliatename]]), "No Gym", Athletes_Combined[[#This Row],[affiliatename]])</f>
        <v>CrossFit Southie</v>
      </c>
      <c r="G162" s="2" t="s">
        <v>378</v>
      </c>
      <c r="H162" s="2" t="str">
        <f xml:space="preserve"> Athletes_Combined[[#This Row],[competitorname]] &amp; " - " &amp; Athletes_Combined[[#This Row],[status]]</f>
        <v>Brian Campbell - ACT</v>
      </c>
      <c r="I162" s="2">
        <v>406</v>
      </c>
      <c r="J162" s="2" t="s">
        <v>1349</v>
      </c>
      <c r="K162" s="2">
        <v>167005</v>
      </c>
      <c r="L162" s="2" t="s">
        <v>1350</v>
      </c>
      <c r="M162" s="2" t="s">
        <v>1278</v>
      </c>
      <c r="N162" s="2">
        <v>41</v>
      </c>
      <c r="O162" s="2" t="s">
        <v>1351</v>
      </c>
      <c r="P162" s="2" t="s">
        <v>383</v>
      </c>
      <c r="Q162" s="16" t="s">
        <v>1352</v>
      </c>
      <c r="R162" s="2" t="str">
        <f t="shared" si="2"/>
        <v>Brian Campbell</v>
      </c>
      <c r="S162" s="2">
        <v>7</v>
      </c>
      <c r="T162" s="2">
        <v>400</v>
      </c>
      <c r="U162" s="2" t="s">
        <v>1325</v>
      </c>
      <c r="V162" s="3">
        <v>1</v>
      </c>
    </row>
    <row r="163" spans="1:22" x14ac:dyDescent="0.35">
      <c r="A163" s="4">
        <v>1.86</v>
      </c>
      <c r="B163" s="5">
        <v>44923</v>
      </c>
      <c r="C163" s="5" t="s">
        <v>376</v>
      </c>
      <c r="D163" s="5">
        <v>94.3</v>
      </c>
      <c r="E163" s="5" t="s">
        <v>1353</v>
      </c>
      <c r="F163" s="5" t="str">
        <f>IF(ISBLANK(Athletes_Combined[[#This Row],[affiliatename]]), "No Gym", Athletes_Combined[[#This Row],[affiliatename]])</f>
        <v>CrossFit SPT</v>
      </c>
      <c r="G163" s="5" t="s">
        <v>378</v>
      </c>
      <c r="H163" s="5" t="str">
        <f xml:space="preserve"> Athletes_Combined[[#This Row],[competitorname]] &amp; " - " &amp; Athletes_Combined[[#This Row],[status]]</f>
        <v>Heath Moody - ACT</v>
      </c>
      <c r="I163" s="5">
        <v>402</v>
      </c>
      <c r="J163" s="5" t="s">
        <v>1354</v>
      </c>
      <c r="K163" s="5">
        <v>171764</v>
      </c>
      <c r="L163" s="5" t="s">
        <v>1355</v>
      </c>
      <c r="M163" s="5" t="s">
        <v>1278</v>
      </c>
      <c r="N163" s="5">
        <v>40</v>
      </c>
      <c r="O163" s="5" t="s">
        <v>1356</v>
      </c>
      <c r="P163" s="5" t="s">
        <v>383</v>
      </c>
      <c r="Q163" s="17" t="s">
        <v>1357</v>
      </c>
      <c r="R163" s="5" t="str">
        <f t="shared" si="2"/>
        <v>Heath Moody</v>
      </c>
      <c r="S163" s="5">
        <v>8</v>
      </c>
      <c r="T163" s="5">
        <v>390</v>
      </c>
      <c r="U163" s="5" t="s">
        <v>1325</v>
      </c>
      <c r="V163" s="6">
        <v>1</v>
      </c>
    </row>
    <row r="164" spans="1:22" x14ac:dyDescent="0.35">
      <c r="A164" s="1">
        <v>1.55</v>
      </c>
      <c r="B164" s="2">
        <v>44820</v>
      </c>
      <c r="C164" s="2" t="s">
        <v>376</v>
      </c>
      <c r="D164" s="2">
        <v>94.8</v>
      </c>
      <c r="E164" s="2" t="s">
        <v>1358</v>
      </c>
      <c r="F164" s="2" t="str">
        <f>IF(ISBLANK(Athletes_Combined[[#This Row],[affiliatename]]), "No Gym", Athletes_Combined[[#This Row],[affiliatename]])</f>
        <v>CrossFit PR Star</v>
      </c>
      <c r="G164" s="2" t="s">
        <v>378</v>
      </c>
      <c r="H164" s="2" t="str">
        <f xml:space="preserve"> Athletes_Combined[[#This Row],[competitorname]] &amp; " - " &amp; Athletes_Combined[[#This Row],[status]]</f>
        <v>Tony Kurz - ACT</v>
      </c>
      <c r="I164" s="2">
        <v>401</v>
      </c>
      <c r="J164" s="2" t="s">
        <v>1359</v>
      </c>
      <c r="K164" s="2">
        <v>168610</v>
      </c>
      <c r="L164" s="2" t="s">
        <v>1360</v>
      </c>
      <c r="M164" s="2" t="s">
        <v>1278</v>
      </c>
      <c r="N164" s="2">
        <v>40</v>
      </c>
      <c r="O164" s="2" t="s">
        <v>1361</v>
      </c>
      <c r="P164" s="2" t="s">
        <v>383</v>
      </c>
      <c r="Q164" s="16" t="s">
        <v>1362</v>
      </c>
      <c r="R164" s="2" t="str">
        <f t="shared" si="2"/>
        <v>Tony Kurz</v>
      </c>
      <c r="S164" s="2">
        <v>9</v>
      </c>
      <c r="T164" s="2">
        <v>380</v>
      </c>
      <c r="U164" s="2" t="s">
        <v>1325</v>
      </c>
      <c r="V164" s="3">
        <v>1</v>
      </c>
    </row>
    <row r="165" spans="1:22" x14ac:dyDescent="0.35">
      <c r="A165" s="4">
        <v>1.8</v>
      </c>
      <c r="B165" s="5">
        <v>44848</v>
      </c>
      <c r="C165" s="5" t="s">
        <v>376</v>
      </c>
      <c r="D165" s="5">
        <v>72.599999999999994</v>
      </c>
      <c r="E165" s="5" t="s">
        <v>1363</v>
      </c>
      <c r="F165" s="5" t="str">
        <f>IF(ISBLANK(Athletes_Combined[[#This Row],[affiliatename]]), "No Gym", Athletes_Combined[[#This Row],[affiliatename]])</f>
        <v>Superhero CrossFit</v>
      </c>
      <c r="G165" s="5" t="s">
        <v>378</v>
      </c>
      <c r="H165" s="5" t="str">
        <f xml:space="preserve"> Athletes_Combined[[#This Row],[competitorname]] &amp; " - " &amp; Athletes_Combined[[#This Row],[status]]</f>
        <v>Chris Anderson - ACT</v>
      </c>
      <c r="I165" s="5">
        <v>408</v>
      </c>
      <c r="J165" s="5" t="s">
        <v>1364</v>
      </c>
      <c r="K165" s="5">
        <v>86878</v>
      </c>
      <c r="L165" s="5" t="s">
        <v>1365</v>
      </c>
      <c r="M165" s="5" t="s">
        <v>1278</v>
      </c>
      <c r="N165" s="5">
        <v>41</v>
      </c>
      <c r="O165" s="5" t="s">
        <v>1366</v>
      </c>
      <c r="P165" s="5" t="s">
        <v>383</v>
      </c>
      <c r="Q165" s="17" t="s">
        <v>1367</v>
      </c>
      <c r="R165" s="5" t="str">
        <f t="shared" si="2"/>
        <v>Chris Anderson</v>
      </c>
      <c r="S165" s="5">
        <v>10</v>
      </c>
      <c r="T165" s="5">
        <v>370</v>
      </c>
      <c r="U165" s="5" t="s">
        <v>1325</v>
      </c>
      <c r="V165" s="6">
        <v>1</v>
      </c>
    </row>
    <row r="166" spans="1:22" x14ac:dyDescent="0.35">
      <c r="A166" s="1">
        <v>1.74</v>
      </c>
      <c r="B166" s="2">
        <v>44861</v>
      </c>
      <c r="C166" s="2" t="s">
        <v>376</v>
      </c>
      <c r="D166" s="2">
        <v>78.5</v>
      </c>
      <c r="E166" s="2" t="s">
        <v>1368</v>
      </c>
      <c r="F166" s="2" t="str">
        <f>IF(ISBLANK(Athletes_Combined[[#This Row],[affiliatename]]), "No Gym", Athletes_Combined[[#This Row],[affiliatename]])</f>
        <v>Renewed Strength CrossFit</v>
      </c>
      <c r="G166" s="2" t="s">
        <v>378</v>
      </c>
      <c r="H166" s="2" t="str">
        <f xml:space="preserve"> Athletes_Combined[[#This Row],[competitorname]] &amp; " - " &amp; Athletes_Combined[[#This Row],[status]]</f>
        <v>Joel Hughes - ACT</v>
      </c>
      <c r="I166" s="2">
        <v>458</v>
      </c>
      <c r="J166" s="2" t="s">
        <v>1369</v>
      </c>
      <c r="K166" s="2">
        <v>631875</v>
      </c>
      <c r="L166" s="2" t="s">
        <v>1370</v>
      </c>
      <c r="M166" s="2" t="s">
        <v>1278</v>
      </c>
      <c r="N166" s="2">
        <v>45</v>
      </c>
      <c r="O166" s="2" t="s">
        <v>1371</v>
      </c>
      <c r="P166" s="2" t="s">
        <v>383</v>
      </c>
      <c r="Q166" s="16" t="s">
        <v>1372</v>
      </c>
      <c r="R166" s="2" t="str">
        <f t="shared" si="2"/>
        <v>Joel Hughes</v>
      </c>
      <c r="S166" s="2">
        <v>1</v>
      </c>
      <c r="T166" s="2">
        <v>740</v>
      </c>
      <c r="U166" s="2" t="s">
        <v>1373</v>
      </c>
      <c r="V166" s="3">
        <v>1</v>
      </c>
    </row>
    <row r="167" spans="1:22" x14ac:dyDescent="0.35">
      <c r="A167" s="4">
        <v>1.74</v>
      </c>
      <c r="B167" s="5">
        <v>44829</v>
      </c>
      <c r="C167" s="5" t="s">
        <v>376</v>
      </c>
      <c r="D167" s="5">
        <v>83.9</v>
      </c>
      <c r="E167" s="5" t="s">
        <v>1374</v>
      </c>
      <c r="F167" s="5" t="str">
        <f>IF(ISBLANK(Athletes_Combined[[#This Row],[affiliatename]]), "No Gym", Athletes_Combined[[#This Row],[affiliatename]])</f>
        <v>CrossFit Garwood</v>
      </c>
      <c r="G167" s="5" t="s">
        <v>378</v>
      </c>
      <c r="H167" s="5" t="str">
        <f xml:space="preserve"> Athletes_Combined[[#This Row],[competitorname]] &amp; " - " &amp; Athletes_Combined[[#This Row],[status]]</f>
        <v>Justin Lasala - ACT</v>
      </c>
      <c r="I167" s="5">
        <v>451</v>
      </c>
      <c r="J167" s="5" t="s">
        <v>1375</v>
      </c>
      <c r="K167" s="5">
        <v>116627</v>
      </c>
      <c r="L167" s="5" t="s">
        <v>895</v>
      </c>
      <c r="M167" s="5" t="s">
        <v>1278</v>
      </c>
      <c r="N167" s="5">
        <v>45</v>
      </c>
      <c r="O167" s="5" t="s">
        <v>1376</v>
      </c>
      <c r="P167" s="5" t="s">
        <v>383</v>
      </c>
      <c r="Q167" s="17" t="s">
        <v>1377</v>
      </c>
      <c r="R167" s="5" t="str">
        <f t="shared" si="2"/>
        <v>Justin Lasala</v>
      </c>
      <c r="S167" s="5">
        <v>2</v>
      </c>
      <c r="T167" s="5">
        <v>640</v>
      </c>
      <c r="U167" s="5" t="s">
        <v>1373</v>
      </c>
      <c r="V167" s="6">
        <v>1</v>
      </c>
    </row>
    <row r="168" spans="1:22" x14ac:dyDescent="0.35">
      <c r="A168" s="1">
        <v>1.74</v>
      </c>
      <c r="B168" s="2">
        <v>44836</v>
      </c>
      <c r="C168" s="2" t="s">
        <v>376</v>
      </c>
      <c r="D168" s="2">
        <v>77.599999999999994</v>
      </c>
      <c r="E168" s="2" t="s">
        <v>1378</v>
      </c>
      <c r="F168" s="2" t="str">
        <f>IF(ISBLANK(Athletes_Combined[[#This Row],[affiliatename]]), "No Gym", Athletes_Combined[[#This Row],[affiliatename]])</f>
        <v>CrossFit Galvanize</v>
      </c>
      <c r="G168" s="2" t="s">
        <v>378</v>
      </c>
      <c r="H168" s="2" t="str">
        <f xml:space="preserve"> Athletes_Combined[[#This Row],[competitorname]] &amp; " - " &amp; Athletes_Combined[[#This Row],[status]]</f>
        <v>Chad Augustin - ACT</v>
      </c>
      <c r="I168" s="2">
        <v>454</v>
      </c>
      <c r="J168" s="2" t="s">
        <v>1379</v>
      </c>
      <c r="K168" s="2">
        <v>26902</v>
      </c>
      <c r="L168" s="2" t="s">
        <v>1380</v>
      </c>
      <c r="M168" s="2" t="s">
        <v>1278</v>
      </c>
      <c r="N168" s="2">
        <v>45</v>
      </c>
      <c r="O168" s="2" t="s">
        <v>749</v>
      </c>
      <c r="P168" s="2" t="s">
        <v>383</v>
      </c>
      <c r="Q168" s="16" t="s">
        <v>1381</v>
      </c>
      <c r="R168" s="2" t="str">
        <f t="shared" si="2"/>
        <v>Chad Augustin</v>
      </c>
      <c r="S168" s="2">
        <v>3</v>
      </c>
      <c r="T168" s="2">
        <v>520</v>
      </c>
      <c r="U168" s="2" t="s">
        <v>1373</v>
      </c>
      <c r="V168" s="3">
        <v>1</v>
      </c>
    </row>
    <row r="169" spans="1:22" x14ac:dyDescent="0.35">
      <c r="A169" s="4">
        <v>1.74</v>
      </c>
      <c r="B169" s="5">
        <v>44879</v>
      </c>
      <c r="C169" s="5" t="s">
        <v>1160</v>
      </c>
      <c r="D169" s="5">
        <v>79.8</v>
      </c>
      <c r="E169" s="5" t="s">
        <v>1382</v>
      </c>
      <c r="F169" s="5" t="str">
        <f>IF(ISBLANK(Athletes_Combined[[#This Row],[affiliatename]]), "No Gym", Athletes_Combined[[#This Row],[affiliatename]])</f>
        <v>CrossFit San Benedetto del Tronto</v>
      </c>
      <c r="G169" s="5" t="s">
        <v>378</v>
      </c>
      <c r="H169" s="5" t="str">
        <f xml:space="preserve"> Athletes_Combined[[#This Row],[competitorname]] &amp; " - " &amp; Athletes_Combined[[#This Row],[status]]</f>
        <v>Bernard Luzi - ACT</v>
      </c>
      <c r="I169" s="5">
        <v>456</v>
      </c>
      <c r="J169" s="5" t="s">
        <v>1383</v>
      </c>
      <c r="K169" s="5">
        <v>95809</v>
      </c>
      <c r="L169" s="5" t="s">
        <v>1384</v>
      </c>
      <c r="M169" s="5" t="s">
        <v>1278</v>
      </c>
      <c r="N169" s="5">
        <v>48</v>
      </c>
      <c r="O169" s="5" t="s">
        <v>1385</v>
      </c>
      <c r="P169" s="5" t="s">
        <v>1165</v>
      </c>
      <c r="Q169" s="17" t="s">
        <v>1386</v>
      </c>
      <c r="R169" s="5" t="str">
        <f t="shared" si="2"/>
        <v>Bernard Luzi</v>
      </c>
      <c r="S169" s="5">
        <v>4</v>
      </c>
      <c r="T169" s="5">
        <v>510</v>
      </c>
      <c r="U169" s="5" t="s">
        <v>1373</v>
      </c>
      <c r="V169" s="6">
        <v>1</v>
      </c>
    </row>
    <row r="170" spans="1:22" x14ac:dyDescent="0.35">
      <c r="A170" s="1">
        <v>1.55</v>
      </c>
      <c r="B170" s="2">
        <v>44885</v>
      </c>
      <c r="C170" s="2" t="s">
        <v>376</v>
      </c>
      <c r="D170" s="2">
        <v>83.9</v>
      </c>
      <c r="E170" s="2" t="s">
        <v>1387</v>
      </c>
      <c r="F170" s="2" t="str">
        <f>IF(ISBLANK(Athletes_Combined[[#This Row],[affiliatename]]), "No Gym", Athletes_Combined[[#This Row],[affiliatename]])</f>
        <v>CrossFit Florian</v>
      </c>
      <c r="G170" s="2" t="s">
        <v>378</v>
      </c>
      <c r="H170" s="2" t="str">
        <f xml:space="preserve"> Athletes_Combined[[#This Row],[competitorname]] &amp; " - " &amp; Athletes_Combined[[#This Row],[status]]</f>
        <v>Clint Paddock - ACT</v>
      </c>
      <c r="I170" s="2">
        <v>457</v>
      </c>
      <c r="J170" s="2" t="s">
        <v>1388</v>
      </c>
      <c r="K170" s="2">
        <v>112592</v>
      </c>
      <c r="L170" s="2" t="s">
        <v>1389</v>
      </c>
      <c r="M170" s="2" t="s">
        <v>1278</v>
      </c>
      <c r="N170" s="2">
        <v>47</v>
      </c>
      <c r="O170" s="2" t="s">
        <v>1390</v>
      </c>
      <c r="P170" s="2" t="s">
        <v>383</v>
      </c>
      <c r="Q170" s="16" t="s">
        <v>1391</v>
      </c>
      <c r="R170" s="2" t="str">
        <f t="shared" si="2"/>
        <v>Clint Paddock</v>
      </c>
      <c r="S170" s="2">
        <v>5</v>
      </c>
      <c r="T170" s="2">
        <v>410</v>
      </c>
      <c r="U170" s="2" t="s">
        <v>1373</v>
      </c>
      <c r="V170" s="3">
        <v>1</v>
      </c>
    </row>
    <row r="171" spans="1:22" x14ac:dyDescent="0.35">
      <c r="A171" s="4">
        <v>1.77</v>
      </c>
      <c r="B171" s="5">
        <v>44858</v>
      </c>
      <c r="C171" s="5" t="s">
        <v>376</v>
      </c>
      <c r="D171" s="5">
        <v>81.599999999999994</v>
      </c>
      <c r="E171" s="5" t="s">
        <v>1392</v>
      </c>
      <c r="F171" s="5" t="str">
        <f>IF(ISBLANK(Athletes_Combined[[#This Row],[affiliatename]]), "No Gym", Athletes_Combined[[#This Row],[affiliatename]])</f>
        <v>CrossFit 215</v>
      </c>
      <c r="G171" s="5" t="s">
        <v>378</v>
      </c>
      <c r="H171" s="5" t="str">
        <f xml:space="preserve"> Athletes_Combined[[#This Row],[competitorname]] &amp; " - " &amp; Athletes_Combined[[#This Row],[status]]</f>
        <v>Mike Rando - ACT</v>
      </c>
      <c r="I171" s="5">
        <v>452</v>
      </c>
      <c r="J171" s="5" t="s">
        <v>1393</v>
      </c>
      <c r="K171" s="5">
        <v>17714</v>
      </c>
      <c r="L171" s="5" t="s">
        <v>1310</v>
      </c>
      <c r="M171" s="5" t="s">
        <v>1278</v>
      </c>
      <c r="N171" s="5">
        <v>45</v>
      </c>
      <c r="O171" s="5" t="s">
        <v>1394</v>
      </c>
      <c r="P171" s="5" t="s">
        <v>383</v>
      </c>
      <c r="Q171" s="17" t="s">
        <v>1395</v>
      </c>
      <c r="R171" s="5" t="str">
        <f t="shared" si="2"/>
        <v>Mike Rando</v>
      </c>
      <c r="S171" s="5">
        <v>6</v>
      </c>
      <c r="T171" s="5">
        <v>400</v>
      </c>
      <c r="U171" s="5" t="s">
        <v>1373</v>
      </c>
      <c r="V171" s="6">
        <v>1</v>
      </c>
    </row>
    <row r="172" spans="1:22" x14ac:dyDescent="0.35">
      <c r="A172" s="1">
        <v>1.68</v>
      </c>
      <c r="B172" s="2">
        <v>44915</v>
      </c>
      <c r="C172" s="2" t="s">
        <v>376</v>
      </c>
      <c r="D172" s="2">
        <v>74.8</v>
      </c>
      <c r="E172" s="2" t="s">
        <v>1396</v>
      </c>
      <c r="F172" s="2" t="str">
        <f>IF(ISBLANK(Athletes_Combined[[#This Row],[affiliatename]]), "No Gym", Athletes_Combined[[#This Row],[affiliatename]])</f>
        <v>CrossFit Chomp City</v>
      </c>
      <c r="G172" s="2" t="s">
        <v>378</v>
      </c>
      <c r="H172" s="2" t="str">
        <f xml:space="preserve"> Athletes_Combined[[#This Row],[competitorname]] &amp; " - " &amp; Athletes_Combined[[#This Row],[status]]</f>
        <v>Bob Ruano - ACT</v>
      </c>
      <c r="I172" s="2">
        <v>453</v>
      </c>
      <c r="J172" s="2" t="s">
        <v>1397</v>
      </c>
      <c r="K172" s="2">
        <v>76101</v>
      </c>
      <c r="L172" s="2" t="s">
        <v>1398</v>
      </c>
      <c r="M172" s="2" t="s">
        <v>1278</v>
      </c>
      <c r="N172" s="2">
        <v>49</v>
      </c>
      <c r="O172" s="2" t="s">
        <v>1399</v>
      </c>
      <c r="P172" s="2" t="s">
        <v>383</v>
      </c>
      <c r="Q172" s="16" t="s">
        <v>1400</v>
      </c>
      <c r="R172" s="2" t="str">
        <f t="shared" si="2"/>
        <v>Bob Ruano</v>
      </c>
      <c r="S172" s="2">
        <v>7</v>
      </c>
      <c r="T172" s="2">
        <v>390</v>
      </c>
      <c r="U172" s="2" t="s">
        <v>1373</v>
      </c>
      <c r="V172" s="3">
        <v>1</v>
      </c>
    </row>
    <row r="173" spans="1:22" x14ac:dyDescent="0.35">
      <c r="A173" s="4">
        <v>1.8</v>
      </c>
      <c r="B173" s="5">
        <v>44822</v>
      </c>
      <c r="C173" s="5" t="s">
        <v>1160</v>
      </c>
      <c r="D173" s="5">
        <v>81.2</v>
      </c>
      <c r="E173" s="5" t="s">
        <v>1401</v>
      </c>
      <c r="F173" s="5" t="str">
        <f>IF(ISBLANK(Athletes_Combined[[#This Row],[affiliatename]]), "No Gym", Athletes_Combined[[#This Row],[affiliatename]])</f>
        <v>CrossFit Teramo</v>
      </c>
      <c r="G173" s="5" t="s">
        <v>378</v>
      </c>
      <c r="H173" s="5" t="str">
        <f xml:space="preserve"> Athletes_Combined[[#This Row],[competitorname]] &amp; " - " &amp; Athletes_Combined[[#This Row],[status]]</f>
        <v>Giulio Silvino - ACT</v>
      </c>
      <c r="I173" s="5">
        <v>460</v>
      </c>
      <c r="J173" s="5" t="s">
        <v>1402</v>
      </c>
      <c r="K173" s="5">
        <v>278581</v>
      </c>
      <c r="L173" s="5" t="s">
        <v>1403</v>
      </c>
      <c r="M173" s="5" t="s">
        <v>1278</v>
      </c>
      <c r="N173" s="5">
        <v>46</v>
      </c>
      <c r="O173" s="5" t="s">
        <v>1404</v>
      </c>
      <c r="P173" s="5" t="s">
        <v>1165</v>
      </c>
      <c r="Q173" s="17" t="s">
        <v>1405</v>
      </c>
      <c r="R173" s="5" t="str">
        <f t="shared" si="2"/>
        <v>Giulio Silvino</v>
      </c>
      <c r="S173" s="5">
        <v>8</v>
      </c>
      <c r="T173" s="5">
        <v>270</v>
      </c>
      <c r="U173" s="5" t="s">
        <v>1373</v>
      </c>
      <c r="V173" s="6">
        <v>1</v>
      </c>
    </row>
    <row r="174" spans="1:22" x14ac:dyDescent="0.35">
      <c r="A174" s="1">
        <v>1.56</v>
      </c>
      <c r="B174" s="2">
        <v>44818</v>
      </c>
      <c r="C174" s="2" t="s">
        <v>376</v>
      </c>
      <c r="D174" s="2">
        <v>83.9</v>
      </c>
      <c r="E174" s="2" t="s">
        <v>1406</v>
      </c>
      <c r="F174" s="2" t="str">
        <f>IF(ISBLANK(Athletes_Combined[[#This Row],[affiliatename]]), "No Gym", Athletes_Combined[[#This Row],[affiliatename]])</f>
        <v>Offshore CrossFit</v>
      </c>
      <c r="G174" s="2" t="s">
        <v>378</v>
      </c>
      <c r="H174" s="2" t="str">
        <f xml:space="preserve"> Athletes_Combined[[#This Row],[competitorname]] &amp; " - " &amp; Athletes_Combined[[#This Row],[status]]</f>
        <v>Bob Jennings - ACT</v>
      </c>
      <c r="I174" s="2">
        <v>455</v>
      </c>
      <c r="J174" s="2" t="s">
        <v>1407</v>
      </c>
      <c r="K174" s="2">
        <v>110150</v>
      </c>
      <c r="L174" s="2" t="s">
        <v>1398</v>
      </c>
      <c r="M174" s="2" t="s">
        <v>1278</v>
      </c>
      <c r="N174" s="2">
        <v>46</v>
      </c>
      <c r="O174" s="2" t="s">
        <v>1408</v>
      </c>
      <c r="P174" s="2" t="s">
        <v>383</v>
      </c>
      <c r="Q174" s="16" t="s">
        <v>1409</v>
      </c>
      <c r="R174" s="2" t="str">
        <f t="shared" si="2"/>
        <v>Bob Jennings</v>
      </c>
      <c r="S174" s="2">
        <v>9</v>
      </c>
      <c r="T174" s="2">
        <v>210</v>
      </c>
      <c r="U174" s="2" t="s">
        <v>1373</v>
      </c>
      <c r="V174" s="3">
        <v>1</v>
      </c>
    </row>
    <row r="175" spans="1:22" x14ac:dyDescent="0.35">
      <c r="A175" s="4">
        <v>1.71</v>
      </c>
      <c r="B175" s="5">
        <v>44632</v>
      </c>
      <c r="C175" s="5" t="s">
        <v>376</v>
      </c>
      <c r="D175" s="5">
        <v>79.400000000000006</v>
      </c>
      <c r="E175" s="5" t="s">
        <v>377</v>
      </c>
      <c r="F175" s="5" t="str">
        <f>IF(ISBLANK(Athletes_Combined[[#This Row],[affiliatename]]), "No Gym", Athletes_Combined[[#This Row],[affiliatename]])</f>
        <v>CrossFit Mayhem</v>
      </c>
      <c r="G175" s="5" t="s">
        <v>257</v>
      </c>
      <c r="H175" s="5" t="str">
        <f xml:space="preserve"> Athletes_Combined[[#This Row],[competitorname]] &amp; " - " &amp; Athletes_Combined[[#This Row],[status]]</f>
        <v>Bruce Thomas - WD</v>
      </c>
      <c r="I175" s="5">
        <v>459</v>
      </c>
      <c r="J175" s="5" t="s">
        <v>1410</v>
      </c>
      <c r="K175" s="5">
        <v>13342</v>
      </c>
      <c r="L175" s="5" t="s">
        <v>1411</v>
      </c>
      <c r="M175" s="5" t="s">
        <v>1278</v>
      </c>
      <c r="N175" s="5">
        <v>46</v>
      </c>
      <c r="O175" s="5" t="s">
        <v>1412</v>
      </c>
      <c r="P175" s="5" t="s">
        <v>383</v>
      </c>
      <c r="Q175" s="17" t="s">
        <v>1413</v>
      </c>
      <c r="R175" s="5" t="str">
        <f t="shared" si="2"/>
        <v>Bruce Thomas</v>
      </c>
      <c r="S175" s="5">
        <v>10</v>
      </c>
      <c r="T175" s="5">
        <v>350</v>
      </c>
      <c r="U175" s="5" t="s">
        <v>1373</v>
      </c>
      <c r="V175" s="6">
        <v>1</v>
      </c>
    </row>
    <row r="176" spans="1:22" x14ac:dyDescent="0.35">
      <c r="A176" s="1">
        <v>1.77</v>
      </c>
      <c r="B176" s="2">
        <v>44870</v>
      </c>
      <c r="C176" s="2" t="s">
        <v>376</v>
      </c>
      <c r="D176" s="2">
        <v>77.099999999999994</v>
      </c>
      <c r="E176" s="2" t="s">
        <v>1414</v>
      </c>
      <c r="F176" s="2" t="str">
        <f>IF(ISBLANK(Athletes_Combined[[#This Row],[affiliatename]]), "No Gym", Athletes_Combined[[#This Row],[affiliatename]])</f>
        <v>Kirkland CrossFit</v>
      </c>
      <c r="G176" s="2" t="s">
        <v>378</v>
      </c>
      <c r="H176" s="2" t="str">
        <f xml:space="preserve"> Athletes_Combined[[#This Row],[competitorname]] &amp; " - " &amp; Athletes_Combined[[#This Row],[status]]</f>
        <v>Kevin Koester - ACT</v>
      </c>
      <c r="I176" s="2">
        <v>502</v>
      </c>
      <c r="J176" s="2" t="s">
        <v>1415</v>
      </c>
      <c r="K176" s="2">
        <v>721301</v>
      </c>
      <c r="L176" s="2" t="s">
        <v>1305</v>
      </c>
      <c r="M176" s="2" t="s">
        <v>1278</v>
      </c>
      <c r="N176" s="2">
        <v>52</v>
      </c>
      <c r="O176" s="2" t="s">
        <v>1416</v>
      </c>
      <c r="P176" s="2" t="s">
        <v>383</v>
      </c>
      <c r="Q176" s="16" t="s">
        <v>1417</v>
      </c>
      <c r="R176" s="2" t="str">
        <f t="shared" si="2"/>
        <v>Kevin Koester</v>
      </c>
      <c r="S176" s="2">
        <v>1</v>
      </c>
      <c r="T176" s="2">
        <v>630</v>
      </c>
      <c r="U176" s="2" t="s">
        <v>1418</v>
      </c>
      <c r="V176" s="3">
        <v>1</v>
      </c>
    </row>
    <row r="177" spans="1:22" x14ac:dyDescent="0.35">
      <c r="A177" s="4">
        <v>1.83</v>
      </c>
      <c r="B177" s="5"/>
      <c r="C177" s="5" t="s">
        <v>376</v>
      </c>
      <c r="D177" s="5">
        <v>86.2</v>
      </c>
      <c r="E177" s="5"/>
      <c r="F177" s="5" t="str">
        <f>IF(ISBLANK(Athletes_Combined[[#This Row],[affiliatename]]), "No Gym", Athletes_Combined[[#This Row],[affiliatename]])</f>
        <v>No Gym</v>
      </c>
      <c r="G177" s="5" t="s">
        <v>378</v>
      </c>
      <c r="H177" s="5" t="str">
        <f xml:space="preserve"> Athletes_Combined[[#This Row],[competitorname]] &amp; " - " &amp; Athletes_Combined[[#This Row],[status]]</f>
        <v>Gregg Geerdes - ACT</v>
      </c>
      <c r="I177" s="5">
        <v>501</v>
      </c>
      <c r="J177" s="5" t="s">
        <v>1419</v>
      </c>
      <c r="K177" s="5">
        <v>297488</v>
      </c>
      <c r="L177" s="5" t="s">
        <v>1420</v>
      </c>
      <c r="M177" s="5" t="s">
        <v>1278</v>
      </c>
      <c r="N177" s="5">
        <v>50</v>
      </c>
      <c r="O177" s="5" t="s">
        <v>1421</v>
      </c>
      <c r="P177" s="5" t="s">
        <v>383</v>
      </c>
      <c r="Q177" s="17" t="s">
        <v>1422</v>
      </c>
      <c r="R177" s="5" t="str">
        <f t="shared" si="2"/>
        <v>Gregg Geerdes</v>
      </c>
      <c r="S177" s="5">
        <v>2</v>
      </c>
      <c r="T177" s="5">
        <v>620</v>
      </c>
      <c r="U177" s="5" t="s">
        <v>1418</v>
      </c>
      <c r="V177" s="6">
        <v>1</v>
      </c>
    </row>
    <row r="178" spans="1:22" x14ac:dyDescent="0.35">
      <c r="A178" s="1">
        <v>1.56</v>
      </c>
      <c r="B178" s="2">
        <v>44819</v>
      </c>
      <c r="C178" s="2" t="s">
        <v>376</v>
      </c>
      <c r="D178" s="2">
        <v>85.3</v>
      </c>
      <c r="E178" s="2" t="s">
        <v>1423</v>
      </c>
      <c r="F178" s="2" t="str">
        <f>IF(ISBLANK(Athletes_Combined[[#This Row],[affiliatename]]), "No Gym", Athletes_Combined[[#This Row],[affiliatename]])</f>
        <v>CrossFit Dark Side</v>
      </c>
      <c r="G178" s="2" t="s">
        <v>378</v>
      </c>
      <c r="H178" s="2" t="str">
        <f xml:space="preserve"> Athletes_Combined[[#This Row],[competitorname]] &amp; " - " &amp; Athletes_Combined[[#This Row],[status]]</f>
        <v>Vic McQuaide - ACT</v>
      </c>
      <c r="I178" s="2">
        <v>503</v>
      </c>
      <c r="J178" s="2" t="s">
        <v>1424</v>
      </c>
      <c r="K178" s="2">
        <v>33259</v>
      </c>
      <c r="L178" s="2" t="s">
        <v>1425</v>
      </c>
      <c r="M178" s="2" t="s">
        <v>1278</v>
      </c>
      <c r="N178" s="2">
        <v>50</v>
      </c>
      <c r="O178" s="2" t="s">
        <v>1426</v>
      </c>
      <c r="P178" s="2" t="s">
        <v>383</v>
      </c>
      <c r="Q178" s="16" t="s">
        <v>1427</v>
      </c>
      <c r="R178" s="2" t="str">
        <f t="shared" si="2"/>
        <v>Vic McQuaide</v>
      </c>
      <c r="S178" s="2">
        <v>3</v>
      </c>
      <c r="T178" s="2">
        <v>590</v>
      </c>
      <c r="U178" s="2" t="s">
        <v>1418</v>
      </c>
      <c r="V178" s="3">
        <v>1</v>
      </c>
    </row>
    <row r="179" spans="1:22" x14ac:dyDescent="0.35">
      <c r="A179" s="4">
        <v>1.55</v>
      </c>
      <c r="B179" s="5">
        <v>44833</v>
      </c>
      <c r="C179" s="5" t="s">
        <v>376</v>
      </c>
      <c r="D179" s="5">
        <v>83.9</v>
      </c>
      <c r="E179" s="5" t="s">
        <v>1428</v>
      </c>
      <c r="F179" s="5" t="str">
        <f>IF(ISBLANK(Athletes_Combined[[#This Row],[affiliatename]]), "No Gym", Athletes_Combined[[#This Row],[affiliatename]])</f>
        <v>CrossFit Commence</v>
      </c>
      <c r="G179" s="5" t="s">
        <v>378</v>
      </c>
      <c r="H179" s="5" t="str">
        <f xml:space="preserve"> Athletes_Combined[[#This Row],[competitorname]] &amp; " - " &amp; Athletes_Combined[[#This Row],[status]]</f>
        <v>Jody Hendrix - ACT</v>
      </c>
      <c r="I179" s="5">
        <v>506</v>
      </c>
      <c r="J179" s="5" t="s">
        <v>1429</v>
      </c>
      <c r="K179" s="5">
        <v>153858</v>
      </c>
      <c r="L179" s="5" t="s">
        <v>1430</v>
      </c>
      <c r="M179" s="5" t="s">
        <v>1278</v>
      </c>
      <c r="N179" s="5">
        <v>51</v>
      </c>
      <c r="O179" s="5" t="s">
        <v>1431</v>
      </c>
      <c r="P179" s="5" t="s">
        <v>383</v>
      </c>
      <c r="Q179" s="17" t="s">
        <v>1432</v>
      </c>
      <c r="R179" s="5" t="str">
        <f t="shared" si="2"/>
        <v>Jody Hendrix</v>
      </c>
      <c r="S179" s="5">
        <v>4</v>
      </c>
      <c r="T179" s="5">
        <v>520</v>
      </c>
      <c r="U179" s="5" t="s">
        <v>1418</v>
      </c>
      <c r="V179" s="6">
        <v>1</v>
      </c>
    </row>
    <row r="180" spans="1:22" x14ac:dyDescent="0.35">
      <c r="A180" s="1">
        <v>1.8</v>
      </c>
      <c r="B180" s="2">
        <v>44855</v>
      </c>
      <c r="C180" s="2" t="s">
        <v>649</v>
      </c>
      <c r="D180" s="2">
        <v>84.8</v>
      </c>
      <c r="E180" s="2" t="s">
        <v>1433</v>
      </c>
      <c r="F180" s="2" t="str">
        <f>IF(ISBLANK(Athletes_Combined[[#This Row],[affiliatename]]), "No Gym", Athletes_Combined[[#This Row],[affiliatename]])</f>
        <v>CrossFit Canal</v>
      </c>
      <c r="G180" s="2" t="s">
        <v>378</v>
      </c>
      <c r="H180" s="2" t="str">
        <f xml:space="preserve"> Athletes_Combined[[#This Row],[competitorname]] &amp; " - " &amp; Athletes_Combined[[#This Row],[status]]</f>
        <v>Leonardo Wernersbach Lima - ACT</v>
      </c>
      <c r="I180" s="2">
        <v>504</v>
      </c>
      <c r="J180" s="2" t="s">
        <v>1434</v>
      </c>
      <c r="K180" s="2">
        <v>825700</v>
      </c>
      <c r="L180" s="2" t="s">
        <v>1435</v>
      </c>
      <c r="M180" s="2" t="s">
        <v>1278</v>
      </c>
      <c r="N180" s="2">
        <v>52</v>
      </c>
      <c r="O180" s="2" t="s">
        <v>1436</v>
      </c>
      <c r="P180" s="2" t="s">
        <v>654</v>
      </c>
      <c r="Q180" s="16" t="s">
        <v>1437</v>
      </c>
      <c r="R180" s="2" t="str">
        <f t="shared" si="2"/>
        <v>Leonardo Wernersbach Lima</v>
      </c>
      <c r="S180" s="2">
        <v>5</v>
      </c>
      <c r="T180" s="2">
        <v>500</v>
      </c>
      <c r="U180" s="2" t="s">
        <v>1418</v>
      </c>
      <c r="V180" s="3">
        <v>1</v>
      </c>
    </row>
    <row r="181" spans="1:22" x14ac:dyDescent="0.35">
      <c r="A181" s="4">
        <v>1.77</v>
      </c>
      <c r="B181" s="5">
        <v>44777</v>
      </c>
      <c r="C181" s="5" t="s">
        <v>480</v>
      </c>
      <c r="D181" s="5">
        <v>86.2</v>
      </c>
      <c r="E181" s="5" t="s">
        <v>1438</v>
      </c>
      <c r="F181" s="5" t="str">
        <f>IF(ISBLANK(Athletes_Combined[[#This Row],[affiliatename]]), "No Gym", Athletes_Combined[[#This Row],[affiliatename]])</f>
        <v>Blitz CrossFit</v>
      </c>
      <c r="G181" s="5" t="s">
        <v>378</v>
      </c>
      <c r="H181" s="5" t="str">
        <f xml:space="preserve"> Athletes_Combined[[#This Row],[competitorname]] &amp; " - " &amp; Athletes_Combined[[#This Row],[status]]</f>
        <v>Patrick Murray - ACT</v>
      </c>
      <c r="I181" s="5">
        <v>508</v>
      </c>
      <c r="J181" s="5" t="s">
        <v>1439</v>
      </c>
      <c r="K181" s="5">
        <v>519096</v>
      </c>
      <c r="L181" s="5" t="s">
        <v>462</v>
      </c>
      <c r="M181" s="5" t="s">
        <v>1278</v>
      </c>
      <c r="N181" s="5">
        <v>52</v>
      </c>
      <c r="O181" s="5" t="s">
        <v>1440</v>
      </c>
      <c r="P181" s="5" t="s">
        <v>485</v>
      </c>
      <c r="Q181" s="17" t="s">
        <v>1441</v>
      </c>
      <c r="R181" s="5" t="str">
        <f t="shared" si="2"/>
        <v>Patrick Murray</v>
      </c>
      <c r="S181" s="5">
        <v>6</v>
      </c>
      <c r="T181" s="5">
        <v>490</v>
      </c>
      <c r="U181" s="5" t="s">
        <v>1418</v>
      </c>
      <c r="V181" s="6">
        <v>1</v>
      </c>
    </row>
    <row r="182" spans="1:22" x14ac:dyDescent="0.35">
      <c r="A182" s="1">
        <v>1.86</v>
      </c>
      <c r="B182" s="2">
        <v>44831</v>
      </c>
      <c r="C182" s="2" t="s">
        <v>376</v>
      </c>
      <c r="D182" s="2">
        <v>90.7</v>
      </c>
      <c r="E182" s="2" t="s">
        <v>1442</v>
      </c>
      <c r="F182" s="2" t="str">
        <f>IF(ISBLANK(Athletes_Combined[[#This Row],[affiliatename]]), "No Gym", Athletes_Combined[[#This Row],[affiliatename]])</f>
        <v>CrossFit Huntsville</v>
      </c>
      <c r="G182" s="2" t="s">
        <v>378</v>
      </c>
      <c r="H182" s="2" t="str">
        <f xml:space="preserve"> Athletes_Combined[[#This Row],[competitorname]] &amp; " - " &amp; Athletes_Combined[[#This Row],[status]]</f>
        <v>Paul McCrary - ACT</v>
      </c>
      <c r="I182" s="2">
        <v>505</v>
      </c>
      <c r="J182" s="2" t="s">
        <v>1443</v>
      </c>
      <c r="K182" s="2">
        <v>121517</v>
      </c>
      <c r="L182" s="2" t="s">
        <v>1444</v>
      </c>
      <c r="M182" s="2" t="s">
        <v>1278</v>
      </c>
      <c r="N182" s="2">
        <v>54</v>
      </c>
      <c r="O182" s="2" t="s">
        <v>1445</v>
      </c>
      <c r="P182" s="2" t="s">
        <v>383</v>
      </c>
      <c r="Q182" s="16" t="s">
        <v>1446</v>
      </c>
      <c r="R182" s="2" t="str">
        <f t="shared" si="2"/>
        <v>Paul McCrary</v>
      </c>
      <c r="S182" s="2">
        <v>7</v>
      </c>
      <c r="T182" s="2">
        <v>350</v>
      </c>
      <c r="U182" s="2" t="s">
        <v>1418</v>
      </c>
      <c r="V182" s="3">
        <v>1</v>
      </c>
    </row>
    <row r="183" spans="1:22" x14ac:dyDescent="0.35">
      <c r="A183" s="4">
        <v>1.68</v>
      </c>
      <c r="B183" s="5">
        <v>44878</v>
      </c>
      <c r="C183" s="5" t="s">
        <v>376</v>
      </c>
      <c r="D183" s="5">
        <v>72.099999999999994</v>
      </c>
      <c r="E183" s="5" t="s">
        <v>1447</v>
      </c>
      <c r="F183" s="5" t="str">
        <f>IF(ISBLANK(Athletes_Combined[[#This Row],[affiliatename]]), "No Gym", Athletes_Combined[[#This Row],[affiliatename]])</f>
        <v>Warlock CrossFit</v>
      </c>
      <c r="G183" s="5" t="s">
        <v>378</v>
      </c>
      <c r="H183" s="5" t="str">
        <f xml:space="preserve"> Athletes_Combined[[#This Row],[competitorname]] &amp; " - " &amp; Athletes_Combined[[#This Row],[status]]</f>
        <v>Charles Russo - ACT</v>
      </c>
      <c r="I183" s="5">
        <v>507</v>
      </c>
      <c r="J183" s="5" t="s">
        <v>1448</v>
      </c>
      <c r="K183" s="5">
        <v>50856</v>
      </c>
      <c r="L183" s="5" t="s">
        <v>1449</v>
      </c>
      <c r="M183" s="5" t="s">
        <v>1278</v>
      </c>
      <c r="N183" s="5">
        <v>50</v>
      </c>
      <c r="O183" s="5" t="s">
        <v>1450</v>
      </c>
      <c r="P183" s="5" t="s">
        <v>383</v>
      </c>
      <c r="Q183" s="17" t="s">
        <v>1451</v>
      </c>
      <c r="R183" s="5" t="str">
        <f t="shared" si="2"/>
        <v>Charles Russo</v>
      </c>
      <c r="S183" s="5">
        <v>8</v>
      </c>
      <c r="T183" s="5">
        <v>320</v>
      </c>
      <c r="U183" s="5" t="s">
        <v>1418</v>
      </c>
      <c r="V183" s="6">
        <v>1</v>
      </c>
    </row>
    <row r="184" spans="1:22" x14ac:dyDescent="0.35">
      <c r="A184" s="1">
        <v>1.8</v>
      </c>
      <c r="B184" s="2">
        <v>44834</v>
      </c>
      <c r="C184" s="2" t="s">
        <v>376</v>
      </c>
      <c r="D184" s="2">
        <v>85.3</v>
      </c>
      <c r="E184" s="2" t="s">
        <v>1452</v>
      </c>
      <c r="F184" s="2" t="str">
        <f>IF(ISBLANK(Athletes_Combined[[#This Row],[affiliatename]]), "No Gym", Athletes_Combined[[#This Row],[affiliatename]])</f>
        <v>CrossFit West Plains</v>
      </c>
      <c r="G184" s="2" t="s">
        <v>378</v>
      </c>
      <c r="H184" s="2" t="str">
        <f xml:space="preserve"> Athletes_Combined[[#This Row],[competitorname]] &amp; " - " &amp; Athletes_Combined[[#This Row],[status]]</f>
        <v>Ryan Joe Hamby - ACT</v>
      </c>
      <c r="I184" s="2">
        <v>509</v>
      </c>
      <c r="J184" s="2" t="s">
        <v>1453</v>
      </c>
      <c r="K184" s="2">
        <v>109071</v>
      </c>
      <c r="L184" s="2" t="s">
        <v>1454</v>
      </c>
      <c r="M184" s="2" t="s">
        <v>1278</v>
      </c>
      <c r="N184" s="2">
        <v>51</v>
      </c>
      <c r="O184" s="2" t="s">
        <v>1455</v>
      </c>
      <c r="P184" s="2" t="s">
        <v>383</v>
      </c>
      <c r="Q184" s="16" t="s">
        <v>1456</v>
      </c>
      <c r="R184" s="2" t="str">
        <f t="shared" si="2"/>
        <v>Ryan Joe Hamby</v>
      </c>
      <c r="S184" s="2">
        <v>9</v>
      </c>
      <c r="T184" s="2">
        <v>310</v>
      </c>
      <c r="U184" s="2" t="s">
        <v>1418</v>
      </c>
      <c r="V184" s="3">
        <v>1</v>
      </c>
    </row>
    <row r="185" spans="1:22" x14ac:dyDescent="0.35">
      <c r="A185" s="4">
        <v>1.83</v>
      </c>
      <c r="B185" s="5">
        <v>44945</v>
      </c>
      <c r="C185" s="5" t="s">
        <v>376</v>
      </c>
      <c r="D185" s="5">
        <v>102.1</v>
      </c>
      <c r="E185" s="5" t="s">
        <v>1457</v>
      </c>
      <c r="F185" s="5" t="str">
        <f>IF(ISBLANK(Athletes_Combined[[#This Row],[affiliatename]]), "No Gym", Athletes_Combined[[#This Row],[affiliatename]])</f>
        <v>Long Branch CrossFit</v>
      </c>
      <c r="G185" s="5" t="s">
        <v>257</v>
      </c>
      <c r="H185" s="5" t="str">
        <f xml:space="preserve"> Athletes_Combined[[#This Row],[competitorname]] &amp; " - " &amp; Athletes_Combined[[#This Row],[status]]</f>
        <v>Mark Ziolkowski - WD</v>
      </c>
      <c r="I185" s="5">
        <v>510</v>
      </c>
      <c r="J185" s="5" t="s">
        <v>1458</v>
      </c>
      <c r="K185" s="5">
        <v>241233</v>
      </c>
      <c r="L185" s="5" t="s">
        <v>1459</v>
      </c>
      <c r="M185" s="5" t="s">
        <v>1278</v>
      </c>
      <c r="N185" s="5">
        <v>52</v>
      </c>
      <c r="O185" s="5" t="s">
        <v>1460</v>
      </c>
      <c r="P185" s="5" t="s">
        <v>383</v>
      </c>
      <c r="Q185" s="17" t="s">
        <v>1461</v>
      </c>
      <c r="R185" s="5" t="str">
        <f t="shared" si="2"/>
        <v>Mark Ziolkowski</v>
      </c>
      <c r="S185" s="5">
        <v>10</v>
      </c>
      <c r="T185" s="5">
        <v>140</v>
      </c>
      <c r="U185" s="5" t="s">
        <v>1418</v>
      </c>
      <c r="V185" s="6">
        <v>1</v>
      </c>
    </row>
    <row r="186" spans="1:22" x14ac:dyDescent="0.35">
      <c r="A186" s="1">
        <v>1.86</v>
      </c>
      <c r="B186" s="2">
        <v>44919</v>
      </c>
      <c r="C186" s="2" t="s">
        <v>376</v>
      </c>
      <c r="D186" s="2">
        <v>90.7</v>
      </c>
      <c r="E186" s="2" t="s">
        <v>1462</v>
      </c>
      <c r="F186" s="2" t="str">
        <f>IF(ISBLANK(Athletes_Combined[[#This Row],[affiliatename]]), "No Gym", Athletes_Combined[[#This Row],[affiliatename]])</f>
        <v>Resilience CrossFit</v>
      </c>
      <c r="G186" s="2" t="s">
        <v>378</v>
      </c>
      <c r="H186" s="2" t="str">
        <f xml:space="preserve"> Athletes_Combined[[#This Row],[competitorname]] &amp; " - " &amp; Athletes_Combined[[#This Row],[status]]</f>
        <v>Joe Ames - ACT</v>
      </c>
      <c r="I186" s="2">
        <v>553</v>
      </c>
      <c r="J186" s="2" t="s">
        <v>1463</v>
      </c>
      <c r="K186" s="2">
        <v>111119</v>
      </c>
      <c r="L186" s="2" t="s">
        <v>1464</v>
      </c>
      <c r="M186" s="2" t="s">
        <v>1278</v>
      </c>
      <c r="N186" s="2">
        <v>55</v>
      </c>
      <c r="O186" s="2" t="s">
        <v>1465</v>
      </c>
      <c r="P186" s="2" t="s">
        <v>383</v>
      </c>
      <c r="Q186" s="16" t="s">
        <v>1466</v>
      </c>
      <c r="R186" s="2" t="str">
        <f t="shared" si="2"/>
        <v>Joe Ames</v>
      </c>
      <c r="S186" s="2">
        <v>1</v>
      </c>
      <c r="T186" s="2">
        <v>530</v>
      </c>
      <c r="U186" s="2" t="s">
        <v>1467</v>
      </c>
      <c r="V186" s="3">
        <v>1</v>
      </c>
    </row>
    <row r="187" spans="1:22" x14ac:dyDescent="0.35">
      <c r="A187" s="4">
        <v>1.83</v>
      </c>
      <c r="B187" s="5">
        <v>44886</v>
      </c>
      <c r="C187" s="5" t="s">
        <v>376</v>
      </c>
      <c r="D187" s="5">
        <v>93</v>
      </c>
      <c r="E187" s="5" t="s">
        <v>1468</v>
      </c>
      <c r="F187" s="5" t="str">
        <f>IF(ISBLANK(Athletes_Combined[[#This Row],[affiliatename]]), "No Gym", Athletes_Combined[[#This Row],[affiliatename]])</f>
        <v>CrossFit Unrestrained</v>
      </c>
      <c r="G187" s="5" t="s">
        <v>378</v>
      </c>
      <c r="H187" s="5" t="str">
        <f xml:space="preserve"> Athletes_Combined[[#This Row],[competitorname]] &amp; " - " &amp; Athletes_Combined[[#This Row],[status]]</f>
        <v>Kenneth Idler - ACT</v>
      </c>
      <c r="I187" s="5">
        <v>558</v>
      </c>
      <c r="J187" s="5" t="s">
        <v>1469</v>
      </c>
      <c r="K187" s="5">
        <v>38826</v>
      </c>
      <c r="L187" s="5" t="s">
        <v>1470</v>
      </c>
      <c r="M187" s="5" t="s">
        <v>1278</v>
      </c>
      <c r="N187" s="5">
        <v>56</v>
      </c>
      <c r="O187" s="5" t="s">
        <v>1471</v>
      </c>
      <c r="P187" s="5" t="s">
        <v>383</v>
      </c>
      <c r="Q187" s="17" t="s">
        <v>1472</v>
      </c>
      <c r="R187" s="5" t="str">
        <f t="shared" si="2"/>
        <v>Kenneth Idler</v>
      </c>
      <c r="S187" s="5">
        <v>2</v>
      </c>
      <c r="T187" s="5">
        <v>530</v>
      </c>
      <c r="U187" s="5" t="s">
        <v>1467</v>
      </c>
      <c r="V187" s="6">
        <v>1</v>
      </c>
    </row>
    <row r="188" spans="1:22" x14ac:dyDescent="0.35">
      <c r="A188" s="1">
        <v>1.65</v>
      </c>
      <c r="B188" s="2">
        <v>44840</v>
      </c>
      <c r="C188" s="2" t="s">
        <v>376</v>
      </c>
      <c r="D188" s="2">
        <v>68.900000000000006</v>
      </c>
      <c r="E188" s="2" t="s">
        <v>1473</v>
      </c>
      <c r="F188" s="2" t="str">
        <f>IF(ISBLANK(Athletes_Combined[[#This Row],[affiliatename]]), "No Gym", Athletes_Combined[[#This Row],[affiliatename]])</f>
        <v>Aloha CrossFit</v>
      </c>
      <c r="G188" s="2" t="s">
        <v>378</v>
      </c>
      <c r="H188" s="2" t="str">
        <f xml:space="preserve"> Athletes_Combined[[#This Row],[competitorname]] &amp; " - " &amp; Athletes_Combined[[#This Row],[status]]</f>
        <v>Allen Duarte - ACT</v>
      </c>
      <c r="I188" s="2">
        <v>552</v>
      </c>
      <c r="J188" s="2" t="s">
        <v>1474</v>
      </c>
      <c r="K188" s="2">
        <v>123429</v>
      </c>
      <c r="L188" s="2" t="s">
        <v>1475</v>
      </c>
      <c r="M188" s="2" t="s">
        <v>1278</v>
      </c>
      <c r="N188" s="2">
        <v>55</v>
      </c>
      <c r="O188" s="2" t="s">
        <v>1476</v>
      </c>
      <c r="P188" s="2" t="s">
        <v>383</v>
      </c>
      <c r="Q188" s="16" t="s">
        <v>1477</v>
      </c>
      <c r="R188" s="2" t="str">
        <f t="shared" si="2"/>
        <v>Allen Duarte</v>
      </c>
      <c r="S188" s="2">
        <v>3</v>
      </c>
      <c r="T188" s="2">
        <v>520</v>
      </c>
      <c r="U188" s="2" t="s">
        <v>1467</v>
      </c>
      <c r="V188" s="3">
        <v>1</v>
      </c>
    </row>
    <row r="189" spans="1:22" x14ac:dyDescent="0.35">
      <c r="A189" s="4">
        <v>1.8</v>
      </c>
      <c r="B189" s="5">
        <v>44880</v>
      </c>
      <c r="C189" s="5" t="s">
        <v>376</v>
      </c>
      <c r="D189" s="5">
        <v>77.099999999999994</v>
      </c>
      <c r="E189" s="5" t="s">
        <v>1282</v>
      </c>
      <c r="F189" s="5" t="str">
        <f>IF(ISBLANK(Athletes_Combined[[#This Row],[affiliatename]]), "No Gym", Athletes_Combined[[#This Row],[affiliatename]])</f>
        <v>CrossFit Rage</v>
      </c>
      <c r="G189" s="5" t="s">
        <v>378</v>
      </c>
      <c r="H189" s="5" t="str">
        <f xml:space="preserve"> Athletes_Combined[[#This Row],[competitorname]] &amp; " - " &amp; Athletes_Combined[[#This Row],[status]]</f>
        <v>Kurt Stein - ACT</v>
      </c>
      <c r="I189" s="5">
        <v>551</v>
      </c>
      <c r="J189" s="5" t="s">
        <v>1478</v>
      </c>
      <c r="K189" s="5">
        <v>53380</v>
      </c>
      <c r="L189" s="5" t="s">
        <v>1479</v>
      </c>
      <c r="M189" s="5" t="s">
        <v>1278</v>
      </c>
      <c r="N189" s="5">
        <v>55</v>
      </c>
      <c r="O189" s="5" t="s">
        <v>1480</v>
      </c>
      <c r="P189" s="5" t="s">
        <v>383</v>
      </c>
      <c r="Q189" s="17" t="s">
        <v>1481</v>
      </c>
      <c r="R189" s="5" t="str">
        <f t="shared" si="2"/>
        <v>Kurt Stein</v>
      </c>
      <c r="S189" s="5">
        <v>4</v>
      </c>
      <c r="T189" s="5">
        <v>490</v>
      </c>
      <c r="U189" s="5" t="s">
        <v>1467</v>
      </c>
      <c r="V189" s="6">
        <v>1</v>
      </c>
    </row>
    <row r="190" spans="1:22" x14ac:dyDescent="0.35">
      <c r="A190" s="1">
        <v>1.55</v>
      </c>
      <c r="B190" s="2">
        <v>44838</v>
      </c>
      <c r="C190" s="2" t="s">
        <v>459</v>
      </c>
      <c r="D190" s="2">
        <v>79.400000000000006</v>
      </c>
      <c r="E190" s="2" t="s">
        <v>1482</v>
      </c>
      <c r="F190" s="2" t="str">
        <f>IF(ISBLANK(Athletes_Combined[[#This Row],[affiliatename]]), "No Gym", Athletes_Combined[[#This Row],[affiliatename]])</f>
        <v>CrossFit Mozomo</v>
      </c>
      <c r="G190" s="2" t="s">
        <v>378</v>
      </c>
      <c r="H190" s="2" t="str">
        <f xml:space="preserve"> Athletes_Combined[[#This Row],[competitorname]] &amp; " - " &amp; Athletes_Combined[[#This Row],[status]]</f>
        <v>Bruce Young - ACT</v>
      </c>
      <c r="I190" s="2">
        <v>555</v>
      </c>
      <c r="J190" s="2" t="s">
        <v>1483</v>
      </c>
      <c r="K190" s="2">
        <v>12819</v>
      </c>
      <c r="L190" s="2" t="s">
        <v>1411</v>
      </c>
      <c r="M190" s="2" t="s">
        <v>1278</v>
      </c>
      <c r="N190" s="2">
        <v>55</v>
      </c>
      <c r="O190" s="2" t="s">
        <v>1484</v>
      </c>
      <c r="P190" s="2" t="s">
        <v>464</v>
      </c>
      <c r="Q190" s="16" t="s">
        <v>1485</v>
      </c>
      <c r="R190" s="2" t="str">
        <f t="shared" si="2"/>
        <v>Bruce Young</v>
      </c>
      <c r="S190" s="2">
        <v>5</v>
      </c>
      <c r="T190" s="2">
        <v>460</v>
      </c>
      <c r="U190" s="2" t="s">
        <v>1467</v>
      </c>
      <c r="V190" s="3">
        <v>1</v>
      </c>
    </row>
    <row r="191" spans="1:22" x14ac:dyDescent="0.35">
      <c r="A191" s="4">
        <v>1.8</v>
      </c>
      <c r="B191" s="5"/>
      <c r="C191" s="5" t="s">
        <v>376</v>
      </c>
      <c r="D191" s="5">
        <v>82.6</v>
      </c>
      <c r="E191" s="5"/>
      <c r="F191" s="5" t="str">
        <f>IF(ISBLANK(Athletes_Combined[[#This Row],[affiliatename]]), "No Gym", Athletes_Combined[[#This Row],[affiliatename]])</f>
        <v>No Gym</v>
      </c>
      <c r="G191" s="5" t="s">
        <v>378</v>
      </c>
      <c r="H191" s="5" t="str">
        <f xml:space="preserve"> Athletes_Combined[[#This Row],[competitorname]] &amp; " - " &amp; Athletes_Combined[[#This Row],[status]]</f>
        <v>Will Powell - ACT</v>
      </c>
      <c r="I191" s="5">
        <v>559</v>
      </c>
      <c r="J191" s="5" t="s">
        <v>1486</v>
      </c>
      <c r="K191" s="5">
        <v>59899</v>
      </c>
      <c r="L191" s="5" t="s">
        <v>432</v>
      </c>
      <c r="M191" s="5" t="s">
        <v>1278</v>
      </c>
      <c r="N191" s="5">
        <v>59</v>
      </c>
      <c r="O191" s="5" t="s">
        <v>1487</v>
      </c>
      <c r="P191" s="5" t="s">
        <v>383</v>
      </c>
      <c r="Q191" s="17" t="s">
        <v>1488</v>
      </c>
      <c r="R191" s="5" t="str">
        <f t="shared" si="2"/>
        <v>Will Powell</v>
      </c>
      <c r="S191" s="5">
        <v>6</v>
      </c>
      <c r="T191" s="5">
        <v>390</v>
      </c>
      <c r="U191" s="5" t="s">
        <v>1467</v>
      </c>
      <c r="V191" s="6">
        <v>1</v>
      </c>
    </row>
    <row r="192" spans="1:22" x14ac:dyDescent="0.35">
      <c r="A192" s="1">
        <v>1.77</v>
      </c>
      <c r="B192" s="2">
        <v>44896</v>
      </c>
      <c r="C192" s="2" t="s">
        <v>376</v>
      </c>
      <c r="D192" s="2">
        <v>76.2</v>
      </c>
      <c r="E192" s="2" t="s">
        <v>1489</v>
      </c>
      <c r="F192" s="2" t="str">
        <f>IF(ISBLANK(Athletes_Combined[[#This Row],[affiliatename]]), "No Gym", Athletes_Combined[[#This Row],[affiliatename]])</f>
        <v>Ocean State CrossFit</v>
      </c>
      <c r="G192" s="2" t="s">
        <v>378</v>
      </c>
      <c r="H192" s="2" t="str">
        <f xml:space="preserve"> Athletes_Combined[[#This Row],[competitorname]] &amp; " - " &amp; Athletes_Combined[[#This Row],[status]]</f>
        <v>Stuart Swanson - ACT</v>
      </c>
      <c r="I192" s="2">
        <v>557</v>
      </c>
      <c r="J192" s="2" t="s">
        <v>1490</v>
      </c>
      <c r="K192" s="2">
        <v>299915</v>
      </c>
      <c r="L192" s="2" t="s">
        <v>1491</v>
      </c>
      <c r="M192" s="2" t="s">
        <v>1278</v>
      </c>
      <c r="N192" s="2">
        <v>56</v>
      </c>
      <c r="O192" s="2" t="s">
        <v>1492</v>
      </c>
      <c r="P192" s="2" t="s">
        <v>383</v>
      </c>
      <c r="Q192" s="16" t="s">
        <v>1493</v>
      </c>
      <c r="R192" s="2" t="str">
        <f t="shared" si="2"/>
        <v>Stuart Swanson</v>
      </c>
      <c r="S192" s="2">
        <v>7</v>
      </c>
      <c r="T192" s="2">
        <v>350</v>
      </c>
      <c r="U192" s="2" t="s">
        <v>1467</v>
      </c>
      <c r="V192" s="3">
        <v>1</v>
      </c>
    </row>
    <row r="193" spans="1:22" x14ac:dyDescent="0.35">
      <c r="A193" s="4">
        <v>1.83</v>
      </c>
      <c r="B193" s="5">
        <v>44902</v>
      </c>
      <c r="C193" s="5" t="s">
        <v>376</v>
      </c>
      <c r="D193" s="5">
        <v>83.9</v>
      </c>
      <c r="E193" s="5" t="s">
        <v>1494</v>
      </c>
      <c r="F193" s="5" t="str">
        <f>IF(ISBLANK(Athletes_Combined[[#This Row],[affiliatename]]), "No Gym", Athletes_Combined[[#This Row],[affiliatename]])</f>
        <v>CrossFit Balance</v>
      </c>
      <c r="G193" s="5" t="s">
        <v>378</v>
      </c>
      <c r="H193" s="5" t="str">
        <f xml:space="preserve"> Athletes_Combined[[#This Row],[competitorname]] &amp; " - " &amp; Athletes_Combined[[#This Row],[status]]</f>
        <v>Vincent Lopez - ACT</v>
      </c>
      <c r="I193" s="5">
        <v>560</v>
      </c>
      <c r="J193" s="5" t="s">
        <v>1495</v>
      </c>
      <c r="K193" s="5">
        <v>56292</v>
      </c>
      <c r="L193" s="5" t="s">
        <v>1496</v>
      </c>
      <c r="M193" s="5" t="s">
        <v>1278</v>
      </c>
      <c r="N193" s="5">
        <v>56</v>
      </c>
      <c r="O193" s="5" t="s">
        <v>884</v>
      </c>
      <c r="P193" s="5" t="s">
        <v>383</v>
      </c>
      <c r="Q193" s="17" t="s">
        <v>1497</v>
      </c>
      <c r="R193" s="5" t="str">
        <f t="shared" si="2"/>
        <v>Vincent Lopez</v>
      </c>
      <c r="S193" s="5">
        <v>8</v>
      </c>
      <c r="T193" s="5">
        <v>280</v>
      </c>
      <c r="U193" s="5" t="s">
        <v>1467</v>
      </c>
      <c r="V193" s="6">
        <v>1</v>
      </c>
    </row>
    <row r="194" spans="1:22" x14ac:dyDescent="0.35">
      <c r="A194" s="1">
        <v>1.83</v>
      </c>
      <c r="B194" s="2">
        <v>44797</v>
      </c>
      <c r="C194" s="2" t="s">
        <v>376</v>
      </c>
      <c r="D194" s="2">
        <v>90.7</v>
      </c>
      <c r="E194" s="2" t="s">
        <v>1498</v>
      </c>
      <c r="F194" s="2" t="str">
        <f>IF(ISBLANK(Athletes_Combined[[#This Row],[affiliatename]]), "No Gym", Athletes_Combined[[#This Row],[affiliatename]])</f>
        <v>CrossFit 417</v>
      </c>
      <c r="G194" s="2" t="s">
        <v>378</v>
      </c>
      <c r="H194" s="2" t="str">
        <f xml:space="preserve"> Athletes_Combined[[#This Row],[competitorname]] &amp; " - " &amp; Athletes_Combined[[#This Row],[status]]</f>
        <v>Rob Bernet - ACT</v>
      </c>
      <c r="I194" s="2">
        <v>556</v>
      </c>
      <c r="J194" s="2" t="s">
        <v>1499</v>
      </c>
      <c r="K194" s="2">
        <v>221046</v>
      </c>
      <c r="L194" s="2" t="s">
        <v>1500</v>
      </c>
      <c r="M194" s="2" t="s">
        <v>1278</v>
      </c>
      <c r="N194" s="2">
        <v>55</v>
      </c>
      <c r="O194" s="2" t="s">
        <v>1501</v>
      </c>
      <c r="P194" s="2" t="s">
        <v>383</v>
      </c>
      <c r="Q194" s="16" t="s">
        <v>1502</v>
      </c>
      <c r="R194" s="2" t="str">
        <f t="shared" ref="R194:R257" si="3">TRIM(Q:Q)</f>
        <v>Rob Bernet</v>
      </c>
      <c r="S194" s="2">
        <v>9</v>
      </c>
      <c r="T194" s="2">
        <v>260</v>
      </c>
      <c r="U194" s="2" t="s">
        <v>1467</v>
      </c>
      <c r="V194" s="3">
        <v>1</v>
      </c>
    </row>
    <row r="195" spans="1:22" x14ac:dyDescent="0.35">
      <c r="A195" s="4">
        <v>1.56</v>
      </c>
      <c r="B195" s="5">
        <v>44926</v>
      </c>
      <c r="C195" s="5" t="s">
        <v>376</v>
      </c>
      <c r="D195" s="5">
        <v>84.4</v>
      </c>
      <c r="E195" s="5" t="s">
        <v>1503</v>
      </c>
      <c r="F195" s="5" t="str">
        <f>IF(ISBLANK(Athletes_Combined[[#This Row],[affiliatename]]), "No Gym", Athletes_Combined[[#This Row],[affiliatename]])</f>
        <v>CrossFit 1st State</v>
      </c>
      <c r="G195" s="5" t="s">
        <v>378</v>
      </c>
      <c r="H195" s="5" t="str">
        <f xml:space="preserve"> Athletes_Combined[[#This Row],[competitorname]] &amp; " - " &amp; Athletes_Combined[[#This Row],[status]]</f>
        <v>Paul Perna - ACT</v>
      </c>
      <c r="I195" s="5">
        <v>601</v>
      </c>
      <c r="J195" s="5" t="s">
        <v>638</v>
      </c>
      <c r="K195" s="5">
        <v>750230</v>
      </c>
      <c r="L195" s="5" t="s">
        <v>1444</v>
      </c>
      <c r="M195" s="5" t="s">
        <v>1278</v>
      </c>
      <c r="N195" s="5">
        <v>60</v>
      </c>
      <c r="O195" s="5" t="s">
        <v>1504</v>
      </c>
      <c r="P195" s="5" t="s">
        <v>383</v>
      </c>
      <c r="Q195" s="17" t="s">
        <v>1505</v>
      </c>
      <c r="R195" s="5" t="str">
        <f t="shared" si="3"/>
        <v>Paul Perna</v>
      </c>
      <c r="S195" s="5">
        <v>1</v>
      </c>
      <c r="T195" s="5">
        <v>520</v>
      </c>
      <c r="U195" s="5" t="s">
        <v>1506</v>
      </c>
      <c r="V195" s="6">
        <v>1</v>
      </c>
    </row>
    <row r="196" spans="1:22" x14ac:dyDescent="0.35">
      <c r="A196" s="1">
        <v>1.86</v>
      </c>
      <c r="B196" s="2"/>
      <c r="C196" s="2" t="s">
        <v>459</v>
      </c>
      <c r="D196" s="2">
        <v>90.7</v>
      </c>
      <c r="E196" s="2"/>
      <c r="F196" s="2" t="str">
        <f>IF(ISBLANK(Athletes_Combined[[#This Row],[affiliatename]]), "No Gym", Athletes_Combined[[#This Row],[affiliatename]])</f>
        <v>No Gym</v>
      </c>
      <c r="G196" s="2" t="s">
        <v>378</v>
      </c>
      <c r="H196" s="2" t="str">
        <f xml:space="preserve"> Athletes_Combined[[#This Row],[competitorname]] &amp; " - " &amp; Athletes_Combined[[#This Row],[status]]</f>
        <v>Gord MacKinnon - ACT</v>
      </c>
      <c r="I196" s="2">
        <v>606</v>
      </c>
      <c r="J196" s="2" t="s">
        <v>638</v>
      </c>
      <c r="K196" s="2">
        <v>24918</v>
      </c>
      <c r="L196" s="2" t="s">
        <v>1507</v>
      </c>
      <c r="M196" s="2" t="s">
        <v>1278</v>
      </c>
      <c r="N196" s="2">
        <v>60</v>
      </c>
      <c r="O196" s="2" t="s">
        <v>1508</v>
      </c>
      <c r="P196" s="2" t="s">
        <v>464</v>
      </c>
      <c r="Q196" s="16" t="s">
        <v>1509</v>
      </c>
      <c r="R196" s="2" t="str">
        <f t="shared" si="3"/>
        <v>Gord MacKinnon</v>
      </c>
      <c r="S196" s="2">
        <v>2</v>
      </c>
      <c r="T196" s="2">
        <v>490</v>
      </c>
      <c r="U196" s="2" t="s">
        <v>1506</v>
      </c>
      <c r="V196" s="3">
        <v>1</v>
      </c>
    </row>
    <row r="197" spans="1:22" x14ac:dyDescent="0.35">
      <c r="A197" s="4">
        <v>1.55</v>
      </c>
      <c r="B197" s="5">
        <v>44837</v>
      </c>
      <c r="C197" s="5" t="s">
        <v>459</v>
      </c>
      <c r="D197" s="5">
        <v>90.7</v>
      </c>
      <c r="E197" s="5" t="s">
        <v>1510</v>
      </c>
      <c r="F197" s="5" t="str">
        <f>IF(ISBLANK(Athletes_Combined[[#This Row],[affiliatename]]), "No Gym", Athletes_Combined[[#This Row],[affiliatename]])</f>
        <v>CrossFit Connection</v>
      </c>
      <c r="G197" s="5" t="s">
        <v>378</v>
      </c>
      <c r="H197" s="5" t="str">
        <f xml:space="preserve"> Athletes_Combined[[#This Row],[competitorname]] &amp; " - " &amp; Athletes_Combined[[#This Row],[status]]</f>
        <v>Dan Brannagan - ACT</v>
      </c>
      <c r="I197" s="5">
        <v>602</v>
      </c>
      <c r="J197" s="5" t="s">
        <v>1511</v>
      </c>
      <c r="K197" s="5">
        <v>283002</v>
      </c>
      <c r="L197" s="5" t="s">
        <v>1512</v>
      </c>
      <c r="M197" s="5" t="s">
        <v>1278</v>
      </c>
      <c r="N197" s="5">
        <v>60</v>
      </c>
      <c r="O197" s="5" t="s">
        <v>1513</v>
      </c>
      <c r="P197" s="5" t="s">
        <v>464</v>
      </c>
      <c r="Q197" s="17" t="s">
        <v>1514</v>
      </c>
      <c r="R197" s="5" t="str">
        <f t="shared" si="3"/>
        <v>Dan Brannagan</v>
      </c>
      <c r="S197" s="5">
        <v>3</v>
      </c>
      <c r="T197" s="5">
        <v>480</v>
      </c>
      <c r="U197" s="5" t="s">
        <v>1506</v>
      </c>
      <c r="V197" s="6">
        <v>1</v>
      </c>
    </row>
    <row r="198" spans="1:22" x14ac:dyDescent="0.35">
      <c r="A198" s="1">
        <v>1.74</v>
      </c>
      <c r="B198" s="2">
        <v>44827</v>
      </c>
      <c r="C198" s="2" t="s">
        <v>376</v>
      </c>
      <c r="D198" s="2">
        <v>74.400000000000006</v>
      </c>
      <c r="E198" s="2" t="s">
        <v>1515</v>
      </c>
      <c r="F198" s="2" t="str">
        <f>IF(ISBLANK(Athletes_Combined[[#This Row],[affiliatename]]), "No Gym", Athletes_Combined[[#This Row],[affiliatename]])</f>
        <v>CrossFit Adrenaline</v>
      </c>
      <c r="G198" s="2" t="s">
        <v>378</v>
      </c>
      <c r="H198" s="2" t="str">
        <f xml:space="preserve"> Athletes_Combined[[#This Row],[competitorname]] &amp; " - " &amp; Athletes_Combined[[#This Row],[status]]</f>
        <v>Carl Giuffre - ACT</v>
      </c>
      <c r="I198" s="2">
        <v>603</v>
      </c>
      <c r="J198" s="2" t="s">
        <v>1516</v>
      </c>
      <c r="K198" s="2">
        <v>536200</v>
      </c>
      <c r="L198" s="2" t="s">
        <v>1517</v>
      </c>
      <c r="M198" s="2" t="s">
        <v>1278</v>
      </c>
      <c r="N198" s="2">
        <v>60</v>
      </c>
      <c r="O198" s="2" t="s">
        <v>1518</v>
      </c>
      <c r="P198" s="2" t="s">
        <v>383</v>
      </c>
      <c r="Q198" s="16" t="s">
        <v>1519</v>
      </c>
      <c r="R198" s="2" t="str">
        <f t="shared" si="3"/>
        <v>Carl Giuffre</v>
      </c>
      <c r="S198" s="2">
        <v>4</v>
      </c>
      <c r="T198" s="2">
        <v>470</v>
      </c>
      <c r="U198" s="2" t="s">
        <v>1506</v>
      </c>
      <c r="V198" s="3">
        <v>1</v>
      </c>
    </row>
    <row r="199" spans="1:22" x14ac:dyDescent="0.35">
      <c r="A199" s="4">
        <v>1.71</v>
      </c>
      <c r="B199" s="5">
        <v>44934</v>
      </c>
      <c r="C199" s="5" t="s">
        <v>391</v>
      </c>
      <c r="D199" s="5">
        <v>73.900000000000006</v>
      </c>
      <c r="E199" s="5" t="s">
        <v>1520</v>
      </c>
      <c r="F199" s="5" t="str">
        <f>IF(ISBLANK(Athletes_Combined[[#This Row],[affiliatename]]), "No Gym", Athletes_Combined[[#This Row],[affiliatename]])</f>
        <v>CrossFit Sport</v>
      </c>
      <c r="G199" s="5" t="s">
        <v>378</v>
      </c>
      <c r="H199" s="5" t="str">
        <f xml:space="preserve"> Athletes_Combined[[#This Row],[competitorname]] &amp; " - " &amp; Athletes_Combined[[#This Row],[status]]</f>
        <v>Hilmar Hardarson - ACT</v>
      </c>
      <c r="I199" s="5">
        <v>605</v>
      </c>
      <c r="J199" s="5" t="s">
        <v>1521</v>
      </c>
      <c r="K199" s="5">
        <v>18975</v>
      </c>
      <c r="L199" s="5" t="s">
        <v>1522</v>
      </c>
      <c r="M199" s="5" t="s">
        <v>1278</v>
      </c>
      <c r="N199" s="5">
        <v>62</v>
      </c>
      <c r="O199" s="5" t="s">
        <v>1523</v>
      </c>
      <c r="P199" s="5" t="s">
        <v>396</v>
      </c>
      <c r="Q199" s="17" t="s">
        <v>1524</v>
      </c>
      <c r="R199" s="5" t="str">
        <f t="shared" si="3"/>
        <v>Hilmar Hardarson</v>
      </c>
      <c r="S199" s="5">
        <v>5</v>
      </c>
      <c r="T199" s="5">
        <v>460</v>
      </c>
      <c r="U199" s="5" t="s">
        <v>1506</v>
      </c>
      <c r="V199" s="6">
        <v>1</v>
      </c>
    </row>
    <row r="200" spans="1:22" x14ac:dyDescent="0.35">
      <c r="A200" s="1">
        <v>1.77</v>
      </c>
      <c r="B200" s="2">
        <v>44939</v>
      </c>
      <c r="C200" s="2" t="s">
        <v>376</v>
      </c>
      <c r="D200" s="2">
        <v>73.900000000000006</v>
      </c>
      <c r="E200" s="2" t="s">
        <v>1525</v>
      </c>
      <c r="F200" s="2" t="str">
        <f>IF(ISBLANK(Athletes_Combined[[#This Row],[affiliatename]]), "No Gym", Athletes_Combined[[#This Row],[affiliatename]])</f>
        <v>CrossFit SolaFide</v>
      </c>
      <c r="G200" s="2" t="s">
        <v>378</v>
      </c>
      <c r="H200" s="2" t="str">
        <f xml:space="preserve"> Athletes_Combined[[#This Row],[competitorname]] &amp; " - " &amp; Athletes_Combined[[#This Row],[status]]</f>
        <v>David Hippensteel - ACT</v>
      </c>
      <c r="I200" s="2">
        <v>607</v>
      </c>
      <c r="J200" s="2" t="s">
        <v>1526</v>
      </c>
      <c r="K200" s="2">
        <v>57724</v>
      </c>
      <c r="L200" s="2" t="s">
        <v>989</v>
      </c>
      <c r="M200" s="2" t="s">
        <v>1278</v>
      </c>
      <c r="N200" s="2">
        <v>63</v>
      </c>
      <c r="O200" s="2" t="s">
        <v>1527</v>
      </c>
      <c r="P200" s="2" t="s">
        <v>383</v>
      </c>
      <c r="Q200" s="16" t="s">
        <v>1528</v>
      </c>
      <c r="R200" s="2" t="str">
        <f t="shared" si="3"/>
        <v>David Hippensteel</v>
      </c>
      <c r="S200" s="2">
        <v>6</v>
      </c>
      <c r="T200" s="2">
        <v>400</v>
      </c>
      <c r="U200" s="2" t="s">
        <v>1506</v>
      </c>
      <c r="V200" s="3">
        <v>1</v>
      </c>
    </row>
    <row r="201" spans="1:22" x14ac:dyDescent="0.35">
      <c r="A201" s="4">
        <v>1.55</v>
      </c>
      <c r="B201" s="5">
        <v>44853</v>
      </c>
      <c r="C201" s="5" t="s">
        <v>376</v>
      </c>
      <c r="D201" s="5">
        <v>81.599999999999994</v>
      </c>
      <c r="E201" s="5" t="s">
        <v>1529</v>
      </c>
      <c r="F201" s="5" t="str">
        <f>IF(ISBLANK(Athletes_Combined[[#This Row],[affiliatename]]), "No Gym", Athletes_Combined[[#This Row],[affiliatename]])</f>
        <v>The Arena Nevada CrossFit</v>
      </c>
      <c r="G201" s="5" t="s">
        <v>378</v>
      </c>
      <c r="H201" s="5" t="str">
        <f xml:space="preserve"> Athletes_Combined[[#This Row],[competitorname]] &amp; " - " &amp; Athletes_Combined[[#This Row],[status]]</f>
        <v>Michael Brown - ACT</v>
      </c>
      <c r="I201" s="5">
        <v>608</v>
      </c>
      <c r="J201" s="5" t="s">
        <v>1530</v>
      </c>
      <c r="K201" s="5">
        <v>464020</v>
      </c>
      <c r="L201" s="5" t="s">
        <v>524</v>
      </c>
      <c r="M201" s="5" t="s">
        <v>1278</v>
      </c>
      <c r="N201" s="5">
        <v>61</v>
      </c>
      <c r="O201" s="5" t="s">
        <v>1021</v>
      </c>
      <c r="P201" s="5" t="s">
        <v>383</v>
      </c>
      <c r="Q201" s="17" t="s">
        <v>1531</v>
      </c>
      <c r="R201" s="5" t="str">
        <f t="shared" si="3"/>
        <v>Michael Brown</v>
      </c>
      <c r="S201" s="5">
        <v>7</v>
      </c>
      <c r="T201" s="5">
        <v>340</v>
      </c>
      <c r="U201" s="5" t="s">
        <v>1506</v>
      </c>
      <c r="V201" s="6">
        <v>1</v>
      </c>
    </row>
    <row r="202" spans="1:22" x14ac:dyDescent="0.35">
      <c r="A202" s="1">
        <v>1.56</v>
      </c>
      <c r="B202" s="2">
        <v>44890</v>
      </c>
      <c r="C202" s="2" t="s">
        <v>376</v>
      </c>
      <c r="D202" s="2">
        <v>79.400000000000006</v>
      </c>
      <c r="E202" s="2" t="s">
        <v>1532</v>
      </c>
      <c r="F202" s="2" t="str">
        <f>IF(ISBLANK(Athletes_Combined[[#This Row],[affiliatename]]), "No Gym", Athletes_Combined[[#This Row],[affiliatename]])</f>
        <v>Double Down CrossFit</v>
      </c>
      <c r="G202" s="2" t="s">
        <v>378</v>
      </c>
      <c r="H202" s="2" t="str">
        <f xml:space="preserve"> Athletes_Combined[[#This Row],[competitorname]] &amp; " - " &amp; Athletes_Combined[[#This Row],[status]]</f>
        <v>Ken Wellner - ACT</v>
      </c>
      <c r="I202" s="2">
        <v>604</v>
      </c>
      <c r="J202" s="2" t="s">
        <v>1533</v>
      </c>
      <c r="K202" s="2">
        <v>661916</v>
      </c>
      <c r="L202" s="2" t="s">
        <v>1470</v>
      </c>
      <c r="M202" s="2" t="s">
        <v>1278</v>
      </c>
      <c r="N202" s="2">
        <v>60</v>
      </c>
      <c r="O202" s="2" t="s">
        <v>1534</v>
      </c>
      <c r="P202" s="2" t="s">
        <v>383</v>
      </c>
      <c r="Q202" s="16" t="s">
        <v>1535</v>
      </c>
      <c r="R202" s="2" t="str">
        <f t="shared" si="3"/>
        <v>Ken Wellner</v>
      </c>
      <c r="S202" s="2">
        <v>8</v>
      </c>
      <c r="T202" s="2">
        <v>310</v>
      </c>
      <c r="U202" s="2" t="s">
        <v>1506</v>
      </c>
      <c r="V202" s="3">
        <v>1</v>
      </c>
    </row>
    <row r="203" spans="1:22" x14ac:dyDescent="0.35">
      <c r="A203" s="4">
        <v>1.55</v>
      </c>
      <c r="B203" s="5">
        <v>44949</v>
      </c>
      <c r="C203" s="5" t="s">
        <v>376</v>
      </c>
      <c r="D203" s="5">
        <v>72.599999999999994</v>
      </c>
      <c r="E203" s="5" t="s">
        <v>1536</v>
      </c>
      <c r="F203" s="5" t="str">
        <f>IF(ISBLANK(Athletes_Combined[[#This Row],[affiliatename]]), "No Gym", Athletes_Combined[[#This Row],[affiliatename]])</f>
        <v>CrossFit Beaufort</v>
      </c>
      <c r="G203" s="5" t="s">
        <v>378</v>
      </c>
      <c r="H203" s="5" t="str">
        <f xml:space="preserve"> Athletes_Combined[[#This Row],[competitorname]] &amp; " - " &amp; Athletes_Combined[[#This Row],[status]]</f>
        <v>David Hardie - ACT</v>
      </c>
      <c r="I203" s="5">
        <v>610</v>
      </c>
      <c r="J203" s="5" t="s">
        <v>1537</v>
      </c>
      <c r="K203" s="5">
        <v>256405</v>
      </c>
      <c r="L203" s="5" t="s">
        <v>989</v>
      </c>
      <c r="M203" s="5" t="s">
        <v>1278</v>
      </c>
      <c r="N203" s="5">
        <v>61</v>
      </c>
      <c r="O203" s="5" t="s">
        <v>1538</v>
      </c>
      <c r="P203" s="5" t="s">
        <v>383</v>
      </c>
      <c r="Q203" s="17" t="s">
        <v>1539</v>
      </c>
      <c r="R203" s="5" t="str">
        <f t="shared" si="3"/>
        <v>David Hardie</v>
      </c>
      <c r="S203" s="5">
        <v>9</v>
      </c>
      <c r="T203" s="5">
        <v>290</v>
      </c>
      <c r="U203" s="5" t="s">
        <v>1506</v>
      </c>
      <c r="V203" s="6">
        <v>1</v>
      </c>
    </row>
    <row r="204" spans="1:22" x14ac:dyDescent="0.35">
      <c r="A204" s="1">
        <v>1.77</v>
      </c>
      <c r="B204" s="2">
        <v>44815</v>
      </c>
      <c r="C204" s="2" t="s">
        <v>376</v>
      </c>
      <c r="D204" s="2">
        <v>74.8</v>
      </c>
      <c r="E204" s="2" t="s">
        <v>1540</v>
      </c>
      <c r="F204" s="2" t="str">
        <f>IF(ISBLANK(Athletes_Combined[[#This Row],[affiliatename]]), "No Gym", Athletes_Combined[[#This Row],[affiliatename]])</f>
        <v>CrossFit Dallas Central</v>
      </c>
      <c r="G204" s="2" t="s">
        <v>378</v>
      </c>
      <c r="H204" s="2" t="str">
        <f xml:space="preserve"> Athletes_Combined[[#This Row],[competitorname]] &amp; " - " &amp; Athletes_Combined[[#This Row],[status]]</f>
        <v>Tom de Nolf - ACT</v>
      </c>
      <c r="I204" s="2">
        <v>609</v>
      </c>
      <c r="J204" s="2" t="s">
        <v>1541</v>
      </c>
      <c r="K204" s="2">
        <v>522158</v>
      </c>
      <c r="L204" s="2" t="s">
        <v>1542</v>
      </c>
      <c r="M204" s="2" t="s">
        <v>1278</v>
      </c>
      <c r="N204" s="2">
        <v>60</v>
      </c>
      <c r="O204" s="2" t="s">
        <v>1543</v>
      </c>
      <c r="P204" s="2" t="s">
        <v>383</v>
      </c>
      <c r="Q204" s="16" t="s">
        <v>1544</v>
      </c>
      <c r="R204" s="2" t="str">
        <f t="shared" si="3"/>
        <v>Tom de Nolf</v>
      </c>
      <c r="S204" s="2">
        <v>10</v>
      </c>
      <c r="T204" s="2">
        <v>140</v>
      </c>
      <c r="U204" s="2" t="s">
        <v>1506</v>
      </c>
      <c r="V204" s="3">
        <v>1</v>
      </c>
    </row>
    <row r="205" spans="1:22" x14ac:dyDescent="0.35">
      <c r="A205" s="1">
        <v>1.65</v>
      </c>
      <c r="B205" s="2">
        <v>44632</v>
      </c>
      <c r="C205" s="2" t="s">
        <v>403</v>
      </c>
      <c r="D205" s="2">
        <v>58.1</v>
      </c>
      <c r="E205" s="2" t="s">
        <v>377</v>
      </c>
      <c r="F205" s="2" t="str">
        <f>IF(ISBLANK(Athletes_Combined[[#This Row],[affiliatename]]), "No Gym", Athletes_Combined[[#This Row],[affiliatename]])</f>
        <v>CrossFit Mayhem</v>
      </c>
      <c r="G205" s="2" t="s">
        <v>378</v>
      </c>
      <c r="H205" s="2" t="str">
        <f xml:space="preserve"> Athletes_Combined[[#This Row],[competitorname]] &amp; " - " &amp; Athletes_Combined[[#This Row],[status]]</f>
        <v>Tia-Clair Toomey - ACT</v>
      </c>
      <c r="I205" s="2">
        <v>17</v>
      </c>
      <c r="J205" s="2" t="s">
        <v>1545</v>
      </c>
      <c r="K205" s="2">
        <v>163097</v>
      </c>
      <c r="L205" s="2" t="s">
        <v>1546</v>
      </c>
      <c r="M205" s="2" t="s">
        <v>1547</v>
      </c>
      <c r="N205" s="2">
        <v>25</v>
      </c>
      <c r="O205" s="2" t="s">
        <v>1548</v>
      </c>
      <c r="P205" s="2" t="s">
        <v>408</v>
      </c>
      <c r="Q205" s="16" t="s">
        <v>1549</v>
      </c>
      <c r="R205" s="2" t="str">
        <f t="shared" si="3"/>
        <v>Tia-Clair Toomey</v>
      </c>
      <c r="S205" s="2">
        <v>1</v>
      </c>
      <c r="T205" s="2">
        <v>1071</v>
      </c>
      <c r="U205" s="2" t="s">
        <v>1550</v>
      </c>
      <c r="V205" s="3">
        <v>1</v>
      </c>
    </row>
    <row r="206" spans="1:22" x14ac:dyDescent="0.35">
      <c r="A206" s="4">
        <v>1.65</v>
      </c>
      <c r="B206" s="5">
        <v>44731</v>
      </c>
      <c r="C206" s="5" t="s">
        <v>594</v>
      </c>
      <c r="D206" s="5">
        <v>59</v>
      </c>
      <c r="E206" s="5" t="s">
        <v>1551</v>
      </c>
      <c r="F206" s="5" t="str">
        <f>IF(ISBLANK(Athletes_Combined[[#This Row],[affiliatename]]), "No Gym", Athletes_Combined[[#This Row],[affiliatename]])</f>
        <v>CrossFit Oslo</v>
      </c>
      <c r="G206" s="5" t="s">
        <v>378</v>
      </c>
      <c r="H206" s="5" t="str">
        <f xml:space="preserve"> Athletes_Combined[[#This Row],[competitorname]] &amp; " - " &amp; Athletes_Combined[[#This Row],[status]]</f>
        <v>Kristin Holte - ACT</v>
      </c>
      <c r="I206" s="5">
        <v>122</v>
      </c>
      <c r="J206" s="5" t="s">
        <v>1552</v>
      </c>
      <c r="K206" s="5">
        <v>120480</v>
      </c>
      <c r="L206" s="5" t="s">
        <v>1553</v>
      </c>
      <c r="M206" s="5" t="s">
        <v>1547</v>
      </c>
      <c r="N206" s="5">
        <v>33</v>
      </c>
      <c r="O206" s="5" t="s">
        <v>1554</v>
      </c>
      <c r="P206" s="5" t="s">
        <v>599</v>
      </c>
      <c r="Q206" s="17" t="s">
        <v>1555</v>
      </c>
      <c r="R206" s="5" t="str">
        <f t="shared" si="3"/>
        <v>Kristin Holte</v>
      </c>
      <c r="S206" s="5">
        <v>2</v>
      </c>
      <c r="T206" s="5">
        <v>876</v>
      </c>
      <c r="U206" s="5" t="s">
        <v>1550</v>
      </c>
      <c r="V206" s="6">
        <v>1</v>
      </c>
    </row>
    <row r="207" spans="1:22" x14ac:dyDescent="0.35">
      <c r="A207" s="1">
        <v>1.65</v>
      </c>
      <c r="B207" s="2">
        <v>44663</v>
      </c>
      <c r="C207" s="2" t="s">
        <v>676</v>
      </c>
      <c r="D207" s="2">
        <v>61.2</v>
      </c>
      <c r="E207" s="2" t="s">
        <v>481</v>
      </c>
      <c r="F207" s="2" t="str">
        <f>IF(ISBLANK(Athletes_Combined[[#This Row],[affiliatename]]), "No Gym", Athletes_Combined[[#This Row],[affiliatename]])</f>
        <v>CrossFit Yas</v>
      </c>
      <c r="G207" s="2" t="s">
        <v>378</v>
      </c>
      <c r="H207" s="2" t="str">
        <f xml:space="preserve"> Athletes_Combined[[#This Row],[competitorname]] &amp; " - " &amp; Athletes_Combined[[#This Row],[status]]</f>
        <v>Jamie Greene - ACT</v>
      </c>
      <c r="I207" s="2">
        <v>123</v>
      </c>
      <c r="J207" s="2" t="s">
        <v>1556</v>
      </c>
      <c r="K207" s="2">
        <v>264512</v>
      </c>
      <c r="L207" s="2" t="s">
        <v>1557</v>
      </c>
      <c r="M207" s="2" t="s">
        <v>1547</v>
      </c>
      <c r="N207" s="2">
        <v>28</v>
      </c>
      <c r="O207" s="2" t="s">
        <v>1558</v>
      </c>
      <c r="P207" s="2" t="s">
        <v>681</v>
      </c>
      <c r="Q207" s="16" t="s">
        <v>1559</v>
      </c>
      <c r="R207" s="2" t="str">
        <f t="shared" si="3"/>
        <v>Jamie Greene</v>
      </c>
      <c r="S207" s="2">
        <v>3</v>
      </c>
      <c r="T207" s="2">
        <v>851</v>
      </c>
      <c r="U207" s="2" t="s">
        <v>1550</v>
      </c>
      <c r="V207" s="3">
        <v>1</v>
      </c>
    </row>
    <row r="208" spans="1:22" x14ac:dyDescent="0.35">
      <c r="A208" s="4">
        <v>1.74</v>
      </c>
      <c r="B208" s="5">
        <v>44608</v>
      </c>
      <c r="C208" s="5" t="s">
        <v>391</v>
      </c>
      <c r="D208" s="5">
        <v>68</v>
      </c>
      <c r="E208" s="5" t="s">
        <v>1560</v>
      </c>
      <c r="F208" s="5" t="str">
        <f>IF(ISBLANK(Athletes_Combined[[#This Row],[affiliatename]]), "No Gym", Athletes_Combined[[#This Row],[affiliatename]])</f>
        <v>CrossFit New England</v>
      </c>
      <c r="G208" s="5" t="s">
        <v>378</v>
      </c>
      <c r="H208" s="5" t="str">
        <f xml:space="preserve"> Athletes_Combined[[#This Row],[competitorname]] &amp; " - " &amp; Athletes_Combined[[#This Row],[status]]</f>
        <v>Katrin Tanja Davidsdottir - ACT</v>
      </c>
      <c r="I208" s="5">
        <v>15</v>
      </c>
      <c r="J208" s="5" t="s">
        <v>1561</v>
      </c>
      <c r="K208" s="5">
        <v>55121</v>
      </c>
      <c r="L208" s="5" t="s">
        <v>1562</v>
      </c>
      <c r="M208" s="5" t="s">
        <v>1547</v>
      </c>
      <c r="N208" s="5">
        <v>26</v>
      </c>
      <c r="O208" s="5" t="s">
        <v>1563</v>
      </c>
      <c r="P208" s="5" t="s">
        <v>396</v>
      </c>
      <c r="Q208" s="17" t="s">
        <v>1564</v>
      </c>
      <c r="R208" s="5" t="str">
        <f t="shared" si="3"/>
        <v>Katrin Tanja Davidsdottir</v>
      </c>
      <c r="S208" s="5">
        <v>4</v>
      </c>
      <c r="T208" s="5">
        <v>784</v>
      </c>
      <c r="U208" s="5" t="s">
        <v>1550</v>
      </c>
      <c r="V208" s="6">
        <v>1</v>
      </c>
    </row>
    <row r="209" spans="1:22" x14ac:dyDescent="0.35">
      <c r="A209" s="1">
        <v>1.62</v>
      </c>
      <c r="B209" s="2">
        <v>44589</v>
      </c>
      <c r="C209" s="2" t="s">
        <v>376</v>
      </c>
      <c r="D209" s="2">
        <v>63</v>
      </c>
      <c r="E209" s="2" t="s">
        <v>1565</v>
      </c>
      <c r="F209" s="2" t="str">
        <f>IF(ISBLANK(Athletes_Combined[[#This Row],[affiliatename]]), "No Gym", Athletes_Combined[[#This Row],[affiliatename]])</f>
        <v>CrossFit Spot</v>
      </c>
      <c r="G209" s="2" t="s">
        <v>378</v>
      </c>
      <c r="H209" s="2" t="str">
        <f xml:space="preserve"> Athletes_Combined[[#This Row],[competitorname]] &amp; " - " &amp; Athletes_Combined[[#This Row],[status]]</f>
        <v>Karissa Pearce - ACT</v>
      </c>
      <c r="I209" s="2">
        <v>103</v>
      </c>
      <c r="J209" s="2" t="s">
        <v>1566</v>
      </c>
      <c r="K209" s="2">
        <v>305891</v>
      </c>
      <c r="L209" s="2" t="s">
        <v>1567</v>
      </c>
      <c r="M209" s="2" t="s">
        <v>1547</v>
      </c>
      <c r="N209" s="2">
        <v>30</v>
      </c>
      <c r="O209" s="2" t="s">
        <v>1568</v>
      </c>
      <c r="P209" s="2" t="s">
        <v>383</v>
      </c>
      <c r="Q209" s="16" t="s">
        <v>1569</v>
      </c>
      <c r="R209" s="2" t="str">
        <f t="shared" si="3"/>
        <v>Karissa Pearce</v>
      </c>
      <c r="S209" s="2">
        <v>5</v>
      </c>
      <c r="T209" s="2">
        <v>714</v>
      </c>
      <c r="U209" s="2" t="s">
        <v>1550</v>
      </c>
      <c r="V209" s="3">
        <v>1</v>
      </c>
    </row>
    <row r="210" spans="1:22" x14ac:dyDescent="0.35">
      <c r="A210" s="4">
        <v>1.71</v>
      </c>
      <c r="B210" s="5">
        <v>44632</v>
      </c>
      <c r="C210" s="5" t="s">
        <v>376</v>
      </c>
      <c r="D210" s="5">
        <v>64.900000000000006</v>
      </c>
      <c r="E210" s="5" t="s">
        <v>377</v>
      </c>
      <c r="F210" s="5" t="str">
        <f>IF(ISBLANK(Athletes_Combined[[#This Row],[affiliatename]]), "No Gym", Athletes_Combined[[#This Row],[affiliatename]])</f>
        <v>CrossFit Mayhem</v>
      </c>
      <c r="G210" s="5" t="s">
        <v>378</v>
      </c>
      <c r="H210" s="5" t="str">
        <f xml:space="preserve"> Athletes_Combined[[#This Row],[competitorname]] &amp; " - " &amp; Athletes_Combined[[#This Row],[status]]</f>
        <v>Haley Adams - ACT</v>
      </c>
      <c r="I210" s="5">
        <v>116</v>
      </c>
      <c r="J210" s="5" t="s">
        <v>1570</v>
      </c>
      <c r="K210" s="5">
        <v>671666</v>
      </c>
      <c r="L210" s="5" t="s">
        <v>1571</v>
      </c>
      <c r="M210" s="5" t="s">
        <v>1547</v>
      </c>
      <c r="N210" s="5">
        <v>18</v>
      </c>
      <c r="O210" s="5" t="s">
        <v>1572</v>
      </c>
      <c r="P210" s="5" t="s">
        <v>383</v>
      </c>
      <c r="Q210" s="17" t="s">
        <v>1573</v>
      </c>
      <c r="R210" s="5" t="str">
        <f t="shared" si="3"/>
        <v>Haley Adams</v>
      </c>
      <c r="S210" s="5">
        <v>6</v>
      </c>
      <c r="T210" s="5">
        <v>711</v>
      </c>
      <c r="U210" s="5" t="s">
        <v>1550</v>
      </c>
      <c r="V210" s="6">
        <v>1</v>
      </c>
    </row>
    <row r="211" spans="1:22" x14ac:dyDescent="0.35">
      <c r="A211" s="1">
        <v>1.74</v>
      </c>
      <c r="B211" s="2">
        <v>44601</v>
      </c>
      <c r="C211" s="2" t="s">
        <v>376</v>
      </c>
      <c r="D211" s="2">
        <v>70.3</v>
      </c>
      <c r="E211" s="2" t="s">
        <v>1574</v>
      </c>
      <c r="F211" s="2" t="str">
        <f>IF(ISBLANK(Athletes_Combined[[#This Row],[affiliatename]]), "No Gym", Athletes_Combined[[#This Row],[affiliatename]])</f>
        <v>Centerville CrossFit</v>
      </c>
      <c r="G211" s="2" t="s">
        <v>378</v>
      </c>
      <c r="H211" s="2" t="str">
        <f xml:space="preserve"> Athletes_Combined[[#This Row],[competitorname]] &amp; " - " &amp; Athletes_Combined[[#This Row],[status]]</f>
        <v>Amanda Barnhart - ACT</v>
      </c>
      <c r="I211" s="2">
        <v>104</v>
      </c>
      <c r="J211" s="2" t="s">
        <v>1575</v>
      </c>
      <c r="K211" s="2">
        <v>174547</v>
      </c>
      <c r="L211" s="2" t="s">
        <v>1576</v>
      </c>
      <c r="M211" s="2" t="s">
        <v>1547</v>
      </c>
      <c r="N211" s="2">
        <v>27</v>
      </c>
      <c r="O211" s="2" t="s">
        <v>1577</v>
      </c>
      <c r="P211" s="2" t="s">
        <v>383</v>
      </c>
      <c r="Q211" s="16" t="s">
        <v>1578</v>
      </c>
      <c r="R211" s="2" t="str">
        <f t="shared" si="3"/>
        <v>Amanda Barnhart</v>
      </c>
      <c r="S211" s="2">
        <v>7</v>
      </c>
      <c r="T211" s="2">
        <v>706</v>
      </c>
      <c r="U211" s="2" t="s">
        <v>1550</v>
      </c>
      <c r="V211" s="3">
        <v>1</v>
      </c>
    </row>
    <row r="212" spans="1:22" x14ac:dyDescent="0.35">
      <c r="A212" s="4">
        <v>1.65</v>
      </c>
      <c r="B212" s="5">
        <v>44951</v>
      </c>
      <c r="C212" s="5" t="s">
        <v>376</v>
      </c>
      <c r="D212" s="5">
        <v>65.8</v>
      </c>
      <c r="E212" s="5" t="s">
        <v>1579</v>
      </c>
      <c r="F212" s="5" t="str">
        <f>IF(ISBLANK(Athletes_Combined[[#This Row],[affiliatename]]), "No Gym", Athletes_Combined[[#This Row],[affiliatename]])</f>
        <v>Streamline CrossFit</v>
      </c>
      <c r="G212" s="5" t="s">
        <v>378</v>
      </c>
      <c r="H212" s="5" t="str">
        <f xml:space="preserve"> Athletes_Combined[[#This Row],[competitorname]] &amp; " - " &amp; Athletes_Combined[[#This Row],[status]]</f>
        <v>Bethany Shadburne - ACT</v>
      </c>
      <c r="I212" s="5">
        <v>301</v>
      </c>
      <c r="J212" s="5" t="s">
        <v>1580</v>
      </c>
      <c r="K212" s="5">
        <v>592472</v>
      </c>
      <c r="L212" s="5" t="s">
        <v>1581</v>
      </c>
      <c r="M212" s="5" t="s">
        <v>1547</v>
      </c>
      <c r="N212" s="5">
        <v>25</v>
      </c>
      <c r="O212" s="5" t="s">
        <v>1582</v>
      </c>
      <c r="P212" s="5" t="s">
        <v>383</v>
      </c>
      <c r="Q212" s="17" t="s">
        <v>1583</v>
      </c>
      <c r="R212" s="5" t="str">
        <f t="shared" si="3"/>
        <v>Bethany Shadburne</v>
      </c>
      <c r="S212" s="5">
        <v>8</v>
      </c>
      <c r="T212" s="5">
        <v>659</v>
      </c>
      <c r="U212" s="5" t="s">
        <v>1550</v>
      </c>
      <c r="V212" s="6">
        <v>1</v>
      </c>
    </row>
    <row r="213" spans="1:22" x14ac:dyDescent="0.35">
      <c r="A213" s="1">
        <v>1.62</v>
      </c>
      <c r="B213" s="2">
        <v>44717</v>
      </c>
      <c r="C213" s="2" t="s">
        <v>724</v>
      </c>
      <c r="D213" s="2">
        <v>63</v>
      </c>
      <c r="E213" s="2" t="s">
        <v>1584</v>
      </c>
      <c r="F213" s="2" t="str">
        <f>IF(ISBLANK(Athletes_Combined[[#This Row],[affiliatename]]), "No Gym", Athletes_Combined[[#This Row],[affiliatename]])</f>
        <v>CrossFit Kallithea</v>
      </c>
      <c r="G213" s="2" t="s">
        <v>378</v>
      </c>
      <c r="H213" s="2" t="str">
        <f xml:space="preserve"> Athletes_Combined[[#This Row],[competitorname]] &amp; " - " &amp; Athletes_Combined[[#This Row],[status]]</f>
        <v>Anna Fragkou - ACT</v>
      </c>
      <c r="I213" s="2">
        <v>167</v>
      </c>
      <c r="J213" s="2" t="s">
        <v>1585</v>
      </c>
      <c r="K213" s="2">
        <v>252900</v>
      </c>
      <c r="L213" s="2" t="s">
        <v>1586</v>
      </c>
      <c r="M213" s="2" t="s">
        <v>1547</v>
      </c>
      <c r="N213" s="2">
        <v>29</v>
      </c>
      <c r="O213" s="2" t="s">
        <v>1587</v>
      </c>
      <c r="P213" s="2" t="s">
        <v>729</v>
      </c>
      <c r="Q213" s="16" t="s">
        <v>1588</v>
      </c>
      <c r="R213" s="2" t="str">
        <f t="shared" si="3"/>
        <v>Anna Fragkou</v>
      </c>
      <c r="S213" s="2">
        <v>9</v>
      </c>
      <c r="T213" s="2">
        <v>640</v>
      </c>
      <c r="U213" s="2" t="s">
        <v>1550</v>
      </c>
      <c r="V213" s="3">
        <v>1</v>
      </c>
    </row>
    <row r="214" spans="1:22" x14ac:dyDescent="0.35">
      <c r="A214" s="4">
        <v>1.68</v>
      </c>
      <c r="B214" s="5">
        <v>44952</v>
      </c>
      <c r="C214" s="5" t="s">
        <v>391</v>
      </c>
      <c r="D214" s="5">
        <v>59</v>
      </c>
      <c r="E214" s="5" t="s">
        <v>1589</v>
      </c>
      <c r="F214" s="5" t="str">
        <f>IF(ISBLANK(Athletes_Combined[[#This Row],[affiliatename]]), "No Gym", Athletes_Combined[[#This Row],[affiliatename]])</f>
        <v>CrossFit Zug</v>
      </c>
      <c r="G214" s="5" t="s">
        <v>378</v>
      </c>
      <c r="H214" s="5" t="str">
        <f xml:space="preserve"> Athletes_Combined[[#This Row],[competitorname]] &amp; " - " &amp; Athletes_Combined[[#This Row],[status]]</f>
        <v>Thuridur Erla Helgadottir - ACT</v>
      </c>
      <c r="I214" s="5">
        <v>119</v>
      </c>
      <c r="J214" s="5" t="s">
        <v>1590</v>
      </c>
      <c r="K214" s="5">
        <v>19501</v>
      </c>
      <c r="L214" s="5" t="s">
        <v>1591</v>
      </c>
      <c r="M214" s="5" t="s">
        <v>1547</v>
      </c>
      <c r="N214" s="5">
        <v>27</v>
      </c>
      <c r="O214" s="5" t="s">
        <v>1592</v>
      </c>
      <c r="P214" s="5" t="s">
        <v>396</v>
      </c>
      <c r="Q214" s="17" t="s">
        <v>1593</v>
      </c>
      <c r="R214" s="5" t="str">
        <f t="shared" si="3"/>
        <v>Thuridur Erla Helgadottir</v>
      </c>
      <c r="S214" s="5">
        <v>10</v>
      </c>
      <c r="T214" s="5">
        <v>611</v>
      </c>
      <c r="U214" s="5" t="s">
        <v>1550</v>
      </c>
      <c r="V214" s="6">
        <v>1</v>
      </c>
    </row>
    <row r="215" spans="1:22" x14ac:dyDescent="0.35">
      <c r="A215" s="1">
        <v>1.74</v>
      </c>
      <c r="B215" s="2">
        <v>44754</v>
      </c>
      <c r="C215" s="2" t="s">
        <v>376</v>
      </c>
      <c r="D215" s="2">
        <v>68</v>
      </c>
      <c r="E215" s="2" t="s">
        <v>1594</v>
      </c>
      <c r="F215" s="2" t="str">
        <f>IF(ISBLANK(Athletes_Combined[[#This Row],[affiliatename]]), "No Gym", Athletes_Combined[[#This Row],[affiliatename]])</f>
        <v>CrossFit Envy</v>
      </c>
      <c r="G215" s="2" t="s">
        <v>89</v>
      </c>
      <c r="H215" s="2" t="str">
        <f xml:space="preserve"> Athletes_Combined[[#This Row],[competitorname]] &amp; " - " &amp; Athletes_Combined[[#This Row],[status]]</f>
        <v>Danielle Brandon - CUT</v>
      </c>
      <c r="I215" s="2">
        <v>108</v>
      </c>
      <c r="J215" s="2" t="s">
        <v>1595</v>
      </c>
      <c r="K215" s="2">
        <v>349097</v>
      </c>
      <c r="L215" s="2" t="s">
        <v>1596</v>
      </c>
      <c r="M215" s="2" t="s">
        <v>1547</v>
      </c>
      <c r="N215" s="2">
        <v>23</v>
      </c>
      <c r="O215" s="2" t="s">
        <v>1597</v>
      </c>
      <c r="P215" s="2" t="s">
        <v>383</v>
      </c>
      <c r="Q215" s="16" t="s">
        <v>1598</v>
      </c>
      <c r="R215" s="2" t="str">
        <f t="shared" si="3"/>
        <v>Danielle Brandon</v>
      </c>
      <c r="S215" s="2">
        <v>11</v>
      </c>
      <c r="T215" s="2">
        <v>376</v>
      </c>
      <c r="U215" s="2" t="s">
        <v>1550</v>
      </c>
      <c r="V215" s="3">
        <v>1</v>
      </c>
    </row>
    <row r="216" spans="1:22" x14ac:dyDescent="0.35">
      <c r="A216" s="4">
        <v>1.74</v>
      </c>
      <c r="B216" s="5">
        <v>44767</v>
      </c>
      <c r="C216" s="5" t="s">
        <v>391</v>
      </c>
      <c r="D216" s="5">
        <v>68.900000000000006</v>
      </c>
      <c r="E216" s="5" t="s">
        <v>1263</v>
      </c>
      <c r="F216" s="5" t="str">
        <f>IF(ISBLANK(Athletes_Combined[[#This Row],[affiliatename]]), "No Gym", Athletes_Combined[[#This Row],[affiliatename]])</f>
        <v>CrossFit ReykjavÃ­k</v>
      </c>
      <c r="G216" s="5" t="s">
        <v>89</v>
      </c>
      <c r="H216" s="5" t="str">
        <f xml:space="preserve"> Athletes_Combined[[#This Row],[competitorname]] &amp; " - " &amp; Athletes_Combined[[#This Row],[status]]</f>
        <v>Annie Thorisdottir - CUT</v>
      </c>
      <c r="I216" s="5">
        <v>11</v>
      </c>
      <c r="J216" s="5" t="s">
        <v>1599</v>
      </c>
      <c r="K216" s="5">
        <v>18588</v>
      </c>
      <c r="L216" s="5" t="s">
        <v>1600</v>
      </c>
      <c r="M216" s="5" t="s">
        <v>1547</v>
      </c>
      <c r="N216" s="5">
        <v>29</v>
      </c>
      <c r="O216" s="5" t="s">
        <v>1601</v>
      </c>
      <c r="P216" s="5" t="s">
        <v>396</v>
      </c>
      <c r="Q216" s="17" t="s">
        <v>1602</v>
      </c>
      <c r="R216" s="5" t="str">
        <f t="shared" si="3"/>
        <v>Annie Thorisdottir</v>
      </c>
      <c r="S216" s="5">
        <v>12</v>
      </c>
      <c r="T216" s="5">
        <v>370</v>
      </c>
      <c r="U216" s="5" t="s">
        <v>1550</v>
      </c>
      <c r="V216" s="6">
        <v>1</v>
      </c>
    </row>
    <row r="217" spans="1:22" x14ac:dyDescent="0.35">
      <c r="A217" s="1">
        <v>1.62</v>
      </c>
      <c r="B217" s="2">
        <v>44598</v>
      </c>
      <c r="C217" s="2" t="s">
        <v>459</v>
      </c>
      <c r="D217" s="2">
        <v>65.3</v>
      </c>
      <c r="E217" s="2" t="s">
        <v>1603</v>
      </c>
      <c r="F217" s="2" t="str">
        <f>IF(ISBLANK(Athletes_Combined[[#This Row],[affiliatename]]), "No Gym", Athletes_Combined[[#This Row],[affiliatename]])</f>
        <v>CrossFit Colosseum</v>
      </c>
      <c r="G217" s="2" t="s">
        <v>89</v>
      </c>
      <c r="H217" s="2" t="str">
        <f xml:space="preserve"> Athletes_Combined[[#This Row],[competitorname]] &amp; " - " &amp; Athletes_Combined[[#This Row],[status]]</f>
        <v>Carolyne Prevost - CUT</v>
      </c>
      <c r="I217" s="2">
        <v>107</v>
      </c>
      <c r="J217" s="2" t="s">
        <v>1604</v>
      </c>
      <c r="K217" s="2">
        <v>239148</v>
      </c>
      <c r="L217" s="2" t="s">
        <v>1605</v>
      </c>
      <c r="M217" s="2" t="s">
        <v>1547</v>
      </c>
      <c r="N217" s="2">
        <v>29</v>
      </c>
      <c r="O217" s="2" t="s">
        <v>1606</v>
      </c>
      <c r="P217" s="2" t="s">
        <v>464</v>
      </c>
      <c r="Q217" s="16" t="s">
        <v>1607</v>
      </c>
      <c r="R217" s="2" t="str">
        <f t="shared" si="3"/>
        <v>Carolyne Prevost</v>
      </c>
      <c r="S217" s="2">
        <v>13</v>
      </c>
      <c r="T217" s="2">
        <v>365</v>
      </c>
      <c r="U217" s="2" t="s">
        <v>1550</v>
      </c>
      <c r="V217" s="3">
        <v>1</v>
      </c>
    </row>
    <row r="218" spans="1:22" x14ac:dyDescent="0.35">
      <c r="A218" s="4">
        <v>1.71</v>
      </c>
      <c r="B218" s="5">
        <v>44640</v>
      </c>
      <c r="C218" s="5" t="s">
        <v>1160</v>
      </c>
      <c r="D218" s="5">
        <v>70.3</v>
      </c>
      <c r="E218" s="5" t="s">
        <v>969</v>
      </c>
      <c r="F218" s="5" t="str">
        <f>IF(ISBLANK(Athletes_Combined[[#This Row],[affiliatename]]), "No Gym", Athletes_Combined[[#This Row],[affiliatename]])</f>
        <v>Diablo CrossFit</v>
      </c>
      <c r="G218" s="5" t="s">
        <v>89</v>
      </c>
      <c r="H218" s="5" t="str">
        <f xml:space="preserve"> Athletes_Combined[[#This Row],[competitorname]] &amp; " - " &amp; Athletes_Combined[[#This Row],[status]]</f>
        <v>Alessandra Pichelli - CUT</v>
      </c>
      <c r="I218" s="5">
        <v>130</v>
      </c>
      <c r="J218" s="5" t="s">
        <v>1608</v>
      </c>
      <c r="K218" s="5">
        <v>37537</v>
      </c>
      <c r="L218" s="5" t="s">
        <v>1609</v>
      </c>
      <c r="M218" s="5" t="s">
        <v>1547</v>
      </c>
      <c r="N218" s="5">
        <v>33</v>
      </c>
      <c r="O218" s="5" t="s">
        <v>1610</v>
      </c>
      <c r="P218" s="5" t="s">
        <v>1165</v>
      </c>
      <c r="Q218" s="17" t="s">
        <v>1611</v>
      </c>
      <c r="R218" s="5" t="str">
        <f t="shared" si="3"/>
        <v>Alessandra Pichelli</v>
      </c>
      <c r="S218" s="5">
        <v>14</v>
      </c>
      <c r="T218" s="5">
        <v>365</v>
      </c>
      <c r="U218" s="5" t="s">
        <v>1550</v>
      </c>
      <c r="V218" s="6">
        <v>1</v>
      </c>
    </row>
    <row r="219" spans="1:22" x14ac:dyDescent="0.35">
      <c r="A219" s="1">
        <v>1.74</v>
      </c>
      <c r="B219" s="2">
        <v>44659</v>
      </c>
      <c r="C219" s="2" t="s">
        <v>643</v>
      </c>
      <c r="D219" s="2">
        <v>68.900000000000006</v>
      </c>
      <c r="E219" s="2" t="s">
        <v>718</v>
      </c>
      <c r="F219" s="2" t="str">
        <f>IF(ISBLANK(Athletes_Combined[[#This Row],[affiliatename]]), "No Gym", Athletes_Combined[[#This Row],[affiliatename]])</f>
        <v>CrossFit BBros</v>
      </c>
      <c r="G219" s="2" t="s">
        <v>89</v>
      </c>
      <c r="H219" s="2" t="str">
        <f xml:space="preserve"> Athletes_Combined[[#This Row],[competitorname]] &amp; " - " &amp; Athletes_Combined[[#This Row],[status]]</f>
        <v>Laura Horvath - CUT</v>
      </c>
      <c r="I219" s="2">
        <v>152</v>
      </c>
      <c r="J219" s="2" t="s">
        <v>1612</v>
      </c>
      <c r="K219" s="2">
        <v>591912</v>
      </c>
      <c r="L219" s="2" t="s">
        <v>1613</v>
      </c>
      <c r="M219" s="2" t="s">
        <v>1547</v>
      </c>
      <c r="N219" s="2">
        <v>22</v>
      </c>
      <c r="O219" s="2" t="s">
        <v>1614</v>
      </c>
      <c r="P219" s="2" t="s">
        <v>647</v>
      </c>
      <c r="Q219" s="16" t="s">
        <v>1615</v>
      </c>
      <c r="R219" s="2" t="str">
        <f t="shared" si="3"/>
        <v>Laura Horvath</v>
      </c>
      <c r="S219" s="2">
        <v>15</v>
      </c>
      <c r="T219" s="2">
        <v>356</v>
      </c>
      <c r="U219" s="2" t="s">
        <v>1550</v>
      </c>
      <c r="V219" s="3">
        <v>1</v>
      </c>
    </row>
    <row r="220" spans="1:22" x14ac:dyDescent="0.35">
      <c r="A220" s="4">
        <v>1.71</v>
      </c>
      <c r="B220" s="5">
        <v>44603</v>
      </c>
      <c r="C220" s="5" t="s">
        <v>376</v>
      </c>
      <c r="D220" s="5">
        <v>68</v>
      </c>
      <c r="E220" s="5" t="s">
        <v>916</v>
      </c>
      <c r="F220" s="5" t="str">
        <f>IF(ISBLANK(Athletes_Combined[[#This Row],[affiliatename]]), "No Gym", Athletes_Combined[[#This Row],[affiliatename]])</f>
        <v>CrossFit T-Town</v>
      </c>
      <c r="G220" s="5" t="s">
        <v>89</v>
      </c>
      <c r="H220" s="5" t="str">
        <f xml:space="preserve"> Athletes_Combined[[#This Row],[competitorname]] &amp; " - " &amp; Athletes_Combined[[#This Row],[status]]</f>
        <v>Brooke Wells - CUT</v>
      </c>
      <c r="I220" s="5">
        <v>102</v>
      </c>
      <c r="J220" s="5" t="s">
        <v>1616</v>
      </c>
      <c r="K220" s="5">
        <v>168305</v>
      </c>
      <c r="L220" s="5" t="s">
        <v>1617</v>
      </c>
      <c r="M220" s="5" t="s">
        <v>1547</v>
      </c>
      <c r="N220" s="5">
        <v>24</v>
      </c>
      <c r="O220" s="5" t="s">
        <v>1618</v>
      </c>
      <c r="P220" s="5" t="s">
        <v>383</v>
      </c>
      <c r="Q220" s="17" t="s">
        <v>1619</v>
      </c>
      <c r="R220" s="5" t="str">
        <f t="shared" si="3"/>
        <v>Brooke Wells</v>
      </c>
      <c r="S220" s="5">
        <v>16</v>
      </c>
      <c r="T220" s="5">
        <v>351</v>
      </c>
      <c r="U220" s="5" t="s">
        <v>1550</v>
      </c>
      <c r="V220" s="6">
        <v>1</v>
      </c>
    </row>
    <row r="221" spans="1:22" x14ac:dyDescent="0.35">
      <c r="A221" s="1">
        <v>1.68</v>
      </c>
      <c r="B221" s="2">
        <v>44615</v>
      </c>
      <c r="C221" s="2" t="s">
        <v>459</v>
      </c>
      <c r="D221" s="2">
        <v>65.8</v>
      </c>
      <c r="E221" s="2" t="s">
        <v>1620</v>
      </c>
      <c r="F221" s="2" t="str">
        <f>IF(ISBLANK(Athletes_Combined[[#This Row],[affiliatename]]), "No Gym", Athletes_Combined[[#This Row],[affiliatename]])</f>
        <v>CrossFit Saint Jerome</v>
      </c>
      <c r="G221" s="2" t="s">
        <v>89</v>
      </c>
      <c r="H221" s="2" t="str">
        <f xml:space="preserve"> Athletes_Combined[[#This Row],[competitorname]] &amp; " - " &amp; Athletes_Combined[[#This Row],[status]]</f>
        <v>Carol-Ann Reason-Thibault - CUT</v>
      </c>
      <c r="I221" s="2">
        <v>126</v>
      </c>
      <c r="J221" s="2" t="s">
        <v>1621</v>
      </c>
      <c r="K221" s="2">
        <v>103389</v>
      </c>
      <c r="L221" s="2" t="s">
        <v>1622</v>
      </c>
      <c r="M221" s="2" t="s">
        <v>1547</v>
      </c>
      <c r="N221" s="2">
        <v>31</v>
      </c>
      <c r="O221" s="2" t="s">
        <v>1623</v>
      </c>
      <c r="P221" s="2" t="s">
        <v>464</v>
      </c>
      <c r="Q221" s="16" t="s">
        <v>1624</v>
      </c>
      <c r="R221" s="2" t="str">
        <f t="shared" si="3"/>
        <v>Carol-Ann Reason-Thibault</v>
      </c>
      <c r="S221" s="2">
        <v>17</v>
      </c>
      <c r="T221" s="2">
        <v>328</v>
      </c>
      <c r="U221" s="2" t="s">
        <v>1550</v>
      </c>
      <c r="V221" s="3">
        <v>1</v>
      </c>
    </row>
    <row r="222" spans="1:22" x14ac:dyDescent="0.35">
      <c r="A222" s="4">
        <v>1.74</v>
      </c>
      <c r="B222" s="5">
        <v>44674</v>
      </c>
      <c r="C222" s="5" t="s">
        <v>480</v>
      </c>
      <c r="D222" s="5">
        <v>61.2</v>
      </c>
      <c r="E222" s="5" t="s">
        <v>1625</v>
      </c>
      <c r="F222" s="5" t="str">
        <f>IF(ISBLANK(Athletes_Combined[[#This Row],[affiliatename]]), "No Gym", Athletes_Combined[[#This Row],[affiliatename]])</f>
        <v>CrossFit Black Five</v>
      </c>
      <c r="G222" s="5" t="s">
        <v>89</v>
      </c>
      <c r="H222" s="5" t="str">
        <f xml:space="preserve"> Athletes_Combined[[#This Row],[competitorname]] &amp; " - " &amp; Athletes_Combined[[#This Row],[status]]</f>
        <v>Samantha Briggs - CUT</v>
      </c>
      <c r="I222" s="5">
        <v>13</v>
      </c>
      <c r="J222" s="5" t="s">
        <v>1626</v>
      </c>
      <c r="K222" s="5">
        <v>2536</v>
      </c>
      <c r="L222" s="5" t="s">
        <v>1627</v>
      </c>
      <c r="M222" s="5" t="s">
        <v>1547</v>
      </c>
      <c r="N222" s="5">
        <v>37</v>
      </c>
      <c r="O222" s="5" t="s">
        <v>1628</v>
      </c>
      <c r="P222" s="5" t="s">
        <v>485</v>
      </c>
      <c r="Q222" s="17" t="s">
        <v>1629</v>
      </c>
      <c r="R222" s="5" t="str">
        <f t="shared" si="3"/>
        <v>Samantha Briggs</v>
      </c>
      <c r="S222" s="5">
        <v>18</v>
      </c>
      <c r="T222" s="5">
        <v>318</v>
      </c>
      <c r="U222" s="5" t="s">
        <v>1550</v>
      </c>
      <c r="V222" s="6">
        <v>1</v>
      </c>
    </row>
    <row r="223" spans="1:22" x14ac:dyDescent="0.35">
      <c r="A223" s="1">
        <v>1.74</v>
      </c>
      <c r="B223" s="2"/>
      <c r="C223" s="2" t="s">
        <v>459</v>
      </c>
      <c r="D223" s="2">
        <v>68</v>
      </c>
      <c r="E223" s="2"/>
      <c r="F223" s="2" t="str">
        <f>IF(ISBLANK(Athletes_Combined[[#This Row],[affiliatename]]), "No Gym", Athletes_Combined[[#This Row],[affiliatename]])</f>
        <v>No Gym</v>
      </c>
      <c r="G223" s="2" t="s">
        <v>89</v>
      </c>
      <c r="H223" s="2" t="str">
        <f xml:space="preserve"> Athletes_Combined[[#This Row],[competitorname]] &amp; " - " &amp; Athletes_Combined[[#This Row],[status]]</f>
        <v>Emily Rolfe - CUT</v>
      </c>
      <c r="I223" s="2">
        <v>314</v>
      </c>
      <c r="J223" s="2" t="s">
        <v>1630</v>
      </c>
      <c r="K223" s="2">
        <v>484380</v>
      </c>
      <c r="L223" s="2" t="s">
        <v>1631</v>
      </c>
      <c r="M223" s="2" t="s">
        <v>1547</v>
      </c>
      <c r="N223" s="2">
        <v>30</v>
      </c>
      <c r="O223" s="2" t="s">
        <v>1632</v>
      </c>
      <c r="P223" s="2" t="s">
        <v>464</v>
      </c>
      <c r="Q223" s="16" t="s">
        <v>1633</v>
      </c>
      <c r="R223" s="2" t="str">
        <f t="shared" si="3"/>
        <v>Emily Rolfe</v>
      </c>
      <c r="S223" s="2">
        <v>19</v>
      </c>
      <c r="T223" s="2">
        <v>317</v>
      </c>
      <c r="U223" s="2" t="s">
        <v>1550</v>
      </c>
      <c r="V223" s="3">
        <v>1</v>
      </c>
    </row>
    <row r="224" spans="1:22" x14ac:dyDescent="0.35">
      <c r="A224" s="4">
        <v>1.77</v>
      </c>
      <c r="B224" s="5">
        <v>44631</v>
      </c>
      <c r="C224" s="5" t="s">
        <v>391</v>
      </c>
      <c r="D224" s="5">
        <v>68.900000000000006</v>
      </c>
      <c r="E224" s="5" t="s">
        <v>1634</v>
      </c>
      <c r="F224" s="5" t="str">
        <f>IF(ISBLANK(Athletes_Combined[[#This Row],[affiliatename]]), "No Gym", Athletes_Combined[[#This Row],[affiliatename]])</f>
        <v>CrossFit Sudurnes</v>
      </c>
      <c r="G224" s="5" t="s">
        <v>89</v>
      </c>
      <c r="H224" s="5" t="str">
        <f xml:space="preserve"> Athletes_Combined[[#This Row],[competitorname]] &amp; " - " &amp; Athletes_Combined[[#This Row],[status]]</f>
        <v>RagnheiÃ°ur Sara Sigmundsdottir - CUT</v>
      </c>
      <c r="I224" s="5">
        <v>121</v>
      </c>
      <c r="J224" s="5" t="s">
        <v>1635</v>
      </c>
      <c r="K224" s="5">
        <v>8859</v>
      </c>
      <c r="L224" s="5" t="s">
        <v>1636</v>
      </c>
      <c r="M224" s="5" t="s">
        <v>1547</v>
      </c>
      <c r="N224" s="5">
        <v>26</v>
      </c>
      <c r="O224" s="5" t="s">
        <v>1637</v>
      </c>
      <c r="P224" s="5" t="s">
        <v>396</v>
      </c>
      <c r="Q224" s="17" t="s">
        <v>1638</v>
      </c>
      <c r="R224" s="5" t="str">
        <f t="shared" si="3"/>
        <v>RagnheiÃ°ur Sara Sigmundsdottir</v>
      </c>
      <c r="S224" s="5">
        <v>20</v>
      </c>
      <c r="T224" s="5">
        <v>294</v>
      </c>
      <c r="U224" s="5" t="s">
        <v>1550</v>
      </c>
      <c r="V224" s="6">
        <v>1</v>
      </c>
    </row>
    <row r="225" spans="1:22" x14ac:dyDescent="0.35">
      <c r="A225" s="1">
        <v>1.68</v>
      </c>
      <c r="B225" s="2">
        <v>44667</v>
      </c>
      <c r="C225" s="2" t="s">
        <v>521</v>
      </c>
      <c r="D225" s="2">
        <v>64</v>
      </c>
      <c r="E225" s="2" t="s">
        <v>1639</v>
      </c>
      <c r="F225" s="2" t="str">
        <f>IF(ISBLANK(Athletes_Combined[[#This Row],[affiliatename]]), "No Gym", Athletes_Combined[[#This Row],[affiliatename]])</f>
        <v>CrossFit Berserk</v>
      </c>
      <c r="G225" s="2" t="s">
        <v>89</v>
      </c>
      <c r="H225" s="2" t="str">
        <f xml:space="preserve"> Athletes_Combined[[#This Row],[competitorname]] &amp; " - " &amp; Athletes_Combined[[#This Row],[status]]</f>
        <v>Emma McQuaid - CUT</v>
      </c>
      <c r="I225" s="2">
        <v>128</v>
      </c>
      <c r="J225" s="2" t="s">
        <v>1640</v>
      </c>
      <c r="K225" s="2">
        <v>239442</v>
      </c>
      <c r="L225" s="2" t="s">
        <v>1641</v>
      </c>
      <c r="M225" s="2" t="s">
        <v>1547</v>
      </c>
      <c r="N225" s="2">
        <v>29</v>
      </c>
      <c r="O225" s="2" t="s">
        <v>1642</v>
      </c>
      <c r="P225" s="2" t="s">
        <v>525</v>
      </c>
      <c r="Q225" s="16" t="s">
        <v>1643</v>
      </c>
      <c r="R225" s="2" t="str">
        <f t="shared" si="3"/>
        <v>Emma McQuaid</v>
      </c>
      <c r="S225" s="2">
        <v>21</v>
      </c>
      <c r="T225" s="2">
        <v>255</v>
      </c>
      <c r="U225" s="2" t="s">
        <v>1550</v>
      </c>
      <c r="V225" s="3">
        <v>1</v>
      </c>
    </row>
    <row r="226" spans="1:22" x14ac:dyDescent="0.35">
      <c r="A226" s="4">
        <v>1.74</v>
      </c>
      <c r="B226" s="5">
        <v>44724</v>
      </c>
      <c r="C226" s="5" t="s">
        <v>717</v>
      </c>
      <c r="D226" s="5">
        <v>73</v>
      </c>
      <c r="E226" s="5" t="s">
        <v>1644</v>
      </c>
      <c r="F226" s="5" t="str">
        <f>IF(ISBLANK(Athletes_Combined[[#This Row],[affiliatename]]), "No Gym", Athletes_Combined[[#This Row],[affiliatename]])</f>
        <v>CrossFit Alpha Prime</v>
      </c>
      <c r="G226" s="5" t="s">
        <v>89</v>
      </c>
      <c r="H226" s="5" t="str">
        <f xml:space="preserve"> Athletes_Combined[[#This Row],[competitorname]] &amp; " - " &amp; Athletes_Combined[[#This Row],[status]]</f>
        <v>Karin FreyovÃ¡ - CUT</v>
      </c>
      <c r="I226" s="5">
        <v>127</v>
      </c>
      <c r="J226" s="5" t="s">
        <v>1645</v>
      </c>
      <c r="K226" s="5">
        <v>698210</v>
      </c>
      <c r="L226" s="5" t="s">
        <v>1646</v>
      </c>
      <c r="M226" s="5" t="s">
        <v>1547</v>
      </c>
      <c r="N226" s="5">
        <v>24</v>
      </c>
      <c r="O226" s="5" t="s">
        <v>1647</v>
      </c>
      <c r="P226" s="5" t="s">
        <v>722</v>
      </c>
      <c r="Q226" s="17" t="s">
        <v>1648</v>
      </c>
      <c r="R226" s="5" t="str">
        <f t="shared" si="3"/>
        <v>Karin FreyovÃ¡</v>
      </c>
      <c r="S226" s="5">
        <v>22</v>
      </c>
      <c r="T226" s="5">
        <v>254</v>
      </c>
      <c r="U226" s="5" t="s">
        <v>1550</v>
      </c>
      <c r="V226" s="6">
        <v>1</v>
      </c>
    </row>
    <row r="227" spans="1:22" x14ac:dyDescent="0.35">
      <c r="A227" s="1">
        <v>1.58</v>
      </c>
      <c r="B227" s="2">
        <v>44785</v>
      </c>
      <c r="C227" s="2" t="s">
        <v>403</v>
      </c>
      <c r="D227" s="2">
        <v>62.1</v>
      </c>
      <c r="E227" s="2" t="s">
        <v>1649</v>
      </c>
      <c r="F227" s="2" t="str">
        <f>IF(ISBLANK(Athletes_Combined[[#This Row],[affiliatename]]), "No Gym", Athletes_Combined[[#This Row],[affiliatename]])</f>
        <v>CrossFit Urge</v>
      </c>
      <c r="G227" s="2" t="s">
        <v>89</v>
      </c>
      <c r="H227" s="2" t="str">
        <f xml:space="preserve"> Athletes_Combined[[#This Row],[competitorname]] &amp; " - " &amp; Athletes_Combined[[#This Row],[status]]</f>
        <v>Madeline Sturt - CUT</v>
      </c>
      <c r="I227" s="2">
        <v>303</v>
      </c>
      <c r="J227" s="2" t="s">
        <v>1650</v>
      </c>
      <c r="K227" s="2">
        <v>21556</v>
      </c>
      <c r="L227" s="2" t="s">
        <v>1651</v>
      </c>
      <c r="M227" s="2" t="s">
        <v>1547</v>
      </c>
      <c r="N227" s="2">
        <v>22</v>
      </c>
      <c r="O227" s="2" t="s">
        <v>1652</v>
      </c>
      <c r="P227" s="2" t="s">
        <v>408</v>
      </c>
      <c r="Q227" s="16" t="s">
        <v>1653</v>
      </c>
      <c r="R227" s="2" t="str">
        <f t="shared" si="3"/>
        <v>Madeline Sturt</v>
      </c>
      <c r="S227" s="2">
        <v>23</v>
      </c>
      <c r="T227" s="2">
        <v>244</v>
      </c>
      <c r="U227" s="2" t="s">
        <v>1550</v>
      </c>
      <c r="V227" s="3">
        <v>1</v>
      </c>
    </row>
    <row r="228" spans="1:22" x14ac:dyDescent="0.35">
      <c r="A228" s="4">
        <v>1.71</v>
      </c>
      <c r="B228" s="5">
        <v>44956</v>
      </c>
      <c r="C228" s="5" t="s">
        <v>376</v>
      </c>
      <c r="D228" s="5">
        <v>68</v>
      </c>
      <c r="E228" s="5" t="s">
        <v>1654</v>
      </c>
      <c r="F228" s="5" t="str">
        <f>IF(ISBLANK(Athletes_Combined[[#This Row],[affiliatename]]), "No Gym", Athletes_Combined[[#This Row],[affiliatename]])</f>
        <v>CrossFit Queens</v>
      </c>
      <c r="G228" s="5" t="s">
        <v>89</v>
      </c>
      <c r="H228" s="5" t="str">
        <f xml:space="preserve"> Athletes_Combined[[#This Row],[competitorname]] &amp; " - " &amp; Athletes_Combined[[#This Row],[status]]</f>
        <v>Meg Reardon - CUT</v>
      </c>
      <c r="I228" s="5">
        <v>306</v>
      </c>
      <c r="J228" s="5" t="s">
        <v>1655</v>
      </c>
      <c r="K228" s="5">
        <v>115892</v>
      </c>
      <c r="L228" s="5" t="s">
        <v>1656</v>
      </c>
      <c r="M228" s="5" t="s">
        <v>1547</v>
      </c>
      <c r="N228" s="5">
        <v>27</v>
      </c>
      <c r="O228" s="5" t="s">
        <v>1657</v>
      </c>
      <c r="P228" s="5" t="s">
        <v>383</v>
      </c>
      <c r="Q228" s="17" t="s">
        <v>1658</v>
      </c>
      <c r="R228" s="5" t="str">
        <f t="shared" si="3"/>
        <v>Meg Reardon</v>
      </c>
      <c r="S228" s="5">
        <v>24</v>
      </c>
      <c r="T228" s="5">
        <v>243</v>
      </c>
      <c r="U228" s="5" t="s">
        <v>1550</v>
      </c>
      <c r="V228" s="6">
        <v>1</v>
      </c>
    </row>
    <row r="229" spans="1:22" x14ac:dyDescent="0.35">
      <c r="A229" s="1">
        <v>1.58</v>
      </c>
      <c r="B229" s="2">
        <v>44597</v>
      </c>
      <c r="C229" s="2" t="s">
        <v>376</v>
      </c>
      <c r="D229" s="2">
        <v>57.6</v>
      </c>
      <c r="E229" s="2" t="s">
        <v>398</v>
      </c>
      <c r="F229" s="2" t="str">
        <f>IF(ISBLANK(Athletes_Combined[[#This Row],[affiliatename]]), "No Gym", Athletes_Combined[[#This Row],[affiliatename]])</f>
        <v>CrossFit Mentality</v>
      </c>
      <c r="G229" s="2" t="s">
        <v>89</v>
      </c>
      <c r="H229" s="2" t="str">
        <f xml:space="preserve"> Athletes_Combined[[#This Row],[competitorname]] &amp; " - " &amp; Athletes_Combined[[#This Row],[status]]</f>
        <v>Feeroozeh Saghafi - CUT</v>
      </c>
      <c r="I229" s="2">
        <v>112</v>
      </c>
      <c r="J229" s="2" t="s">
        <v>1659</v>
      </c>
      <c r="K229" s="2">
        <v>252691</v>
      </c>
      <c r="L229" s="2" t="s">
        <v>1660</v>
      </c>
      <c r="M229" s="2" t="s">
        <v>1547</v>
      </c>
      <c r="N229" s="2">
        <v>24</v>
      </c>
      <c r="O229" s="2" t="s">
        <v>1661</v>
      </c>
      <c r="P229" s="2" t="s">
        <v>383</v>
      </c>
      <c r="Q229" s="16" t="s">
        <v>1662</v>
      </c>
      <c r="R229" s="2" t="str">
        <f t="shared" si="3"/>
        <v>Feeroozeh Saghafi</v>
      </c>
      <c r="S229" s="2">
        <v>25</v>
      </c>
      <c r="T229" s="2">
        <v>237</v>
      </c>
      <c r="U229" s="2" t="s">
        <v>1550</v>
      </c>
      <c r="V229" s="3">
        <v>1</v>
      </c>
    </row>
    <row r="230" spans="1:22" x14ac:dyDescent="0.35">
      <c r="A230" s="4">
        <v>1.65</v>
      </c>
      <c r="B230" s="5">
        <v>44607</v>
      </c>
      <c r="C230" s="5" t="s">
        <v>376</v>
      </c>
      <c r="D230" s="5">
        <v>70.3</v>
      </c>
      <c r="E230" s="5" t="s">
        <v>1663</v>
      </c>
      <c r="F230" s="5" t="str">
        <f>IF(ISBLANK(Athletes_Combined[[#This Row],[affiliatename]]), "No Gym", Athletes_Combined[[#This Row],[affiliatename]])</f>
        <v>CrossFit Northlake</v>
      </c>
      <c r="G230" s="5" t="s">
        <v>89</v>
      </c>
      <c r="H230" s="5" t="str">
        <f xml:space="preserve"> Athletes_Combined[[#This Row],[competitorname]] &amp; " - " &amp; Athletes_Combined[[#This Row],[status]]</f>
        <v>Mekenzie Riley - CUT</v>
      </c>
      <c r="I230" s="5">
        <v>105</v>
      </c>
      <c r="J230" s="5" t="s">
        <v>1664</v>
      </c>
      <c r="K230" s="5">
        <v>93497</v>
      </c>
      <c r="L230" s="5" t="s">
        <v>1665</v>
      </c>
      <c r="M230" s="5" t="s">
        <v>1547</v>
      </c>
      <c r="N230" s="5">
        <v>31</v>
      </c>
      <c r="O230" s="5" t="s">
        <v>1666</v>
      </c>
      <c r="P230" s="5" t="s">
        <v>383</v>
      </c>
      <c r="Q230" s="17" t="s">
        <v>1667</v>
      </c>
      <c r="R230" s="5" t="str">
        <f t="shared" si="3"/>
        <v>Mekenzie Riley</v>
      </c>
      <c r="S230" s="5">
        <v>26</v>
      </c>
      <c r="T230" s="5">
        <v>228</v>
      </c>
      <c r="U230" s="5" t="s">
        <v>1550</v>
      </c>
      <c r="V230" s="6">
        <v>1</v>
      </c>
    </row>
    <row r="231" spans="1:22" x14ac:dyDescent="0.35">
      <c r="A231" s="1">
        <v>1.71</v>
      </c>
      <c r="B231" s="2">
        <v>44644</v>
      </c>
      <c r="C231" s="2" t="s">
        <v>376</v>
      </c>
      <c r="D231" s="2">
        <v>76.2</v>
      </c>
      <c r="E231" s="2" t="s">
        <v>1668</v>
      </c>
      <c r="F231" s="2" t="str">
        <f>IF(ISBLANK(Athletes_Combined[[#This Row],[affiliatename]]), "No Gym", Athletes_Combined[[#This Row],[affiliatename]])</f>
        <v>SUBU CrossFit</v>
      </c>
      <c r="G231" s="2" t="s">
        <v>89</v>
      </c>
      <c r="H231" s="2" t="str">
        <f xml:space="preserve"> Athletes_Combined[[#This Row],[competitorname]] &amp; " - " &amp; Athletes_Combined[[#This Row],[status]]</f>
        <v>Dani Speegle - CUT</v>
      </c>
      <c r="I231" s="2">
        <v>124</v>
      </c>
      <c r="J231" s="2" t="s">
        <v>1669</v>
      </c>
      <c r="K231" s="2">
        <v>670000</v>
      </c>
      <c r="L231" s="2" t="s">
        <v>1670</v>
      </c>
      <c r="M231" s="2" t="s">
        <v>1547</v>
      </c>
      <c r="N231" s="2">
        <v>25</v>
      </c>
      <c r="O231" s="2" t="s">
        <v>1671</v>
      </c>
      <c r="P231" s="2" t="s">
        <v>383</v>
      </c>
      <c r="Q231" s="16" t="s">
        <v>1672</v>
      </c>
      <c r="R231" s="2" t="str">
        <f t="shared" si="3"/>
        <v>Dani Speegle</v>
      </c>
      <c r="S231" s="2">
        <v>27</v>
      </c>
      <c r="T231" s="2">
        <v>226</v>
      </c>
      <c r="U231" s="2" t="s">
        <v>1550</v>
      </c>
      <c r="V231" s="3">
        <v>1</v>
      </c>
    </row>
    <row r="232" spans="1:22" x14ac:dyDescent="0.35">
      <c r="A232" s="4">
        <v>1.77</v>
      </c>
      <c r="B232" s="5"/>
      <c r="C232" s="5" t="s">
        <v>376</v>
      </c>
      <c r="D232" s="5">
        <v>75.7</v>
      </c>
      <c r="E232" s="5"/>
      <c r="F232" s="5" t="str">
        <f>IF(ISBLANK(Athletes_Combined[[#This Row],[affiliatename]]), "No Gym", Athletes_Combined[[#This Row],[affiliatename]])</f>
        <v>No Gym</v>
      </c>
      <c r="G232" s="5" t="s">
        <v>89</v>
      </c>
      <c r="H232" s="5" t="str">
        <f xml:space="preserve"> Athletes_Combined[[#This Row],[competitorname]] &amp; " - " &amp; Athletes_Combined[[#This Row],[status]]</f>
        <v>Colleen Fotsch - CUT</v>
      </c>
      <c r="I232" s="5">
        <v>117</v>
      </c>
      <c r="J232" s="5" t="s">
        <v>1673</v>
      </c>
      <c r="K232" s="5">
        <v>245403</v>
      </c>
      <c r="L232" s="5" t="s">
        <v>1674</v>
      </c>
      <c r="M232" s="5" t="s">
        <v>1547</v>
      </c>
      <c r="N232" s="5">
        <v>29</v>
      </c>
      <c r="O232" s="5" t="s">
        <v>1675</v>
      </c>
      <c r="P232" s="5" t="s">
        <v>383</v>
      </c>
      <c r="Q232" s="17" t="s">
        <v>1676</v>
      </c>
      <c r="R232" s="5" t="str">
        <f t="shared" si="3"/>
        <v>Colleen Fotsch</v>
      </c>
      <c r="S232" s="5">
        <v>28</v>
      </c>
      <c r="T232" s="5">
        <v>222</v>
      </c>
      <c r="U232" s="5" t="s">
        <v>1550</v>
      </c>
      <c r="V232" s="6">
        <v>1</v>
      </c>
    </row>
    <row r="233" spans="1:22" x14ac:dyDescent="0.35">
      <c r="A233" s="1">
        <v>1.68</v>
      </c>
      <c r="B233" s="2"/>
      <c r="C233" s="2" t="s">
        <v>466</v>
      </c>
      <c r="D233" s="2">
        <v>67.599999999999994</v>
      </c>
      <c r="E233" s="2"/>
      <c r="F233" s="2" t="str">
        <f>IF(ISBLANK(Athletes_Combined[[#This Row],[affiliatename]]), "No Gym", Athletes_Combined[[#This Row],[affiliatename]])</f>
        <v>No Gym</v>
      </c>
      <c r="G233" s="2" t="s">
        <v>89</v>
      </c>
      <c r="H233" s="2" t="str">
        <f xml:space="preserve"> Athletes_Combined[[#This Row],[competitorname]] &amp; " - " &amp; Athletes_Combined[[#This Row],[status]]</f>
        <v>Camilla Salomonsson Hellman - CUT</v>
      </c>
      <c r="I233" s="2">
        <v>131</v>
      </c>
      <c r="J233" s="2" t="s">
        <v>1677</v>
      </c>
      <c r="K233" s="2">
        <v>2088</v>
      </c>
      <c r="L233" s="2" t="s">
        <v>1678</v>
      </c>
      <c r="M233" s="2" t="s">
        <v>1547</v>
      </c>
      <c r="N233" s="2">
        <v>28</v>
      </c>
      <c r="O233" s="2" t="s">
        <v>1679</v>
      </c>
      <c r="P233" s="2" t="s">
        <v>471</v>
      </c>
      <c r="Q233" s="16" t="s">
        <v>1680</v>
      </c>
      <c r="R233" s="2" t="str">
        <f t="shared" si="3"/>
        <v>Camilla Salomonsson Hellman</v>
      </c>
      <c r="S233" s="2">
        <v>29</v>
      </c>
      <c r="T233" s="2">
        <v>208</v>
      </c>
      <c r="U233" s="2" t="s">
        <v>1550</v>
      </c>
      <c r="V233" s="3">
        <v>1</v>
      </c>
    </row>
    <row r="234" spans="1:22" x14ac:dyDescent="0.35">
      <c r="A234" s="4">
        <v>1.68</v>
      </c>
      <c r="B234" s="5">
        <v>44775</v>
      </c>
      <c r="C234" s="5" t="s">
        <v>403</v>
      </c>
      <c r="D234" s="5">
        <v>68.900000000000006</v>
      </c>
      <c r="E234" s="5" t="s">
        <v>1681</v>
      </c>
      <c r="F234" s="5" t="str">
        <f>IF(ISBLANK(Athletes_Combined[[#This Row],[affiliatename]]), "No Gym", Athletes_Combined[[#This Row],[affiliatename]])</f>
        <v>CrossFit Dux</v>
      </c>
      <c r="G234" s="5" t="s">
        <v>89</v>
      </c>
      <c r="H234" s="5" t="str">
        <f xml:space="preserve"> Athletes_Combined[[#This Row],[competitorname]] &amp; " - " &amp; Athletes_Combined[[#This Row],[status]]</f>
        <v>Courtney Haley - CUT</v>
      </c>
      <c r="I234" s="5">
        <v>118</v>
      </c>
      <c r="J234" s="5" t="s">
        <v>1682</v>
      </c>
      <c r="K234" s="5">
        <v>477709</v>
      </c>
      <c r="L234" s="5" t="s">
        <v>1683</v>
      </c>
      <c r="M234" s="5" t="s">
        <v>1547</v>
      </c>
      <c r="N234" s="5">
        <v>24</v>
      </c>
      <c r="O234" s="5" t="s">
        <v>1571</v>
      </c>
      <c r="P234" s="5" t="s">
        <v>408</v>
      </c>
      <c r="Q234" s="17" t="s">
        <v>1684</v>
      </c>
      <c r="R234" s="5" t="str">
        <f t="shared" si="3"/>
        <v>Courtney Haley</v>
      </c>
      <c r="S234" s="5">
        <v>30</v>
      </c>
      <c r="T234" s="5">
        <v>191</v>
      </c>
      <c r="U234" s="5" t="s">
        <v>1550</v>
      </c>
      <c r="V234" s="6">
        <v>1</v>
      </c>
    </row>
    <row r="235" spans="1:22" x14ac:dyDescent="0.35">
      <c r="A235" s="1">
        <v>1.62</v>
      </c>
      <c r="B235" s="2">
        <v>44900</v>
      </c>
      <c r="C235" s="2" t="s">
        <v>376</v>
      </c>
      <c r="D235" s="2">
        <v>64.900000000000006</v>
      </c>
      <c r="E235" s="2" t="s">
        <v>1685</v>
      </c>
      <c r="F235" s="2" t="str">
        <f>IF(ISBLANK(Athletes_Combined[[#This Row],[affiliatename]]), "No Gym", Athletes_Combined[[#This Row],[affiliatename]])</f>
        <v>CrossFit Vertex</v>
      </c>
      <c r="G235" s="2" t="s">
        <v>89</v>
      </c>
      <c r="H235" s="2" t="str">
        <f xml:space="preserve"> Athletes_Combined[[#This Row],[competitorname]] &amp; " - " &amp; Athletes_Combined[[#This Row],[status]]</f>
        <v>Paige Semenza - CUT</v>
      </c>
      <c r="I235" s="2">
        <v>310</v>
      </c>
      <c r="J235" s="2" t="s">
        <v>1686</v>
      </c>
      <c r="K235" s="2">
        <v>531598</v>
      </c>
      <c r="L235" s="2" t="s">
        <v>1687</v>
      </c>
      <c r="M235" s="2" t="s">
        <v>1547</v>
      </c>
      <c r="N235" s="2">
        <v>27</v>
      </c>
      <c r="O235" s="2" t="s">
        <v>1688</v>
      </c>
      <c r="P235" s="2" t="s">
        <v>383</v>
      </c>
      <c r="Q235" s="16" t="s">
        <v>1689</v>
      </c>
      <c r="R235" s="2" t="str">
        <f t="shared" si="3"/>
        <v>Paige Semenza</v>
      </c>
      <c r="S235" s="2">
        <v>31</v>
      </c>
      <c r="T235" s="2">
        <v>171</v>
      </c>
      <c r="U235" s="2" t="s">
        <v>1550</v>
      </c>
      <c r="V235" s="3">
        <v>1</v>
      </c>
    </row>
    <row r="236" spans="1:22" x14ac:dyDescent="0.35">
      <c r="A236" s="4">
        <v>1.71</v>
      </c>
      <c r="B236" s="5">
        <v>44957</v>
      </c>
      <c r="C236" s="5" t="s">
        <v>466</v>
      </c>
      <c r="D236" s="5">
        <v>69.900000000000006</v>
      </c>
      <c r="E236" s="5" t="s">
        <v>1690</v>
      </c>
      <c r="F236" s="5" t="str">
        <f>IF(ISBLANK(Athletes_Combined[[#This Row],[affiliatename]]), "No Gym", Athletes_Combined[[#This Row],[affiliatename]])</f>
        <v>CrossFit Kungsholmen</v>
      </c>
      <c r="G236" s="5" t="s">
        <v>89</v>
      </c>
      <c r="H236" s="5" t="str">
        <f xml:space="preserve"> Athletes_Combined[[#This Row],[competitorname]] &amp; " - " &amp; Athletes_Combined[[#This Row],[status]]</f>
        <v>Emma Tall - CUT</v>
      </c>
      <c r="I236" s="5">
        <v>305</v>
      </c>
      <c r="J236" s="5" t="s">
        <v>1691</v>
      </c>
      <c r="K236" s="5">
        <v>887297</v>
      </c>
      <c r="L236" s="5" t="s">
        <v>1641</v>
      </c>
      <c r="M236" s="5" t="s">
        <v>1547</v>
      </c>
      <c r="N236" s="5">
        <v>27</v>
      </c>
      <c r="O236" s="5" t="s">
        <v>1692</v>
      </c>
      <c r="P236" s="5" t="s">
        <v>471</v>
      </c>
      <c r="Q236" s="17" t="s">
        <v>1693</v>
      </c>
      <c r="R236" s="5" t="str">
        <f t="shared" si="3"/>
        <v>Emma Tall</v>
      </c>
      <c r="S236" s="5">
        <v>32</v>
      </c>
      <c r="T236" s="5">
        <v>168</v>
      </c>
      <c r="U236" s="5" t="s">
        <v>1550</v>
      </c>
      <c r="V236" s="6">
        <v>1</v>
      </c>
    </row>
    <row r="237" spans="1:22" x14ac:dyDescent="0.35">
      <c r="A237" s="1">
        <v>1.62</v>
      </c>
      <c r="B237" s="2">
        <v>44653</v>
      </c>
      <c r="C237" s="2" t="s">
        <v>376</v>
      </c>
      <c r="D237" s="2">
        <v>61.2</v>
      </c>
      <c r="E237" s="2" t="s">
        <v>1694</v>
      </c>
      <c r="F237" s="2" t="str">
        <f>IF(ISBLANK(Athletes_Combined[[#This Row],[affiliatename]]), "No Gym", Athletes_Combined[[#This Row],[affiliatename]])</f>
        <v>CrossFit Iron Industry</v>
      </c>
      <c r="G237" s="2" t="s">
        <v>89</v>
      </c>
      <c r="H237" s="2" t="str">
        <f xml:space="preserve"> Athletes_Combined[[#This Row],[competitorname]] &amp; " - " &amp; Athletes_Combined[[#This Row],[status]]</f>
        <v>Carrie Beamer - CUT</v>
      </c>
      <c r="I237" s="2">
        <v>114</v>
      </c>
      <c r="J237" s="2" t="s">
        <v>1695</v>
      </c>
      <c r="K237" s="2">
        <v>106129</v>
      </c>
      <c r="L237" s="2" t="s">
        <v>1696</v>
      </c>
      <c r="M237" s="2" t="s">
        <v>1547</v>
      </c>
      <c r="N237" s="2">
        <v>27</v>
      </c>
      <c r="O237" s="2" t="s">
        <v>1697</v>
      </c>
      <c r="P237" s="2" t="s">
        <v>383</v>
      </c>
      <c r="Q237" s="16" t="s">
        <v>1698</v>
      </c>
      <c r="R237" s="2" t="str">
        <f t="shared" si="3"/>
        <v>Carrie Beamer</v>
      </c>
      <c r="S237" s="2">
        <v>33</v>
      </c>
      <c r="T237" s="2">
        <v>167</v>
      </c>
      <c r="U237" s="2" t="s">
        <v>1550</v>
      </c>
      <c r="V237" s="3">
        <v>1</v>
      </c>
    </row>
    <row r="238" spans="1:22" x14ac:dyDescent="0.35">
      <c r="A238" s="4">
        <v>1.74</v>
      </c>
      <c r="B238" s="5">
        <v>44611</v>
      </c>
      <c r="C238" s="5" t="s">
        <v>494</v>
      </c>
      <c r="D238" s="5">
        <v>68.900000000000006</v>
      </c>
      <c r="E238" s="5" t="s">
        <v>1699</v>
      </c>
      <c r="F238" s="5" t="str">
        <f>IF(ISBLANK(Athletes_Combined[[#This Row],[affiliatename]]), "No Gym", Athletes_Combined[[#This Row],[affiliatename]])</f>
        <v>CrossFit Lyon</v>
      </c>
      <c r="G238" s="5" t="s">
        <v>89</v>
      </c>
      <c r="H238" s="5" t="str">
        <f xml:space="preserve"> Athletes_Combined[[#This Row],[competitorname]] &amp; " - " &amp; Athletes_Combined[[#This Row],[status]]</f>
        <v>Carole Castellani - CUT</v>
      </c>
      <c r="I238" s="5">
        <v>138</v>
      </c>
      <c r="J238" s="5" t="s">
        <v>1700</v>
      </c>
      <c r="K238" s="5">
        <v>330326</v>
      </c>
      <c r="L238" s="5" t="s">
        <v>1701</v>
      </c>
      <c r="M238" s="5" t="s">
        <v>1547</v>
      </c>
      <c r="N238" s="5">
        <v>30</v>
      </c>
      <c r="O238" s="5" t="s">
        <v>1702</v>
      </c>
      <c r="P238" s="5" t="s">
        <v>499</v>
      </c>
      <c r="Q238" s="17" t="s">
        <v>1703</v>
      </c>
      <c r="R238" s="5" t="str">
        <f t="shared" si="3"/>
        <v>Carole Castellani</v>
      </c>
      <c r="S238" s="5">
        <v>34</v>
      </c>
      <c r="T238" s="5">
        <v>156</v>
      </c>
      <c r="U238" s="5" t="s">
        <v>1550</v>
      </c>
      <c r="V238" s="6">
        <v>1</v>
      </c>
    </row>
    <row r="239" spans="1:22" x14ac:dyDescent="0.35">
      <c r="A239" s="1">
        <v>1.77</v>
      </c>
      <c r="B239" s="2">
        <v>44958</v>
      </c>
      <c r="C239" s="2" t="s">
        <v>376</v>
      </c>
      <c r="D239" s="2">
        <v>69.900000000000006</v>
      </c>
      <c r="E239" s="2" t="s">
        <v>1704</v>
      </c>
      <c r="F239" s="2" t="str">
        <f>IF(ISBLANK(Athletes_Combined[[#This Row],[affiliatename]]), "No Gym", Athletes_Combined[[#This Row],[affiliatename]])</f>
        <v>CrossFit Ballina</v>
      </c>
      <c r="G239" s="2" t="s">
        <v>89</v>
      </c>
      <c r="H239" s="2" t="str">
        <f xml:space="preserve"> Athletes_Combined[[#This Row],[competitorname]] &amp; " - " &amp; Athletes_Combined[[#This Row],[status]]</f>
        <v>Lindsay Vaughan - CUT</v>
      </c>
      <c r="I239" s="2">
        <v>311</v>
      </c>
      <c r="J239" s="2" t="s">
        <v>1705</v>
      </c>
      <c r="K239" s="2">
        <v>43198</v>
      </c>
      <c r="L239" s="2" t="s">
        <v>1706</v>
      </c>
      <c r="M239" s="2" t="s">
        <v>1547</v>
      </c>
      <c r="N239" s="2">
        <v>34</v>
      </c>
      <c r="O239" s="2" t="s">
        <v>1707</v>
      </c>
      <c r="P239" s="2" t="s">
        <v>383</v>
      </c>
      <c r="Q239" s="16" t="s">
        <v>1708</v>
      </c>
      <c r="R239" s="2" t="str">
        <f t="shared" si="3"/>
        <v>Lindsay Vaughan</v>
      </c>
      <c r="S239" s="2">
        <v>35</v>
      </c>
      <c r="T239" s="2">
        <v>152</v>
      </c>
      <c r="U239" s="2" t="s">
        <v>1550</v>
      </c>
      <c r="V239" s="3">
        <v>1</v>
      </c>
    </row>
    <row r="240" spans="1:22" x14ac:dyDescent="0.35">
      <c r="A240" s="4">
        <v>1.71</v>
      </c>
      <c r="B240" s="5"/>
      <c r="C240" s="5" t="s">
        <v>420</v>
      </c>
      <c r="D240" s="5">
        <v>66.2</v>
      </c>
      <c r="E240" s="5"/>
      <c r="F240" s="5" t="str">
        <f>IF(ISBLANK(Athletes_Combined[[#This Row],[affiliatename]]), "No Gym", Athletes_Combined[[#This Row],[affiliatename]])</f>
        <v>No Gym</v>
      </c>
      <c r="G240" s="5" t="s">
        <v>89</v>
      </c>
      <c r="H240" s="5" t="str">
        <f xml:space="preserve"> Athletes_Combined[[#This Row],[competitorname]] &amp; " - " &amp; Athletes_Combined[[#This Row],[status]]</f>
        <v>Alessia Joy WÃ¤lchli - CUT</v>
      </c>
      <c r="I240" s="5">
        <v>144</v>
      </c>
      <c r="J240" s="5" t="s">
        <v>1709</v>
      </c>
      <c r="K240" s="5">
        <v>390443</v>
      </c>
      <c r="L240" s="5" t="s">
        <v>1710</v>
      </c>
      <c r="M240" s="5" t="s">
        <v>1547</v>
      </c>
      <c r="N240" s="5">
        <v>25</v>
      </c>
      <c r="O240" s="5" t="s">
        <v>1711</v>
      </c>
      <c r="P240" s="5" t="s">
        <v>424</v>
      </c>
      <c r="Q240" s="17" t="s">
        <v>1712</v>
      </c>
      <c r="R240" s="5" t="str">
        <f t="shared" si="3"/>
        <v>Alessia Joy WÃ¤lchli</v>
      </c>
      <c r="S240" s="5">
        <v>36</v>
      </c>
      <c r="T240" s="5">
        <v>152</v>
      </c>
      <c r="U240" s="5" t="s">
        <v>1550</v>
      </c>
      <c r="V240" s="6">
        <v>1</v>
      </c>
    </row>
    <row r="241" spans="1:22" x14ac:dyDescent="0.35">
      <c r="A241" s="1">
        <v>1.71</v>
      </c>
      <c r="B241" s="2">
        <v>44657</v>
      </c>
      <c r="C241" s="2" t="s">
        <v>815</v>
      </c>
      <c r="D241" s="2">
        <v>64.900000000000006</v>
      </c>
      <c r="E241" s="2" t="s">
        <v>1713</v>
      </c>
      <c r="F241" s="2" t="str">
        <f>IF(ISBLANK(Athletes_Combined[[#This Row],[affiliatename]]), "No Gym", Athletes_Combined[[#This Row],[affiliatename]])</f>
        <v>CrossFit El Camino</v>
      </c>
      <c r="G241" s="2" t="s">
        <v>89</v>
      </c>
      <c r="H241" s="2" t="str">
        <f xml:space="preserve"> Athletes_Combined[[#This Row],[competitorname]] &amp; " - " &amp; Athletes_Combined[[#This Row],[status]]</f>
        <v>Simona Quintana - CUT</v>
      </c>
      <c r="I241" s="2">
        <v>146</v>
      </c>
      <c r="J241" s="2" t="s">
        <v>1714</v>
      </c>
      <c r="K241" s="2">
        <v>635438</v>
      </c>
      <c r="L241" s="2" t="s">
        <v>1715</v>
      </c>
      <c r="M241" s="2" t="s">
        <v>1547</v>
      </c>
      <c r="N241" s="2">
        <v>23</v>
      </c>
      <c r="O241" s="2" t="s">
        <v>1716</v>
      </c>
      <c r="P241" s="2" t="s">
        <v>819</v>
      </c>
      <c r="Q241" s="16" t="s">
        <v>1717</v>
      </c>
      <c r="R241" s="2" t="str">
        <f t="shared" si="3"/>
        <v>Simona Quintana</v>
      </c>
      <c r="S241" s="2">
        <v>37</v>
      </c>
      <c r="T241" s="2">
        <v>141</v>
      </c>
      <c r="U241" s="2" t="s">
        <v>1550</v>
      </c>
      <c r="V241" s="3">
        <v>1</v>
      </c>
    </row>
    <row r="242" spans="1:22" x14ac:dyDescent="0.35">
      <c r="A242" s="4">
        <v>1.8</v>
      </c>
      <c r="B242" s="5">
        <v>44592</v>
      </c>
      <c r="C242" s="5" t="s">
        <v>466</v>
      </c>
      <c r="D242" s="5">
        <v>79.8</v>
      </c>
      <c r="E242" s="5" t="s">
        <v>626</v>
      </c>
      <c r="F242" s="5" t="str">
        <f>IF(ISBLANK(Athletes_Combined[[#This Row],[affiliatename]]), "No Gym", Athletes_Combined[[#This Row],[affiliatename]])</f>
        <v>CrossFit Riders</v>
      </c>
      <c r="G242" s="5" t="s">
        <v>89</v>
      </c>
      <c r="H242" s="5" t="str">
        <f xml:space="preserve"> Athletes_Combined[[#This Row],[competitorname]] &amp; " - " &amp; Athletes_Combined[[#This Row],[status]]</f>
        <v>Hanna Karlsson - CUT</v>
      </c>
      <c r="I242" s="5">
        <v>309</v>
      </c>
      <c r="J242" s="5" t="s">
        <v>1718</v>
      </c>
      <c r="K242" s="5">
        <v>796219</v>
      </c>
      <c r="L242" s="5" t="s">
        <v>1719</v>
      </c>
      <c r="M242" s="5" t="s">
        <v>1547</v>
      </c>
      <c r="N242" s="5">
        <v>26</v>
      </c>
      <c r="O242" s="5" t="s">
        <v>1720</v>
      </c>
      <c r="P242" s="5" t="s">
        <v>471</v>
      </c>
      <c r="Q242" s="17" t="s">
        <v>1721</v>
      </c>
      <c r="R242" s="5" t="str">
        <f t="shared" si="3"/>
        <v>Hanna Karlsson</v>
      </c>
      <c r="S242" s="5">
        <v>38</v>
      </c>
      <c r="T242" s="5">
        <v>132</v>
      </c>
      <c r="U242" s="5" t="s">
        <v>1550</v>
      </c>
      <c r="V242" s="6">
        <v>1</v>
      </c>
    </row>
    <row r="243" spans="1:22" x14ac:dyDescent="0.35">
      <c r="A243" s="1">
        <v>1.65</v>
      </c>
      <c r="B243" s="2">
        <v>44953</v>
      </c>
      <c r="C243" s="2" t="s">
        <v>391</v>
      </c>
      <c r="D243" s="2">
        <v>58.1</v>
      </c>
      <c r="E243" s="2" t="s">
        <v>1722</v>
      </c>
      <c r="F243" s="2" t="str">
        <f>IF(ISBLANK(Athletes_Combined[[#This Row],[affiliatename]]), "No Gym", Athletes_Combined[[#This Row],[affiliatename]])</f>
        <v>CrossFit EHOH</v>
      </c>
      <c r="G243" s="2" t="s">
        <v>89</v>
      </c>
      <c r="H243" s="2" t="str">
        <f xml:space="preserve"> Athletes_Combined[[#This Row],[competitorname]] &amp; " - " &amp; Athletes_Combined[[#This Row],[status]]</f>
        <v>OddrÃºn Eik Gylfadottir - CUT</v>
      </c>
      <c r="I243" s="2">
        <v>308</v>
      </c>
      <c r="J243" s="2" t="s">
        <v>1723</v>
      </c>
      <c r="K243" s="2">
        <v>96750</v>
      </c>
      <c r="L243" s="2" t="s">
        <v>1724</v>
      </c>
      <c r="M243" s="2" t="s">
        <v>1547</v>
      </c>
      <c r="N243" s="2">
        <v>30</v>
      </c>
      <c r="O243" s="2" t="s">
        <v>1725</v>
      </c>
      <c r="P243" s="2" t="s">
        <v>396</v>
      </c>
      <c r="Q243" s="16" t="s">
        <v>1726</v>
      </c>
      <c r="R243" s="2" t="str">
        <f t="shared" si="3"/>
        <v>OddrÃºn Eik Gylfadottir</v>
      </c>
      <c r="S243" s="2">
        <v>39</v>
      </c>
      <c r="T243" s="2">
        <v>125</v>
      </c>
      <c r="U243" s="2" t="s">
        <v>1550</v>
      </c>
      <c r="V243" s="3">
        <v>1</v>
      </c>
    </row>
    <row r="244" spans="1:22" x14ac:dyDescent="0.35">
      <c r="A244" s="4">
        <v>1.65</v>
      </c>
      <c r="B244" s="5">
        <v>44955</v>
      </c>
      <c r="C244" s="5" t="s">
        <v>376</v>
      </c>
      <c r="D244" s="5">
        <v>56.7</v>
      </c>
      <c r="E244" s="5" t="s">
        <v>1727</v>
      </c>
      <c r="F244" s="5" t="str">
        <f>IF(ISBLANK(Athletes_Combined[[#This Row],[affiliatename]]), "No Gym", Athletes_Combined[[#This Row],[affiliatename]])</f>
        <v>CrossFit Tradition</v>
      </c>
      <c r="G244" s="5" t="s">
        <v>89</v>
      </c>
      <c r="H244" s="5" t="str">
        <f xml:space="preserve"> Athletes_Combined[[#This Row],[competitorname]] &amp; " - " &amp; Athletes_Combined[[#This Row],[status]]</f>
        <v>Cheryl Nasso - CUT</v>
      </c>
      <c r="I244" s="5">
        <v>120</v>
      </c>
      <c r="J244" s="5" t="s">
        <v>1728</v>
      </c>
      <c r="K244" s="5">
        <v>9759</v>
      </c>
      <c r="L244" s="5" t="s">
        <v>1729</v>
      </c>
      <c r="M244" s="5" t="s">
        <v>1547</v>
      </c>
      <c r="N244" s="5">
        <v>34</v>
      </c>
      <c r="O244" s="5" t="s">
        <v>1730</v>
      </c>
      <c r="P244" s="5" t="s">
        <v>383</v>
      </c>
      <c r="Q244" s="17" t="s">
        <v>1731</v>
      </c>
      <c r="R244" s="5" t="str">
        <f t="shared" si="3"/>
        <v>Cheryl Nasso</v>
      </c>
      <c r="S244" s="5">
        <v>40</v>
      </c>
      <c r="T244" s="5">
        <v>122</v>
      </c>
      <c r="U244" s="5" t="s">
        <v>1550</v>
      </c>
      <c r="V244" s="6">
        <v>1</v>
      </c>
    </row>
    <row r="245" spans="1:22" x14ac:dyDescent="0.35">
      <c r="A245" s="1">
        <v>0.15</v>
      </c>
      <c r="B245" s="2">
        <v>44959</v>
      </c>
      <c r="C245" s="2" t="s">
        <v>376</v>
      </c>
      <c r="D245" s="2">
        <v>59</v>
      </c>
      <c r="E245" s="2" t="s">
        <v>1732</v>
      </c>
      <c r="F245" s="2" t="str">
        <f>IF(ISBLANK(Athletes_Combined[[#This Row],[affiliatename]]), "No Gym", Athletes_Combined[[#This Row],[affiliatename]])</f>
        <v>CrossFit 915</v>
      </c>
      <c r="G245" s="2" t="s">
        <v>89</v>
      </c>
      <c r="H245" s="2" t="str">
        <f xml:space="preserve"> Athletes_Combined[[#This Row],[competitorname]] &amp; " - " &amp; Athletes_Combined[[#This Row],[status]]</f>
        <v>Rachel Garibay - CUT</v>
      </c>
      <c r="I245" s="2">
        <v>312</v>
      </c>
      <c r="J245" s="2" t="s">
        <v>1733</v>
      </c>
      <c r="K245" s="2">
        <v>279929</v>
      </c>
      <c r="L245" s="2" t="s">
        <v>1734</v>
      </c>
      <c r="M245" s="2" t="s">
        <v>1547</v>
      </c>
      <c r="N245" s="2">
        <v>27</v>
      </c>
      <c r="O245" s="2" t="s">
        <v>1735</v>
      </c>
      <c r="P245" s="2" t="s">
        <v>383</v>
      </c>
      <c r="Q245" s="16" t="s">
        <v>1736</v>
      </c>
      <c r="R245" s="2" t="str">
        <f t="shared" si="3"/>
        <v>Rachel Garibay</v>
      </c>
      <c r="S245" s="2">
        <v>41</v>
      </c>
      <c r="T245" s="2">
        <v>100</v>
      </c>
      <c r="U245" s="2" t="s">
        <v>1550</v>
      </c>
      <c r="V245" s="3">
        <v>1</v>
      </c>
    </row>
    <row r="246" spans="1:22" x14ac:dyDescent="0.35">
      <c r="A246" s="4">
        <v>1.58</v>
      </c>
      <c r="B246" s="5"/>
      <c r="C246" s="5" t="s">
        <v>538</v>
      </c>
      <c r="D246" s="5">
        <v>59.9</v>
      </c>
      <c r="E246" s="5"/>
      <c r="F246" s="5" t="str">
        <f>IF(ISBLANK(Athletes_Combined[[#This Row],[affiliatename]]), "No Gym", Athletes_Combined[[#This Row],[affiliatename]])</f>
        <v>No Gym</v>
      </c>
      <c r="G246" s="5" t="s">
        <v>89</v>
      </c>
      <c r="H246" s="5" t="str">
        <f xml:space="preserve"> Athletes_Combined[[#This Row],[competitorname]] &amp; " - " &amp; Athletes_Combined[[#This Row],[status]]</f>
        <v>Michelle Merand - CUT</v>
      </c>
      <c r="I246" s="5">
        <v>304</v>
      </c>
      <c r="J246" s="5" t="s">
        <v>1737</v>
      </c>
      <c r="K246" s="5">
        <v>505225</v>
      </c>
      <c r="L246" s="5" t="s">
        <v>1738</v>
      </c>
      <c r="M246" s="5" t="s">
        <v>1547</v>
      </c>
      <c r="N246" s="5">
        <v>30</v>
      </c>
      <c r="O246" s="5" t="s">
        <v>1739</v>
      </c>
      <c r="P246" s="5" t="s">
        <v>542</v>
      </c>
      <c r="Q246" s="17" t="s">
        <v>1740</v>
      </c>
      <c r="R246" s="5" t="str">
        <f t="shared" si="3"/>
        <v>Michelle Merand</v>
      </c>
      <c r="S246" s="5">
        <v>42</v>
      </c>
      <c r="T246" s="5">
        <v>98</v>
      </c>
      <c r="U246" s="5" t="s">
        <v>1550</v>
      </c>
      <c r="V246" s="6">
        <v>1</v>
      </c>
    </row>
    <row r="247" spans="1:22" x14ac:dyDescent="0.35">
      <c r="A247" s="1">
        <v>1.55</v>
      </c>
      <c r="B247" s="2">
        <v>44690</v>
      </c>
      <c r="C247" s="2" t="s">
        <v>801</v>
      </c>
      <c r="D247" s="2">
        <v>68.900000000000006</v>
      </c>
      <c r="E247" s="2" t="s">
        <v>802</v>
      </c>
      <c r="F247" s="2" t="str">
        <f>IF(ISBLANK(Athletes_Combined[[#This Row],[affiliatename]]), "No Gym", Athletes_Combined[[#This Row],[affiliatename]])</f>
        <v>Tantum CrossFit</v>
      </c>
      <c r="G247" s="2" t="s">
        <v>89</v>
      </c>
      <c r="H247" s="2" t="str">
        <f xml:space="preserve"> Athletes_Combined[[#This Row],[competitorname]] &amp; " - " &amp; Athletes_Combined[[#This Row],[status]]</f>
        <v>Ksenija Kecman - CUT</v>
      </c>
      <c r="I247" s="2">
        <v>185</v>
      </c>
      <c r="J247" s="2" t="s">
        <v>1741</v>
      </c>
      <c r="K247" s="2">
        <v>667707</v>
      </c>
      <c r="L247" s="2" t="s">
        <v>1742</v>
      </c>
      <c r="M247" s="2" t="s">
        <v>1547</v>
      </c>
      <c r="N247" s="2">
        <v>30</v>
      </c>
      <c r="O247" s="2" t="s">
        <v>1743</v>
      </c>
      <c r="P247" s="2" t="s">
        <v>806</v>
      </c>
      <c r="Q247" s="16" t="s">
        <v>1744</v>
      </c>
      <c r="R247" s="2" t="str">
        <f t="shared" si="3"/>
        <v>Ksenija Kecman</v>
      </c>
      <c r="S247" s="2">
        <v>43</v>
      </c>
      <c r="T247" s="2">
        <v>90</v>
      </c>
      <c r="U247" s="2" t="s">
        <v>1550</v>
      </c>
      <c r="V247" s="3">
        <v>1</v>
      </c>
    </row>
    <row r="248" spans="1:22" x14ac:dyDescent="0.35">
      <c r="A248" s="4">
        <v>1.62</v>
      </c>
      <c r="B248" s="5"/>
      <c r="C248" s="5" t="s">
        <v>376</v>
      </c>
      <c r="D248" s="5">
        <v>67.099999999999994</v>
      </c>
      <c r="E248" s="5"/>
      <c r="F248" s="5" t="str">
        <f>IF(ISBLANK(Athletes_Combined[[#This Row],[affiliatename]]), "No Gym", Athletes_Combined[[#This Row],[affiliatename]])</f>
        <v>No Gym</v>
      </c>
      <c r="G248" s="5" t="s">
        <v>89</v>
      </c>
      <c r="H248" s="5" t="str">
        <f xml:space="preserve"> Athletes_Combined[[#This Row],[competitorname]] &amp; " - " &amp; Athletes_Combined[[#This Row],[status]]</f>
        <v>Katie Trombetta - CUT</v>
      </c>
      <c r="I248" s="5">
        <v>113</v>
      </c>
      <c r="J248" s="5" t="s">
        <v>1745</v>
      </c>
      <c r="K248" s="5">
        <v>238208</v>
      </c>
      <c r="L248" s="5" t="s">
        <v>1746</v>
      </c>
      <c r="M248" s="5" t="s">
        <v>1547</v>
      </c>
      <c r="N248" s="5">
        <v>28</v>
      </c>
      <c r="O248" s="5" t="s">
        <v>1747</v>
      </c>
      <c r="P248" s="5" t="s">
        <v>383</v>
      </c>
      <c r="Q248" s="17" t="s">
        <v>1748</v>
      </c>
      <c r="R248" s="5" t="str">
        <f t="shared" si="3"/>
        <v>Katie Trombetta</v>
      </c>
      <c r="S248" s="5">
        <v>44</v>
      </c>
      <c r="T248" s="5">
        <v>89</v>
      </c>
      <c r="U248" s="5" t="s">
        <v>1550</v>
      </c>
      <c r="V248" s="6">
        <v>1</v>
      </c>
    </row>
    <row r="249" spans="1:22" x14ac:dyDescent="0.35">
      <c r="A249" s="1">
        <v>1.74</v>
      </c>
      <c r="B249" s="2">
        <v>44671</v>
      </c>
      <c r="C249" s="2" t="s">
        <v>774</v>
      </c>
      <c r="D249" s="2">
        <v>71.2</v>
      </c>
      <c r="E249" s="2" t="s">
        <v>1749</v>
      </c>
      <c r="F249" s="2" t="str">
        <f>IF(ISBLANK(Athletes_Combined[[#This Row],[affiliatename]]), "No Gym", Athletes_Combined[[#This Row],[affiliatename]])</f>
        <v>CrossFit Punt Uit</v>
      </c>
      <c r="G249" s="2" t="s">
        <v>89</v>
      </c>
      <c r="H249" s="2" t="str">
        <f xml:space="preserve"> Athletes_Combined[[#This Row],[competitorname]] &amp; " - " &amp; Athletes_Combined[[#This Row],[status]]</f>
        <v>Leonie Henrich - CUT</v>
      </c>
      <c r="I249" s="2">
        <v>143</v>
      </c>
      <c r="J249" s="2" t="s">
        <v>1750</v>
      </c>
      <c r="K249" s="2">
        <v>248235</v>
      </c>
      <c r="L249" s="2" t="s">
        <v>1751</v>
      </c>
      <c r="M249" s="2" t="s">
        <v>1547</v>
      </c>
      <c r="N249" s="2">
        <v>25</v>
      </c>
      <c r="O249" s="2" t="s">
        <v>1752</v>
      </c>
      <c r="P249" s="2" t="s">
        <v>779</v>
      </c>
      <c r="Q249" s="16" t="s">
        <v>1753</v>
      </c>
      <c r="R249" s="2" t="str">
        <f t="shared" si="3"/>
        <v>Leonie Henrich</v>
      </c>
      <c r="S249" s="2">
        <v>45</v>
      </c>
      <c r="T249" s="2">
        <v>86</v>
      </c>
      <c r="U249" s="2" t="s">
        <v>1550</v>
      </c>
      <c r="V249" s="3">
        <v>1</v>
      </c>
    </row>
    <row r="250" spans="1:22" x14ac:dyDescent="0.35">
      <c r="A250" s="4">
        <v>1.71</v>
      </c>
      <c r="B250" s="5">
        <v>44652</v>
      </c>
      <c r="C250" s="5" t="s">
        <v>669</v>
      </c>
      <c r="D250" s="5">
        <v>69.900000000000006</v>
      </c>
      <c r="E250" s="5" t="s">
        <v>1754</v>
      </c>
      <c r="F250" s="5" t="str">
        <f>IF(ISBLANK(Athletes_Combined[[#This Row],[affiliatename]]), "No Gym", Athletes_Combined[[#This Row],[affiliatename]])</f>
        <v>InnerFight CrossFit DXB</v>
      </c>
      <c r="G250" s="5" t="s">
        <v>89</v>
      </c>
      <c r="H250" s="5" t="str">
        <f xml:space="preserve"> Athletes_Combined[[#This Row],[competitorname]] &amp; " - " &amp; Athletes_Combined[[#This Row],[status]]</f>
        <v>Carmen Bosmans - CUT</v>
      </c>
      <c r="I250" s="5">
        <v>137</v>
      </c>
      <c r="J250" s="5" t="s">
        <v>1755</v>
      </c>
      <c r="K250" s="5">
        <v>103617</v>
      </c>
      <c r="L250" s="5" t="s">
        <v>1756</v>
      </c>
      <c r="M250" s="5" t="s">
        <v>1547</v>
      </c>
      <c r="N250" s="5">
        <v>30</v>
      </c>
      <c r="O250" s="5" t="s">
        <v>1757</v>
      </c>
      <c r="P250" s="5" t="s">
        <v>674</v>
      </c>
      <c r="Q250" s="17" t="s">
        <v>1758</v>
      </c>
      <c r="R250" s="5" t="str">
        <f t="shared" si="3"/>
        <v>Carmen Bosmans</v>
      </c>
      <c r="S250" s="5">
        <v>46</v>
      </c>
      <c r="T250" s="5">
        <v>80</v>
      </c>
      <c r="U250" s="5" t="s">
        <v>1550</v>
      </c>
      <c r="V250" s="6">
        <v>1</v>
      </c>
    </row>
    <row r="251" spans="1:22" x14ac:dyDescent="0.35">
      <c r="A251" s="1">
        <v>1.71</v>
      </c>
      <c r="B251" s="2">
        <v>44735</v>
      </c>
      <c r="C251" s="2" t="s">
        <v>594</v>
      </c>
      <c r="D251" s="2">
        <v>67.099999999999994</v>
      </c>
      <c r="E251" s="2" t="s">
        <v>1759</v>
      </c>
      <c r="F251" s="2" t="str">
        <f>IF(ISBLANK(Athletes_Combined[[#This Row],[affiliatename]]), "No Gym", Athletes_Combined[[#This Row],[affiliatename]])</f>
        <v>C23 CrossFit</v>
      </c>
      <c r="G251" s="2" t="s">
        <v>89</v>
      </c>
      <c r="H251" s="2" t="str">
        <f xml:space="preserve"> Athletes_Combined[[#This Row],[competitorname]] &amp; " - " &amp; Athletes_Combined[[#This Row],[status]]</f>
        <v>Jacqueline DahlstrÃ¸m - CUT</v>
      </c>
      <c r="I251" s="2">
        <v>111</v>
      </c>
      <c r="J251" s="2" t="s">
        <v>1760</v>
      </c>
      <c r="K251" s="2">
        <v>299053</v>
      </c>
      <c r="L251" s="2" t="s">
        <v>1761</v>
      </c>
      <c r="M251" s="2" t="s">
        <v>1547</v>
      </c>
      <c r="N251" s="2">
        <v>27</v>
      </c>
      <c r="O251" s="2" t="s">
        <v>1762</v>
      </c>
      <c r="P251" s="2" t="s">
        <v>599</v>
      </c>
      <c r="Q251" s="16" t="s">
        <v>1763</v>
      </c>
      <c r="R251" s="2" t="str">
        <f t="shared" si="3"/>
        <v>Jacqueline DahlstrÃ¸m</v>
      </c>
      <c r="S251" s="2">
        <v>47</v>
      </c>
      <c r="T251" s="2">
        <v>77</v>
      </c>
      <c r="U251" s="2" t="s">
        <v>1550</v>
      </c>
      <c r="V251" s="3">
        <v>1</v>
      </c>
    </row>
    <row r="252" spans="1:22" x14ac:dyDescent="0.35">
      <c r="A252" s="4">
        <v>1.71</v>
      </c>
      <c r="B252" s="5">
        <v>44668</v>
      </c>
      <c r="C252" s="5" t="s">
        <v>1146</v>
      </c>
      <c r="D252" s="5">
        <v>64.900000000000006</v>
      </c>
      <c r="E252" s="5" t="s">
        <v>1147</v>
      </c>
      <c r="F252" s="5" t="str">
        <f>IF(ISBLANK(Athletes_Combined[[#This Row],[affiliatename]]), "No Gym", Athletes_Combined[[#This Row],[affiliatename]])</f>
        <v>CrossFit Limassol</v>
      </c>
      <c r="G252" s="5" t="s">
        <v>89</v>
      </c>
      <c r="H252" s="5" t="str">
        <f xml:space="preserve"> Athletes_Combined[[#This Row],[competitorname]] &amp; " - " &amp; Athletes_Combined[[#This Row],[status]]</f>
        <v>Thelma Christoforou - CUT</v>
      </c>
      <c r="I252" s="5">
        <v>140</v>
      </c>
      <c r="J252" s="5" t="s">
        <v>1764</v>
      </c>
      <c r="K252" s="5">
        <v>258629</v>
      </c>
      <c r="L252" s="5" t="s">
        <v>1765</v>
      </c>
      <c r="M252" s="5" t="s">
        <v>1547</v>
      </c>
      <c r="N252" s="5">
        <v>32</v>
      </c>
      <c r="O252" s="5" t="s">
        <v>1766</v>
      </c>
      <c r="P252" s="5" t="s">
        <v>1151</v>
      </c>
      <c r="Q252" s="17" t="s">
        <v>1767</v>
      </c>
      <c r="R252" s="5" t="str">
        <f t="shared" si="3"/>
        <v>Thelma Christoforou</v>
      </c>
      <c r="S252" s="5">
        <v>48</v>
      </c>
      <c r="T252" s="5">
        <v>74</v>
      </c>
      <c r="U252" s="5" t="s">
        <v>1550</v>
      </c>
      <c r="V252" s="6">
        <v>1</v>
      </c>
    </row>
    <row r="253" spans="1:22" x14ac:dyDescent="0.35">
      <c r="A253" s="1">
        <v>1.58</v>
      </c>
      <c r="B253" s="2">
        <v>44630</v>
      </c>
      <c r="C253" s="2" t="s">
        <v>841</v>
      </c>
      <c r="D253" s="2">
        <v>55.8</v>
      </c>
      <c r="E253" s="2" t="s">
        <v>1768</v>
      </c>
      <c r="F253" s="2" t="str">
        <f>IF(ISBLANK(Athletes_Combined[[#This Row],[affiliatename]]), "No Gym", Athletes_Combined[[#This Row],[affiliatename]])</f>
        <v>Kingbull CrossFit</v>
      </c>
      <c r="G253" s="2" t="s">
        <v>89</v>
      </c>
      <c r="H253" s="2" t="str">
        <f xml:space="preserve"> Athletes_Combined[[#This Row],[competitorname]] &amp; " - " &amp; Athletes_Combined[[#This Row],[status]]</f>
        <v>Carol Colling-Romero - CUT</v>
      </c>
      <c r="I253" s="2">
        <v>164</v>
      </c>
      <c r="J253" s="2" t="s">
        <v>1769</v>
      </c>
      <c r="K253" s="2">
        <v>452187</v>
      </c>
      <c r="L253" s="2" t="s">
        <v>1770</v>
      </c>
      <c r="M253" s="2" t="s">
        <v>1547</v>
      </c>
      <c r="N253" s="2">
        <v>26</v>
      </c>
      <c r="O253" s="2" t="s">
        <v>1771</v>
      </c>
      <c r="P253" s="2" t="s">
        <v>846</v>
      </c>
      <c r="Q253" s="16" t="s">
        <v>1772</v>
      </c>
      <c r="R253" s="2" t="str">
        <f t="shared" si="3"/>
        <v>Carol Colling-Romero</v>
      </c>
      <c r="S253" s="2">
        <v>49</v>
      </c>
      <c r="T253" s="2">
        <v>71</v>
      </c>
      <c r="U253" s="2" t="s">
        <v>1550</v>
      </c>
      <c r="V253" s="3">
        <v>1</v>
      </c>
    </row>
    <row r="254" spans="1:22" x14ac:dyDescent="0.35">
      <c r="A254" s="4">
        <v>1.68</v>
      </c>
      <c r="B254" s="5">
        <v>44604</v>
      </c>
      <c r="C254" s="5" t="s">
        <v>376</v>
      </c>
      <c r="D254" s="5">
        <v>66.7</v>
      </c>
      <c r="E254" s="5" t="s">
        <v>1773</v>
      </c>
      <c r="F254" s="5" t="str">
        <f>IF(ISBLANK(Athletes_Combined[[#This Row],[affiliatename]]), "No Gym", Athletes_Combined[[#This Row],[affiliatename]])</f>
        <v>CrossFit Vero Beach</v>
      </c>
      <c r="G254" s="5" t="s">
        <v>89</v>
      </c>
      <c r="H254" s="5" t="str">
        <f xml:space="preserve"> Athletes_Combined[[#This Row],[competitorname]] &amp; " - " &amp; Athletes_Combined[[#This Row],[status]]</f>
        <v>McKenzie Flinchum - CUT</v>
      </c>
      <c r="I254" s="5">
        <v>109</v>
      </c>
      <c r="J254" s="5" t="s">
        <v>1774</v>
      </c>
      <c r="K254" s="5">
        <v>871307</v>
      </c>
      <c r="L254" s="5" t="s">
        <v>1775</v>
      </c>
      <c r="M254" s="5" t="s">
        <v>1547</v>
      </c>
      <c r="N254" s="5">
        <v>27</v>
      </c>
      <c r="O254" s="5" t="s">
        <v>1776</v>
      </c>
      <c r="P254" s="5" t="s">
        <v>383</v>
      </c>
      <c r="Q254" s="17" t="s">
        <v>1777</v>
      </c>
      <c r="R254" s="5" t="str">
        <f t="shared" si="3"/>
        <v>McKenzie Flinchum</v>
      </c>
      <c r="S254" s="5">
        <v>50</v>
      </c>
      <c r="T254" s="5">
        <v>69</v>
      </c>
      <c r="U254" s="5" t="s">
        <v>1550</v>
      </c>
      <c r="V254" s="6">
        <v>1</v>
      </c>
    </row>
    <row r="255" spans="1:22" x14ac:dyDescent="0.35">
      <c r="A255" s="1">
        <v>1.62</v>
      </c>
      <c r="B255" s="2">
        <v>44648</v>
      </c>
      <c r="C255" s="2" t="s">
        <v>473</v>
      </c>
      <c r="D255" s="2">
        <v>65.8</v>
      </c>
      <c r="E255" s="2" t="s">
        <v>1778</v>
      </c>
      <c r="F255" s="2" t="str">
        <f>IF(ISBLANK(Athletes_Combined[[#This Row],[affiliatename]]), "No Gym", Athletes_Combined[[#This Row],[affiliatename]])</f>
        <v>CrossFit Jackhammer</v>
      </c>
      <c r="G255" s="2" t="s">
        <v>89</v>
      </c>
      <c r="H255" s="2" t="str">
        <f xml:space="preserve"> Athletes_Combined[[#This Row],[competitorname]] &amp; " - " &amp; Athletes_Combined[[#This Row],[status]]</f>
        <v>Lisa Eble - CUT</v>
      </c>
      <c r="I255" s="2">
        <v>149</v>
      </c>
      <c r="J255" s="2" t="s">
        <v>1779</v>
      </c>
      <c r="K255" s="2">
        <v>527011</v>
      </c>
      <c r="L255" s="2" t="s">
        <v>1780</v>
      </c>
      <c r="M255" s="2" t="s">
        <v>1547</v>
      </c>
      <c r="N255" s="2">
        <v>28</v>
      </c>
      <c r="O255" s="2" t="s">
        <v>1781</v>
      </c>
      <c r="P255" s="2" t="s">
        <v>478</v>
      </c>
      <c r="Q255" s="16" t="s">
        <v>1782</v>
      </c>
      <c r="R255" s="2" t="str">
        <f t="shared" si="3"/>
        <v>Lisa Eble</v>
      </c>
      <c r="S255" s="2">
        <v>51</v>
      </c>
      <c r="T255" s="2">
        <v>54</v>
      </c>
      <c r="U255" s="2" t="s">
        <v>1550</v>
      </c>
      <c r="V255" s="3">
        <v>1</v>
      </c>
    </row>
    <row r="256" spans="1:22" x14ac:dyDescent="0.35">
      <c r="A256" s="4">
        <v>1.74</v>
      </c>
      <c r="B256" s="5">
        <v>44954</v>
      </c>
      <c r="C256" s="5" t="s">
        <v>376</v>
      </c>
      <c r="D256" s="5">
        <v>65.8</v>
      </c>
      <c r="E256" s="5" t="s">
        <v>1783</v>
      </c>
      <c r="F256" s="5" t="str">
        <f>IF(ISBLANK(Athletes_Combined[[#This Row],[affiliatename]]), "No Gym", Athletes_Combined[[#This Row],[affiliatename]])</f>
        <v>Root 18 CrossFit</v>
      </c>
      <c r="G256" s="5" t="s">
        <v>89</v>
      </c>
      <c r="H256" s="5" t="str">
        <f xml:space="preserve"> Athletes_Combined[[#This Row],[competitorname]] &amp; " - " &amp; Athletes_Combined[[#This Row],[status]]</f>
        <v>Erin Vandendriessche - CUT</v>
      </c>
      <c r="I256" s="5">
        <v>307</v>
      </c>
      <c r="J256" s="5" t="s">
        <v>1784</v>
      </c>
      <c r="K256" s="5">
        <v>151555</v>
      </c>
      <c r="L256" s="5" t="s">
        <v>1785</v>
      </c>
      <c r="M256" s="5" t="s">
        <v>1547</v>
      </c>
      <c r="N256" s="5">
        <v>28</v>
      </c>
      <c r="O256" s="5" t="s">
        <v>1786</v>
      </c>
      <c r="P256" s="5" t="s">
        <v>383</v>
      </c>
      <c r="Q256" s="17" t="s">
        <v>1787</v>
      </c>
      <c r="R256" s="5" t="str">
        <f t="shared" si="3"/>
        <v>Erin Vandendriessche</v>
      </c>
      <c r="S256" s="5">
        <v>52</v>
      </c>
      <c r="T256" s="5">
        <v>48</v>
      </c>
      <c r="U256" s="5" t="s">
        <v>1550</v>
      </c>
      <c r="V256" s="6">
        <v>1</v>
      </c>
    </row>
    <row r="257" spans="1:22" x14ac:dyDescent="0.35">
      <c r="A257" s="1">
        <v>1.74</v>
      </c>
      <c r="B257" s="2">
        <v>44670</v>
      </c>
      <c r="C257" s="2" t="s">
        <v>696</v>
      </c>
      <c r="D257" s="2">
        <v>68.900000000000006</v>
      </c>
      <c r="E257" s="2" t="s">
        <v>1788</v>
      </c>
      <c r="F257" s="2" t="str">
        <f>IF(ISBLANK(Athletes_Combined[[#This Row],[affiliatename]]), "No Gym", Athletes_Combined[[#This Row],[affiliatename]])</f>
        <v>CrossFit 19.05</v>
      </c>
      <c r="G257" s="2" t="s">
        <v>89</v>
      </c>
      <c r="H257" s="2" t="str">
        <f xml:space="preserve"> Athletes_Combined[[#This Row],[competitorname]] &amp; " - " &amp; Athletes_Combined[[#This Row],[status]]</f>
        <v>Anastasiya Ganina - CUT</v>
      </c>
      <c r="I257" s="2">
        <v>142</v>
      </c>
      <c r="J257" s="2" t="s">
        <v>1789</v>
      </c>
      <c r="K257" s="2">
        <v>238026</v>
      </c>
      <c r="L257" s="2" t="s">
        <v>1790</v>
      </c>
      <c r="M257" s="2" t="s">
        <v>1547</v>
      </c>
      <c r="N257" s="2">
        <v>34</v>
      </c>
      <c r="O257" s="2" t="s">
        <v>1791</v>
      </c>
      <c r="P257" s="2" t="s">
        <v>701</v>
      </c>
      <c r="Q257" s="16" t="s">
        <v>1792</v>
      </c>
      <c r="R257" s="2" t="str">
        <f t="shared" si="3"/>
        <v>Anastasiya Ganina</v>
      </c>
      <c r="S257" s="2">
        <v>53</v>
      </c>
      <c r="T257" s="2">
        <v>46</v>
      </c>
      <c r="U257" s="2" t="s">
        <v>1550</v>
      </c>
      <c r="V257" s="3">
        <v>1</v>
      </c>
    </row>
    <row r="258" spans="1:22" x14ac:dyDescent="0.35">
      <c r="A258" s="4">
        <v>1.74</v>
      </c>
      <c r="B258" s="5">
        <v>44759</v>
      </c>
      <c r="C258" s="5" t="s">
        <v>731</v>
      </c>
      <c r="D258" s="5">
        <v>68</v>
      </c>
      <c r="E258" s="5" t="s">
        <v>1793</v>
      </c>
      <c r="F258" s="5" t="str">
        <f>IF(ISBLANK(Athletes_Combined[[#This Row],[affiliatename]]), "No Gym", Athletes_Combined[[#This Row],[affiliatename]])</f>
        <v>CrossFit SkyLight</v>
      </c>
      <c r="G258" s="5" t="s">
        <v>89</v>
      </c>
      <c r="H258" s="5" t="str">
        <f xml:space="preserve"> Athletes_Combined[[#This Row],[competitorname]] &amp; " - " &amp; Athletes_Combined[[#This Row],[status]]</f>
        <v>Neyran Guneli - CUT</v>
      </c>
      <c r="I258" s="5">
        <v>182</v>
      </c>
      <c r="J258" s="5" t="s">
        <v>1794</v>
      </c>
      <c r="K258" s="5">
        <v>350442</v>
      </c>
      <c r="L258" s="5" t="s">
        <v>1795</v>
      </c>
      <c r="M258" s="5" t="s">
        <v>1547</v>
      </c>
      <c r="N258" s="5">
        <v>37</v>
      </c>
      <c r="O258" s="5" t="s">
        <v>1796</v>
      </c>
      <c r="P258" s="5" t="s">
        <v>736</v>
      </c>
      <c r="Q258" s="17" t="s">
        <v>1797</v>
      </c>
      <c r="R258" s="5" t="str">
        <f t="shared" ref="R258:R321" si="4">TRIM(Q:Q)</f>
        <v>Neyran Guneli</v>
      </c>
      <c r="S258" s="5">
        <v>54</v>
      </c>
      <c r="T258" s="5">
        <v>45</v>
      </c>
      <c r="U258" s="5" t="s">
        <v>1550</v>
      </c>
      <c r="V258" s="6">
        <v>1</v>
      </c>
    </row>
    <row r="259" spans="1:22" x14ac:dyDescent="0.35">
      <c r="A259" s="1">
        <v>1.62</v>
      </c>
      <c r="B259" s="2">
        <v>44594</v>
      </c>
      <c r="C259" s="2" t="s">
        <v>376</v>
      </c>
      <c r="D259" s="2">
        <v>68.900000000000006</v>
      </c>
      <c r="E259" s="2" t="s">
        <v>1798</v>
      </c>
      <c r="F259" s="2" t="str">
        <f>IF(ISBLANK(Athletes_Combined[[#This Row],[affiliatename]]), "No Gym", Athletes_Combined[[#This Row],[affiliatename]])</f>
        <v>Crucible CrossFit</v>
      </c>
      <c r="G259" s="2" t="s">
        <v>89</v>
      </c>
      <c r="H259" s="2" t="str">
        <f xml:space="preserve"> Athletes_Combined[[#This Row],[competitorname]] &amp; " - " &amp; Athletes_Combined[[#This Row],[status]]</f>
        <v>Brooke Haas - CUT</v>
      </c>
      <c r="I259" s="2">
        <v>110</v>
      </c>
      <c r="J259" s="2" t="s">
        <v>1799</v>
      </c>
      <c r="K259" s="2">
        <v>115239</v>
      </c>
      <c r="L259" s="2" t="s">
        <v>1617</v>
      </c>
      <c r="M259" s="2" t="s">
        <v>1547</v>
      </c>
      <c r="N259" s="2">
        <v>30</v>
      </c>
      <c r="O259" s="2" t="s">
        <v>1800</v>
      </c>
      <c r="P259" s="2" t="s">
        <v>383</v>
      </c>
      <c r="Q259" s="16" t="s">
        <v>1801</v>
      </c>
      <c r="R259" s="2" t="str">
        <f t="shared" si="4"/>
        <v>Brooke Haas</v>
      </c>
      <c r="S259" s="2">
        <v>55</v>
      </c>
      <c r="T259" s="2">
        <v>44</v>
      </c>
      <c r="U259" s="2" t="s">
        <v>1550</v>
      </c>
      <c r="V259" s="3">
        <v>1</v>
      </c>
    </row>
    <row r="260" spans="1:22" x14ac:dyDescent="0.35">
      <c r="A260" s="4">
        <v>1.65</v>
      </c>
      <c r="B260" s="5">
        <v>44639</v>
      </c>
      <c r="C260" s="5" t="s">
        <v>683</v>
      </c>
      <c r="D260" s="5">
        <v>62.6</v>
      </c>
      <c r="E260" s="5" t="s">
        <v>1802</v>
      </c>
      <c r="F260" s="5" t="str">
        <f>IF(ISBLANK(Athletes_Combined[[#This Row],[affiliatename]]), "No Gym", Athletes_Combined[[#This Row],[affiliatename]])</f>
        <v>CrossFit Tigran</v>
      </c>
      <c r="G260" s="5" t="s">
        <v>89</v>
      </c>
      <c r="H260" s="5" t="str">
        <f xml:space="preserve"> Athletes_Combined[[#This Row],[competitorname]] &amp; " - " &amp; Athletes_Combined[[#This Row],[status]]</f>
        <v>Brenda Castro - CUT</v>
      </c>
      <c r="I260" s="5">
        <v>148</v>
      </c>
      <c r="J260" s="5" t="s">
        <v>1803</v>
      </c>
      <c r="K260" s="5">
        <v>242149</v>
      </c>
      <c r="L260" s="5" t="s">
        <v>1804</v>
      </c>
      <c r="M260" s="5" t="s">
        <v>1547</v>
      </c>
      <c r="N260" s="5">
        <v>30</v>
      </c>
      <c r="O260" s="5" t="s">
        <v>1805</v>
      </c>
      <c r="P260" s="5" t="s">
        <v>688</v>
      </c>
      <c r="Q260" s="17" t="s">
        <v>1806</v>
      </c>
      <c r="R260" s="5" t="str">
        <f t="shared" si="4"/>
        <v>Brenda Castro</v>
      </c>
      <c r="S260" s="5">
        <v>56</v>
      </c>
      <c r="T260" s="5">
        <v>43</v>
      </c>
      <c r="U260" s="5" t="s">
        <v>1550</v>
      </c>
      <c r="V260" s="6">
        <v>1</v>
      </c>
    </row>
    <row r="261" spans="1:22" x14ac:dyDescent="0.35">
      <c r="A261" s="1">
        <v>1.68</v>
      </c>
      <c r="B261" s="2">
        <v>44725</v>
      </c>
      <c r="C261" s="2" t="s">
        <v>579</v>
      </c>
      <c r="D261" s="2">
        <v>68</v>
      </c>
      <c r="E261" s="2" t="s">
        <v>566</v>
      </c>
      <c r="F261" s="2" t="str">
        <f>IF(ISBLANK(Athletes_Combined[[#This Row],[affiliatename]]), "No Gym", Athletes_Combined[[#This Row],[affiliatename]])</f>
        <v>CrossFit Kreis 9</v>
      </c>
      <c r="G261" s="2" t="s">
        <v>89</v>
      </c>
      <c r="H261" s="2" t="str">
        <f xml:space="preserve"> Athletes_Combined[[#This Row],[competitorname]] &amp; " - " &amp; Athletes_Combined[[#This Row],[status]]</f>
        <v>Emilia Leppanen - CUT</v>
      </c>
      <c r="I261" s="2">
        <v>135</v>
      </c>
      <c r="J261" s="2" t="s">
        <v>1807</v>
      </c>
      <c r="K261" s="2">
        <v>39517</v>
      </c>
      <c r="L261" s="2" t="s">
        <v>1808</v>
      </c>
      <c r="M261" s="2" t="s">
        <v>1547</v>
      </c>
      <c r="N261" s="2">
        <v>32</v>
      </c>
      <c r="O261" s="2" t="s">
        <v>1809</v>
      </c>
      <c r="P261" s="2" t="s">
        <v>583</v>
      </c>
      <c r="Q261" s="16" t="s">
        <v>1810</v>
      </c>
      <c r="R261" s="2" t="str">
        <f t="shared" si="4"/>
        <v>Emilia Leppanen</v>
      </c>
      <c r="S261" s="2">
        <v>57</v>
      </c>
      <c r="T261" s="2">
        <v>40</v>
      </c>
      <c r="U261" s="2" t="s">
        <v>1550</v>
      </c>
      <c r="V261" s="3">
        <v>1</v>
      </c>
    </row>
    <row r="262" spans="1:22" x14ac:dyDescent="0.35">
      <c r="A262" s="4">
        <v>1.62</v>
      </c>
      <c r="B262" s="5">
        <v>44970</v>
      </c>
      <c r="C262" s="5" t="s">
        <v>494</v>
      </c>
      <c r="D262" s="5">
        <v>58.1</v>
      </c>
      <c r="E262" s="5" t="s">
        <v>1811</v>
      </c>
      <c r="F262" s="5" t="str">
        <f>IF(ISBLANK(Athletes_Combined[[#This Row],[affiliatename]]), "No Gym", Athletes_Combined[[#This Row],[affiliatename]])</f>
        <v>CrossFit Hanuman</v>
      </c>
      <c r="G262" s="5" t="s">
        <v>89</v>
      </c>
      <c r="H262" s="5" t="str">
        <f xml:space="preserve"> Athletes_Combined[[#This Row],[competitorname]] &amp; " - " &amp; Athletes_Combined[[#This Row],[status]]</f>
        <v>Sabrina Caron - CUT</v>
      </c>
      <c r="I262" s="5">
        <v>315</v>
      </c>
      <c r="J262" s="5" t="s">
        <v>1812</v>
      </c>
      <c r="K262" s="5">
        <v>120277</v>
      </c>
      <c r="L262" s="5" t="s">
        <v>1813</v>
      </c>
      <c r="M262" s="5" t="s">
        <v>1547</v>
      </c>
      <c r="N262" s="5">
        <v>27</v>
      </c>
      <c r="O262" s="5" t="s">
        <v>1814</v>
      </c>
      <c r="P262" s="5" t="s">
        <v>499</v>
      </c>
      <c r="Q262" s="17" t="s">
        <v>1815</v>
      </c>
      <c r="R262" s="5" t="str">
        <f t="shared" si="4"/>
        <v>Sabrina Caron</v>
      </c>
      <c r="S262" s="5">
        <v>58</v>
      </c>
      <c r="T262" s="5">
        <v>36</v>
      </c>
      <c r="U262" s="5" t="s">
        <v>1550</v>
      </c>
      <c r="V262" s="6">
        <v>1</v>
      </c>
    </row>
    <row r="263" spans="1:22" x14ac:dyDescent="0.35">
      <c r="A263" s="1">
        <v>1.74</v>
      </c>
      <c r="B263" s="2">
        <v>44616</v>
      </c>
      <c r="C263" s="2" t="s">
        <v>403</v>
      </c>
      <c r="D263" s="2">
        <v>68</v>
      </c>
      <c r="E263" s="2" t="s">
        <v>1816</v>
      </c>
      <c r="F263" s="2" t="str">
        <f>IF(ISBLANK(Athletes_Combined[[#This Row],[affiliatename]]), "No Gym", Athletes_Combined[[#This Row],[affiliatename]])</f>
        <v>CrossFit RI</v>
      </c>
      <c r="G263" s="2" t="s">
        <v>89</v>
      </c>
      <c r="H263" s="2" t="str">
        <f xml:space="preserve"> Athletes_Combined[[#This Row],[competitorname]] &amp; " - " &amp; Athletes_Combined[[#This Row],[status]]</f>
        <v>Katelin Van Zyl - CUT</v>
      </c>
      <c r="I263" s="2">
        <v>115</v>
      </c>
      <c r="J263" s="2" t="s">
        <v>1817</v>
      </c>
      <c r="K263" s="2">
        <v>120247</v>
      </c>
      <c r="L263" s="2" t="s">
        <v>1818</v>
      </c>
      <c r="M263" s="2" t="s">
        <v>1547</v>
      </c>
      <c r="N263" s="2">
        <v>27</v>
      </c>
      <c r="O263" s="2" t="s">
        <v>1819</v>
      </c>
      <c r="P263" s="2" t="s">
        <v>408</v>
      </c>
      <c r="Q263" s="16" t="s">
        <v>1820</v>
      </c>
      <c r="R263" s="2" t="str">
        <f t="shared" si="4"/>
        <v>Katelin Van Zyl</v>
      </c>
      <c r="S263" s="2">
        <v>59</v>
      </c>
      <c r="T263" s="2">
        <v>36</v>
      </c>
      <c r="U263" s="2" t="s">
        <v>1550</v>
      </c>
      <c r="V263" s="3">
        <v>1</v>
      </c>
    </row>
    <row r="264" spans="1:22" x14ac:dyDescent="0.35">
      <c r="A264" s="4">
        <v>1.62</v>
      </c>
      <c r="B264" s="5">
        <v>44692</v>
      </c>
      <c r="C264" s="5" t="s">
        <v>928</v>
      </c>
      <c r="D264" s="5">
        <v>61.2</v>
      </c>
      <c r="E264" s="5" t="s">
        <v>1821</v>
      </c>
      <c r="F264" s="5" t="str">
        <f>IF(ISBLANK(Athletes_Combined[[#This Row],[affiliatename]]), "No Gym", Athletes_Combined[[#This Row],[affiliatename]])</f>
        <v>CrossFit Valeo</v>
      </c>
      <c r="G264" s="5" t="s">
        <v>89</v>
      </c>
      <c r="H264" s="5" t="str">
        <f xml:space="preserve"> Athletes_Combined[[#This Row],[competitorname]] &amp; " - " &amp; Athletes_Combined[[#This Row],[status]]</f>
        <v>Ralitza Koterlitzova - CUT</v>
      </c>
      <c r="I264" s="5">
        <v>161</v>
      </c>
      <c r="J264" s="5" t="s">
        <v>1822</v>
      </c>
      <c r="K264" s="5">
        <v>215510</v>
      </c>
      <c r="L264" s="5" t="s">
        <v>1823</v>
      </c>
      <c r="M264" s="5" t="s">
        <v>1547</v>
      </c>
      <c r="N264" s="5">
        <v>30</v>
      </c>
      <c r="O264" s="5" t="s">
        <v>1824</v>
      </c>
      <c r="P264" s="5" t="s">
        <v>933</v>
      </c>
      <c r="Q264" s="17" t="s">
        <v>1825</v>
      </c>
      <c r="R264" s="5" t="str">
        <f t="shared" si="4"/>
        <v>Ralitza Koterlitzova</v>
      </c>
      <c r="S264" s="5">
        <v>60</v>
      </c>
      <c r="T264" s="5">
        <v>35</v>
      </c>
      <c r="U264" s="5" t="s">
        <v>1550</v>
      </c>
      <c r="V264" s="6">
        <v>1</v>
      </c>
    </row>
    <row r="265" spans="1:22" x14ac:dyDescent="0.35">
      <c r="A265" s="1">
        <v>1.74</v>
      </c>
      <c r="B265" s="2"/>
      <c r="C265" s="2" t="s">
        <v>748</v>
      </c>
      <c r="D265" s="2">
        <v>59.9</v>
      </c>
      <c r="E265" s="2"/>
      <c r="F265" s="2" t="str">
        <f>IF(ISBLANK(Athletes_Combined[[#This Row],[affiliatename]]), "No Gym", Athletes_Combined[[#This Row],[affiliatename]])</f>
        <v>No Gym</v>
      </c>
      <c r="G265" s="2" t="s">
        <v>89</v>
      </c>
      <c r="H265" s="2" t="str">
        <f xml:space="preserve"> Athletes_Combined[[#This Row],[competitorname]] &amp; " - " &amp; Athletes_Combined[[#This Row],[status]]</f>
        <v>Tamara Zulim - CUT</v>
      </c>
      <c r="I265" s="2">
        <v>174</v>
      </c>
      <c r="J265" s="2" t="s">
        <v>1826</v>
      </c>
      <c r="K265" s="2">
        <v>120265</v>
      </c>
      <c r="L265" s="2" t="s">
        <v>1827</v>
      </c>
      <c r="M265" s="2" t="s">
        <v>1547</v>
      </c>
      <c r="N265" s="2">
        <v>35</v>
      </c>
      <c r="O265" s="2" t="s">
        <v>1828</v>
      </c>
      <c r="P265" s="2" t="s">
        <v>751</v>
      </c>
      <c r="Q265" s="16" t="s">
        <v>1829</v>
      </c>
      <c r="R265" s="2" t="str">
        <f t="shared" si="4"/>
        <v>Tamara Zulim</v>
      </c>
      <c r="S265" s="2">
        <v>61</v>
      </c>
      <c r="T265" s="2">
        <v>35</v>
      </c>
      <c r="U265" s="2" t="s">
        <v>1550</v>
      </c>
      <c r="V265" s="3">
        <v>1</v>
      </c>
    </row>
    <row r="266" spans="1:22" x14ac:dyDescent="0.35">
      <c r="A266" s="4">
        <v>1.55</v>
      </c>
      <c r="B266" s="5">
        <v>44642</v>
      </c>
      <c r="C266" s="5" t="s">
        <v>662</v>
      </c>
      <c r="D266" s="5">
        <v>59</v>
      </c>
      <c r="E266" s="5" t="s">
        <v>1830</v>
      </c>
      <c r="F266" s="5" t="str">
        <f>IF(ISBLANK(Athletes_Combined[[#This Row],[affiliatename]]), "No Gym", Athletes_Combined[[#This Row],[affiliatename]])</f>
        <v>Faster CrossFit</v>
      </c>
      <c r="G266" s="5" t="s">
        <v>89</v>
      </c>
      <c r="H266" s="5" t="str">
        <f xml:space="preserve"> Athletes_Combined[[#This Row],[competitorname]] &amp; " - " &amp; Athletes_Combined[[#This Row],[status]]</f>
        <v>Maria Camila Quintero - CUT</v>
      </c>
      <c r="I266" s="5">
        <v>159</v>
      </c>
      <c r="J266" s="5" t="s">
        <v>1831</v>
      </c>
      <c r="K266" s="5">
        <v>1299203</v>
      </c>
      <c r="L266" s="5" t="s">
        <v>1832</v>
      </c>
      <c r="M266" s="5" t="s">
        <v>1547</v>
      </c>
      <c r="N266" s="5">
        <v>23</v>
      </c>
      <c r="O266" s="5" t="s">
        <v>1833</v>
      </c>
      <c r="P266" s="5" t="s">
        <v>667</v>
      </c>
      <c r="Q266" s="17" t="s">
        <v>1834</v>
      </c>
      <c r="R266" s="5" t="str">
        <f t="shared" si="4"/>
        <v>Maria Camila Quintero</v>
      </c>
      <c r="S266" s="5">
        <v>62</v>
      </c>
      <c r="T266" s="5">
        <v>34</v>
      </c>
      <c r="U266" s="5" t="s">
        <v>1550</v>
      </c>
      <c r="V266" s="6">
        <v>1</v>
      </c>
    </row>
    <row r="267" spans="1:22" x14ac:dyDescent="0.35">
      <c r="A267" s="1">
        <v>1.71</v>
      </c>
      <c r="B267" s="2">
        <v>44950</v>
      </c>
      <c r="C267" s="2" t="s">
        <v>376</v>
      </c>
      <c r="D267" s="2">
        <v>63.5</v>
      </c>
      <c r="E267" s="2" t="s">
        <v>1835</v>
      </c>
      <c r="F267" s="2" t="str">
        <f>IF(ISBLANK(Athletes_Combined[[#This Row],[affiliatename]]), "No Gym", Athletes_Combined[[#This Row],[affiliatename]])</f>
        <v>Blues City CrossFit</v>
      </c>
      <c r="G267" s="2" t="s">
        <v>89</v>
      </c>
      <c r="H267" s="2" t="str">
        <f xml:space="preserve"> Athletes_Combined[[#This Row],[competitorname]] &amp; " - " &amp; Athletes_Combined[[#This Row],[status]]</f>
        <v>Taylor Streid - CUT</v>
      </c>
      <c r="I267" s="2">
        <v>302</v>
      </c>
      <c r="J267" s="2" t="s">
        <v>1836</v>
      </c>
      <c r="K267" s="2">
        <v>235110</v>
      </c>
      <c r="L267" s="2" t="s">
        <v>1837</v>
      </c>
      <c r="M267" s="2" t="s">
        <v>1547</v>
      </c>
      <c r="N267" s="2">
        <v>28</v>
      </c>
      <c r="O267" s="2" t="s">
        <v>1838</v>
      </c>
      <c r="P267" s="2" t="s">
        <v>383</v>
      </c>
      <c r="Q267" s="16" t="s">
        <v>1839</v>
      </c>
      <c r="R267" s="2" t="str">
        <f t="shared" si="4"/>
        <v>Taylor Streid</v>
      </c>
      <c r="S267" s="2">
        <v>63</v>
      </c>
      <c r="T267" s="2">
        <v>32</v>
      </c>
      <c r="U267" s="2" t="s">
        <v>1550</v>
      </c>
      <c r="V267" s="3">
        <v>1</v>
      </c>
    </row>
    <row r="268" spans="1:22" x14ac:dyDescent="0.35">
      <c r="A268" s="4">
        <v>1.62</v>
      </c>
      <c r="B268" s="5">
        <v>44740</v>
      </c>
      <c r="C268" s="5" t="s">
        <v>1115</v>
      </c>
      <c r="D268" s="5">
        <v>68</v>
      </c>
      <c r="E268" s="5" t="s">
        <v>1840</v>
      </c>
      <c r="F268" s="5" t="str">
        <f>IF(ISBLANK(Athletes_Combined[[#This Row],[affiliatename]]), "No Gym", Athletes_Combined[[#This Row],[affiliatename]])</f>
        <v>CrossFit White City</v>
      </c>
      <c r="G268" s="5" t="s">
        <v>89</v>
      </c>
      <c r="H268" s="5" t="str">
        <f xml:space="preserve"> Athletes_Combined[[#This Row],[competitorname]] &amp; " - " &amp; Athletes_Combined[[#This Row],[status]]</f>
        <v>Nicole Pettel - CUT</v>
      </c>
      <c r="I268" s="5">
        <v>156</v>
      </c>
      <c r="J268" s="5" t="s">
        <v>1841</v>
      </c>
      <c r="K268" s="5">
        <v>855131</v>
      </c>
      <c r="L268" s="5" t="s">
        <v>1842</v>
      </c>
      <c r="M268" s="5" t="s">
        <v>1547</v>
      </c>
      <c r="N268" s="5">
        <v>27</v>
      </c>
      <c r="O268" s="5" t="s">
        <v>1843</v>
      </c>
      <c r="P268" s="5" t="s">
        <v>1120</v>
      </c>
      <c r="Q268" s="17" t="s">
        <v>1844</v>
      </c>
      <c r="R268" s="5" t="str">
        <f t="shared" si="4"/>
        <v>Nicole Pettel</v>
      </c>
      <c r="S268" s="5">
        <v>64</v>
      </c>
      <c r="T268" s="5">
        <v>28</v>
      </c>
      <c r="U268" s="5" t="s">
        <v>1550</v>
      </c>
      <c r="V268" s="6">
        <v>1</v>
      </c>
    </row>
    <row r="269" spans="1:22" x14ac:dyDescent="0.35">
      <c r="A269" s="1">
        <v>1.8</v>
      </c>
      <c r="B269" s="2">
        <v>44609</v>
      </c>
      <c r="C269" s="2" t="s">
        <v>649</v>
      </c>
      <c r="D269" s="2">
        <v>73</v>
      </c>
      <c r="E269" s="2" t="s">
        <v>1845</v>
      </c>
      <c r="F269" s="2" t="str">
        <f>IF(ISBLANK(Athletes_Combined[[#This Row],[affiliatename]]), "No Gym", Athletes_Combined[[#This Row],[affiliatename]])</f>
        <v>CrossFit Gurkha</v>
      </c>
      <c r="G269" s="2" t="s">
        <v>89</v>
      </c>
      <c r="H269" s="2" t="str">
        <f xml:space="preserve"> Athletes_Combined[[#This Row],[competitorname]] &amp; " - " &amp; Athletes_Combined[[#This Row],[status]]</f>
        <v>Renata Pimentel - CUT</v>
      </c>
      <c r="I269" s="2">
        <v>136</v>
      </c>
      <c r="J269" s="2" t="s">
        <v>1846</v>
      </c>
      <c r="K269" s="2">
        <v>485089</v>
      </c>
      <c r="L269" s="2" t="s">
        <v>1847</v>
      </c>
      <c r="M269" s="2" t="s">
        <v>1547</v>
      </c>
      <c r="N269" s="2">
        <v>36</v>
      </c>
      <c r="O269" s="2" t="s">
        <v>1848</v>
      </c>
      <c r="P269" s="2" t="s">
        <v>654</v>
      </c>
      <c r="Q269" s="16" t="s">
        <v>1849</v>
      </c>
      <c r="R269" s="2" t="str">
        <f t="shared" si="4"/>
        <v>Renata Pimentel</v>
      </c>
      <c r="S269" s="2">
        <v>65</v>
      </c>
      <c r="T269" s="2">
        <v>28</v>
      </c>
      <c r="U269" s="2" t="s">
        <v>1550</v>
      </c>
      <c r="V269" s="3">
        <v>1</v>
      </c>
    </row>
    <row r="270" spans="1:22" x14ac:dyDescent="0.35">
      <c r="A270" s="4">
        <v>1.74</v>
      </c>
      <c r="B270" s="5">
        <v>44620</v>
      </c>
      <c r="C270" s="5" t="s">
        <v>1035</v>
      </c>
      <c r="D270" s="5">
        <v>58.1</v>
      </c>
      <c r="E270" s="5" t="s">
        <v>1036</v>
      </c>
      <c r="F270" s="5" t="str">
        <f>IF(ISBLANK(Athletes_Combined[[#This Row],[affiliatename]]), "No Gym", Athletes_Combined[[#This Row],[affiliatename]])</f>
        <v>Igone CrossFit</v>
      </c>
      <c r="G270" s="5" t="s">
        <v>89</v>
      </c>
      <c r="H270" s="5" t="str">
        <f xml:space="preserve"> Athletes_Combined[[#This Row],[competitorname]] &amp; " - " &amp; Athletes_Combined[[#This Row],[status]]</f>
        <v>Lyndsay Murray - CUT</v>
      </c>
      <c r="I270" s="5">
        <v>200</v>
      </c>
      <c r="J270" s="5" t="s">
        <v>1850</v>
      </c>
      <c r="K270" s="5">
        <v>244718</v>
      </c>
      <c r="L270" s="5" t="s">
        <v>1851</v>
      </c>
      <c r="M270" s="5" t="s">
        <v>1547</v>
      </c>
      <c r="N270" s="5">
        <v>29</v>
      </c>
      <c r="O270" s="5" t="s">
        <v>1440</v>
      </c>
      <c r="P270" s="5" t="s">
        <v>1040</v>
      </c>
      <c r="Q270" s="17" t="s">
        <v>1852</v>
      </c>
      <c r="R270" s="5" t="str">
        <f t="shared" si="4"/>
        <v>Lyndsay Murray</v>
      </c>
      <c r="S270" s="5">
        <v>66</v>
      </c>
      <c r="T270" s="5">
        <v>27</v>
      </c>
      <c r="U270" s="5" t="s">
        <v>1550</v>
      </c>
      <c r="V270" s="6">
        <v>1</v>
      </c>
    </row>
    <row r="271" spans="1:22" x14ac:dyDescent="0.35">
      <c r="A271" s="1">
        <v>1.55</v>
      </c>
      <c r="B271" s="2">
        <v>44710</v>
      </c>
      <c r="C271" s="2" t="s">
        <v>753</v>
      </c>
      <c r="D271" s="2">
        <v>52.2</v>
      </c>
      <c r="E271" s="2" t="s">
        <v>1853</v>
      </c>
      <c r="F271" s="2" t="str">
        <f>IF(ISBLANK(Athletes_Combined[[#This Row],[affiliatename]]), "No Gym", Athletes_Combined[[#This Row],[affiliatename]])</f>
        <v>CrossFit Minatomirai</v>
      </c>
      <c r="G271" s="2" t="s">
        <v>89</v>
      </c>
      <c r="H271" s="2" t="str">
        <f xml:space="preserve"> Athletes_Combined[[#This Row],[competitorname]] &amp; " - " &amp; Athletes_Combined[[#This Row],[status]]</f>
        <v>Akiko Kamitani - CUT</v>
      </c>
      <c r="I271" s="2">
        <v>170</v>
      </c>
      <c r="J271" s="2" t="s">
        <v>1854</v>
      </c>
      <c r="K271" s="2">
        <v>1055578</v>
      </c>
      <c r="L271" s="2" t="s">
        <v>1855</v>
      </c>
      <c r="M271" s="2" t="s">
        <v>1547</v>
      </c>
      <c r="N271" s="2">
        <v>30</v>
      </c>
      <c r="O271" s="2" t="s">
        <v>1856</v>
      </c>
      <c r="P271" s="2" t="s">
        <v>758</v>
      </c>
      <c r="Q271" s="16" t="s">
        <v>1857</v>
      </c>
      <c r="R271" s="2" t="str">
        <f t="shared" si="4"/>
        <v>Akiko Kamitani</v>
      </c>
      <c r="S271" s="2">
        <v>67</v>
      </c>
      <c r="T271" s="2">
        <v>26</v>
      </c>
      <c r="U271" s="2" t="s">
        <v>1550</v>
      </c>
      <c r="V271" s="3">
        <v>1</v>
      </c>
    </row>
    <row r="272" spans="1:22" x14ac:dyDescent="0.35">
      <c r="A272" s="4">
        <v>1.65</v>
      </c>
      <c r="B272" s="5">
        <v>44771</v>
      </c>
      <c r="C272" s="5" t="s">
        <v>690</v>
      </c>
      <c r="D272" s="5">
        <v>59</v>
      </c>
      <c r="E272" s="5" t="s">
        <v>1858</v>
      </c>
      <c r="F272" s="5" t="str">
        <f>IF(ISBLANK(Athletes_Combined[[#This Row],[affiliatename]]), "No Gym", Athletes_Combined[[#This Row],[affiliatename]])</f>
        <v>CrossFit Tecun Uman</v>
      </c>
      <c r="G272" s="5" t="s">
        <v>89</v>
      </c>
      <c r="H272" s="5" t="str">
        <f xml:space="preserve"> Athletes_Combined[[#This Row],[competitorname]] &amp; " - " &amp; Athletes_Combined[[#This Row],[status]]</f>
        <v>Vera Valdez - CUT</v>
      </c>
      <c r="I272" s="5">
        <v>166</v>
      </c>
      <c r="J272" s="5" t="s">
        <v>1859</v>
      </c>
      <c r="K272" s="5">
        <v>359849</v>
      </c>
      <c r="L272" s="5" t="s">
        <v>1860</v>
      </c>
      <c r="M272" s="5" t="s">
        <v>1547</v>
      </c>
      <c r="N272" s="5">
        <v>30</v>
      </c>
      <c r="O272" s="5" t="s">
        <v>1861</v>
      </c>
      <c r="P272" s="5" t="s">
        <v>694</v>
      </c>
      <c r="Q272" s="17" t="s">
        <v>1862</v>
      </c>
      <c r="R272" s="5" t="str">
        <f t="shared" si="4"/>
        <v>Vera Valdez</v>
      </c>
      <c r="S272" s="5">
        <v>68</v>
      </c>
      <c r="T272" s="5">
        <v>21</v>
      </c>
      <c r="U272" s="5" t="s">
        <v>1550</v>
      </c>
      <c r="V272" s="6">
        <v>1</v>
      </c>
    </row>
    <row r="273" spans="1:22" x14ac:dyDescent="0.35">
      <c r="A273" s="1">
        <v>1.68</v>
      </c>
      <c r="B273" s="2">
        <v>44664</v>
      </c>
      <c r="C273" s="2" t="s">
        <v>743</v>
      </c>
      <c r="D273" s="2">
        <v>60.8</v>
      </c>
      <c r="E273" s="2" t="s">
        <v>1863</v>
      </c>
      <c r="F273" s="2" t="str">
        <f>IF(ISBLANK(Athletes_Combined[[#This Row],[affiliatename]]), "No Gym", Athletes_Combined[[#This Row],[affiliatename]])</f>
        <v>Reebok CrossFit Valens</v>
      </c>
      <c r="G273" s="2" t="s">
        <v>89</v>
      </c>
      <c r="H273" s="2" t="str">
        <f xml:space="preserve"> Athletes_Combined[[#This Row],[competitorname]] &amp; " - " &amp; Athletes_Combined[[#This Row],[status]]</f>
        <v>Jacky Schmitt - CUT</v>
      </c>
      <c r="I273" s="2">
        <v>183</v>
      </c>
      <c r="J273" s="2" t="s">
        <v>1864</v>
      </c>
      <c r="K273" s="2">
        <v>331478</v>
      </c>
      <c r="L273" s="2" t="s">
        <v>1865</v>
      </c>
      <c r="M273" s="2" t="s">
        <v>1547</v>
      </c>
      <c r="N273" s="2">
        <v>25</v>
      </c>
      <c r="O273" s="2" t="s">
        <v>1866</v>
      </c>
      <c r="P273" s="2" t="s">
        <v>746</v>
      </c>
      <c r="Q273" s="16" t="s">
        <v>1867</v>
      </c>
      <c r="R273" s="2" t="str">
        <f t="shared" si="4"/>
        <v>Jacky Schmitt</v>
      </c>
      <c r="S273" s="2">
        <v>69</v>
      </c>
      <c r="T273" s="2">
        <v>19</v>
      </c>
      <c r="U273" s="2" t="s">
        <v>1550</v>
      </c>
      <c r="V273" s="3">
        <v>1</v>
      </c>
    </row>
    <row r="274" spans="1:22" x14ac:dyDescent="0.35">
      <c r="A274" s="4">
        <v>1.65</v>
      </c>
      <c r="B274" s="5">
        <v>44742</v>
      </c>
      <c r="C274" s="5" t="s">
        <v>892</v>
      </c>
      <c r="D274" s="5">
        <v>66.7</v>
      </c>
      <c r="E274" s="5" t="s">
        <v>893</v>
      </c>
      <c r="F274" s="5" t="str">
        <f>IF(ISBLANK(Athletes_Combined[[#This Row],[affiliatename]]), "No Gym", Athletes_Combined[[#This Row],[affiliatename]])</f>
        <v>Avant Garde CrossFit</v>
      </c>
      <c r="G274" s="5" t="s">
        <v>89</v>
      </c>
      <c r="H274" s="5" t="str">
        <f xml:space="preserve"> Athletes_Combined[[#This Row],[competitorname]] &amp; " - " &amp; Athletes_Combined[[#This Row],[status]]</f>
        <v>Kristen Lim - CUT</v>
      </c>
      <c r="I274" s="5">
        <v>157</v>
      </c>
      <c r="J274" s="5" t="s">
        <v>1868</v>
      </c>
      <c r="K274" s="5">
        <v>477570</v>
      </c>
      <c r="L274" s="5" t="s">
        <v>1869</v>
      </c>
      <c r="M274" s="5" t="s">
        <v>1547</v>
      </c>
      <c r="N274" s="5">
        <v>26</v>
      </c>
      <c r="O274" s="5" t="s">
        <v>1870</v>
      </c>
      <c r="P274" s="5" t="s">
        <v>897</v>
      </c>
      <c r="Q274" s="17" t="s">
        <v>1871</v>
      </c>
      <c r="R274" s="5" t="str">
        <f t="shared" si="4"/>
        <v>Kristen Lim</v>
      </c>
      <c r="S274" s="5">
        <v>70</v>
      </c>
      <c r="T274" s="5">
        <v>18</v>
      </c>
      <c r="U274" s="5" t="s">
        <v>1550</v>
      </c>
      <c r="V274" s="6">
        <v>1</v>
      </c>
    </row>
    <row r="275" spans="1:22" x14ac:dyDescent="0.35">
      <c r="A275" s="1">
        <v>1.74</v>
      </c>
      <c r="B275" s="2"/>
      <c r="C275" s="2" t="s">
        <v>787</v>
      </c>
      <c r="D275" s="2">
        <v>64.900000000000006</v>
      </c>
      <c r="E275" s="2"/>
      <c r="F275" s="2" t="str">
        <f>IF(ISBLANK(Athletes_Combined[[#This Row],[affiliatename]]), "No Gym", Athletes_Combined[[#This Row],[affiliatename]])</f>
        <v>No Gym</v>
      </c>
      <c r="G275" s="2" t="s">
        <v>89</v>
      </c>
      <c r="H275" s="2" t="str">
        <f xml:space="preserve"> Athletes_Combined[[#This Row],[competitorname]] &amp; " - " &amp; Athletes_Combined[[#This Row],[status]]</f>
        <v>Vanessa Wagner - CUT</v>
      </c>
      <c r="I275" s="2">
        <v>141</v>
      </c>
      <c r="J275" s="2" t="s">
        <v>1872</v>
      </c>
      <c r="K275" s="2">
        <v>227678</v>
      </c>
      <c r="L275" s="2" t="s">
        <v>1873</v>
      </c>
      <c r="M275" s="2" t="s">
        <v>1547</v>
      </c>
      <c r="N275" s="2">
        <v>28</v>
      </c>
      <c r="O275" s="2" t="s">
        <v>1874</v>
      </c>
      <c r="P275" s="2" t="s">
        <v>792</v>
      </c>
      <c r="Q275" s="16" t="s">
        <v>1875</v>
      </c>
      <c r="R275" s="2" t="str">
        <f t="shared" si="4"/>
        <v>Vanessa Wagner</v>
      </c>
      <c r="S275" s="2">
        <v>71</v>
      </c>
      <c r="T275" s="2">
        <v>18</v>
      </c>
      <c r="U275" s="2" t="s">
        <v>1550</v>
      </c>
      <c r="V275" s="3">
        <v>1</v>
      </c>
    </row>
    <row r="276" spans="1:22" x14ac:dyDescent="0.35">
      <c r="A276" s="4">
        <v>1.62</v>
      </c>
      <c r="B276" s="5">
        <v>44622</v>
      </c>
      <c r="C276" s="5" t="s">
        <v>1215</v>
      </c>
      <c r="D276" s="5">
        <v>54.4</v>
      </c>
      <c r="E276" s="5" t="s">
        <v>1876</v>
      </c>
      <c r="F276" s="5" t="str">
        <f>IF(ISBLANK(Athletes_Combined[[#This Row],[affiliatename]]), "No Gym", Athletes_Combined[[#This Row],[affiliatename]])</f>
        <v>CrossFit Wolvish</v>
      </c>
      <c r="G276" s="5" t="s">
        <v>89</v>
      </c>
      <c r="H276" s="5" t="str">
        <f xml:space="preserve"> Athletes_Combined[[#This Row],[competitorname]] &amp; " - " &amp; Athletes_Combined[[#This Row],[status]]</f>
        <v>Sanjana Sivasalapathi - CUT</v>
      </c>
      <c r="I276" s="5">
        <v>169</v>
      </c>
      <c r="J276" s="5" t="s">
        <v>638</v>
      </c>
      <c r="K276" s="5">
        <v>728984</v>
      </c>
      <c r="L276" s="5" t="s">
        <v>1877</v>
      </c>
      <c r="M276" s="5" t="s">
        <v>1547</v>
      </c>
      <c r="N276" s="5">
        <v>26</v>
      </c>
      <c r="O276" s="5" t="s">
        <v>1878</v>
      </c>
      <c r="P276" s="5" t="s">
        <v>1220</v>
      </c>
      <c r="Q276" s="17" t="s">
        <v>1879</v>
      </c>
      <c r="R276" s="5" t="str">
        <f t="shared" si="4"/>
        <v>Sanjana Sivasalapathi</v>
      </c>
      <c r="S276" s="5">
        <v>72</v>
      </c>
      <c r="T276" s="5">
        <v>18</v>
      </c>
      <c r="U276" s="5" t="s">
        <v>1550</v>
      </c>
      <c r="V276" s="6">
        <v>1</v>
      </c>
    </row>
    <row r="277" spans="1:22" x14ac:dyDescent="0.35">
      <c r="A277" s="1">
        <v>1.68</v>
      </c>
      <c r="B277" s="2">
        <v>44686</v>
      </c>
      <c r="C277" s="2" t="s">
        <v>794</v>
      </c>
      <c r="D277" s="2">
        <v>63</v>
      </c>
      <c r="E277" s="2" t="s">
        <v>1880</v>
      </c>
      <c r="F277" s="2" t="str">
        <f>IF(ISBLANK(Athletes_Combined[[#This Row],[affiliatename]]), "No Gym", Athletes_Combined[[#This Row],[affiliatename]])</f>
        <v>CrossFit October</v>
      </c>
      <c r="G277" s="2" t="s">
        <v>89</v>
      </c>
      <c r="H277" s="2" t="str">
        <f xml:space="preserve"> Athletes_Combined[[#This Row],[competitorname]] &amp; " - " &amp; Athletes_Combined[[#This Row],[status]]</f>
        <v>Ganna Almazova - CUT</v>
      </c>
      <c r="I277" s="2">
        <v>147</v>
      </c>
      <c r="J277" s="2" t="s">
        <v>1881</v>
      </c>
      <c r="K277" s="2">
        <v>156732</v>
      </c>
      <c r="L277" s="2" t="s">
        <v>1882</v>
      </c>
      <c r="M277" s="2" t="s">
        <v>1547</v>
      </c>
      <c r="N277" s="2">
        <v>32</v>
      </c>
      <c r="O277" s="2" t="s">
        <v>1883</v>
      </c>
      <c r="P277" s="2" t="s">
        <v>799</v>
      </c>
      <c r="Q277" s="16" t="s">
        <v>1884</v>
      </c>
      <c r="R277" s="2" t="str">
        <f t="shared" si="4"/>
        <v>Ganna Almazova</v>
      </c>
      <c r="S277" s="2">
        <v>73</v>
      </c>
      <c r="T277" s="2">
        <v>17</v>
      </c>
      <c r="U277" s="2" t="s">
        <v>1550</v>
      </c>
      <c r="V277" s="3">
        <v>1</v>
      </c>
    </row>
    <row r="278" spans="1:22" x14ac:dyDescent="0.35">
      <c r="A278" s="4">
        <v>1.77</v>
      </c>
      <c r="B278" s="5">
        <v>44679</v>
      </c>
      <c r="C278" s="5" t="s">
        <v>487</v>
      </c>
      <c r="D278" s="5">
        <v>68</v>
      </c>
      <c r="E278" s="5" t="s">
        <v>1885</v>
      </c>
      <c r="F278" s="5" t="str">
        <f>IF(ISBLANK(Athletes_Combined[[#This Row],[affiliatename]]), "No Gym", Athletes_Combined[[#This Row],[affiliatename]])</f>
        <v>Lofteriet CrossFit</v>
      </c>
      <c r="G278" s="5" t="s">
        <v>257</v>
      </c>
      <c r="H278" s="5" t="str">
        <f xml:space="preserve"> Athletes_Combined[[#This Row],[competitorname]] &amp; " - " &amp; Athletes_Combined[[#This Row],[status]]</f>
        <v>Julie HougÃ¥rd - WD</v>
      </c>
      <c r="I278" s="5">
        <v>133</v>
      </c>
      <c r="J278" s="5" t="s">
        <v>1886</v>
      </c>
      <c r="K278" s="5">
        <v>695821</v>
      </c>
      <c r="L278" s="5" t="s">
        <v>1887</v>
      </c>
      <c r="M278" s="5" t="s">
        <v>1547</v>
      </c>
      <c r="N278" s="5">
        <v>27</v>
      </c>
      <c r="O278" s="5" t="s">
        <v>1888</v>
      </c>
      <c r="P278" s="5" t="s">
        <v>492</v>
      </c>
      <c r="Q278" s="17" t="s">
        <v>1889</v>
      </c>
      <c r="R278" s="5" t="str">
        <f t="shared" si="4"/>
        <v>Julie HougÃ¥rd</v>
      </c>
      <c r="S278" s="5">
        <v>74</v>
      </c>
      <c r="T278" s="5">
        <v>15</v>
      </c>
      <c r="U278" s="5" t="s">
        <v>1550</v>
      </c>
      <c r="V278" s="6">
        <v>1</v>
      </c>
    </row>
    <row r="279" spans="1:22" x14ac:dyDescent="0.35">
      <c r="A279" s="1">
        <v>1.8</v>
      </c>
      <c r="B279" s="2">
        <v>44960</v>
      </c>
      <c r="C279" s="2" t="s">
        <v>466</v>
      </c>
      <c r="D279" s="2">
        <v>68.900000000000006</v>
      </c>
      <c r="E279" s="2" t="s">
        <v>1890</v>
      </c>
      <c r="F279" s="2" t="str">
        <f>IF(ISBLANK(Athletes_Combined[[#This Row],[affiliatename]]), "No Gym", Athletes_Combined[[#This Row],[affiliatename]])</f>
        <v>CrossFit Walleye</v>
      </c>
      <c r="G279" s="2" t="s">
        <v>89</v>
      </c>
      <c r="H279" s="2" t="str">
        <f xml:space="preserve"> Athletes_Combined[[#This Row],[competitorname]] &amp; " - " &amp; Athletes_Combined[[#This Row],[status]]</f>
        <v>Alice Mille - CUT</v>
      </c>
      <c r="I279" s="2">
        <v>313</v>
      </c>
      <c r="J279" s="2" t="s">
        <v>1891</v>
      </c>
      <c r="K279" s="2">
        <v>468509</v>
      </c>
      <c r="L279" s="2" t="s">
        <v>1892</v>
      </c>
      <c r="M279" s="2" t="s">
        <v>1547</v>
      </c>
      <c r="N279" s="2">
        <v>25</v>
      </c>
      <c r="O279" s="2" t="s">
        <v>1893</v>
      </c>
      <c r="P279" s="2" t="s">
        <v>471</v>
      </c>
      <c r="Q279" s="16" t="s">
        <v>1894</v>
      </c>
      <c r="R279" s="2" t="str">
        <f t="shared" si="4"/>
        <v>Alice Mille</v>
      </c>
      <c r="S279" s="2">
        <v>75</v>
      </c>
      <c r="T279" s="2">
        <v>10</v>
      </c>
      <c r="U279" s="2" t="s">
        <v>1550</v>
      </c>
      <c r="V279" s="3">
        <v>1</v>
      </c>
    </row>
    <row r="280" spans="1:22" x14ac:dyDescent="0.35">
      <c r="A280" s="4">
        <v>1.52</v>
      </c>
      <c r="B280" s="5">
        <v>44764</v>
      </c>
      <c r="C280" s="5" t="s">
        <v>1102</v>
      </c>
      <c r="D280" s="5">
        <v>57.2</v>
      </c>
      <c r="E280" s="5" t="s">
        <v>1895</v>
      </c>
      <c r="F280" s="5" t="str">
        <f>IF(ISBLANK(Athletes_Combined[[#This Row],[affiliatename]]), "No Gym", Athletes_Combined[[#This Row],[affiliatename]])</f>
        <v>Morpho CrossFit</v>
      </c>
      <c r="G280" s="5" t="s">
        <v>89</v>
      </c>
      <c r="H280" s="5" t="str">
        <f xml:space="preserve"> Athletes_Combined[[#This Row],[competitorname]] &amp; " - " &amp; Athletes_Combined[[#This Row],[status]]</f>
        <v>Marisol Umana - CUT</v>
      </c>
      <c r="I280" s="5">
        <v>172</v>
      </c>
      <c r="J280" s="5" t="s">
        <v>1896</v>
      </c>
      <c r="K280" s="5">
        <v>517771</v>
      </c>
      <c r="L280" s="5" t="s">
        <v>1897</v>
      </c>
      <c r="M280" s="5" t="s">
        <v>1547</v>
      </c>
      <c r="N280" s="5">
        <v>35</v>
      </c>
      <c r="O280" s="5" t="s">
        <v>1898</v>
      </c>
      <c r="P280" s="5" t="s">
        <v>1107</v>
      </c>
      <c r="Q280" s="17" t="s">
        <v>1899</v>
      </c>
      <c r="R280" s="5" t="str">
        <f t="shared" si="4"/>
        <v>Marisol Umana</v>
      </c>
      <c r="S280" s="5">
        <v>76</v>
      </c>
      <c r="T280" s="5">
        <v>-1</v>
      </c>
      <c r="U280" s="5" t="s">
        <v>1550</v>
      </c>
      <c r="V280" s="6">
        <v>1</v>
      </c>
    </row>
    <row r="281" spans="1:22" x14ac:dyDescent="0.35">
      <c r="A281" s="1">
        <v>1.74</v>
      </c>
      <c r="B281" s="2">
        <v>44654</v>
      </c>
      <c r="C281" s="2" t="s">
        <v>606</v>
      </c>
      <c r="D281" s="2">
        <v>72.099999999999994</v>
      </c>
      <c r="E281" s="2" t="s">
        <v>1900</v>
      </c>
      <c r="F281" s="2" t="str">
        <f>IF(ISBLANK(Athletes_Combined[[#This Row],[affiliatename]]), "No Gym", Athletes_Combined[[#This Row],[affiliatename]])</f>
        <v>CrossFit 72D</v>
      </c>
      <c r="G281" s="2" t="s">
        <v>89</v>
      </c>
      <c r="H281" s="2" t="str">
        <f xml:space="preserve"> Athletes_Combined[[#This Row],[competitorname]] &amp; " - " &amp; Athletes_Combined[[#This Row],[status]]</f>
        <v>Gabriela Miga?a - CUT</v>
      </c>
      <c r="I281" s="2">
        <v>132</v>
      </c>
      <c r="J281" s="2" t="s">
        <v>1901</v>
      </c>
      <c r="K281" s="2">
        <v>764556</v>
      </c>
      <c r="L281" s="2" t="s">
        <v>1902</v>
      </c>
      <c r="M281" s="2" t="s">
        <v>1547</v>
      </c>
      <c r="N281" s="2">
        <v>20</v>
      </c>
      <c r="O281" s="2" t="s">
        <v>1903</v>
      </c>
      <c r="P281" s="2" t="s">
        <v>610</v>
      </c>
      <c r="Q281" s="16" t="s">
        <v>1904</v>
      </c>
      <c r="R281" s="2" t="str">
        <f t="shared" si="4"/>
        <v>Gabriela Miga?a</v>
      </c>
      <c r="S281" s="2">
        <v>77</v>
      </c>
      <c r="T281" s="2">
        <v>-2</v>
      </c>
      <c r="U281" s="2" t="s">
        <v>1550</v>
      </c>
      <c r="V281" s="3">
        <v>1</v>
      </c>
    </row>
    <row r="282" spans="1:22" x14ac:dyDescent="0.35">
      <c r="A282" s="4">
        <v>1.58</v>
      </c>
      <c r="B282" s="5">
        <v>44727</v>
      </c>
      <c r="C282" s="5" t="s">
        <v>703</v>
      </c>
      <c r="D282" s="5">
        <v>64</v>
      </c>
      <c r="E282" s="5" t="s">
        <v>1905</v>
      </c>
      <c r="F282" s="5" t="str">
        <f>IF(ISBLANK(Athletes_Combined[[#This Row],[affiliatename]]), "No Gym", Athletes_Combined[[#This Row],[affiliatename]])</f>
        <v>CrossFit Norte Redondela</v>
      </c>
      <c r="G282" s="5" t="s">
        <v>89</v>
      </c>
      <c r="H282" s="5" t="str">
        <f xml:space="preserve"> Athletes_Combined[[#This Row],[competitorname]] &amp; " - " &amp; Athletes_Combined[[#This Row],[status]]</f>
        <v>Sara Alicia Fernandez Costas - CUT</v>
      </c>
      <c r="I282" s="5">
        <v>139</v>
      </c>
      <c r="J282" s="5" t="s">
        <v>1906</v>
      </c>
      <c r="K282" s="5">
        <v>683305</v>
      </c>
      <c r="L282" s="5" t="s">
        <v>1907</v>
      </c>
      <c r="M282" s="5" t="s">
        <v>1547</v>
      </c>
      <c r="N282" s="5">
        <v>29</v>
      </c>
      <c r="O282" s="5" t="s">
        <v>1908</v>
      </c>
      <c r="P282" s="5" t="s">
        <v>708</v>
      </c>
      <c r="Q282" s="17" t="s">
        <v>1909</v>
      </c>
      <c r="R282" s="5" t="str">
        <f t="shared" si="4"/>
        <v>Sara Alicia Fernandez Costas</v>
      </c>
      <c r="S282" s="5">
        <v>78</v>
      </c>
      <c r="T282" s="5">
        <v>-3</v>
      </c>
      <c r="U282" s="5" t="s">
        <v>1550</v>
      </c>
      <c r="V282" s="6">
        <v>1</v>
      </c>
    </row>
    <row r="283" spans="1:22" x14ac:dyDescent="0.35">
      <c r="A283" s="1">
        <v>1.71</v>
      </c>
      <c r="B283" s="2">
        <v>44770</v>
      </c>
      <c r="C283" s="2" t="s">
        <v>1074</v>
      </c>
      <c r="D283" s="2">
        <v>65.8</v>
      </c>
      <c r="E283" s="2" t="s">
        <v>1910</v>
      </c>
      <c r="F283" s="2" t="str">
        <f>IF(ISBLANK(Athletes_Combined[[#This Row],[affiliatename]]), "No Gym", Athletes_Combined[[#This Row],[affiliatename]])</f>
        <v>Altair CrossFit</v>
      </c>
      <c r="G283" s="2" t="s">
        <v>89</v>
      </c>
      <c r="H283" s="2" t="str">
        <f xml:space="preserve"> Athletes_Combined[[#This Row],[competitorname]] &amp; " - " &amp; Athletes_Combined[[#This Row],[status]]</f>
        <v>Sofia Bermeo - CUT</v>
      </c>
      <c r="I283" s="2">
        <v>158</v>
      </c>
      <c r="J283" s="2" t="s">
        <v>1911</v>
      </c>
      <c r="K283" s="2">
        <v>295501</v>
      </c>
      <c r="L283" s="2" t="s">
        <v>1912</v>
      </c>
      <c r="M283" s="2" t="s">
        <v>1547</v>
      </c>
      <c r="N283" s="2">
        <v>31</v>
      </c>
      <c r="O283" s="2" t="s">
        <v>1913</v>
      </c>
      <c r="P283" s="2" t="s">
        <v>1079</v>
      </c>
      <c r="Q283" s="16" t="s">
        <v>1914</v>
      </c>
      <c r="R283" s="2" t="str">
        <f t="shared" si="4"/>
        <v>Sofia Bermeo</v>
      </c>
      <c r="S283" s="2">
        <v>79</v>
      </c>
      <c r="T283" s="2">
        <v>-4</v>
      </c>
      <c r="U283" s="2" t="s">
        <v>1550</v>
      </c>
      <c r="V283" s="3">
        <v>1</v>
      </c>
    </row>
    <row r="284" spans="1:22" x14ac:dyDescent="0.35">
      <c r="A284" s="4">
        <v>1.71</v>
      </c>
      <c r="B284" s="5"/>
      <c r="C284" s="5" t="s">
        <v>1134</v>
      </c>
      <c r="D284" s="5">
        <v>69.900000000000006</v>
      </c>
      <c r="E284" s="5"/>
      <c r="F284" s="5" t="str">
        <f>IF(ISBLANK(Athletes_Combined[[#This Row],[affiliatename]]), "No Gym", Athletes_Combined[[#This Row],[affiliatename]])</f>
        <v>No Gym</v>
      </c>
      <c r="G284" s="5" t="s">
        <v>89</v>
      </c>
      <c r="H284" s="5" t="str">
        <f xml:space="preserve"> Athletes_Combined[[#This Row],[competitorname]] &amp; " - " &amp; Athletes_Combined[[#This Row],[status]]</f>
        <v>Jessica Borg Ghigo - CUT</v>
      </c>
      <c r="I284" s="5">
        <v>165</v>
      </c>
      <c r="J284" s="5" t="s">
        <v>638</v>
      </c>
      <c r="K284" s="5">
        <v>1119795</v>
      </c>
      <c r="L284" s="5" t="s">
        <v>1915</v>
      </c>
      <c r="M284" s="5" t="s">
        <v>1547</v>
      </c>
      <c r="N284" s="5">
        <v>35</v>
      </c>
      <c r="O284" s="5" t="s">
        <v>1916</v>
      </c>
      <c r="P284" s="5" t="s">
        <v>1138</v>
      </c>
      <c r="Q284" s="17" t="s">
        <v>1917</v>
      </c>
      <c r="R284" s="5" t="str">
        <f t="shared" si="4"/>
        <v>Jessica Borg Ghigo</v>
      </c>
      <c r="S284" s="5">
        <v>80</v>
      </c>
      <c r="T284" s="5">
        <v>-5</v>
      </c>
      <c r="U284" s="5" t="s">
        <v>1550</v>
      </c>
      <c r="V284" s="6">
        <v>1</v>
      </c>
    </row>
    <row r="285" spans="1:22" x14ac:dyDescent="0.35">
      <c r="A285" s="1">
        <v>1.62</v>
      </c>
      <c r="B285" s="2">
        <v>44720</v>
      </c>
      <c r="C285" s="2" t="s">
        <v>1201</v>
      </c>
      <c r="D285" s="2">
        <v>63.5</v>
      </c>
      <c r="E285" s="2" t="s">
        <v>1918</v>
      </c>
      <c r="F285" s="2" t="str">
        <f>IF(ISBLANK(Athletes_Combined[[#This Row],[affiliatename]]), "No Gym", Athletes_Combined[[#This Row],[affiliatename]])</f>
        <v>Freakin CrossFit</v>
      </c>
      <c r="G285" s="2" t="s">
        <v>89</v>
      </c>
      <c r="H285" s="2" t="str">
        <f xml:space="preserve"> Athletes_Combined[[#This Row],[competitorname]] &amp; " - " &amp; Athletes_Combined[[#This Row],[status]]</f>
        <v>Fernanda Saavedra - CUT</v>
      </c>
      <c r="I285" s="2">
        <v>180</v>
      </c>
      <c r="J285" s="2" t="s">
        <v>1919</v>
      </c>
      <c r="K285" s="2">
        <v>978472</v>
      </c>
      <c r="L285" s="2" t="s">
        <v>1920</v>
      </c>
      <c r="M285" s="2" t="s">
        <v>1547</v>
      </c>
      <c r="N285" s="2">
        <v>26</v>
      </c>
      <c r="O285" s="2" t="s">
        <v>1921</v>
      </c>
      <c r="P285" s="2" t="s">
        <v>1206</v>
      </c>
      <c r="Q285" s="16" t="s">
        <v>1922</v>
      </c>
      <c r="R285" s="2" t="str">
        <f t="shared" si="4"/>
        <v>Fernanda Saavedra</v>
      </c>
      <c r="S285" s="2">
        <v>81</v>
      </c>
      <c r="T285" s="2">
        <v>-6</v>
      </c>
      <c r="U285" s="2" t="s">
        <v>1550</v>
      </c>
      <c r="V285" s="3">
        <v>1</v>
      </c>
    </row>
    <row r="286" spans="1:22" x14ac:dyDescent="0.35">
      <c r="A286" s="4">
        <v>1.71</v>
      </c>
      <c r="B286" s="5">
        <v>44666</v>
      </c>
      <c r="C286" s="5" t="s">
        <v>986</v>
      </c>
      <c r="D286" s="5">
        <v>72.099999999999994</v>
      </c>
      <c r="E286" s="5" t="s">
        <v>987</v>
      </c>
      <c r="F286" s="5" t="str">
        <f>IF(ISBLANK(Athletes_Combined[[#This Row],[affiliatename]]), "No Gym", Athletes_Combined[[#This Row],[affiliatename]])</f>
        <v>CrossFit With Us</v>
      </c>
      <c r="G286" s="5" t="s">
        <v>89</v>
      </c>
      <c r="H286" s="5" t="str">
        <f xml:space="preserve"> Athletes_Combined[[#This Row],[competitorname]] &amp; " - " &amp; Athletes_Combined[[#This Row],[status]]</f>
        <v>Sona Karaskova - CUT</v>
      </c>
      <c r="I286" s="5">
        <v>150</v>
      </c>
      <c r="J286" s="5" t="s">
        <v>1923</v>
      </c>
      <c r="K286" s="5">
        <v>663979</v>
      </c>
      <c r="L286" s="5" t="s">
        <v>1924</v>
      </c>
      <c r="M286" s="5" t="s">
        <v>1547</v>
      </c>
      <c r="N286" s="5">
        <v>31</v>
      </c>
      <c r="O286" s="5" t="s">
        <v>1925</v>
      </c>
      <c r="P286" s="5" t="s">
        <v>991</v>
      </c>
      <c r="Q286" s="17" t="s">
        <v>1926</v>
      </c>
      <c r="R286" s="5" t="str">
        <f t="shared" si="4"/>
        <v>Sona Karaskova</v>
      </c>
      <c r="S286" s="5">
        <v>82</v>
      </c>
      <c r="T286" s="5">
        <v>-7</v>
      </c>
      <c r="U286" s="5" t="s">
        <v>1550</v>
      </c>
      <c r="V286" s="6">
        <v>1</v>
      </c>
    </row>
    <row r="287" spans="1:22" x14ac:dyDescent="0.35">
      <c r="A287" s="1">
        <v>1.58</v>
      </c>
      <c r="B287" s="2">
        <v>44697</v>
      </c>
      <c r="C287" s="2" t="s">
        <v>1269</v>
      </c>
      <c r="D287" s="2">
        <v>58.1</v>
      </c>
      <c r="E287" s="2" t="s">
        <v>1927</v>
      </c>
      <c r="F287" s="2" t="str">
        <f>IF(ISBLANK(Athletes_Combined[[#This Row],[affiliatename]]), "No Gym", Athletes_Combined[[#This Row],[affiliatename]])</f>
        <v>CrossFit Engine 38</v>
      </c>
      <c r="G287" s="2" t="s">
        <v>89</v>
      </c>
      <c r="H287" s="2" t="str">
        <f xml:space="preserve"> Athletes_Combined[[#This Row],[competitorname]] &amp; " - " &amp; Athletes_Combined[[#This Row],[status]]</f>
        <v>Pasent Medhat - CUT</v>
      </c>
      <c r="I287" s="2">
        <v>192</v>
      </c>
      <c r="J287" s="2" t="s">
        <v>1928</v>
      </c>
      <c r="K287" s="2">
        <v>498697</v>
      </c>
      <c r="L287" s="2" t="s">
        <v>1929</v>
      </c>
      <c r="M287" s="2" t="s">
        <v>1547</v>
      </c>
      <c r="N287" s="2">
        <v>31</v>
      </c>
      <c r="O287" s="2" t="s">
        <v>1930</v>
      </c>
      <c r="P287" s="2" t="s">
        <v>1273</v>
      </c>
      <c r="Q287" s="16" t="s">
        <v>1931</v>
      </c>
      <c r="R287" s="2" t="str">
        <f t="shared" si="4"/>
        <v>Pasent Medhat</v>
      </c>
      <c r="S287" s="2">
        <v>83</v>
      </c>
      <c r="T287" s="2">
        <v>-8</v>
      </c>
      <c r="U287" s="2" t="s">
        <v>1550</v>
      </c>
      <c r="V287" s="3">
        <v>1</v>
      </c>
    </row>
    <row r="288" spans="1:22" x14ac:dyDescent="0.35">
      <c r="A288" s="4">
        <v>0.15</v>
      </c>
      <c r="B288" s="5"/>
      <c r="C288" s="5" t="s">
        <v>868</v>
      </c>
      <c r="D288" s="5">
        <v>55.3</v>
      </c>
      <c r="E288" s="5"/>
      <c r="F288" s="5" t="str">
        <f>IF(ISBLANK(Athletes_Combined[[#This Row],[affiliatename]]), "No Gym", Athletes_Combined[[#This Row],[affiliatename]])</f>
        <v>No Gym</v>
      </c>
      <c r="G288" s="5" t="s">
        <v>89</v>
      </c>
      <c r="H288" s="5" t="str">
        <f xml:space="preserve"> Athletes_Combined[[#This Row],[competitorname]] &amp; " - " &amp; Athletes_Combined[[#This Row],[status]]</f>
        <v>Sheerly Bueno Reyes - CUT</v>
      </c>
      <c r="I288" s="5">
        <v>178</v>
      </c>
      <c r="J288" s="5" t="s">
        <v>1932</v>
      </c>
      <c r="K288" s="5">
        <v>1351483</v>
      </c>
      <c r="L288" s="5" t="s">
        <v>1933</v>
      </c>
      <c r="M288" s="5" t="s">
        <v>1547</v>
      </c>
      <c r="N288" s="5">
        <v>21</v>
      </c>
      <c r="O288" s="5" t="s">
        <v>1934</v>
      </c>
      <c r="P288" s="5" t="s">
        <v>873</v>
      </c>
      <c r="Q288" s="17" t="s">
        <v>1935</v>
      </c>
      <c r="R288" s="5" t="str">
        <f t="shared" si="4"/>
        <v>Sheerly Bueno Reyes</v>
      </c>
      <c r="S288" s="5">
        <v>84</v>
      </c>
      <c r="T288" s="5">
        <v>-9</v>
      </c>
      <c r="U288" s="5" t="s">
        <v>1550</v>
      </c>
      <c r="V288" s="6">
        <v>1</v>
      </c>
    </row>
    <row r="289" spans="1:22" x14ac:dyDescent="0.35">
      <c r="A289" s="1">
        <v>1.52</v>
      </c>
      <c r="B289" s="2">
        <v>44625</v>
      </c>
      <c r="C289" s="2" t="s">
        <v>854</v>
      </c>
      <c r="D289" s="2">
        <v>54.4</v>
      </c>
      <c r="E289" s="2" t="s">
        <v>1936</v>
      </c>
      <c r="F289" s="2" t="str">
        <f>IF(ISBLANK(Athletes_Combined[[#This Row],[affiliatename]]), "No Gym", Athletes_Combined[[#This Row],[affiliatename]])</f>
        <v>CrossFit San Pedro Town</v>
      </c>
      <c r="G289" s="2" t="s">
        <v>89</v>
      </c>
      <c r="H289" s="2" t="str">
        <f xml:space="preserve"> Athletes_Combined[[#This Row],[competitorname]] &amp; " - " &amp; Athletes_Combined[[#This Row],[status]]</f>
        <v>Cricel Castillo - CUT</v>
      </c>
      <c r="I289" s="2">
        <v>189</v>
      </c>
      <c r="J289" s="2" t="s">
        <v>1937</v>
      </c>
      <c r="K289" s="2">
        <v>922058</v>
      </c>
      <c r="L289" s="2" t="s">
        <v>1938</v>
      </c>
      <c r="M289" s="2" t="s">
        <v>1547</v>
      </c>
      <c r="N289" s="2">
        <v>30</v>
      </c>
      <c r="O289" s="2" t="s">
        <v>984</v>
      </c>
      <c r="P289" s="2" t="s">
        <v>859</v>
      </c>
      <c r="Q289" s="16" t="s">
        <v>1939</v>
      </c>
      <c r="R289" s="2" t="str">
        <f t="shared" si="4"/>
        <v>Cricel Castillo</v>
      </c>
      <c r="S289" s="2">
        <v>85</v>
      </c>
      <c r="T289" s="2">
        <v>-10</v>
      </c>
      <c r="U289" s="2" t="s">
        <v>1550</v>
      </c>
      <c r="V289" s="3">
        <v>1</v>
      </c>
    </row>
    <row r="290" spans="1:22" x14ac:dyDescent="0.35">
      <c r="A290" s="4">
        <v>1.62</v>
      </c>
      <c r="B290" s="5">
        <v>44623</v>
      </c>
      <c r="C290" s="5" t="s">
        <v>710</v>
      </c>
      <c r="D290" s="5">
        <v>55.8</v>
      </c>
      <c r="E290" s="5" t="s">
        <v>620</v>
      </c>
      <c r="F290" s="5" t="str">
        <f>IF(ISBLANK(Athletes_Combined[[#This Row],[affiliatename]]), "No Gym", Athletes_Combined[[#This Row],[affiliatename]])</f>
        <v>CrossFit MetaliZe</v>
      </c>
      <c r="G290" s="5" t="s">
        <v>89</v>
      </c>
      <c r="H290" s="5" t="str">
        <f xml:space="preserve"> Athletes_Combined[[#This Row],[competitorname]] &amp; " - " &amp; Athletes_Combined[[#This Row],[status]]</f>
        <v>Shahad Budebs - CUT</v>
      </c>
      <c r="I290" s="5">
        <v>176</v>
      </c>
      <c r="J290" s="5" t="s">
        <v>1940</v>
      </c>
      <c r="K290" s="5">
        <v>953791</v>
      </c>
      <c r="L290" s="5" t="s">
        <v>1941</v>
      </c>
      <c r="M290" s="5" t="s">
        <v>1547</v>
      </c>
      <c r="N290" s="5">
        <v>24</v>
      </c>
      <c r="O290" s="5" t="s">
        <v>1942</v>
      </c>
      <c r="P290" s="5" t="s">
        <v>715</v>
      </c>
      <c r="Q290" s="17" t="s">
        <v>1943</v>
      </c>
      <c r="R290" s="5" t="str">
        <f t="shared" si="4"/>
        <v>Shahad Budebs</v>
      </c>
      <c r="S290" s="5">
        <v>86</v>
      </c>
      <c r="T290" s="5">
        <v>-11</v>
      </c>
      <c r="U290" s="5" t="s">
        <v>1550</v>
      </c>
      <c r="V290" s="6">
        <v>1</v>
      </c>
    </row>
    <row r="291" spans="1:22" x14ac:dyDescent="0.35">
      <c r="A291" s="1">
        <v>1.74</v>
      </c>
      <c r="B291" s="2">
        <v>44661</v>
      </c>
      <c r="C291" s="2" t="s">
        <v>921</v>
      </c>
      <c r="D291" s="2">
        <v>68.900000000000006</v>
      </c>
      <c r="E291" s="2" t="s">
        <v>1944</v>
      </c>
      <c r="F291" s="2" t="str">
        <f>IF(ISBLANK(Athletes_Combined[[#This Row],[affiliatename]]), "No Gym", Athletes_Combined[[#This Row],[affiliatename]])</f>
        <v>Tallinn CrossFit</v>
      </c>
      <c r="G291" s="2" t="s">
        <v>89</v>
      </c>
      <c r="H291" s="2" t="str">
        <f xml:space="preserve"> Athletes_Combined[[#This Row],[competitorname]] &amp; " - " &amp; Athletes_Combined[[#This Row],[status]]</f>
        <v>Anastassia Psenitsnaja - CUT</v>
      </c>
      <c r="I291" s="2">
        <v>181</v>
      </c>
      <c r="J291" s="2" t="s">
        <v>1945</v>
      </c>
      <c r="K291" s="2">
        <v>1217058</v>
      </c>
      <c r="L291" s="2" t="s">
        <v>1946</v>
      </c>
      <c r="M291" s="2" t="s">
        <v>1547</v>
      </c>
      <c r="N291" s="2">
        <v>24</v>
      </c>
      <c r="O291" s="2" t="s">
        <v>1947</v>
      </c>
      <c r="P291" s="2" t="s">
        <v>926</v>
      </c>
      <c r="Q291" s="16" t="s">
        <v>1948</v>
      </c>
      <c r="R291" s="2" t="str">
        <f t="shared" si="4"/>
        <v>Anastassia Psenitsnaja</v>
      </c>
      <c r="S291" s="2">
        <v>87</v>
      </c>
      <c r="T291" s="2">
        <v>-12</v>
      </c>
      <c r="U291" s="2" t="s">
        <v>1550</v>
      </c>
      <c r="V291" s="3">
        <v>1</v>
      </c>
    </row>
    <row r="292" spans="1:22" x14ac:dyDescent="0.35">
      <c r="A292" s="4">
        <v>1.58</v>
      </c>
      <c r="B292" s="5">
        <v>44716</v>
      </c>
      <c r="C292" s="5" t="s">
        <v>1081</v>
      </c>
      <c r="D292" s="5">
        <v>58.1</v>
      </c>
      <c r="E292" s="5" t="s">
        <v>1949</v>
      </c>
      <c r="F292" s="5" t="str">
        <f>IF(ISBLANK(Athletes_Combined[[#This Row],[affiliatename]]), "No Gym", Athletes_Combined[[#This Row],[affiliatename]])</f>
        <v>CrossFit Limburg</v>
      </c>
      <c r="G292" s="5" t="s">
        <v>89</v>
      </c>
      <c r="H292" s="5" t="str">
        <f xml:space="preserve"> Athletes_Combined[[#This Row],[competitorname]] &amp; " - " &amp; Athletes_Combined[[#This Row],[status]]</f>
        <v>Citra Ramaniya - CUT</v>
      </c>
      <c r="I292" s="5">
        <v>191</v>
      </c>
      <c r="J292" s="5" t="s">
        <v>1950</v>
      </c>
      <c r="K292" s="5">
        <v>899345</v>
      </c>
      <c r="L292" s="5" t="s">
        <v>1951</v>
      </c>
      <c r="M292" s="5" t="s">
        <v>1547</v>
      </c>
      <c r="N292" s="5">
        <v>36</v>
      </c>
      <c r="O292" s="5" t="s">
        <v>1952</v>
      </c>
      <c r="P292" s="5" t="s">
        <v>1086</v>
      </c>
      <c r="Q292" s="17" t="s">
        <v>1953</v>
      </c>
      <c r="R292" s="5" t="str">
        <f t="shared" si="4"/>
        <v>Citra Ramaniya</v>
      </c>
      <c r="S292" s="5">
        <v>88</v>
      </c>
      <c r="T292" s="5">
        <v>-13</v>
      </c>
      <c r="U292" s="5" t="s">
        <v>1550</v>
      </c>
      <c r="V292" s="6">
        <v>1</v>
      </c>
    </row>
    <row r="293" spans="1:22" x14ac:dyDescent="0.35">
      <c r="A293" s="1">
        <v>1.55</v>
      </c>
      <c r="B293" s="2">
        <v>44619</v>
      </c>
      <c r="C293" s="2" t="s">
        <v>834</v>
      </c>
      <c r="D293" s="2">
        <v>61.2</v>
      </c>
      <c r="E293" s="2" t="s">
        <v>1954</v>
      </c>
      <c r="F293" s="2" t="str">
        <f>IF(ISBLANK(Athletes_Combined[[#This Row],[affiliatename]]), "No Gym", Athletes_Combined[[#This Row],[affiliatename]])</f>
        <v>CrossFit 965</v>
      </c>
      <c r="G293" s="2" t="s">
        <v>89</v>
      </c>
      <c r="H293" s="2" t="str">
        <f xml:space="preserve"> Athletes_Combined[[#This Row],[competitorname]] &amp; " - " &amp; Athletes_Combined[[#This Row],[status]]</f>
        <v>Hajer Jamal - CUT</v>
      </c>
      <c r="I293" s="2">
        <v>196</v>
      </c>
      <c r="J293" s="2" t="s">
        <v>1955</v>
      </c>
      <c r="K293" s="2">
        <v>297753</v>
      </c>
      <c r="L293" s="2" t="s">
        <v>1956</v>
      </c>
      <c r="M293" s="2" t="s">
        <v>1547</v>
      </c>
      <c r="N293" s="2">
        <v>32</v>
      </c>
      <c r="O293" s="2" t="s">
        <v>1957</v>
      </c>
      <c r="P293" s="2" t="s">
        <v>839</v>
      </c>
      <c r="Q293" s="16" t="s">
        <v>1958</v>
      </c>
      <c r="R293" s="2" t="str">
        <f t="shared" si="4"/>
        <v>Hajer Jamal</v>
      </c>
      <c r="S293" s="2">
        <v>89</v>
      </c>
      <c r="T293" s="2">
        <v>-14</v>
      </c>
      <c r="U293" s="2" t="s">
        <v>1550</v>
      </c>
      <c r="V293" s="3">
        <v>1</v>
      </c>
    </row>
    <row r="294" spans="1:22" x14ac:dyDescent="0.35">
      <c r="A294" s="4">
        <v>1.65</v>
      </c>
      <c r="B294" s="5">
        <v>44729</v>
      </c>
      <c r="C294" s="5" t="s">
        <v>808</v>
      </c>
      <c r="D294" s="5">
        <v>56.7</v>
      </c>
      <c r="E294" s="5" t="s">
        <v>809</v>
      </c>
      <c r="F294" s="5" t="str">
        <f>IF(ISBLANK(Athletes_Combined[[#This Row],[affiliatename]]), "No Gym", Athletes_Combined[[#This Row],[affiliatename]])</f>
        <v>CrossFit Ramallah</v>
      </c>
      <c r="G294" s="5" t="s">
        <v>89</v>
      </c>
      <c r="H294" s="5" t="str">
        <f xml:space="preserve"> Athletes_Combined[[#This Row],[competitorname]] &amp; " - " &amp; Athletes_Combined[[#This Row],[status]]</f>
        <v>Marian Khoury - CUT</v>
      </c>
      <c r="I294" s="5">
        <v>212</v>
      </c>
      <c r="J294" s="5" t="s">
        <v>1959</v>
      </c>
      <c r="K294" s="5">
        <v>661734</v>
      </c>
      <c r="L294" s="5" t="s">
        <v>1960</v>
      </c>
      <c r="M294" s="5" t="s">
        <v>1547</v>
      </c>
      <c r="N294" s="5">
        <v>26</v>
      </c>
      <c r="O294" s="5" t="s">
        <v>1961</v>
      </c>
      <c r="P294" s="5" t="s">
        <v>813</v>
      </c>
      <c r="Q294" s="17" t="s">
        <v>1962</v>
      </c>
      <c r="R294" s="5" t="str">
        <f t="shared" si="4"/>
        <v>Marian Khoury</v>
      </c>
      <c r="S294" s="5">
        <v>90</v>
      </c>
      <c r="T294" s="5">
        <v>-15</v>
      </c>
      <c r="U294" s="5" t="s">
        <v>1550</v>
      </c>
      <c r="V294" s="6">
        <v>1</v>
      </c>
    </row>
    <row r="295" spans="1:22" x14ac:dyDescent="0.35">
      <c r="A295" s="1">
        <v>1.71</v>
      </c>
      <c r="B295" s="2">
        <v>44640</v>
      </c>
      <c r="C295" s="2" t="s">
        <v>1963</v>
      </c>
      <c r="D295" s="2">
        <v>70.3</v>
      </c>
      <c r="E295" s="2" t="s">
        <v>969</v>
      </c>
      <c r="F295" s="2" t="str">
        <f>IF(ISBLANK(Athletes_Combined[[#This Row],[affiliatename]]), "No Gym", Athletes_Combined[[#This Row],[affiliatename]])</f>
        <v>Diablo CrossFit</v>
      </c>
      <c r="G295" s="2" t="s">
        <v>89</v>
      </c>
      <c r="H295" s="2" t="str">
        <f xml:space="preserve"> Athletes_Combined[[#This Row],[competitorname]] &amp; " - " &amp; Athletes_Combined[[#This Row],[status]]</f>
        <v>Lara Erlank - CUT</v>
      </c>
      <c r="I295" s="2">
        <v>173</v>
      </c>
      <c r="J295" s="2" t="s">
        <v>1964</v>
      </c>
      <c r="K295" s="2">
        <v>106380</v>
      </c>
      <c r="L295" s="2" t="s">
        <v>1965</v>
      </c>
      <c r="M295" s="2" t="s">
        <v>1547</v>
      </c>
      <c r="N295" s="2">
        <v>31</v>
      </c>
      <c r="O295" s="2" t="s">
        <v>1966</v>
      </c>
      <c r="P295" s="2" t="s">
        <v>1967</v>
      </c>
      <c r="Q295" s="16" t="s">
        <v>1968</v>
      </c>
      <c r="R295" s="2" t="str">
        <f t="shared" si="4"/>
        <v>Lara Erlank</v>
      </c>
      <c r="S295" s="2">
        <v>91</v>
      </c>
      <c r="T295" s="2">
        <v>-16</v>
      </c>
      <c r="U295" s="2" t="s">
        <v>1550</v>
      </c>
      <c r="V295" s="3">
        <v>1</v>
      </c>
    </row>
    <row r="296" spans="1:22" x14ac:dyDescent="0.35">
      <c r="A296" s="4">
        <v>0.03</v>
      </c>
      <c r="B296" s="5">
        <v>44633</v>
      </c>
      <c r="C296" s="5" t="s">
        <v>880</v>
      </c>
      <c r="D296" s="5">
        <v>58.1</v>
      </c>
      <c r="E296" s="5" t="s">
        <v>881</v>
      </c>
      <c r="F296" s="5" t="str">
        <f>IF(ISBLANK(Athletes_Combined[[#This Row],[affiliatename]]), "No Gym", Athletes_Combined[[#This Row],[affiliatename]])</f>
        <v>Reebok CrossFit PTY</v>
      </c>
      <c r="G296" s="5" t="s">
        <v>89</v>
      </c>
      <c r="H296" s="5" t="str">
        <f xml:space="preserve"> Athletes_Combined[[#This Row],[competitorname]] &amp; " - " &amp; Athletes_Combined[[#This Row],[status]]</f>
        <v>Luaneth Alveo - CUT</v>
      </c>
      <c r="I296" s="5">
        <v>179</v>
      </c>
      <c r="J296" s="5" t="s">
        <v>1969</v>
      </c>
      <c r="K296" s="5">
        <v>1237131</v>
      </c>
      <c r="L296" s="5" t="s">
        <v>1970</v>
      </c>
      <c r="M296" s="5" t="s">
        <v>1547</v>
      </c>
      <c r="N296" s="5">
        <v>20</v>
      </c>
      <c r="O296" s="5" t="s">
        <v>1971</v>
      </c>
      <c r="P296" s="5" t="s">
        <v>885</v>
      </c>
      <c r="Q296" s="17" t="s">
        <v>1972</v>
      </c>
      <c r="R296" s="5" t="str">
        <f t="shared" si="4"/>
        <v>Luaneth Alveo</v>
      </c>
      <c r="S296" s="5">
        <v>92</v>
      </c>
      <c r="T296" s="5">
        <v>-17</v>
      </c>
      <c r="U296" s="5" t="s">
        <v>1550</v>
      </c>
      <c r="V296" s="6">
        <v>1</v>
      </c>
    </row>
    <row r="297" spans="1:22" x14ac:dyDescent="0.35">
      <c r="A297" s="1">
        <v>1.55</v>
      </c>
      <c r="B297" s="2"/>
      <c r="C297" s="2" t="s">
        <v>1006</v>
      </c>
      <c r="D297" s="2">
        <v>54</v>
      </c>
      <c r="E297" s="2"/>
      <c r="F297" s="2" t="str">
        <f>IF(ISBLANK(Athletes_Combined[[#This Row],[affiliatename]]), "No Gym", Athletes_Combined[[#This Row],[affiliatename]])</f>
        <v>No Gym</v>
      </c>
      <c r="G297" s="2" t="s">
        <v>89</v>
      </c>
      <c r="H297" s="2" t="str">
        <f xml:space="preserve"> Athletes_Combined[[#This Row],[competitorname]] &amp; " - " &amp; Athletes_Combined[[#This Row],[status]]</f>
        <v>Amira Ayob - CUT</v>
      </c>
      <c r="I297" s="2">
        <v>199</v>
      </c>
      <c r="J297" s="2" t="s">
        <v>1973</v>
      </c>
      <c r="K297" s="2">
        <v>451905</v>
      </c>
      <c r="L297" s="2" t="s">
        <v>1974</v>
      </c>
      <c r="M297" s="2" t="s">
        <v>1547</v>
      </c>
      <c r="N297" s="2">
        <v>28</v>
      </c>
      <c r="O297" s="2" t="s">
        <v>1975</v>
      </c>
      <c r="P297" s="2" t="s">
        <v>1010</v>
      </c>
      <c r="Q297" s="16" t="s">
        <v>1976</v>
      </c>
      <c r="R297" s="2" t="str">
        <f t="shared" si="4"/>
        <v>Amira Ayob</v>
      </c>
      <c r="S297" s="2">
        <v>92</v>
      </c>
      <c r="T297" s="2">
        <v>-17</v>
      </c>
      <c r="U297" s="2" t="s">
        <v>1550</v>
      </c>
      <c r="V297" s="3">
        <v>1</v>
      </c>
    </row>
    <row r="298" spans="1:22" x14ac:dyDescent="0.35">
      <c r="A298" s="4">
        <v>1.65</v>
      </c>
      <c r="B298" s="5">
        <v>44748</v>
      </c>
      <c r="C298" s="5" t="s">
        <v>1229</v>
      </c>
      <c r="D298" s="5">
        <v>58.1</v>
      </c>
      <c r="E298" s="5" t="s">
        <v>1977</v>
      </c>
      <c r="F298" s="5" t="str">
        <f>IF(ISBLANK(Athletes_Combined[[#This Row],[affiliatename]]), "No Gym", Athletes_Combined[[#This Row],[affiliatename]])</f>
        <v>Barra Norte CrossFit</v>
      </c>
      <c r="G298" s="5" t="s">
        <v>89</v>
      </c>
      <c r="H298" s="5" t="str">
        <f xml:space="preserve"> Athletes_Combined[[#This Row],[competitorname]] &amp; " - " &amp; Athletes_Combined[[#This Row],[status]]</f>
        <v>Martha Berrocal - CUT</v>
      </c>
      <c r="I298" s="5">
        <v>155</v>
      </c>
      <c r="J298" s="5" t="s">
        <v>1978</v>
      </c>
      <c r="K298" s="5">
        <v>737357</v>
      </c>
      <c r="L298" s="5" t="s">
        <v>1979</v>
      </c>
      <c r="M298" s="5" t="s">
        <v>1547</v>
      </c>
      <c r="N298" s="5">
        <v>32</v>
      </c>
      <c r="O298" s="5" t="s">
        <v>1980</v>
      </c>
      <c r="P298" s="5" t="s">
        <v>1234</v>
      </c>
      <c r="Q298" s="17" t="s">
        <v>1981</v>
      </c>
      <c r="R298" s="5" t="str">
        <f t="shared" si="4"/>
        <v>Martha Berrocal</v>
      </c>
      <c r="S298" s="5">
        <v>92</v>
      </c>
      <c r="T298" s="5">
        <v>-17</v>
      </c>
      <c r="U298" s="5" t="s">
        <v>1550</v>
      </c>
      <c r="V298" s="6">
        <v>1</v>
      </c>
    </row>
    <row r="299" spans="1:22" x14ac:dyDescent="0.35">
      <c r="A299" s="1">
        <v>1.62</v>
      </c>
      <c r="B299" s="2"/>
      <c r="C299" s="2" t="s">
        <v>848</v>
      </c>
      <c r="D299" s="2">
        <v>59.9</v>
      </c>
      <c r="E299" s="2"/>
      <c r="F299" s="2" t="str">
        <f>IF(ISBLANK(Athletes_Combined[[#This Row],[affiliatename]]), "No Gym", Athletes_Combined[[#This Row],[affiliatename]])</f>
        <v>No Gym</v>
      </c>
      <c r="G299" s="2" t="s">
        <v>89</v>
      </c>
      <c r="H299" s="2" t="str">
        <f xml:space="preserve"> Athletes_Combined[[#This Row],[competitorname]] &amp; " - " &amp; Athletes_Combined[[#This Row],[status]]</f>
        <v>Oana Catalina Chelmus - CUT</v>
      </c>
      <c r="I299" s="2">
        <v>151</v>
      </c>
      <c r="J299" s="2" t="s">
        <v>1982</v>
      </c>
      <c r="K299" s="2">
        <v>456619</v>
      </c>
      <c r="L299" s="2" t="s">
        <v>1983</v>
      </c>
      <c r="M299" s="2" t="s">
        <v>1547</v>
      </c>
      <c r="N299" s="2">
        <v>32</v>
      </c>
      <c r="O299" s="2" t="s">
        <v>1984</v>
      </c>
      <c r="P299" s="2" t="s">
        <v>852</v>
      </c>
      <c r="Q299" s="16" t="s">
        <v>1985</v>
      </c>
      <c r="R299" s="2" t="str">
        <f t="shared" si="4"/>
        <v>Oana Catalina Chelmus</v>
      </c>
      <c r="S299" s="2">
        <v>92</v>
      </c>
      <c r="T299" s="2">
        <v>-17</v>
      </c>
      <c r="U299" s="2" t="s">
        <v>1550</v>
      </c>
      <c r="V299" s="3">
        <v>1</v>
      </c>
    </row>
    <row r="300" spans="1:22" x14ac:dyDescent="0.35">
      <c r="A300" s="4">
        <v>1.68</v>
      </c>
      <c r="B300" s="5">
        <v>44744</v>
      </c>
      <c r="C300" s="5" t="s">
        <v>999</v>
      </c>
      <c r="D300" s="5">
        <v>68</v>
      </c>
      <c r="E300" s="5" t="s">
        <v>1986</v>
      </c>
      <c r="F300" s="5" t="str">
        <f>IF(ISBLANK(Athletes_Combined[[#This Row],[affiliatename]]), "No Gym", Athletes_Combined[[#This Row],[affiliatename]])</f>
        <v>Mad Hall CrossFit</v>
      </c>
      <c r="G300" s="5" t="s">
        <v>89</v>
      </c>
      <c r="H300" s="5" t="str">
        <f xml:space="preserve"> Athletes_Combined[[#This Row],[competitorname]] &amp; " - " &amp; Athletes_Combined[[#This Row],[status]]</f>
        <v>Tatiana Diakou - CUT</v>
      </c>
      <c r="I300" s="5">
        <v>184</v>
      </c>
      <c r="J300" s="5" t="s">
        <v>1987</v>
      </c>
      <c r="K300" s="5">
        <v>685943</v>
      </c>
      <c r="L300" s="5" t="s">
        <v>1988</v>
      </c>
      <c r="M300" s="5" t="s">
        <v>1547</v>
      </c>
      <c r="N300" s="5">
        <v>19</v>
      </c>
      <c r="O300" s="5" t="s">
        <v>1989</v>
      </c>
      <c r="P300" s="5" t="s">
        <v>1004</v>
      </c>
      <c r="Q300" s="17" t="s">
        <v>1990</v>
      </c>
      <c r="R300" s="5" t="str">
        <f t="shared" si="4"/>
        <v>Tatiana Diakou</v>
      </c>
      <c r="S300" s="5">
        <v>92</v>
      </c>
      <c r="T300" s="5">
        <v>-17</v>
      </c>
      <c r="U300" s="5" t="s">
        <v>1550</v>
      </c>
      <c r="V300" s="6">
        <v>1</v>
      </c>
    </row>
    <row r="301" spans="1:22" x14ac:dyDescent="0.35">
      <c r="A301" s="1">
        <v>1.74</v>
      </c>
      <c r="B301" s="2">
        <v>44624</v>
      </c>
      <c r="C301" s="2" t="s">
        <v>1109</v>
      </c>
      <c r="D301" s="2">
        <v>59</v>
      </c>
      <c r="E301" s="2" t="s">
        <v>1991</v>
      </c>
      <c r="F301" s="2" t="str">
        <f>IF(ISBLANK(Athletes_Combined[[#This Row],[affiliatename]]), "No Gym", Athletes_Combined[[#This Row],[affiliatename]])</f>
        <v>CrossFit Towards</v>
      </c>
      <c r="G301" s="2" t="s">
        <v>89</v>
      </c>
      <c r="H301" s="2" t="str">
        <f xml:space="preserve"> Athletes_Combined[[#This Row],[competitorname]] &amp; " - " &amp; Athletes_Combined[[#This Row],[status]]</f>
        <v>Kira Oliver - CUT</v>
      </c>
      <c r="I301" s="2">
        <v>190</v>
      </c>
      <c r="J301" s="2" t="s">
        <v>1992</v>
      </c>
      <c r="K301" s="2">
        <v>239902</v>
      </c>
      <c r="L301" s="2" t="s">
        <v>1993</v>
      </c>
      <c r="M301" s="2" t="s">
        <v>1547</v>
      </c>
      <c r="N301" s="2">
        <v>37</v>
      </c>
      <c r="O301" s="2" t="s">
        <v>1994</v>
      </c>
      <c r="P301" s="2" t="s">
        <v>1113</v>
      </c>
      <c r="Q301" s="16" t="s">
        <v>1995</v>
      </c>
      <c r="R301" s="2" t="str">
        <f t="shared" si="4"/>
        <v>Kira Oliver</v>
      </c>
      <c r="S301" s="2">
        <v>92</v>
      </c>
      <c r="T301" s="2">
        <v>-17</v>
      </c>
      <c r="U301" s="2" t="s">
        <v>1550</v>
      </c>
      <c r="V301" s="3">
        <v>1</v>
      </c>
    </row>
    <row r="302" spans="1:22" x14ac:dyDescent="0.35">
      <c r="A302" s="4">
        <v>1.68</v>
      </c>
      <c r="B302" s="5">
        <v>44629</v>
      </c>
      <c r="C302" s="5" t="s">
        <v>993</v>
      </c>
      <c r="D302" s="5">
        <v>74.8</v>
      </c>
      <c r="E302" s="5" t="s">
        <v>1996</v>
      </c>
      <c r="F302" s="5" t="str">
        <f>IF(ISBLANK(Athletes_Combined[[#This Row],[affiliatename]]), "No Gym", Athletes_Combined[[#This Row],[affiliatename]])</f>
        <v>Lycan CrossFit</v>
      </c>
      <c r="G302" s="5" t="s">
        <v>89</v>
      </c>
      <c r="H302" s="5" t="str">
        <f xml:space="preserve"> Athletes_Combined[[#This Row],[competitorname]] &amp; " - " &amp; Athletes_Combined[[#This Row],[status]]</f>
        <v>Andrea Rodriguez - CUT</v>
      </c>
      <c r="I302" s="5">
        <v>171</v>
      </c>
      <c r="J302" s="5" t="s">
        <v>1997</v>
      </c>
      <c r="K302" s="5">
        <v>239210</v>
      </c>
      <c r="L302" s="5" t="s">
        <v>1998</v>
      </c>
      <c r="M302" s="5" t="s">
        <v>1547</v>
      </c>
      <c r="N302" s="5">
        <v>33</v>
      </c>
      <c r="O302" s="5" t="s">
        <v>996</v>
      </c>
      <c r="P302" s="5" t="s">
        <v>997</v>
      </c>
      <c r="Q302" s="17" t="s">
        <v>1999</v>
      </c>
      <c r="R302" s="5" t="str">
        <f t="shared" si="4"/>
        <v>Andrea Rodriguez</v>
      </c>
      <c r="S302" s="5">
        <v>92</v>
      </c>
      <c r="T302" s="5">
        <v>-17</v>
      </c>
      <c r="U302" s="5" t="s">
        <v>1550</v>
      </c>
      <c r="V302" s="6">
        <v>1</v>
      </c>
    </row>
    <row r="303" spans="1:22" x14ac:dyDescent="0.35">
      <c r="A303" s="1">
        <v>1.55</v>
      </c>
      <c r="B303" s="2"/>
      <c r="C303" s="2" t="s">
        <v>656</v>
      </c>
      <c r="D303" s="2">
        <v>62.6</v>
      </c>
      <c r="E303" s="2"/>
      <c r="F303" s="2" t="str">
        <f>IF(ISBLANK(Athletes_Combined[[#This Row],[affiliatename]]), "No Gym", Athletes_Combined[[#This Row],[affiliatename]])</f>
        <v>No Gym</v>
      </c>
      <c r="G303" s="2" t="s">
        <v>89</v>
      </c>
      <c r="H303" s="2" t="str">
        <f xml:space="preserve"> Athletes_Combined[[#This Row],[competitorname]] &amp; " - " &amp; Athletes_Combined[[#This Row],[status]]</f>
        <v>Melina Rodriguez - CUT</v>
      </c>
      <c r="I303" s="2">
        <v>134</v>
      </c>
      <c r="J303" s="2" t="s">
        <v>2000</v>
      </c>
      <c r="K303" s="2">
        <v>534577</v>
      </c>
      <c r="L303" s="2" t="s">
        <v>2001</v>
      </c>
      <c r="M303" s="2" t="s">
        <v>1547</v>
      </c>
      <c r="N303" s="2">
        <v>23</v>
      </c>
      <c r="O303" s="2" t="s">
        <v>996</v>
      </c>
      <c r="P303" s="2" t="s">
        <v>660</v>
      </c>
      <c r="Q303" s="16" t="s">
        <v>2002</v>
      </c>
      <c r="R303" s="2" t="str">
        <f t="shared" si="4"/>
        <v>Melina Rodriguez</v>
      </c>
      <c r="S303" s="2">
        <v>92</v>
      </c>
      <c r="T303" s="2">
        <v>-17</v>
      </c>
      <c r="U303" s="2" t="s">
        <v>1550</v>
      </c>
      <c r="V303" s="3">
        <v>1</v>
      </c>
    </row>
    <row r="304" spans="1:22" x14ac:dyDescent="0.35">
      <c r="A304" s="4">
        <v>1.55</v>
      </c>
      <c r="B304" s="5">
        <v>44637</v>
      </c>
      <c r="C304" s="5" t="s">
        <v>538</v>
      </c>
      <c r="D304" s="5">
        <v>79.8</v>
      </c>
      <c r="E304" s="5" t="s">
        <v>2003</v>
      </c>
      <c r="F304" s="5" t="str">
        <f>IF(ISBLANK(Athletes_Combined[[#This Row],[affiliatename]]), "No Gym", Athletes_Combined[[#This Row],[affiliatename]])</f>
        <v>CrossFit Tijger Valley</v>
      </c>
      <c r="G304" s="5" t="s">
        <v>89</v>
      </c>
      <c r="H304" s="5" t="str">
        <f xml:space="preserve"> Athletes_Combined[[#This Row],[competitorname]] &amp; " - " &amp; Athletes_Combined[[#This Row],[status]]</f>
        <v>Dina Swift - CUT</v>
      </c>
      <c r="I304" s="5">
        <v>154</v>
      </c>
      <c r="J304" s="5" t="s">
        <v>2004</v>
      </c>
      <c r="K304" s="5">
        <v>101929</v>
      </c>
      <c r="L304" s="5" t="s">
        <v>2005</v>
      </c>
      <c r="M304" s="5" t="s">
        <v>1547</v>
      </c>
      <c r="N304" s="5">
        <v>30</v>
      </c>
      <c r="O304" s="5" t="s">
        <v>2006</v>
      </c>
      <c r="P304" s="5" t="s">
        <v>542</v>
      </c>
      <c r="Q304" s="17" t="s">
        <v>2007</v>
      </c>
      <c r="R304" s="5" t="str">
        <f t="shared" si="4"/>
        <v>Dina Swift</v>
      </c>
      <c r="S304" s="5">
        <v>92</v>
      </c>
      <c r="T304" s="5">
        <v>-17</v>
      </c>
      <c r="U304" s="5" t="s">
        <v>1550</v>
      </c>
      <c r="V304" s="6">
        <v>1</v>
      </c>
    </row>
    <row r="305" spans="1:22" x14ac:dyDescent="0.35">
      <c r="A305" s="1">
        <v>1.71</v>
      </c>
      <c r="B305" s="2">
        <v>44763</v>
      </c>
      <c r="C305" s="2" t="s">
        <v>2008</v>
      </c>
      <c r="D305" s="2">
        <v>62.1</v>
      </c>
      <c r="E305" s="2" t="s">
        <v>2009</v>
      </c>
      <c r="F305" s="2" t="str">
        <f>IF(ISBLANK(Athletes_Combined[[#This Row],[affiliatename]]), "No Gym", Athletes_Combined[[#This Row],[affiliatename]])</f>
        <v>Rock CrossFit Paramaribo</v>
      </c>
      <c r="G305" s="2" t="s">
        <v>89</v>
      </c>
      <c r="H305" s="2" t="str">
        <f xml:space="preserve"> Athletes_Combined[[#This Row],[competitorname]] &amp; " - " &amp; Athletes_Combined[[#This Row],[status]]</f>
        <v>Ava Zalman - CUT</v>
      </c>
      <c r="I305" s="2">
        <v>210</v>
      </c>
      <c r="J305" s="2" t="s">
        <v>2010</v>
      </c>
      <c r="K305" s="2">
        <v>1280595</v>
      </c>
      <c r="L305" s="2" t="s">
        <v>2011</v>
      </c>
      <c r="M305" s="2" t="s">
        <v>1547</v>
      </c>
      <c r="N305" s="2">
        <v>17</v>
      </c>
      <c r="O305" s="2" t="s">
        <v>2012</v>
      </c>
      <c r="P305" s="2" t="s">
        <v>2013</v>
      </c>
      <c r="Q305" s="16" t="s">
        <v>2014</v>
      </c>
      <c r="R305" s="2" t="str">
        <f t="shared" si="4"/>
        <v>Ava Zalman</v>
      </c>
      <c r="S305" s="2">
        <v>92</v>
      </c>
      <c r="T305" s="2">
        <v>-17</v>
      </c>
      <c r="U305" s="2" t="s">
        <v>1550</v>
      </c>
      <c r="V305" s="3">
        <v>1</v>
      </c>
    </row>
    <row r="306" spans="1:22" x14ac:dyDescent="0.35">
      <c r="A306" s="4">
        <v>1.65</v>
      </c>
      <c r="B306" s="5">
        <v>44646</v>
      </c>
      <c r="C306" s="5" t="s">
        <v>1028</v>
      </c>
      <c r="D306" s="5">
        <v>58.1</v>
      </c>
      <c r="E306" s="5" t="s">
        <v>2015</v>
      </c>
      <c r="F306" s="5" t="str">
        <f>IF(ISBLANK(Athletes_Combined[[#This Row],[affiliatename]]), "No Gym", Athletes_Combined[[#This Row],[affiliatename]])</f>
        <v>CrossFit Zest</v>
      </c>
      <c r="G306" s="5" t="s">
        <v>89</v>
      </c>
      <c r="H306" s="5" t="str">
        <f xml:space="preserve"> Athletes_Combined[[#This Row],[competitorname]] &amp; " - " &amp; Athletes_Combined[[#This Row],[status]]</f>
        <v>Heidi Choi - CUT</v>
      </c>
      <c r="I306" s="5">
        <v>162</v>
      </c>
      <c r="J306" s="5" t="s">
        <v>2016</v>
      </c>
      <c r="K306" s="5">
        <v>56664</v>
      </c>
      <c r="L306" s="5" t="s">
        <v>2017</v>
      </c>
      <c r="M306" s="5" t="s">
        <v>1547</v>
      </c>
      <c r="N306" s="5">
        <v>33</v>
      </c>
      <c r="O306" s="5" t="s">
        <v>2018</v>
      </c>
      <c r="P306" s="5" t="s">
        <v>1033</v>
      </c>
      <c r="Q306" s="17" t="s">
        <v>2019</v>
      </c>
      <c r="R306" s="5" t="str">
        <f t="shared" si="4"/>
        <v>Heidi Choi</v>
      </c>
      <c r="S306" s="5">
        <v>102</v>
      </c>
      <c r="T306" s="5">
        <v>-27</v>
      </c>
      <c r="U306" s="5" t="s">
        <v>1550</v>
      </c>
      <c r="V306" s="6">
        <v>1</v>
      </c>
    </row>
    <row r="307" spans="1:22" x14ac:dyDescent="0.35">
      <c r="A307" s="1">
        <v>1.62</v>
      </c>
      <c r="B307" s="2">
        <v>44712</v>
      </c>
      <c r="C307" s="2" t="s">
        <v>1222</v>
      </c>
      <c r="D307" s="2">
        <v>59.9</v>
      </c>
      <c r="E307" s="2" t="s">
        <v>1223</v>
      </c>
      <c r="F307" s="2" t="str">
        <f>IF(ISBLANK(Athletes_Combined[[#This Row],[affiliatename]]), "No Gym", Athletes_Combined[[#This Row],[affiliatename]])</f>
        <v>CrossFit Mobilus</v>
      </c>
      <c r="G307" s="2" t="s">
        <v>89</v>
      </c>
      <c r="H307" s="2" t="str">
        <f xml:space="preserve"> Athletes_Combined[[#This Row],[competitorname]] &amp; " - " &amp; Athletes_Combined[[#This Row],[status]]</f>
        <v>Landy Pui Boon Eng - CUT</v>
      </c>
      <c r="I307" s="2">
        <v>187</v>
      </c>
      <c r="J307" s="2" t="s">
        <v>2020</v>
      </c>
      <c r="K307" s="2">
        <v>444527</v>
      </c>
      <c r="L307" s="2" t="s">
        <v>2021</v>
      </c>
      <c r="M307" s="2" t="s">
        <v>1547</v>
      </c>
      <c r="N307" s="2">
        <v>30</v>
      </c>
      <c r="O307" s="2" t="s">
        <v>2022</v>
      </c>
      <c r="P307" s="2" t="s">
        <v>1227</v>
      </c>
      <c r="Q307" s="16" t="s">
        <v>2023</v>
      </c>
      <c r="R307" s="2" t="str">
        <f t="shared" si="4"/>
        <v>Landy Pui Boon Eng</v>
      </c>
      <c r="S307" s="2">
        <v>102</v>
      </c>
      <c r="T307" s="2">
        <v>-27</v>
      </c>
      <c r="U307" s="2" t="s">
        <v>1550</v>
      </c>
      <c r="V307" s="3">
        <v>1</v>
      </c>
    </row>
    <row r="308" spans="1:22" x14ac:dyDescent="0.35">
      <c r="A308" s="4">
        <v>1.55</v>
      </c>
      <c r="B308" s="5">
        <v>44703</v>
      </c>
      <c r="C308" s="5" t="s">
        <v>619</v>
      </c>
      <c r="D308" s="5">
        <v>59.9</v>
      </c>
      <c r="E308" s="5" t="s">
        <v>2024</v>
      </c>
      <c r="F308" s="5" t="str">
        <f>IF(ISBLANK(Athletes_Combined[[#This Row],[affiliatename]]), "No Gym", Athletes_Combined[[#This Row],[affiliatename]])</f>
        <v>CrossFit Tycoons</v>
      </c>
      <c r="G308" s="5" t="s">
        <v>89</v>
      </c>
      <c r="H308" s="5" t="str">
        <f xml:space="preserve"> Athletes_Combined[[#This Row],[competitorname]] &amp; " - " &amp; Athletes_Combined[[#This Row],[status]]</f>
        <v>Aya Fouad - CUT</v>
      </c>
      <c r="I308" s="5">
        <v>163</v>
      </c>
      <c r="J308" s="5" t="s">
        <v>2025</v>
      </c>
      <c r="K308" s="5">
        <v>1192351</v>
      </c>
      <c r="L308" s="5" t="s">
        <v>2026</v>
      </c>
      <c r="M308" s="5" t="s">
        <v>1547</v>
      </c>
      <c r="N308" s="5">
        <v>25</v>
      </c>
      <c r="O308" s="5" t="s">
        <v>2027</v>
      </c>
      <c r="P308" s="5" t="s">
        <v>624</v>
      </c>
      <c r="Q308" s="17" t="s">
        <v>2028</v>
      </c>
      <c r="R308" s="5" t="str">
        <f t="shared" si="4"/>
        <v>Aya Fouad</v>
      </c>
      <c r="S308" s="5">
        <v>102</v>
      </c>
      <c r="T308" s="5">
        <v>-27</v>
      </c>
      <c r="U308" s="5" t="s">
        <v>1550</v>
      </c>
      <c r="V308" s="6">
        <v>1</v>
      </c>
    </row>
    <row r="309" spans="1:22" x14ac:dyDescent="0.35">
      <c r="A309" s="1">
        <v>1.68</v>
      </c>
      <c r="B309" s="2">
        <v>44706</v>
      </c>
      <c r="C309" s="2" t="s">
        <v>935</v>
      </c>
      <c r="D309" s="2">
        <v>59.9</v>
      </c>
      <c r="E309" s="2" t="s">
        <v>2029</v>
      </c>
      <c r="F309" s="2" t="str">
        <f>IF(ISBLANK(Athletes_Combined[[#This Row],[affiliatename]]), "No Gym", Athletes_Combined[[#This Row],[affiliatename]])</f>
        <v>CrossFit Del Sur</v>
      </c>
      <c r="G309" s="2" t="s">
        <v>89</v>
      </c>
      <c r="H309" s="2" t="str">
        <f xml:space="preserve"> Athletes_Combined[[#This Row],[competitorname]] &amp; " - " &amp; Athletes_Combined[[#This Row],[status]]</f>
        <v>Victoria Frascolla - CUT</v>
      </c>
      <c r="I309" s="2">
        <v>175</v>
      </c>
      <c r="J309" s="2" t="s">
        <v>2030</v>
      </c>
      <c r="K309" s="2">
        <v>345836</v>
      </c>
      <c r="L309" s="2" t="s">
        <v>2031</v>
      </c>
      <c r="M309" s="2" t="s">
        <v>1547</v>
      </c>
      <c r="N309" s="2">
        <v>28</v>
      </c>
      <c r="O309" s="2" t="s">
        <v>2032</v>
      </c>
      <c r="P309" s="2" t="s">
        <v>940</v>
      </c>
      <c r="Q309" s="16" t="s">
        <v>2033</v>
      </c>
      <c r="R309" s="2" t="str">
        <f t="shared" si="4"/>
        <v>Victoria Frascolla</v>
      </c>
      <c r="S309" s="2">
        <v>102</v>
      </c>
      <c r="T309" s="2">
        <v>-27</v>
      </c>
      <c r="U309" s="2" t="s">
        <v>1550</v>
      </c>
      <c r="V309" s="3">
        <v>1</v>
      </c>
    </row>
    <row r="310" spans="1:22" x14ac:dyDescent="0.35">
      <c r="A310" s="4">
        <v>1.55</v>
      </c>
      <c r="B310" s="5">
        <v>44660</v>
      </c>
      <c r="C310" s="5" t="s">
        <v>2034</v>
      </c>
      <c r="D310" s="5">
        <v>53.1</v>
      </c>
      <c r="E310" s="5" t="s">
        <v>650</v>
      </c>
      <c r="F310" s="5" t="str">
        <f>IF(ISBLANK(Athletes_Combined[[#This Row],[affiliatename]]), "No Gym", Athletes_Combined[[#This Row],[affiliatename]])</f>
        <v>CrossFit Al Ain</v>
      </c>
      <c r="G310" s="5" t="s">
        <v>89</v>
      </c>
      <c r="H310" s="5" t="str">
        <f xml:space="preserve"> Athletes_Combined[[#This Row],[competitorname]] &amp; " - " &amp; Athletes_Combined[[#This Row],[status]]</f>
        <v>Alaa Hannora - CUT</v>
      </c>
      <c r="I310" s="5">
        <v>211</v>
      </c>
      <c r="J310" s="5" t="s">
        <v>2035</v>
      </c>
      <c r="K310" s="5">
        <v>1203632</v>
      </c>
      <c r="L310" s="5" t="s">
        <v>2036</v>
      </c>
      <c r="M310" s="5" t="s">
        <v>1547</v>
      </c>
      <c r="N310" s="5">
        <v>32</v>
      </c>
      <c r="O310" s="5" t="s">
        <v>2037</v>
      </c>
      <c r="P310" s="5" t="s">
        <v>2038</v>
      </c>
      <c r="Q310" s="17" t="s">
        <v>2039</v>
      </c>
      <c r="R310" s="5" t="str">
        <f t="shared" si="4"/>
        <v>Alaa Hannora</v>
      </c>
      <c r="S310" s="5">
        <v>102</v>
      </c>
      <c r="T310" s="5">
        <v>-27</v>
      </c>
      <c r="U310" s="5" t="s">
        <v>1550</v>
      </c>
      <c r="V310" s="6">
        <v>1</v>
      </c>
    </row>
    <row r="311" spans="1:22" x14ac:dyDescent="0.35">
      <c r="A311" s="1">
        <v>1.65</v>
      </c>
      <c r="B311" s="2">
        <v>44718</v>
      </c>
      <c r="C311" s="2" t="s">
        <v>527</v>
      </c>
      <c r="D311" s="2">
        <v>63</v>
      </c>
      <c r="E311" s="2" t="s">
        <v>2040</v>
      </c>
      <c r="F311" s="2" t="str">
        <f>IF(ISBLANK(Athletes_Combined[[#This Row],[affiliatename]]), "No Gym", Athletes_Combined[[#This Row],[affiliatename]])</f>
        <v>CrossFit X Ray</v>
      </c>
      <c r="G311" s="2" t="s">
        <v>89</v>
      </c>
      <c r="H311" s="2" t="str">
        <f xml:space="preserve"> Athletes_Combined[[#This Row],[competitorname]] &amp; " - " &amp; Athletes_Combined[[#This Row],[status]]</f>
        <v>Tsai-Jui Hung - CUT</v>
      </c>
      <c r="I311" s="2">
        <v>168</v>
      </c>
      <c r="J311" s="2" t="s">
        <v>2041</v>
      </c>
      <c r="K311" s="2">
        <v>893571</v>
      </c>
      <c r="L311" s="2" t="s">
        <v>2042</v>
      </c>
      <c r="M311" s="2" t="s">
        <v>1547</v>
      </c>
      <c r="N311" s="2">
        <v>26</v>
      </c>
      <c r="O311" s="2" t="s">
        <v>2043</v>
      </c>
      <c r="P311" s="2" t="s">
        <v>532</v>
      </c>
      <c r="Q311" s="16" t="s">
        <v>2044</v>
      </c>
      <c r="R311" s="2" t="str">
        <f t="shared" si="4"/>
        <v>Tsai-Jui Hung</v>
      </c>
      <c r="S311" s="2">
        <v>102</v>
      </c>
      <c r="T311" s="2">
        <v>-27</v>
      </c>
      <c r="U311" s="2" t="s">
        <v>1550</v>
      </c>
      <c r="V311" s="3">
        <v>1</v>
      </c>
    </row>
    <row r="312" spans="1:22" x14ac:dyDescent="0.35">
      <c r="A312" s="4">
        <v>1.58</v>
      </c>
      <c r="B312" s="5">
        <v>44730</v>
      </c>
      <c r="C312" s="5" t="s">
        <v>2045</v>
      </c>
      <c r="D312" s="5">
        <v>59.9</v>
      </c>
      <c r="E312" s="5" t="s">
        <v>2046</v>
      </c>
      <c r="F312" s="5" t="str">
        <f>IF(ISBLANK(Athletes_Combined[[#This Row],[affiliatename]]), "No Gym", Athletes_Combined[[#This Row],[affiliatename]])</f>
        <v>Reebok CrossFit 673</v>
      </c>
      <c r="G312" s="5" t="s">
        <v>89</v>
      </c>
      <c r="H312" s="5" t="str">
        <f xml:space="preserve"> Athletes_Combined[[#This Row],[competitorname]] &amp; " - " &amp; Athletes_Combined[[#This Row],[status]]</f>
        <v>Nina Juna - CUT</v>
      </c>
      <c r="I312" s="5">
        <v>193</v>
      </c>
      <c r="J312" s="5" t="s">
        <v>2047</v>
      </c>
      <c r="K312" s="5">
        <v>586509</v>
      </c>
      <c r="L312" s="5" t="s">
        <v>2048</v>
      </c>
      <c r="M312" s="5" t="s">
        <v>1547</v>
      </c>
      <c r="N312" s="5">
        <v>27</v>
      </c>
      <c r="O312" s="5" t="s">
        <v>2049</v>
      </c>
      <c r="P312" s="5" t="s">
        <v>2050</v>
      </c>
      <c r="Q312" s="17" t="s">
        <v>2051</v>
      </c>
      <c r="R312" s="5" t="str">
        <f t="shared" si="4"/>
        <v>Nina Juna</v>
      </c>
      <c r="S312" s="5">
        <v>102</v>
      </c>
      <c r="T312" s="5">
        <v>-27</v>
      </c>
      <c r="U312" s="5" t="s">
        <v>1550</v>
      </c>
      <c r="V312" s="6">
        <v>1</v>
      </c>
    </row>
    <row r="313" spans="1:22" x14ac:dyDescent="0.35">
      <c r="A313" s="1">
        <v>1.68</v>
      </c>
      <c r="B313" s="2">
        <v>44745</v>
      </c>
      <c r="C313" s="2" t="s">
        <v>1042</v>
      </c>
      <c r="D313" s="2">
        <v>65.8</v>
      </c>
      <c r="E313" s="2" t="s">
        <v>2052</v>
      </c>
      <c r="F313" s="2" t="str">
        <f>IF(ISBLANK(Athletes_Combined[[#This Row],[affiliatename]]), "No Gym", Athletes_Combined[[#This Row],[affiliatename]])</f>
        <v>CrossFit Ain Diab</v>
      </c>
      <c r="G313" s="2" t="s">
        <v>89</v>
      </c>
      <c r="H313" s="2" t="str">
        <f xml:space="preserve"> Athletes_Combined[[#This Row],[competitorname]] &amp; " - " &amp; Athletes_Combined[[#This Row],[status]]</f>
        <v>Sanaa Mandar - CUT</v>
      </c>
      <c r="I313" s="2">
        <v>205</v>
      </c>
      <c r="J313" s="2" t="s">
        <v>2053</v>
      </c>
      <c r="K313" s="2">
        <v>1037933</v>
      </c>
      <c r="L313" s="2" t="s">
        <v>2054</v>
      </c>
      <c r="M313" s="2" t="s">
        <v>1547</v>
      </c>
      <c r="N313" s="2">
        <v>31</v>
      </c>
      <c r="O313" s="2" t="s">
        <v>2055</v>
      </c>
      <c r="P313" s="2" t="s">
        <v>1047</v>
      </c>
      <c r="Q313" s="16" t="s">
        <v>2056</v>
      </c>
      <c r="R313" s="2" t="str">
        <f t="shared" si="4"/>
        <v>Sanaa Mandar</v>
      </c>
      <c r="S313" s="2">
        <v>102</v>
      </c>
      <c r="T313" s="2">
        <v>-27</v>
      </c>
      <c r="U313" s="2" t="s">
        <v>1550</v>
      </c>
      <c r="V313" s="3">
        <v>1</v>
      </c>
    </row>
    <row r="314" spans="1:22" x14ac:dyDescent="0.35">
      <c r="A314" s="4">
        <v>1.8</v>
      </c>
      <c r="B314" s="5">
        <v>44656</v>
      </c>
      <c r="C314" s="5" t="s">
        <v>909</v>
      </c>
      <c r="D314" s="5">
        <v>68</v>
      </c>
      <c r="E314" s="5" t="s">
        <v>2057</v>
      </c>
      <c r="F314" s="5" t="str">
        <f>IF(ISBLANK(Athletes_Combined[[#This Row],[affiliatename]]), "No Gym", Athletes_Combined[[#This Row],[affiliatename]])</f>
        <v>CrossFit TDS (Inactive)</v>
      </c>
      <c r="G314" s="5" t="s">
        <v>89</v>
      </c>
      <c r="H314" s="5" t="str">
        <f xml:space="preserve"> Athletes_Combined[[#This Row],[competitorname]] &amp; " - " &amp; Athletes_Combined[[#This Row],[status]]</f>
        <v>Sheena Miller - CUT</v>
      </c>
      <c r="I314" s="5">
        <v>204</v>
      </c>
      <c r="J314" s="5" t="s">
        <v>2058</v>
      </c>
      <c r="K314" s="5">
        <v>1111705</v>
      </c>
      <c r="L314" s="5" t="s">
        <v>2059</v>
      </c>
      <c r="M314" s="5" t="s">
        <v>1547</v>
      </c>
      <c r="N314" s="5">
        <v>36</v>
      </c>
      <c r="O314" s="5" t="s">
        <v>878</v>
      </c>
      <c r="P314" s="5" t="s">
        <v>914</v>
      </c>
      <c r="Q314" s="17" t="s">
        <v>2060</v>
      </c>
      <c r="R314" s="5" t="str">
        <f t="shared" si="4"/>
        <v>Sheena Miller</v>
      </c>
      <c r="S314" s="5">
        <v>102</v>
      </c>
      <c r="T314" s="5">
        <v>-27</v>
      </c>
      <c r="U314" s="5" t="s">
        <v>1550</v>
      </c>
      <c r="V314" s="6">
        <v>1</v>
      </c>
    </row>
    <row r="315" spans="1:22" x14ac:dyDescent="0.35">
      <c r="A315" s="1">
        <v>1.71</v>
      </c>
      <c r="B315" s="2"/>
      <c r="C315" s="2" t="s">
        <v>899</v>
      </c>
      <c r="D315" s="2">
        <v>61.2</v>
      </c>
      <c r="E315" s="2"/>
      <c r="F315" s="2" t="str">
        <f>IF(ISBLANK(Athletes_Combined[[#This Row],[affiliatename]]), "No Gym", Athletes_Combined[[#This Row],[affiliatename]])</f>
        <v>No Gym</v>
      </c>
      <c r="G315" s="2" t="s">
        <v>89</v>
      </c>
      <c r="H315" s="2" t="str">
        <f xml:space="preserve"> Athletes_Combined[[#This Row],[competitorname]] &amp; " - " &amp; Athletes_Combined[[#This Row],[status]]</f>
        <v>Gabriela Perez - CUT</v>
      </c>
      <c r="I315" s="2">
        <v>160</v>
      </c>
      <c r="J315" s="2" t="s">
        <v>2061</v>
      </c>
      <c r="K315" s="2">
        <v>687711</v>
      </c>
      <c r="L315" s="2" t="s">
        <v>1902</v>
      </c>
      <c r="M315" s="2" t="s">
        <v>1547</v>
      </c>
      <c r="N315" s="2">
        <v>28</v>
      </c>
      <c r="O315" s="2" t="s">
        <v>687</v>
      </c>
      <c r="P315" s="2" t="s">
        <v>903</v>
      </c>
      <c r="Q315" s="16" t="s">
        <v>2062</v>
      </c>
      <c r="R315" s="2" t="str">
        <f t="shared" si="4"/>
        <v>Gabriela Perez</v>
      </c>
      <c r="S315" s="2">
        <v>102</v>
      </c>
      <c r="T315" s="2">
        <v>-27</v>
      </c>
      <c r="U315" s="2" t="s">
        <v>1550</v>
      </c>
      <c r="V315" s="3">
        <v>1</v>
      </c>
    </row>
    <row r="316" spans="1:22" x14ac:dyDescent="0.35">
      <c r="A316" s="4">
        <v>1.65</v>
      </c>
      <c r="B316" s="5">
        <v>44675</v>
      </c>
      <c r="C316" s="5" t="s">
        <v>861</v>
      </c>
      <c r="D316" s="5">
        <v>60.8</v>
      </c>
      <c r="E316" s="5" t="s">
        <v>2063</v>
      </c>
      <c r="F316" s="5" t="str">
        <f>IF(ISBLANK(Athletes_Combined[[#This Row],[affiliatename]]), "No Gym", Athletes_Combined[[#This Row],[affiliatename]])</f>
        <v>CrossFit Feira</v>
      </c>
      <c r="G316" s="5" t="s">
        <v>89</v>
      </c>
      <c r="H316" s="5" t="str">
        <f xml:space="preserve"> Athletes_Combined[[#This Row],[competitorname]] &amp; " - " &amp; Athletes_Combined[[#This Row],[status]]</f>
        <v>Sara Pinto - CUT</v>
      </c>
      <c r="I316" s="5">
        <v>153</v>
      </c>
      <c r="J316" s="5" t="s">
        <v>2064</v>
      </c>
      <c r="K316" s="5">
        <v>382954</v>
      </c>
      <c r="L316" s="5" t="s">
        <v>2065</v>
      </c>
      <c r="M316" s="5" t="s">
        <v>1547</v>
      </c>
      <c r="N316" s="5">
        <v>30</v>
      </c>
      <c r="O316" s="5" t="s">
        <v>2066</v>
      </c>
      <c r="P316" s="5" t="s">
        <v>866</v>
      </c>
      <c r="Q316" s="17" t="s">
        <v>2067</v>
      </c>
      <c r="R316" s="5" t="str">
        <f t="shared" si="4"/>
        <v>Sara Pinto</v>
      </c>
      <c r="S316" s="5">
        <v>102</v>
      </c>
      <c r="T316" s="5">
        <v>-27</v>
      </c>
      <c r="U316" s="5" t="s">
        <v>1550</v>
      </c>
      <c r="V316" s="6">
        <v>1</v>
      </c>
    </row>
    <row r="317" spans="1:22" x14ac:dyDescent="0.35">
      <c r="A317" s="1">
        <v>1.68</v>
      </c>
      <c r="B317" s="2">
        <v>44678</v>
      </c>
      <c r="C317" s="2" t="s">
        <v>821</v>
      </c>
      <c r="D317" s="2">
        <v>65.8</v>
      </c>
      <c r="E317" s="2" t="s">
        <v>2068</v>
      </c>
      <c r="F317" s="2" t="str">
        <f>IF(ISBLANK(Athletes_Combined[[#This Row],[affiliatename]]), "No Gym", Athletes_Combined[[#This Row],[affiliatename]])</f>
        <v>Reebok CrossFit Louvre</v>
      </c>
      <c r="G317" s="2" t="s">
        <v>89</v>
      </c>
      <c r="H317" s="2" t="str">
        <f xml:space="preserve"> Athletes_Combined[[#This Row],[competitorname]] &amp; " - " &amp; Athletes_Combined[[#This Row],[status]]</f>
        <v>Jessica Sanki - CUT</v>
      </c>
      <c r="I317" s="2">
        <v>194</v>
      </c>
      <c r="J317" s="2" t="s">
        <v>2069</v>
      </c>
      <c r="K317" s="2">
        <v>106999</v>
      </c>
      <c r="L317" s="2" t="s">
        <v>1915</v>
      </c>
      <c r="M317" s="2" t="s">
        <v>1547</v>
      </c>
      <c r="N317" s="2">
        <v>38</v>
      </c>
      <c r="O317" s="2" t="s">
        <v>2070</v>
      </c>
      <c r="P317" s="2" t="s">
        <v>825</v>
      </c>
      <c r="Q317" s="16" t="s">
        <v>2071</v>
      </c>
      <c r="R317" s="2" t="str">
        <f t="shared" si="4"/>
        <v>Jessica Sanki</v>
      </c>
      <c r="S317" s="2">
        <v>102</v>
      </c>
      <c r="T317" s="2">
        <v>-27</v>
      </c>
      <c r="U317" s="2" t="s">
        <v>1550</v>
      </c>
      <c r="V317" s="3">
        <v>1</v>
      </c>
    </row>
    <row r="318" spans="1:22" x14ac:dyDescent="0.35">
      <c r="A318" s="4">
        <v>1.58</v>
      </c>
      <c r="B318" s="5">
        <v>44694</v>
      </c>
      <c r="C318" s="5" t="s">
        <v>1061</v>
      </c>
      <c r="D318" s="5">
        <v>57.6</v>
      </c>
      <c r="E318" s="5" t="s">
        <v>2072</v>
      </c>
      <c r="F318" s="5" t="str">
        <f>IF(ISBLANK(Athletes_Combined[[#This Row],[affiliatename]]), "No Gym", Athletes_Combined[[#This Row],[affiliatename]])</f>
        <v>CrossFit 309</v>
      </c>
      <c r="G318" s="5" t="s">
        <v>89</v>
      </c>
      <c r="H318" s="5" t="str">
        <f xml:space="preserve"> Athletes_Combined[[#This Row],[competitorname]] &amp; " - " &amp; Athletes_Combined[[#This Row],[status]]</f>
        <v>Danielle Shanine - CUT</v>
      </c>
      <c r="I318" s="5">
        <v>195</v>
      </c>
      <c r="J318" s="5" t="s">
        <v>2073</v>
      </c>
      <c r="K318" s="5">
        <v>1169213</v>
      </c>
      <c r="L318" s="5" t="s">
        <v>1596</v>
      </c>
      <c r="M318" s="5" t="s">
        <v>1547</v>
      </c>
      <c r="N318" s="5">
        <v>26</v>
      </c>
      <c r="O318" s="5" t="s">
        <v>2074</v>
      </c>
      <c r="P318" s="5" t="s">
        <v>1065</v>
      </c>
      <c r="Q318" s="17" t="s">
        <v>2075</v>
      </c>
      <c r="R318" s="5" t="str">
        <f t="shared" si="4"/>
        <v>Danielle Shanine</v>
      </c>
      <c r="S318" s="5">
        <v>102</v>
      </c>
      <c r="T318" s="5">
        <v>-27</v>
      </c>
      <c r="U318" s="5" t="s">
        <v>1550</v>
      </c>
      <c r="V318" s="6">
        <v>1</v>
      </c>
    </row>
    <row r="319" spans="1:22" x14ac:dyDescent="0.35">
      <c r="A319" s="1">
        <v>1.71</v>
      </c>
      <c r="B319" s="2">
        <v>44641</v>
      </c>
      <c r="C319" s="2" t="s">
        <v>612</v>
      </c>
      <c r="D319" s="2">
        <v>63.5</v>
      </c>
      <c r="E319" s="2" t="s">
        <v>2076</v>
      </c>
      <c r="F319" s="2" t="str">
        <f>IF(ISBLANK(Athletes_Combined[[#This Row],[affiliatename]]), "No Gym", Athletes_Combined[[#This Row],[affiliatename]])</f>
        <v>Patriot CrossFit</v>
      </c>
      <c r="G319" s="2" t="s">
        <v>89</v>
      </c>
      <c r="H319" s="2" t="str">
        <f xml:space="preserve"> Athletes_Combined[[#This Row],[competitorname]] &amp; " - " &amp; Athletes_Combined[[#This Row],[status]]</f>
        <v>Vilija Teel - CUT</v>
      </c>
      <c r="I319" s="2">
        <v>198</v>
      </c>
      <c r="J319" s="2" t="s">
        <v>2077</v>
      </c>
      <c r="K319" s="2">
        <v>246355</v>
      </c>
      <c r="L319" s="2" t="s">
        <v>2078</v>
      </c>
      <c r="M319" s="2" t="s">
        <v>1547</v>
      </c>
      <c r="N319" s="2">
        <v>43</v>
      </c>
      <c r="O319" s="2" t="s">
        <v>2079</v>
      </c>
      <c r="P319" s="2" t="s">
        <v>617</v>
      </c>
      <c r="Q319" s="16" t="s">
        <v>2080</v>
      </c>
      <c r="R319" s="2" t="str">
        <f t="shared" si="4"/>
        <v>Vilija Teel</v>
      </c>
      <c r="S319" s="2">
        <v>102</v>
      </c>
      <c r="T319" s="2">
        <v>-27</v>
      </c>
      <c r="U319" s="2" t="s">
        <v>1550</v>
      </c>
      <c r="V319" s="3">
        <v>1</v>
      </c>
    </row>
    <row r="320" spans="1:22" x14ac:dyDescent="0.35">
      <c r="A320" s="4">
        <v>1.25</v>
      </c>
      <c r="B320" s="5">
        <v>44769</v>
      </c>
      <c r="C320" s="5" t="s">
        <v>1054</v>
      </c>
      <c r="D320" s="5">
        <v>52.2</v>
      </c>
      <c r="E320" s="5" t="s">
        <v>2081</v>
      </c>
      <c r="F320" s="5" t="str">
        <f>IF(ISBLANK(Athletes_Combined[[#This Row],[affiliatename]]), "No Gym", Athletes_Combined[[#This Row],[affiliatename]])</f>
        <v>CrossFit Fortaleza</v>
      </c>
      <c r="G320" s="5" t="s">
        <v>89</v>
      </c>
      <c r="H320" s="5" t="str">
        <f xml:space="preserve"> Athletes_Combined[[#This Row],[competitorname]] &amp; " - " &amp; Athletes_Combined[[#This Row],[status]]</f>
        <v>Patricia Trujillo - CUT</v>
      </c>
      <c r="I320" s="5">
        <v>201</v>
      </c>
      <c r="J320" s="5" t="s">
        <v>2082</v>
      </c>
      <c r="K320" s="5">
        <v>671201</v>
      </c>
      <c r="L320" s="5" t="s">
        <v>2083</v>
      </c>
      <c r="M320" s="5" t="s">
        <v>1547</v>
      </c>
      <c r="N320" s="5">
        <v>44</v>
      </c>
      <c r="O320" s="5" t="s">
        <v>2084</v>
      </c>
      <c r="P320" s="5" t="s">
        <v>1059</v>
      </c>
      <c r="Q320" s="17" t="s">
        <v>2085</v>
      </c>
      <c r="R320" s="5" t="str">
        <f t="shared" si="4"/>
        <v>Patricia Trujillo</v>
      </c>
      <c r="S320" s="5">
        <v>102</v>
      </c>
      <c r="T320" s="5">
        <v>-27</v>
      </c>
      <c r="U320" s="5" t="s">
        <v>1550</v>
      </c>
      <c r="V320" s="6">
        <v>1</v>
      </c>
    </row>
    <row r="321" spans="1:22" x14ac:dyDescent="0.35">
      <c r="A321" s="1">
        <v>1.74</v>
      </c>
      <c r="B321" s="2">
        <v>44709</v>
      </c>
      <c r="C321" s="2" t="s">
        <v>954</v>
      </c>
      <c r="D321" s="2">
        <v>66.7</v>
      </c>
      <c r="E321" s="2" t="s">
        <v>955</v>
      </c>
      <c r="F321" s="2" t="str">
        <f>IF(ISBLANK(Athletes_Combined[[#This Row],[affiliatename]]), "No Gym", Athletes_Combined[[#This Row],[affiliatename]])</f>
        <v>CrossFit 592</v>
      </c>
      <c r="G321" s="2" t="s">
        <v>89</v>
      </c>
      <c r="H321" s="2" t="str">
        <f xml:space="preserve"> Athletes_Combined[[#This Row],[competitorname]] &amp; " - " &amp; Athletes_Combined[[#This Row],[status]]</f>
        <v>Delice Adonis - CUT</v>
      </c>
      <c r="I321" s="2">
        <v>206</v>
      </c>
      <c r="J321" s="2" t="s">
        <v>2086</v>
      </c>
      <c r="K321" s="2">
        <v>1131171</v>
      </c>
      <c r="L321" s="2" t="s">
        <v>2087</v>
      </c>
      <c r="M321" s="2" t="s">
        <v>1547</v>
      </c>
      <c r="N321" s="2">
        <v>21</v>
      </c>
      <c r="O321" s="2" t="s">
        <v>2088</v>
      </c>
      <c r="P321" s="2" t="s">
        <v>959</v>
      </c>
      <c r="Q321" s="16" t="s">
        <v>2089</v>
      </c>
      <c r="R321" s="2" t="str">
        <f t="shared" si="4"/>
        <v>Delice Adonis</v>
      </c>
      <c r="S321" s="2">
        <v>117</v>
      </c>
      <c r="T321" s="2">
        <v>-42</v>
      </c>
      <c r="U321" s="2" t="s">
        <v>1550</v>
      </c>
      <c r="V321" s="3">
        <v>1</v>
      </c>
    </row>
    <row r="322" spans="1:22" x14ac:dyDescent="0.35">
      <c r="A322" s="4">
        <v>1.8</v>
      </c>
      <c r="B322" s="5">
        <v>44638</v>
      </c>
      <c r="C322" s="5" t="s">
        <v>760</v>
      </c>
      <c r="D322" s="5">
        <v>73.900000000000006</v>
      </c>
      <c r="E322" s="5" t="s">
        <v>761</v>
      </c>
      <c r="F322" s="5" t="str">
        <f>IF(ISBLANK(Athletes_Combined[[#This Row],[affiliatename]]), "No Gym", Athletes_Combined[[#This Row],[affiliatename]])</f>
        <v>CrossFit 962</v>
      </c>
      <c r="G322" s="5" t="s">
        <v>89</v>
      </c>
      <c r="H322" s="5" t="str">
        <f xml:space="preserve"> Athletes_Combined[[#This Row],[competitorname]] &amp; " - " &amp; Athletes_Combined[[#This Row],[status]]</f>
        <v>Dema Al Zebdieh - CUT</v>
      </c>
      <c r="I322" s="5">
        <v>177</v>
      </c>
      <c r="J322" s="5" t="s">
        <v>2090</v>
      </c>
      <c r="K322" s="5">
        <v>419506</v>
      </c>
      <c r="L322" s="5" t="s">
        <v>2091</v>
      </c>
      <c r="M322" s="5" t="s">
        <v>1547</v>
      </c>
      <c r="N322" s="5">
        <v>33</v>
      </c>
      <c r="O322" s="5" t="s">
        <v>2092</v>
      </c>
      <c r="P322" s="5" t="s">
        <v>765</v>
      </c>
      <c r="Q322" s="17" t="s">
        <v>2093</v>
      </c>
      <c r="R322" s="5" t="str">
        <f t="shared" ref="R322:R385" si="5">TRIM(Q:Q)</f>
        <v>Dema Al Zebdieh</v>
      </c>
      <c r="S322" s="5">
        <v>117</v>
      </c>
      <c r="T322" s="5">
        <v>-42</v>
      </c>
      <c r="U322" s="5" t="s">
        <v>1550</v>
      </c>
      <c r="V322" s="6">
        <v>1</v>
      </c>
    </row>
    <row r="323" spans="1:22" x14ac:dyDescent="0.35">
      <c r="A323" s="1">
        <v>1.68</v>
      </c>
      <c r="B323" s="2">
        <v>44682</v>
      </c>
      <c r="C323" s="2" t="s">
        <v>1067</v>
      </c>
      <c r="D323" s="2">
        <v>69.900000000000006</v>
      </c>
      <c r="E323" s="2" t="s">
        <v>2094</v>
      </c>
      <c r="F323" s="2" t="str">
        <f>IF(ISBLANK(Athletes_Combined[[#This Row],[affiliatename]]), "No Gym", Athletes_Combined[[#This Row],[affiliatename]])</f>
        <v>CrossFit AlKhobar</v>
      </c>
      <c r="G323" s="2" t="s">
        <v>89</v>
      </c>
      <c r="H323" s="2" t="str">
        <f xml:space="preserve"> Athletes_Combined[[#This Row],[competitorname]] &amp; " - " &amp; Athletes_Combined[[#This Row],[status]]</f>
        <v>Amal Alshahrani - CUT</v>
      </c>
      <c r="I323" s="2">
        <v>202</v>
      </c>
      <c r="J323" s="2" t="s">
        <v>2095</v>
      </c>
      <c r="K323" s="2">
        <v>768482</v>
      </c>
      <c r="L323" s="2" t="s">
        <v>2096</v>
      </c>
      <c r="M323" s="2" t="s">
        <v>1547</v>
      </c>
      <c r="N323" s="2">
        <v>34</v>
      </c>
      <c r="O323" s="2" t="s">
        <v>2097</v>
      </c>
      <c r="P323" s="2" t="s">
        <v>1072</v>
      </c>
      <c r="Q323" s="16" t="s">
        <v>2098</v>
      </c>
      <c r="R323" s="2" t="str">
        <f t="shared" si="5"/>
        <v>Amal Alshahrani</v>
      </c>
      <c r="S323" s="2">
        <v>117</v>
      </c>
      <c r="T323" s="2">
        <v>-42</v>
      </c>
      <c r="U323" s="2" t="s">
        <v>1550</v>
      </c>
      <c r="V323" s="3">
        <v>1</v>
      </c>
    </row>
    <row r="324" spans="1:22" x14ac:dyDescent="0.35">
      <c r="A324" s="4">
        <v>1.68</v>
      </c>
      <c r="B324" s="5">
        <v>44772</v>
      </c>
      <c r="C324" s="5" t="s">
        <v>1181</v>
      </c>
      <c r="D324" s="5">
        <v>59.9</v>
      </c>
      <c r="E324" s="5" t="s">
        <v>2099</v>
      </c>
      <c r="F324" s="5" t="str">
        <f>IF(ISBLANK(Athletes_Combined[[#This Row],[affiliatename]]), "No Gym", Athletes_Combined[[#This Row],[affiliatename]])</f>
        <v>Super Set CrossFit</v>
      </c>
      <c r="G324" s="5" t="s">
        <v>89</v>
      </c>
      <c r="H324" s="5" t="str">
        <f xml:space="preserve"> Athletes_Combined[[#This Row],[competitorname]] &amp; " - " &amp; Athletes_Combined[[#This Row],[status]]</f>
        <v>Zaida Amade - CUT</v>
      </c>
      <c r="I324" s="5">
        <v>221</v>
      </c>
      <c r="J324" s="5" t="s">
        <v>2100</v>
      </c>
      <c r="K324" s="5">
        <v>1521380</v>
      </c>
      <c r="L324" s="5" t="s">
        <v>2101</v>
      </c>
      <c r="M324" s="5" t="s">
        <v>1547</v>
      </c>
      <c r="N324" s="5">
        <v>41</v>
      </c>
      <c r="O324" s="5" t="s">
        <v>2102</v>
      </c>
      <c r="P324" s="5" t="s">
        <v>1185</v>
      </c>
      <c r="Q324" s="17" t="s">
        <v>2103</v>
      </c>
      <c r="R324" s="5" t="str">
        <f t="shared" si="5"/>
        <v>Zaida Amade</v>
      </c>
      <c r="S324" s="5">
        <v>117</v>
      </c>
      <c r="T324" s="5">
        <v>-42</v>
      </c>
      <c r="U324" s="5" t="s">
        <v>1550</v>
      </c>
      <c r="V324" s="6">
        <v>1</v>
      </c>
    </row>
    <row r="325" spans="1:22" x14ac:dyDescent="0.35">
      <c r="A325" s="1">
        <v>0.15</v>
      </c>
      <c r="B325" s="2">
        <v>44634</v>
      </c>
      <c r="C325" s="2" t="s">
        <v>2104</v>
      </c>
      <c r="D325" s="2">
        <v>73</v>
      </c>
      <c r="E325" s="2" t="s">
        <v>2105</v>
      </c>
      <c r="F325" s="2" t="str">
        <f>IF(ISBLANK(Athletes_Combined[[#This Row],[affiliatename]]), "No Gym", Athletes_Combined[[#This Row],[affiliatename]])</f>
        <v>CrossFit NWA</v>
      </c>
      <c r="G325" s="2" t="s">
        <v>89</v>
      </c>
      <c r="H325" s="2" t="str">
        <f xml:space="preserve"> Athletes_Combined[[#This Row],[competitorname]] &amp; " - " &amp; Athletes_Combined[[#This Row],[status]]</f>
        <v>MariaNive Clark - CUT</v>
      </c>
      <c r="I325" s="2">
        <v>203</v>
      </c>
      <c r="J325" s="2" t="s">
        <v>2106</v>
      </c>
      <c r="K325" s="2">
        <v>488881</v>
      </c>
      <c r="L325" s="2" t="s">
        <v>2107</v>
      </c>
      <c r="M325" s="2" t="s">
        <v>1547</v>
      </c>
      <c r="N325" s="2">
        <v>37</v>
      </c>
      <c r="O325" s="2" t="s">
        <v>2108</v>
      </c>
      <c r="P325" s="2" t="s">
        <v>2109</v>
      </c>
      <c r="Q325" s="16" t="s">
        <v>2110</v>
      </c>
      <c r="R325" s="2" t="str">
        <f t="shared" si="5"/>
        <v>MariaNive Clark</v>
      </c>
      <c r="S325" s="2">
        <v>117</v>
      </c>
      <c r="T325" s="2">
        <v>-42</v>
      </c>
      <c r="U325" s="2" t="s">
        <v>1550</v>
      </c>
      <c r="V325" s="3">
        <v>1</v>
      </c>
    </row>
    <row r="326" spans="1:22" x14ac:dyDescent="0.35">
      <c r="A326" s="4">
        <v>1.74</v>
      </c>
      <c r="B326" s="5">
        <v>44612</v>
      </c>
      <c r="C326" s="5" t="s">
        <v>767</v>
      </c>
      <c r="D326" s="5">
        <v>72.099999999999994</v>
      </c>
      <c r="E326" s="5" t="s">
        <v>2111</v>
      </c>
      <c r="F326" s="5" t="str">
        <f>IF(ISBLANK(Athletes_Combined[[#This Row],[affiliatename]]), "No Gym", Athletes_Combined[[#This Row],[affiliatename]])</f>
        <v>CrossFit Soul Miami</v>
      </c>
      <c r="G326" s="5" t="s">
        <v>89</v>
      </c>
      <c r="H326" s="5" t="str">
        <f xml:space="preserve"> Athletes_Combined[[#This Row],[competitorname]] &amp; " - " &amp; Athletes_Combined[[#This Row],[status]]</f>
        <v>Laura Gonzalez-Marin - CUT</v>
      </c>
      <c r="I326" s="5">
        <v>145</v>
      </c>
      <c r="J326" s="5" t="s">
        <v>2112</v>
      </c>
      <c r="K326" s="5">
        <v>277184</v>
      </c>
      <c r="L326" s="5" t="s">
        <v>1613</v>
      </c>
      <c r="M326" s="5" t="s">
        <v>1547</v>
      </c>
      <c r="N326" s="5">
        <v>25</v>
      </c>
      <c r="O326" s="5" t="s">
        <v>2113</v>
      </c>
      <c r="P326" s="5" t="s">
        <v>772</v>
      </c>
      <c r="Q326" s="17" t="s">
        <v>2114</v>
      </c>
      <c r="R326" s="5" t="str">
        <f t="shared" si="5"/>
        <v>Laura Gonzalez-Marin</v>
      </c>
      <c r="S326" s="5">
        <v>117</v>
      </c>
      <c r="T326" s="5">
        <v>-42</v>
      </c>
      <c r="U326" s="5" t="s">
        <v>1550</v>
      </c>
      <c r="V326" s="6">
        <v>1</v>
      </c>
    </row>
    <row r="327" spans="1:22" x14ac:dyDescent="0.35">
      <c r="A327" s="1">
        <v>1.77</v>
      </c>
      <c r="B327" s="2"/>
      <c r="C327" s="2" t="s">
        <v>549</v>
      </c>
      <c r="D327" s="2">
        <v>65.8</v>
      </c>
      <c r="E327" s="2"/>
      <c r="F327" s="2" t="str">
        <f>IF(ISBLANK(Athletes_Combined[[#This Row],[affiliatename]]), "No Gym", Athletes_Combined[[#This Row],[affiliatename]])</f>
        <v>No Gym</v>
      </c>
      <c r="G327" s="2" t="s">
        <v>89</v>
      </c>
      <c r="H327" s="2" t="str">
        <f xml:space="preserve"> Athletes_Combined[[#This Row],[competitorname]] &amp; " - " &amp; Athletes_Combined[[#This Row],[status]]</f>
        <v>Krista Kraskura - CUT</v>
      </c>
      <c r="I327" s="2">
        <v>186</v>
      </c>
      <c r="J327" s="2" t="s">
        <v>2115</v>
      </c>
      <c r="K327" s="2">
        <v>683201</v>
      </c>
      <c r="L327" s="2" t="s">
        <v>2116</v>
      </c>
      <c r="M327" s="2" t="s">
        <v>1547</v>
      </c>
      <c r="N327" s="2">
        <v>27</v>
      </c>
      <c r="O327" s="2" t="s">
        <v>2117</v>
      </c>
      <c r="P327" s="2" t="s">
        <v>554</v>
      </c>
      <c r="Q327" s="16" t="s">
        <v>2118</v>
      </c>
      <c r="R327" s="2" t="str">
        <f t="shared" si="5"/>
        <v>Krista Kraskura</v>
      </c>
      <c r="S327" s="2">
        <v>117</v>
      </c>
      <c r="T327" s="2">
        <v>-42</v>
      </c>
      <c r="U327" s="2" t="s">
        <v>1550</v>
      </c>
      <c r="V327" s="3">
        <v>1</v>
      </c>
    </row>
    <row r="328" spans="1:22" x14ac:dyDescent="0.35">
      <c r="A328" s="4">
        <v>1.65</v>
      </c>
      <c r="B328" s="5">
        <v>44714</v>
      </c>
      <c r="C328" s="5" t="s">
        <v>1049</v>
      </c>
      <c r="D328" s="5">
        <v>73.5</v>
      </c>
      <c r="E328" s="5" t="s">
        <v>2119</v>
      </c>
      <c r="F328" s="5" t="str">
        <f>IF(ISBLANK(Athletes_Combined[[#This Row],[affiliatename]]), "No Gym", Athletes_Combined[[#This Row],[affiliatename]])</f>
        <v>CrossFit Potcake</v>
      </c>
      <c r="G328" s="5" t="s">
        <v>89</v>
      </c>
      <c r="H328" s="5" t="str">
        <f xml:space="preserve"> Athletes_Combined[[#This Row],[competitorname]] &amp; " - " &amp; Athletes_Combined[[#This Row],[status]]</f>
        <v>Chanelle Munroe - CUT</v>
      </c>
      <c r="I328" s="5">
        <v>219</v>
      </c>
      <c r="J328" s="5" t="s">
        <v>2120</v>
      </c>
      <c r="K328" s="5">
        <v>280553</v>
      </c>
      <c r="L328" s="5" t="s">
        <v>2121</v>
      </c>
      <c r="M328" s="5" t="s">
        <v>1547</v>
      </c>
      <c r="N328" s="5">
        <v>41</v>
      </c>
      <c r="O328" s="5" t="s">
        <v>2122</v>
      </c>
      <c r="P328" s="5" t="s">
        <v>1052</v>
      </c>
      <c r="Q328" s="17" t="s">
        <v>2123</v>
      </c>
      <c r="R328" s="5" t="str">
        <f t="shared" si="5"/>
        <v>Chanelle Munroe</v>
      </c>
      <c r="S328" s="5">
        <v>117</v>
      </c>
      <c r="T328" s="5">
        <v>-42</v>
      </c>
      <c r="U328" s="5" t="s">
        <v>1550</v>
      </c>
      <c r="V328" s="6">
        <v>1</v>
      </c>
    </row>
    <row r="329" spans="1:22" x14ac:dyDescent="0.35">
      <c r="A329" s="1">
        <v>1.65</v>
      </c>
      <c r="B329" s="2">
        <v>44613</v>
      </c>
      <c r="C329" s="2" t="s">
        <v>1208</v>
      </c>
      <c r="D329" s="2">
        <v>56.2</v>
      </c>
      <c r="E329" s="2" t="s">
        <v>2124</v>
      </c>
      <c r="F329" s="2" t="str">
        <f>IF(ISBLANK(Athletes_Combined[[#This Row],[affiliatename]]), "No Gym", Athletes_Combined[[#This Row],[affiliatename]])</f>
        <v>Norwottuck CrossFit</v>
      </c>
      <c r="G329" s="2" t="s">
        <v>89</v>
      </c>
      <c r="H329" s="2" t="str">
        <f xml:space="preserve"> Athletes_Combined[[#This Row],[competitorname]] &amp; " - " &amp; Athletes_Combined[[#This Row],[status]]</f>
        <v>Mishka Murad - CUT</v>
      </c>
      <c r="I329" s="2">
        <v>217</v>
      </c>
      <c r="J329" s="2" t="s">
        <v>2125</v>
      </c>
      <c r="K329" s="2">
        <v>975294</v>
      </c>
      <c r="L329" s="2" t="s">
        <v>2126</v>
      </c>
      <c r="M329" s="2" t="s">
        <v>1547</v>
      </c>
      <c r="N329" s="2">
        <v>34</v>
      </c>
      <c r="O329" s="2" t="s">
        <v>2127</v>
      </c>
      <c r="P329" s="2" t="s">
        <v>1213</v>
      </c>
      <c r="Q329" s="16" t="s">
        <v>2128</v>
      </c>
      <c r="R329" s="2" t="str">
        <f t="shared" si="5"/>
        <v>Mishka Murad</v>
      </c>
      <c r="S329" s="2">
        <v>117</v>
      </c>
      <c r="T329" s="2">
        <v>-42</v>
      </c>
      <c r="U329" s="2" t="s">
        <v>1550</v>
      </c>
      <c r="V329" s="3">
        <v>1</v>
      </c>
    </row>
    <row r="330" spans="1:22" x14ac:dyDescent="0.35">
      <c r="A330" s="4">
        <v>1.62</v>
      </c>
      <c r="B330" s="5">
        <v>44746</v>
      </c>
      <c r="C330" s="5" t="s">
        <v>1257</v>
      </c>
      <c r="D330" s="5">
        <v>57.2</v>
      </c>
      <c r="E330" s="5" t="s">
        <v>2129</v>
      </c>
      <c r="F330" s="5" t="str">
        <f>IF(ISBLANK(Athletes_Combined[[#This Row],[affiliatename]]), "No Gym", Athletes_Combined[[#This Row],[affiliatename]])</f>
        <v>CrossFit Thao Dien</v>
      </c>
      <c r="G330" s="5" t="s">
        <v>89</v>
      </c>
      <c r="H330" s="5" t="str">
        <f xml:space="preserve"> Athletes_Combined[[#This Row],[competitorname]] &amp; " - " &amp; Athletes_Combined[[#This Row],[status]]</f>
        <v>Trang Nguyen - CUT</v>
      </c>
      <c r="I330" s="5">
        <v>216</v>
      </c>
      <c r="J330" s="5" t="s">
        <v>2130</v>
      </c>
      <c r="K330" s="5">
        <v>1176528</v>
      </c>
      <c r="L330" s="5" t="s">
        <v>2131</v>
      </c>
      <c r="M330" s="5" t="s">
        <v>1547</v>
      </c>
      <c r="N330" s="5">
        <v>27</v>
      </c>
      <c r="O330" s="5" t="s">
        <v>2132</v>
      </c>
      <c r="P330" s="5" t="s">
        <v>1261</v>
      </c>
      <c r="Q330" s="17" t="s">
        <v>2133</v>
      </c>
      <c r="R330" s="5" t="str">
        <f t="shared" si="5"/>
        <v>Trang Nguyen</v>
      </c>
      <c r="S330" s="5">
        <v>117</v>
      </c>
      <c r="T330" s="5">
        <v>-42</v>
      </c>
      <c r="U330" s="5" t="s">
        <v>1550</v>
      </c>
      <c r="V330" s="6">
        <v>1</v>
      </c>
    </row>
    <row r="331" spans="1:22" x14ac:dyDescent="0.35">
      <c r="A331" s="1">
        <v>1.62</v>
      </c>
      <c r="B331" s="2">
        <v>44749</v>
      </c>
      <c r="C331" s="2" t="s">
        <v>1167</v>
      </c>
      <c r="D331" s="2">
        <v>63</v>
      </c>
      <c r="E331" s="2" t="s">
        <v>1168</v>
      </c>
      <c r="F331" s="2" t="str">
        <f>IF(ISBLANK(Athletes_Combined[[#This Row],[affiliatename]]), "No Gym", Athletes_Combined[[#This Row],[affiliatename]])</f>
        <v>CrossFit Gaborone</v>
      </c>
      <c r="G331" s="2" t="s">
        <v>89</v>
      </c>
      <c r="H331" s="2" t="str">
        <f xml:space="preserve"> Athletes_Combined[[#This Row],[competitorname]] &amp; " - " &amp; Athletes_Combined[[#This Row],[status]]</f>
        <v>Cingiwe Ciegy Seru - CUT</v>
      </c>
      <c r="I331" s="2">
        <v>215</v>
      </c>
      <c r="J331" s="2" t="s">
        <v>2134</v>
      </c>
      <c r="K331" s="2">
        <v>1218177</v>
      </c>
      <c r="L331" s="2" t="s">
        <v>2135</v>
      </c>
      <c r="M331" s="2" t="s">
        <v>1547</v>
      </c>
      <c r="N331" s="2">
        <v>35</v>
      </c>
      <c r="O331" s="2" t="s">
        <v>2136</v>
      </c>
      <c r="P331" s="2" t="s">
        <v>1172</v>
      </c>
      <c r="Q331" s="16" t="s">
        <v>2137</v>
      </c>
      <c r="R331" s="2" t="str">
        <f t="shared" si="5"/>
        <v>Cingiwe Ciegy Seru</v>
      </c>
      <c r="S331" s="2">
        <v>117</v>
      </c>
      <c r="T331" s="2">
        <v>-42</v>
      </c>
      <c r="U331" s="2" t="s">
        <v>1550</v>
      </c>
      <c r="V331" s="3">
        <v>1</v>
      </c>
    </row>
    <row r="332" spans="1:22" x14ac:dyDescent="0.35">
      <c r="A332" s="4">
        <v>1.74</v>
      </c>
      <c r="B332" s="5">
        <v>44721</v>
      </c>
      <c r="C332" s="5" t="s">
        <v>1243</v>
      </c>
      <c r="D332" s="5">
        <v>64</v>
      </c>
      <c r="E332" s="5" t="s">
        <v>1244</v>
      </c>
      <c r="F332" s="5" t="str">
        <f>IF(ISBLANK(Athletes_Combined[[#This Row],[affiliatename]]), "No Gym", Athletes_Combined[[#This Row],[affiliatename]])</f>
        <v>La Borda CrossFit</v>
      </c>
      <c r="G332" s="5" t="s">
        <v>89</v>
      </c>
      <c r="H332" s="5" t="str">
        <f xml:space="preserve"> Athletes_Combined[[#This Row],[competitorname]] &amp; " - " &amp; Athletes_Combined[[#This Row],[status]]</f>
        <v>Miriam Torra Sola - CUT</v>
      </c>
      <c r="I332" s="5">
        <v>208</v>
      </c>
      <c r="J332" s="5" t="s">
        <v>2138</v>
      </c>
      <c r="K332" s="5">
        <v>1243131</v>
      </c>
      <c r="L332" s="5" t="s">
        <v>2139</v>
      </c>
      <c r="M332" s="5" t="s">
        <v>1547</v>
      </c>
      <c r="N332" s="5">
        <v>25</v>
      </c>
      <c r="O332" s="5" t="s">
        <v>2140</v>
      </c>
      <c r="P332" s="5" t="s">
        <v>1248</v>
      </c>
      <c r="Q332" s="17" t="s">
        <v>2141</v>
      </c>
      <c r="R332" s="5" t="str">
        <f t="shared" si="5"/>
        <v>Miriam Torra Sola</v>
      </c>
      <c r="S332" s="5">
        <v>117</v>
      </c>
      <c r="T332" s="5">
        <v>-42</v>
      </c>
      <c r="U332" s="5" t="s">
        <v>1550</v>
      </c>
      <c r="V332" s="6">
        <v>1</v>
      </c>
    </row>
    <row r="333" spans="1:22" x14ac:dyDescent="0.35">
      <c r="A333" s="1">
        <v>1.65</v>
      </c>
      <c r="B333" s="2"/>
      <c r="C333" s="2" t="s">
        <v>2142</v>
      </c>
      <c r="D333" s="2">
        <v>64.900000000000006</v>
      </c>
      <c r="E333" s="2"/>
      <c r="F333" s="2" t="str">
        <f>IF(ISBLANK(Athletes_Combined[[#This Row],[affiliatename]]), "No Gym", Athletes_Combined[[#This Row],[affiliatename]])</f>
        <v>No Gym</v>
      </c>
      <c r="G333" s="2" t="s">
        <v>89</v>
      </c>
      <c r="H333" s="2" t="str">
        <f xml:space="preserve"> Athletes_Combined[[#This Row],[competitorname]] &amp; " - " &amp; Athletes_Combined[[#This Row],[status]]</f>
        <v>Tamara TrumbetaÅ¡ - CUT</v>
      </c>
      <c r="I333" s="2">
        <v>188</v>
      </c>
      <c r="J333" s="2" t="s">
        <v>2143</v>
      </c>
      <c r="K333" s="2">
        <v>1521928</v>
      </c>
      <c r="L333" s="2" t="s">
        <v>1827</v>
      </c>
      <c r="M333" s="2" t="s">
        <v>1547</v>
      </c>
      <c r="N333" s="2">
        <v>23</v>
      </c>
      <c r="O333" s="2" t="s">
        <v>2144</v>
      </c>
      <c r="P333" s="2" t="s">
        <v>2145</v>
      </c>
      <c r="Q333" s="16" t="s">
        <v>2146</v>
      </c>
      <c r="R333" s="2" t="str">
        <f t="shared" si="5"/>
        <v>Tamara TrumbetaÅ¡</v>
      </c>
      <c r="S333" s="2">
        <v>117</v>
      </c>
      <c r="T333" s="2">
        <v>-42</v>
      </c>
      <c r="U333" s="2" t="s">
        <v>1550</v>
      </c>
      <c r="V333" s="3">
        <v>1</v>
      </c>
    </row>
    <row r="334" spans="1:22" x14ac:dyDescent="0.35">
      <c r="A334" s="4">
        <v>0.15</v>
      </c>
      <c r="B334" s="5">
        <v>44728</v>
      </c>
      <c r="C334" s="5" t="s">
        <v>1236</v>
      </c>
      <c r="D334" s="5">
        <v>59</v>
      </c>
      <c r="E334" s="5" t="s">
        <v>1237</v>
      </c>
      <c r="F334" s="5" t="str">
        <f>IF(ISBLANK(Athletes_Combined[[#This Row],[affiliatename]]), "No Gym", Athletes_Combined[[#This Row],[affiliatename]])</f>
        <v>CrossFit Ceylon</v>
      </c>
      <c r="G334" s="5" t="s">
        <v>89</v>
      </c>
      <c r="H334" s="5" t="str">
        <f xml:space="preserve"> Athletes_Combined[[#This Row],[competitorname]] &amp; " - " &amp; Athletes_Combined[[#This Row],[status]]</f>
        <v>Keshini Vitharana - CUT</v>
      </c>
      <c r="I334" s="5">
        <v>214</v>
      </c>
      <c r="J334" s="5" t="s">
        <v>2147</v>
      </c>
      <c r="K334" s="5">
        <v>661943</v>
      </c>
      <c r="L334" s="5" t="s">
        <v>2148</v>
      </c>
      <c r="M334" s="5" t="s">
        <v>1547</v>
      </c>
      <c r="N334" s="5">
        <v>22</v>
      </c>
      <c r="O334" s="5" t="s">
        <v>2149</v>
      </c>
      <c r="P334" s="5" t="s">
        <v>1241</v>
      </c>
      <c r="Q334" s="17" t="s">
        <v>2150</v>
      </c>
      <c r="R334" s="5" t="str">
        <f t="shared" si="5"/>
        <v>Keshini Vitharana</v>
      </c>
      <c r="S334" s="5">
        <v>117</v>
      </c>
      <c r="T334" s="5">
        <v>-42</v>
      </c>
      <c r="U334" s="5" t="s">
        <v>1550</v>
      </c>
      <c r="V334" s="6">
        <v>1</v>
      </c>
    </row>
    <row r="335" spans="1:22" x14ac:dyDescent="0.35">
      <c r="A335" s="1">
        <v>1.68</v>
      </c>
      <c r="B335" s="2">
        <v>44635</v>
      </c>
      <c r="C335" s="2" t="s">
        <v>2151</v>
      </c>
      <c r="D335" s="2">
        <v>77.099999999999994</v>
      </c>
      <c r="E335" s="2" t="s">
        <v>2152</v>
      </c>
      <c r="F335" s="2" t="str">
        <f>IF(ISBLANK(Athletes_Combined[[#This Row],[affiliatename]]), "No Gym", Athletes_Combined[[#This Row],[affiliatename]])</f>
        <v>UPT CrossFit</v>
      </c>
      <c r="G335" s="2" t="s">
        <v>89</v>
      </c>
      <c r="H335" s="2" t="str">
        <f xml:space="preserve"> Athletes_Combined[[#This Row],[competitorname]] &amp; " - " &amp; Athletes_Combined[[#This Row],[status]]</f>
        <v>Melanie Yip Woon Sun - CUT</v>
      </c>
      <c r="I335" s="2">
        <v>218</v>
      </c>
      <c r="J335" s="2" t="s">
        <v>638</v>
      </c>
      <c r="K335" s="2">
        <v>889971</v>
      </c>
      <c r="L335" s="2" t="s">
        <v>2153</v>
      </c>
      <c r="M335" s="2" t="s">
        <v>1547</v>
      </c>
      <c r="N335" s="2">
        <v>33</v>
      </c>
      <c r="O335" s="2" t="s">
        <v>2154</v>
      </c>
      <c r="P335" s="2" t="s">
        <v>2155</v>
      </c>
      <c r="Q335" s="16" t="s">
        <v>2156</v>
      </c>
      <c r="R335" s="2" t="str">
        <f t="shared" si="5"/>
        <v>Melanie Yip Woon Sun</v>
      </c>
      <c r="S335" s="2">
        <v>117</v>
      </c>
      <c r="T335" s="2">
        <v>-42</v>
      </c>
      <c r="U335" s="2" t="s">
        <v>1550</v>
      </c>
      <c r="V335" s="3">
        <v>1</v>
      </c>
    </row>
    <row r="336" spans="1:22" x14ac:dyDescent="0.35">
      <c r="A336" s="4">
        <v>1.71</v>
      </c>
      <c r="B336" s="5">
        <v>44912</v>
      </c>
      <c r="C336" s="5" t="s">
        <v>376</v>
      </c>
      <c r="D336" s="5">
        <v>64.900000000000006</v>
      </c>
      <c r="E336" s="5" t="s">
        <v>2157</v>
      </c>
      <c r="F336" s="5" t="str">
        <f>IF(ISBLANK(Athletes_Combined[[#This Row],[affiliatename]]), "No Gym", Athletes_Combined[[#This Row],[affiliatename]])</f>
        <v>T2 CrossFit</v>
      </c>
      <c r="G336" s="5" t="s">
        <v>378</v>
      </c>
      <c r="H336" s="5" t="str">
        <f xml:space="preserve"> Athletes_Combined[[#This Row],[competitorname]] &amp; " - " &amp; Athletes_Combined[[#This Row],[status]]</f>
        <v>Anna Tobias - ACT</v>
      </c>
      <c r="I336" s="5">
        <v>356</v>
      </c>
      <c r="J336" s="5" t="s">
        <v>2158</v>
      </c>
      <c r="K336" s="5">
        <v>9440</v>
      </c>
      <c r="L336" s="5" t="s">
        <v>1586</v>
      </c>
      <c r="M336" s="5" t="s">
        <v>1278</v>
      </c>
      <c r="N336" s="5">
        <v>36</v>
      </c>
      <c r="O336" s="5" t="s">
        <v>2159</v>
      </c>
      <c r="P336" s="5" t="s">
        <v>383</v>
      </c>
      <c r="Q336" s="17" t="s">
        <v>2160</v>
      </c>
      <c r="R336" s="5" t="str">
        <f t="shared" si="5"/>
        <v>Anna Tobias</v>
      </c>
      <c r="S336" s="5">
        <v>1</v>
      </c>
      <c r="T336" s="5">
        <v>690</v>
      </c>
      <c r="U336" s="5" t="s">
        <v>2161</v>
      </c>
      <c r="V336" s="6">
        <v>1</v>
      </c>
    </row>
    <row r="337" spans="1:22" x14ac:dyDescent="0.35">
      <c r="A337" s="1">
        <v>1.58</v>
      </c>
      <c r="B337" s="2">
        <v>44928</v>
      </c>
      <c r="C337" s="2" t="s">
        <v>376</v>
      </c>
      <c r="D337" s="2">
        <v>62.1</v>
      </c>
      <c r="E337" s="2" t="s">
        <v>2162</v>
      </c>
      <c r="F337" s="2" t="str">
        <f>IF(ISBLANK(Athletes_Combined[[#This Row],[affiliatename]]), "No Gym", Athletes_Combined[[#This Row],[affiliatename]])</f>
        <v>CrossFit Saint Helens</v>
      </c>
      <c r="G337" s="2" t="s">
        <v>378</v>
      </c>
      <c r="H337" s="2" t="str">
        <f xml:space="preserve"> Athletes_Combined[[#This Row],[competitorname]] &amp; " - " &amp; Athletes_Combined[[#This Row],[status]]</f>
        <v>Carleen Mathews - ACT</v>
      </c>
      <c r="I337" s="2">
        <v>357</v>
      </c>
      <c r="J337" s="2" t="s">
        <v>2163</v>
      </c>
      <c r="K337" s="2">
        <v>16973</v>
      </c>
      <c r="L337" s="2" t="s">
        <v>2164</v>
      </c>
      <c r="M337" s="2" t="s">
        <v>1278</v>
      </c>
      <c r="N337" s="2">
        <v>35</v>
      </c>
      <c r="O337" s="2" t="s">
        <v>2165</v>
      </c>
      <c r="P337" s="2" t="s">
        <v>383</v>
      </c>
      <c r="Q337" s="16" t="s">
        <v>2166</v>
      </c>
      <c r="R337" s="2" t="str">
        <f t="shared" si="5"/>
        <v>Carleen Mathews</v>
      </c>
      <c r="S337" s="2">
        <v>2</v>
      </c>
      <c r="T337" s="2">
        <v>600</v>
      </c>
      <c r="U337" s="2" t="s">
        <v>2161</v>
      </c>
      <c r="V337" s="3">
        <v>1</v>
      </c>
    </row>
    <row r="338" spans="1:22" x14ac:dyDescent="0.35">
      <c r="A338" s="4">
        <v>1.8</v>
      </c>
      <c r="B338" s="5">
        <v>44937</v>
      </c>
      <c r="C338" s="5" t="s">
        <v>376</v>
      </c>
      <c r="D338" s="5">
        <v>68.900000000000006</v>
      </c>
      <c r="E338" s="5" t="s">
        <v>2167</v>
      </c>
      <c r="F338" s="5" t="str">
        <f>IF(ISBLANK(Athletes_Combined[[#This Row],[affiliatename]]), "No Gym", Athletes_Combined[[#This Row],[affiliatename]])</f>
        <v>CrossFit Training Yard</v>
      </c>
      <c r="G338" s="5" t="s">
        <v>378</v>
      </c>
      <c r="H338" s="5" t="str">
        <f xml:space="preserve"> Athletes_Combined[[#This Row],[competitorname]] &amp; " - " &amp; Athletes_Combined[[#This Row],[status]]</f>
        <v>Rebecca Voigt Miller - ACT</v>
      </c>
      <c r="I338" s="5">
        <v>354</v>
      </c>
      <c r="J338" s="5" t="s">
        <v>2168</v>
      </c>
      <c r="K338" s="5">
        <v>8015</v>
      </c>
      <c r="L338" s="5" t="s">
        <v>2169</v>
      </c>
      <c r="M338" s="5" t="s">
        <v>1278</v>
      </c>
      <c r="N338" s="5">
        <v>38</v>
      </c>
      <c r="O338" s="5" t="s">
        <v>2170</v>
      </c>
      <c r="P338" s="5" t="s">
        <v>383</v>
      </c>
      <c r="Q338" s="17" t="s">
        <v>2171</v>
      </c>
      <c r="R338" s="5" t="str">
        <f t="shared" si="5"/>
        <v>Rebecca Voigt Miller</v>
      </c>
      <c r="S338" s="5">
        <v>3</v>
      </c>
      <c r="T338" s="5">
        <v>580</v>
      </c>
      <c r="U338" s="5" t="s">
        <v>2161</v>
      </c>
      <c r="V338" s="6">
        <v>1</v>
      </c>
    </row>
    <row r="339" spans="1:22" x14ac:dyDescent="0.35">
      <c r="A339" s="1">
        <v>1.55</v>
      </c>
      <c r="B339" s="2">
        <v>44910</v>
      </c>
      <c r="C339" s="2" t="s">
        <v>376</v>
      </c>
      <c r="D339" s="2">
        <v>61.2</v>
      </c>
      <c r="E339" s="2" t="s">
        <v>2172</v>
      </c>
      <c r="F339" s="2" t="str">
        <f>IF(ISBLANK(Athletes_Combined[[#This Row],[affiliatename]]), "No Gym", Athletes_Combined[[#This Row],[affiliatename]])</f>
        <v>CrossFit Billings</v>
      </c>
      <c r="G339" s="2" t="s">
        <v>378</v>
      </c>
      <c r="H339" s="2" t="str">
        <f xml:space="preserve"> Athletes_Combined[[#This Row],[competitorname]] &amp; " - " &amp; Athletes_Combined[[#This Row],[status]]</f>
        <v>Hope Cicero - ACT</v>
      </c>
      <c r="I339" s="2">
        <v>353</v>
      </c>
      <c r="J339" s="2" t="s">
        <v>2173</v>
      </c>
      <c r="K339" s="2">
        <v>313257</v>
      </c>
      <c r="L339" s="2" t="s">
        <v>2174</v>
      </c>
      <c r="M339" s="2" t="s">
        <v>1278</v>
      </c>
      <c r="N339" s="2">
        <v>36</v>
      </c>
      <c r="O339" s="2" t="s">
        <v>2175</v>
      </c>
      <c r="P339" s="2" t="s">
        <v>383</v>
      </c>
      <c r="Q339" s="16" t="s">
        <v>2176</v>
      </c>
      <c r="R339" s="2" t="str">
        <f t="shared" si="5"/>
        <v>Hope Cicero</v>
      </c>
      <c r="S339" s="2">
        <v>4</v>
      </c>
      <c r="T339" s="2">
        <v>540</v>
      </c>
      <c r="U339" s="2" t="s">
        <v>2161</v>
      </c>
      <c r="V339" s="3">
        <v>1</v>
      </c>
    </row>
    <row r="340" spans="1:22" x14ac:dyDescent="0.35">
      <c r="A340" s="4">
        <v>1.62</v>
      </c>
      <c r="B340" s="5">
        <v>44888</v>
      </c>
      <c r="C340" s="5" t="s">
        <v>676</v>
      </c>
      <c r="D340" s="5">
        <v>59</v>
      </c>
      <c r="E340" s="5" t="s">
        <v>2177</v>
      </c>
      <c r="F340" s="5" t="str">
        <f>IF(ISBLANK(Athletes_Combined[[#This Row],[affiliatename]]), "No Gym", Athletes_Combined[[#This Row],[affiliatename]])</f>
        <v>CrossFit Active</v>
      </c>
      <c r="G340" s="5" t="s">
        <v>378</v>
      </c>
      <c r="H340" s="5" t="str">
        <f xml:space="preserve"> Athletes_Combined[[#This Row],[competitorname]] &amp; " - " &amp; Athletes_Combined[[#This Row],[status]]</f>
        <v>Alethea Boon - ACT</v>
      </c>
      <c r="I340" s="5">
        <v>352</v>
      </c>
      <c r="J340" s="5" t="s">
        <v>2178</v>
      </c>
      <c r="K340" s="5">
        <v>235218</v>
      </c>
      <c r="L340" s="5" t="s">
        <v>2179</v>
      </c>
      <c r="M340" s="5" t="s">
        <v>1278</v>
      </c>
      <c r="N340" s="5">
        <v>35</v>
      </c>
      <c r="O340" s="5" t="s">
        <v>2180</v>
      </c>
      <c r="P340" s="5" t="s">
        <v>681</v>
      </c>
      <c r="Q340" s="17" t="s">
        <v>2181</v>
      </c>
      <c r="R340" s="5" t="str">
        <f t="shared" si="5"/>
        <v>Alethea Boon</v>
      </c>
      <c r="S340" s="5">
        <v>5</v>
      </c>
      <c r="T340" s="5">
        <v>530</v>
      </c>
      <c r="U340" s="5" t="s">
        <v>2161</v>
      </c>
      <c r="V340" s="6">
        <v>1</v>
      </c>
    </row>
    <row r="341" spans="1:22" x14ac:dyDescent="0.35">
      <c r="A341" s="1">
        <v>1.68</v>
      </c>
      <c r="B341" s="2">
        <v>44823</v>
      </c>
      <c r="C341" s="2" t="s">
        <v>420</v>
      </c>
      <c r="D341" s="2">
        <v>62.1</v>
      </c>
      <c r="E341" s="2" t="s">
        <v>2182</v>
      </c>
      <c r="F341" s="2" t="str">
        <f>IF(ISBLANK(Athletes_Combined[[#This Row],[affiliatename]]), "No Gym", Athletes_Combined[[#This Row],[affiliatename]])</f>
        <v>CrossFit Turicum</v>
      </c>
      <c r="G341" s="2" t="s">
        <v>378</v>
      </c>
      <c r="H341" s="2" t="str">
        <f xml:space="preserve"> Athletes_Combined[[#This Row],[competitorname]] &amp; " - " &amp; Athletes_Combined[[#This Row],[status]]</f>
        <v>Ursula Fasel - ACT</v>
      </c>
      <c r="I341" s="2">
        <v>351</v>
      </c>
      <c r="J341" s="2" t="s">
        <v>2183</v>
      </c>
      <c r="K341" s="2">
        <v>290001</v>
      </c>
      <c r="L341" s="2" t="s">
        <v>2184</v>
      </c>
      <c r="M341" s="2" t="s">
        <v>1278</v>
      </c>
      <c r="N341" s="2">
        <v>38</v>
      </c>
      <c r="O341" s="2" t="s">
        <v>2185</v>
      </c>
      <c r="P341" s="2" t="s">
        <v>424</v>
      </c>
      <c r="Q341" s="16" t="s">
        <v>2186</v>
      </c>
      <c r="R341" s="2" t="str">
        <f t="shared" si="5"/>
        <v>Ursula Fasel</v>
      </c>
      <c r="S341" s="2">
        <v>6</v>
      </c>
      <c r="T341" s="2">
        <v>420</v>
      </c>
      <c r="U341" s="2" t="s">
        <v>2161</v>
      </c>
      <c r="V341" s="3">
        <v>1</v>
      </c>
    </row>
    <row r="342" spans="1:22" x14ac:dyDescent="0.35">
      <c r="A342" s="4">
        <v>1.55</v>
      </c>
      <c r="B342" s="5">
        <v>44828</v>
      </c>
      <c r="C342" s="5" t="s">
        <v>649</v>
      </c>
      <c r="D342" s="5">
        <v>64.900000000000006</v>
      </c>
      <c r="E342" s="5" t="s">
        <v>2187</v>
      </c>
      <c r="F342" s="5" t="str">
        <f>IF(ISBLANK(Athletes_Combined[[#This Row],[affiliatename]]), "No Gym", Athletes_Combined[[#This Row],[affiliatename]])</f>
        <v>Etto CrossFit</v>
      </c>
      <c r="G342" s="5" t="s">
        <v>378</v>
      </c>
      <c r="H342" s="5" t="str">
        <f xml:space="preserve"> Athletes_Combined[[#This Row],[competitorname]] &amp; " - " &amp; Athletes_Combined[[#This Row],[status]]</f>
        <v>Susana Rodrigues Etto - ACT</v>
      </c>
      <c r="I342" s="5">
        <v>355</v>
      </c>
      <c r="J342" s="5" t="s">
        <v>2188</v>
      </c>
      <c r="K342" s="5">
        <v>527325</v>
      </c>
      <c r="L342" s="5" t="s">
        <v>2189</v>
      </c>
      <c r="M342" s="5" t="s">
        <v>1278</v>
      </c>
      <c r="N342" s="5">
        <v>35</v>
      </c>
      <c r="O342" s="5" t="s">
        <v>2190</v>
      </c>
      <c r="P342" s="5" t="s">
        <v>654</v>
      </c>
      <c r="Q342" s="17" t="s">
        <v>2191</v>
      </c>
      <c r="R342" s="5" t="str">
        <f t="shared" si="5"/>
        <v>Susana Rodrigues Etto</v>
      </c>
      <c r="S342" s="5">
        <v>7</v>
      </c>
      <c r="T342" s="5">
        <v>330</v>
      </c>
      <c r="U342" s="5" t="s">
        <v>2161</v>
      </c>
      <c r="V342" s="6">
        <v>1</v>
      </c>
    </row>
    <row r="343" spans="1:22" x14ac:dyDescent="0.35">
      <c r="A343" s="1">
        <v>1.58</v>
      </c>
      <c r="B343" s="2">
        <v>44591</v>
      </c>
      <c r="C343" s="2" t="s">
        <v>376</v>
      </c>
      <c r="D343" s="2">
        <v>59</v>
      </c>
      <c r="E343" s="2" t="s">
        <v>585</v>
      </c>
      <c r="F343" s="2" t="str">
        <f>IF(ISBLANK(Athletes_Combined[[#This Row],[affiliatename]]), "No Gym", Athletes_Combined[[#This Row],[affiliatename]])</f>
        <v>CrossFit Invictus</v>
      </c>
      <c r="G343" s="2" t="s">
        <v>378</v>
      </c>
      <c r="H343" s="2" t="str">
        <f xml:space="preserve"> Athletes_Combined[[#This Row],[competitorname]] &amp; " - " &amp; Athletes_Combined[[#This Row],[status]]</f>
        <v>Jenn Ryan - ACT</v>
      </c>
      <c r="I343" s="2" t="s">
        <v>2192</v>
      </c>
      <c r="J343" s="2" t="s">
        <v>638</v>
      </c>
      <c r="K343" s="2">
        <v>51083</v>
      </c>
      <c r="L343" s="2" t="s">
        <v>2193</v>
      </c>
      <c r="M343" s="2" t="s">
        <v>1278</v>
      </c>
      <c r="N343" s="2">
        <v>39</v>
      </c>
      <c r="O343" s="2" t="s">
        <v>546</v>
      </c>
      <c r="P343" s="2" t="s">
        <v>383</v>
      </c>
      <c r="Q343" s="16" t="s">
        <v>2194</v>
      </c>
      <c r="R343" s="2" t="str">
        <f t="shared" si="5"/>
        <v>Jenn Ryan</v>
      </c>
      <c r="S343" s="2">
        <v>8</v>
      </c>
      <c r="T343" s="2">
        <v>320</v>
      </c>
      <c r="U343" s="2" t="s">
        <v>2161</v>
      </c>
      <c r="V343" s="3">
        <v>1</v>
      </c>
    </row>
    <row r="344" spans="1:22" x14ac:dyDescent="0.35">
      <c r="A344" s="4">
        <v>1.52</v>
      </c>
      <c r="B344" s="5">
        <v>44841</v>
      </c>
      <c r="C344" s="5" t="s">
        <v>376</v>
      </c>
      <c r="D344" s="5">
        <v>54.4</v>
      </c>
      <c r="E344" s="5" t="s">
        <v>2195</v>
      </c>
      <c r="F344" s="5" t="str">
        <f>IF(ISBLANK(Athletes_Combined[[#This Row],[affiliatename]]), "No Gym", Athletes_Combined[[#This Row],[affiliatename]])</f>
        <v>CrossFit SEO</v>
      </c>
      <c r="G344" s="5" t="s">
        <v>378</v>
      </c>
      <c r="H344" s="5" t="str">
        <f xml:space="preserve"> Athletes_Combined[[#This Row],[competitorname]] &amp; " - " &amp; Athletes_Combined[[#This Row],[status]]</f>
        <v>Jolene Quirke - ACT</v>
      </c>
      <c r="I344" s="5">
        <v>360</v>
      </c>
      <c r="J344" s="5" t="s">
        <v>2196</v>
      </c>
      <c r="K344" s="5">
        <v>26745</v>
      </c>
      <c r="L344" s="5" t="s">
        <v>2197</v>
      </c>
      <c r="M344" s="5" t="s">
        <v>1278</v>
      </c>
      <c r="N344" s="5">
        <v>35</v>
      </c>
      <c r="O344" s="5" t="s">
        <v>2198</v>
      </c>
      <c r="P344" s="5" t="s">
        <v>383</v>
      </c>
      <c r="Q344" s="17" t="s">
        <v>2199</v>
      </c>
      <c r="R344" s="5" t="str">
        <f t="shared" si="5"/>
        <v>Jolene Quirke</v>
      </c>
      <c r="S344" s="5">
        <v>9</v>
      </c>
      <c r="T344" s="5">
        <v>290</v>
      </c>
      <c r="U344" s="5" t="s">
        <v>2161</v>
      </c>
      <c r="V344" s="6">
        <v>1</v>
      </c>
    </row>
    <row r="345" spans="1:22" x14ac:dyDescent="0.35">
      <c r="A345" s="1">
        <v>1.68</v>
      </c>
      <c r="B345" s="2">
        <v>44921</v>
      </c>
      <c r="C345" s="2" t="s">
        <v>376</v>
      </c>
      <c r="D345" s="2">
        <v>66.7</v>
      </c>
      <c r="E345" s="2" t="s">
        <v>2200</v>
      </c>
      <c r="F345" s="2" t="str">
        <f>IF(ISBLANK(Athletes_Combined[[#This Row],[affiliatename]]), "No Gym", Athletes_Combined[[#This Row],[affiliatename]])</f>
        <v>Great Woods CrossFit</v>
      </c>
      <c r="G345" s="2" t="s">
        <v>378</v>
      </c>
      <c r="H345" s="2" t="str">
        <f xml:space="preserve"> Athletes_Combined[[#This Row],[competitorname]] &amp; " - " &amp; Athletes_Combined[[#This Row],[status]]</f>
        <v>Corrin Lemieux - ACT</v>
      </c>
      <c r="I345" s="2">
        <v>359</v>
      </c>
      <c r="J345" s="2" t="s">
        <v>2201</v>
      </c>
      <c r="K345" s="2">
        <v>121354</v>
      </c>
      <c r="L345" s="2" t="s">
        <v>2202</v>
      </c>
      <c r="M345" s="2" t="s">
        <v>1278</v>
      </c>
      <c r="N345" s="2">
        <v>36</v>
      </c>
      <c r="O345" s="2" t="s">
        <v>2203</v>
      </c>
      <c r="P345" s="2" t="s">
        <v>383</v>
      </c>
      <c r="Q345" s="16" t="s">
        <v>2204</v>
      </c>
      <c r="R345" s="2" t="str">
        <f t="shared" si="5"/>
        <v>Corrin Lemieux</v>
      </c>
      <c r="S345" s="2">
        <v>10</v>
      </c>
      <c r="T345" s="2">
        <v>130</v>
      </c>
      <c r="U345" s="2" t="s">
        <v>2161</v>
      </c>
      <c r="V345" s="3">
        <v>1</v>
      </c>
    </row>
    <row r="346" spans="1:22" x14ac:dyDescent="0.35">
      <c r="A346" s="4">
        <v>1.55</v>
      </c>
      <c r="B346" s="5">
        <v>44922</v>
      </c>
      <c r="C346" s="5" t="s">
        <v>376</v>
      </c>
      <c r="D346" s="5">
        <v>56.7</v>
      </c>
      <c r="E346" s="5" t="s">
        <v>2205</v>
      </c>
      <c r="F346" s="5" t="str">
        <f>IF(ISBLANK(Athletes_Combined[[#This Row],[affiliatename]]), "No Gym", Athletes_Combined[[#This Row],[affiliatename]])</f>
        <v>CrossFit Train 97333</v>
      </c>
      <c r="G346" s="5" t="s">
        <v>378</v>
      </c>
      <c r="H346" s="5" t="str">
        <f xml:space="preserve"> Athletes_Combined[[#This Row],[competitorname]] &amp; " - " &amp; Athletes_Combined[[#This Row],[status]]</f>
        <v>Joey Kimdon - ACT</v>
      </c>
      <c r="I346" s="5">
        <v>402</v>
      </c>
      <c r="J346" s="5" t="s">
        <v>2206</v>
      </c>
      <c r="K346" s="5">
        <v>259327</v>
      </c>
      <c r="L346" s="5" t="s">
        <v>2207</v>
      </c>
      <c r="M346" s="5" t="s">
        <v>1278</v>
      </c>
      <c r="N346" s="5">
        <v>41</v>
      </c>
      <c r="O346" s="5" t="s">
        <v>2208</v>
      </c>
      <c r="P346" s="5" t="s">
        <v>383</v>
      </c>
      <c r="Q346" s="17" t="s">
        <v>2209</v>
      </c>
      <c r="R346" s="5" t="str">
        <f t="shared" si="5"/>
        <v>Joey Kimdon</v>
      </c>
      <c r="S346" s="5">
        <v>1</v>
      </c>
      <c r="T346" s="5">
        <v>700</v>
      </c>
      <c r="U346" s="5" t="s">
        <v>2210</v>
      </c>
      <c r="V346" s="6">
        <v>1</v>
      </c>
    </row>
    <row r="347" spans="1:22" x14ac:dyDescent="0.35">
      <c r="A347" s="1">
        <v>1.74</v>
      </c>
      <c r="B347" s="2">
        <v>44903</v>
      </c>
      <c r="C347" s="2" t="s">
        <v>480</v>
      </c>
      <c r="D347" s="2">
        <v>72.099999999999994</v>
      </c>
      <c r="E347" s="2" t="s">
        <v>2211</v>
      </c>
      <c r="F347" s="2" t="str">
        <f>IF(ISBLANK(Athletes_Combined[[#This Row],[affiliatename]]), "No Gym", Athletes_Combined[[#This Row],[affiliatename]])</f>
        <v>CrossFit Southampton</v>
      </c>
      <c r="G347" s="2" t="s">
        <v>378</v>
      </c>
      <c r="H347" s="2" t="str">
        <f xml:space="preserve"> Athletes_Combined[[#This Row],[competitorname]] &amp; " - " &amp; Athletes_Combined[[#This Row],[status]]</f>
        <v>Kelly Friel - ACT</v>
      </c>
      <c r="I347" s="2">
        <v>407</v>
      </c>
      <c r="J347" s="2" t="s">
        <v>2212</v>
      </c>
      <c r="K347" s="2">
        <v>107129</v>
      </c>
      <c r="L347" s="2" t="s">
        <v>2213</v>
      </c>
      <c r="M347" s="2" t="s">
        <v>1278</v>
      </c>
      <c r="N347" s="2">
        <v>41</v>
      </c>
      <c r="O347" s="2" t="s">
        <v>2214</v>
      </c>
      <c r="P347" s="2" t="s">
        <v>485</v>
      </c>
      <c r="Q347" s="16" t="s">
        <v>2215</v>
      </c>
      <c r="R347" s="2" t="str">
        <f t="shared" si="5"/>
        <v>Kelly Friel</v>
      </c>
      <c r="S347" s="2">
        <v>2</v>
      </c>
      <c r="T347" s="2">
        <v>610</v>
      </c>
      <c r="U347" s="2" t="s">
        <v>2210</v>
      </c>
      <c r="V347" s="3">
        <v>1</v>
      </c>
    </row>
    <row r="348" spans="1:22" x14ac:dyDescent="0.35">
      <c r="A348" s="4">
        <v>1.71</v>
      </c>
      <c r="B348" s="5">
        <v>44843</v>
      </c>
      <c r="C348" s="5" t="s">
        <v>459</v>
      </c>
      <c r="D348" s="5">
        <v>67.099999999999994</v>
      </c>
      <c r="E348" s="5" t="s">
        <v>2216</v>
      </c>
      <c r="F348" s="5" t="str">
        <f>IF(ISBLANK(Athletes_Combined[[#This Row],[affiliatename]]), "No Gym", Athletes_Combined[[#This Row],[affiliatename]])</f>
        <v>CrossFit Indestri</v>
      </c>
      <c r="G348" s="5" t="s">
        <v>378</v>
      </c>
      <c r="H348" s="5" t="str">
        <f xml:space="preserve"> Athletes_Combined[[#This Row],[competitorname]] &amp; " - " &amp; Athletes_Combined[[#This Row],[status]]</f>
        <v>Deanna Posey - ACT</v>
      </c>
      <c r="I348" s="5">
        <v>401</v>
      </c>
      <c r="J348" s="5" t="s">
        <v>2217</v>
      </c>
      <c r="K348" s="5">
        <v>421299</v>
      </c>
      <c r="L348" s="5" t="s">
        <v>2218</v>
      </c>
      <c r="M348" s="5" t="s">
        <v>1278</v>
      </c>
      <c r="N348" s="5">
        <v>40</v>
      </c>
      <c r="O348" s="5" t="s">
        <v>2219</v>
      </c>
      <c r="P348" s="5" t="s">
        <v>464</v>
      </c>
      <c r="Q348" s="17" t="s">
        <v>2220</v>
      </c>
      <c r="R348" s="5" t="str">
        <f t="shared" si="5"/>
        <v>Deanna Posey</v>
      </c>
      <c r="S348" s="5">
        <v>3</v>
      </c>
      <c r="T348" s="5">
        <v>560</v>
      </c>
      <c r="U348" s="5" t="s">
        <v>2210</v>
      </c>
      <c r="V348" s="6">
        <v>1</v>
      </c>
    </row>
    <row r="349" spans="1:22" x14ac:dyDescent="0.35">
      <c r="A349" s="1">
        <v>1.68</v>
      </c>
      <c r="B349" s="2">
        <v>44941</v>
      </c>
      <c r="C349" s="2" t="s">
        <v>376</v>
      </c>
      <c r="D349" s="2">
        <v>65.8</v>
      </c>
      <c r="E349" s="2" t="s">
        <v>2221</v>
      </c>
      <c r="F349" s="2" t="str">
        <f>IF(ISBLANK(Athletes_Combined[[#This Row],[affiliatename]]), "No Gym", Athletes_Combined[[#This Row],[affiliatename]])</f>
        <v>Codite CrossFit</v>
      </c>
      <c r="G349" s="2" t="s">
        <v>378</v>
      </c>
      <c r="H349" s="2" t="str">
        <f xml:space="preserve"> Athletes_Combined[[#This Row],[competitorname]] &amp; " - " &amp; Athletes_Combined[[#This Row],[status]]</f>
        <v>Jenna Larson - ACT</v>
      </c>
      <c r="I349" s="2">
        <v>403</v>
      </c>
      <c r="J349" s="2" t="s">
        <v>2222</v>
      </c>
      <c r="K349" s="2">
        <v>226482</v>
      </c>
      <c r="L349" s="2" t="s">
        <v>2223</v>
      </c>
      <c r="M349" s="2" t="s">
        <v>1278</v>
      </c>
      <c r="N349" s="2">
        <v>40</v>
      </c>
      <c r="O349" s="2" t="s">
        <v>2224</v>
      </c>
      <c r="P349" s="2" t="s">
        <v>383</v>
      </c>
      <c r="Q349" s="16" t="s">
        <v>2225</v>
      </c>
      <c r="R349" s="2" t="str">
        <f t="shared" si="5"/>
        <v>Jenna Larson</v>
      </c>
      <c r="S349" s="2">
        <v>4</v>
      </c>
      <c r="T349" s="2">
        <v>510</v>
      </c>
      <c r="U349" s="2" t="s">
        <v>2210</v>
      </c>
      <c r="V349" s="3">
        <v>1</v>
      </c>
    </row>
    <row r="350" spans="1:22" x14ac:dyDescent="0.35">
      <c r="A350" s="4">
        <v>1.65</v>
      </c>
      <c r="B350" s="5">
        <v>44881</v>
      </c>
      <c r="C350" s="5" t="s">
        <v>480</v>
      </c>
      <c r="D350" s="5">
        <v>63</v>
      </c>
      <c r="E350" s="5" t="s">
        <v>2226</v>
      </c>
      <c r="F350" s="5" t="str">
        <f>IF(ISBLANK(Athletes_Combined[[#This Row],[affiliatename]]), "No Gym", Athletes_Combined[[#This Row],[affiliatename]])</f>
        <v>Battersea District CrossFit</v>
      </c>
      <c r="G350" s="5" t="s">
        <v>378</v>
      </c>
      <c r="H350" s="5" t="str">
        <f xml:space="preserve"> Athletes_Combined[[#This Row],[competitorname]] &amp; " - " &amp; Athletes_Combined[[#This Row],[status]]</f>
        <v>Alexis Rufus - ACT</v>
      </c>
      <c r="I350" s="5">
        <v>410</v>
      </c>
      <c r="J350" s="5" t="s">
        <v>2227</v>
      </c>
      <c r="K350" s="5">
        <v>434123</v>
      </c>
      <c r="L350" s="5" t="s">
        <v>2228</v>
      </c>
      <c r="M350" s="5" t="s">
        <v>1278</v>
      </c>
      <c r="N350" s="5">
        <v>40</v>
      </c>
      <c r="O350" s="5" t="s">
        <v>2229</v>
      </c>
      <c r="P350" s="5" t="s">
        <v>485</v>
      </c>
      <c r="Q350" s="17" t="s">
        <v>2230</v>
      </c>
      <c r="R350" s="5" t="str">
        <f t="shared" si="5"/>
        <v>Alexis Rufus</v>
      </c>
      <c r="S350" s="5">
        <v>5</v>
      </c>
      <c r="T350" s="5">
        <v>500</v>
      </c>
      <c r="U350" s="5" t="s">
        <v>2210</v>
      </c>
      <c r="V350" s="6">
        <v>1</v>
      </c>
    </row>
    <row r="351" spans="1:22" x14ac:dyDescent="0.35">
      <c r="A351" s="1">
        <v>1.65</v>
      </c>
      <c r="B351" s="2">
        <v>44867</v>
      </c>
      <c r="C351" s="2" t="s">
        <v>376</v>
      </c>
      <c r="D351" s="2">
        <v>68</v>
      </c>
      <c r="E351" s="2" t="s">
        <v>2231</v>
      </c>
      <c r="F351" s="2" t="str">
        <f>IF(ISBLANK(Athletes_Combined[[#This Row],[affiliatename]]), "No Gym", Athletes_Combined[[#This Row],[affiliatename]])</f>
        <v>CrossFit Majestic</v>
      </c>
      <c r="G351" s="2" t="s">
        <v>378</v>
      </c>
      <c r="H351" s="2" t="str">
        <f xml:space="preserve"> Athletes_Combined[[#This Row],[competitorname]] &amp; " - " &amp; Athletes_Combined[[#This Row],[status]]</f>
        <v>Michelle Suozzi - ACT</v>
      </c>
      <c r="I351" s="2">
        <v>404</v>
      </c>
      <c r="J351" s="2" t="s">
        <v>2232</v>
      </c>
      <c r="K351" s="2">
        <v>256330</v>
      </c>
      <c r="L351" s="2" t="s">
        <v>1738</v>
      </c>
      <c r="M351" s="2" t="s">
        <v>1278</v>
      </c>
      <c r="N351" s="2">
        <v>42</v>
      </c>
      <c r="O351" s="2" t="s">
        <v>2233</v>
      </c>
      <c r="P351" s="2" t="s">
        <v>383</v>
      </c>
      <c r="Q351" s="16" t="s">
        <v>2234</v>
      </c>
      <c r="R351" s="2" t="str">
        <f t="shared" si="5"/>
        <v>Michelle Suozzi</v>
      </c>
      <c r="S351" s="2">
        <v>6</v>
      </c>
      <c r="T351" s="2">
        <v>460</v>
      </c>
      <c r="U351" s="2" t="s">
        <v>2210</v>
      </c>
      <c r="V351" s="3">
        <v>1</v>
      </c>
    </row>
    <row r="352" spans="1:22" x14ac:dyDescent="0.35">
      <c r="A352" s="4">
        <v>1.52</v>
      </c>
      <c r="B352" s="5">
        <v>44882</v>
      </c>
      <c r="C352" s="5" t="s">
        <v>376</v>
      </c>
      <c r="D352" s="5">
        <v>52.2</v>
      </c>
      <c r="E352" s="5" t="s">
        <v>2235</v>
      </c>
      <c r="F352" s="5" t="str">
        <f>IF(ISBLANK(Athletes_Combined[[#This Row],[affiliatename]]), "No Gym", Athletes_Combined[[#This Row],[affiliatename]])</f>
        <v>CrossFit Springfield</v>
      </c>
      <c r="G352" s="5" t="s">
        <v>378</v>
      </c>
      <c r="H352" s="5" t="str">
        <f xml:space="preserve"> Athletes_Combined[[#This Row],[competitorname]] &amp; " - " &amp; Athletes_Combined[[#This Row],[status]]</f>
        <v>Melissa Wistrom - ACT</v>
      </c>
      <c r="I352" s="5">
        <v>405</v>
      </c>
      <c r="J352" s="5" t="s">
        <v>2236</v>
      </c>
      <c r="K352" s="5">
        <v>172716</v>
      </c>
      <c r="L352" s="5" t="s">
        <v>2237</v>
      </c>
      <c r="M352" s="5" t="s">
        <v>1278</v>
      </c>
      <c r="N352" s="5">
        <v>41</v>
      </c>
      <c r="O352" s="5" t="s">
        <v>2238</v>
      </c>
      <c r="P352" s="5" t="s">
        <v>383</v>
      </c>
      <c r="Q352" s="17" t="s">
        <v>2239</v>
      </c>
      <c r="R352" s="5" t="str">
        <f t="shared" si="5"/>
        <v>Melissa Wistrom</v>
      </c>
      <c r="S352" s="5">
        <v>7</v>
      </c>
      <c r="T352" s="5">
        <v>420</v>
      </c>
      <c r="U352" s="5" t="s">
        <v>2210</v>
      </c>
      <c r="V352" s="6">
        <v>1</v>
      </c>
    </row>
    <row r="353" spans="1:22" x14ac:dyDescent="0.35">
      <c r="A353" s="1">
        <v>1.68</v>
      </c>
      <c r="B353" s="2">
        <v>44867</v>
      </c>
      <c r="C353" s="2" t="s">
        <v>376</v>
      </c>
      <c r="D353" s="2">
        <v>70.3</v>
      </c>
      <c r="E353" s="2" t="s">
        <v>2231</v>
      </c>
      <c r="F353" s="2" t="str">
        <f>IF(ISBLANK(Athletes_Combined[[#This Row],[affiliatename]]), "No Gym", Athletes_Combined[[#This Row],[affiliatename]])</f>
        <v>CrossFit Majestic</v>
      </c>
      <c r="G353" s="2" t="s">
        <v>378</v>
      </c>
      <c r="H353" s="2" t="str">
        <f xml:space="preserve"> Athletes_Combined[[#This Row],[competitorname]] &amp; " - " &amp; Athletes_Combined[[#This Row],[status]]</f>
        <v>Kim Mullins - ACT</v>
      </c>
      <c r="I353" s="2">
        <v>409</v>
      </c>
      <c r="J353" s="2" t="s">
        <v>2240</v>
      </c>
      <c r="K353" s="2">
        <v>650145</v>
      </c>
      <c r="L353" s="2" t="s">
        <v>2241</v>
      </c>
      <c r="M353" s="2" t="s">
        <v>1278</v>
      </c>
      <c r="N353" s="2">
        <v>41</v>
      </c>
      <c r="O353" s="2" t="s">
        <v>2242</v>
      </c>
      <c r="P353" s="2" t="s">
        <v>383</v>
      </c>
      <c r="Q353" s="16" t="s">
        <v>2243</v>
      </c>
      <c r="R353" s="2" t="str">
        <f t="shared" si="5"/>
        <v>Kim Mullins</v>
      </c>
      <c r="S353" s="2">
        <v>8</v>
      </c>
      <c r="T353" s="2">
        <v>310</v>
      </c>
      <c r="U353" s="2" t="s">
        <v>2210</v>
      </c>
      <c r="V353" s="3">
        <v>1</v>
      </c>
    </row>
    <row r="354" spans="1:22" x14ac:dyDescent="0.35">
      <c r="A354" s="4">
        <v>1.68</v>
      </c>
      <c r="B354" s="5">
        <v>44920</v>
      </c>
      <c r="C354" s="5" t="s">
        <v>459</v>
      </c>
      <c r="D354" s="5">
        <v>63.5</v>
      </c>
      <c r="E354" s="5" t="s">
        <v>2244</v>
      </c>
      <c r="F354" s="5" t="str">
        <f>IF(ISBLANK(Athletes_Combined[[#This Row],[affiliatename]]), "No Gym", Athletes_Combined[[#This Row],[affiliatename]])</f>
        <v>CrossFit Adm</v>
      </c>
      <c r="G354" s="5" t="s">
        <v>89</v>
      </c>
      <c r="H354" s="5" t="str">
        <f xml:space="preserve"> Athletes_Combined[[#This Row],[competitorname]] &amp; " - " &amp; Athletes_Combined[[#This Row],[status]]</f>
        <v>Stephanie Roy - CUT</v>
      </c>
      <c r="I354" s="5">
        <v>408</v>
      </c>
      <c r="J354" s="5" t="s">
        <v>2245</v>
      </c>
      <c r="K354" s="5">
        <v>15182</v>
      </c>
      <c r="L354" s="5" t="s">
        <v>2246</v>
      </c>
      <c r="M354" s="5" t="s">
        <v>1278</v>
      </c>
      <c r="N354" s="5">
        <v>41</v>
      </c>
      <c r="O354" s="5" t="s">
        <v>2247</v>
      </c>
      <c r="P354" s="5" t="s">
        <v>464</v>
      </c>
      <c r="Q354" s="17" t="s">
        <v>2248</v>
      </c>
      <c r="R354" s="5" t="str">
        <f t="shared" si="5"/>
        <v>Stephanie Roy</v>
      </c>
      <c r="S354" s="5">
        <v>9</v>
      </c>
      <c r="T354" s="5">
        <v>160</v>
      </c>
      <c r="U354" s="5" t="s">
        <v>2210</v>
      </c>
      <c r="V354" s="6">
        <v>1</v>
      </c>
    </row>
    <row r="355" spans="1:22" x14ac:dyDescent="0.35">
      <c r="A355" s="1">
        <v>1.71</v>
      </c>
      <c r="B355" s="2">
        <v>44897</v>
      </c>
      <c r="C355" s="2" t="s">
        <v>376</v>
      </c>
      <c r="D355" s="2">
        <v>66.7</v>
      </c>
      <c r="E355" s="2" t="s">
        <v>2249</v>
      </c>
      <c r="F355" s="2" t="str">
        <f>IF(ISBLANK(Athletes_Combined[[#This Row],[affiliatename]]), "No Gym", Athletes_Combined[[#This Row],[affiliatename]])</f>
        <v>CrossFit Viento</v>
      </c>
      <c r="G355" s="2" t="s">
        <v>257</v>
      </c>
      <c r="H355" s="2" t="str">
        <f xml:space="preserve"> Athletes_Combined[[#This Row],[competitorname]] &amp; " - " &amp; Athletes_Combined[[#This Row],[status]]</f>
        <v>Karen McCadam - WD</v>
      </c>
      <c r="I355" s="2">
        <v>406</v>
      </c>
      <c r="J355" s="2" t="s">
        <v>2250</v>
      </c>
      <c r="K355" s="2">
        <v>12348</v>
      </c>
      <c r="L355" s="2" t="s">
        <v>2251</v>
      </c>
      <c r="M355" s="2" t="s">
        <v>1278</v>
      </c>
      <c r="N355" s="2">
        <v>44</v>
      </c>
      <c r="O355" s="2" t="s">
        <v>2252</v>
      </c>
      <c r="P355" s="2" t="s">
        <v>383</v>
      </c>
      <c r="Q355" s="16" t="s">
        <v>2253</v>
      </c>
      <c r="R355" s="2" t="str">
        <f t="shared" si="5"/>
        <v>Karen McCadam</v>
      </c>
      <c r="S355" s="2">
        <v>10</v>
      </c>
      <c r="T355" s="2">
        <v>40</v>
      </c>
      <c r="U355" s="2" t="s">
        <v>2210</v>
      </c>
      <c r="V355" s="3">
        <v>1</v>
      </c>
    </row>
    <row r="356" spans="1:22" x14ac:dyDescent="0.35">
      <c r="A356" s="4">
        <v>1.65</v>
      </c>
      <c r="B356" s="5">
        <v>44914</v>
      </c>
      <c r="C356" s="5" t="s">
        <v>376</v>
      </c>
      <c r="D356" s="5">
        <v>66.7</v>
      </c>
      <c r="E356" s="5" t="s">
        <v>2254</v>
      </c>
      <c r="F356" s="5" t="str">
        <f>IF(ISBLANK(Athletes_Combined[[#This Row],[affiliatename]]), "No Gym", Athletes_Combined[[#This Row],[affiliatename]])</f>
        <v>CrossFit Trison</v>
      </c>
      <c r="G356" s="5" t="s">
        <v>378</v>
      </c>
      <c r="H356" s="5" t="str">
        <f xml:space="preserve"> Athletes_Combined[[#This Row],[competitorname]] &amp; " - " &amp; Athletes_Combined[[#This Row],[status]]</f>
        <v>Janet Black - ACT</v>
      </c>
      <c r="I356" s="5">
        <v>452</v>
      </c>
      <c r="J356" s="5" t="s">
        <v>2255</v>
      </c>
      <c r="K356" s="5">
        <v>9184</v>
      </c>
      <c r="L356" s="5" t="s">
        <v>2256</v>
      </c>
      <c r="M356" s="5" t="s">
        <v>1278</v>
      </c>
      <c r="N356" s="5">
        <v>45</v>
      </c>
      <c r="O356" s="5" t="s">
        <v>2257</v>
      </c>
      <c r="P356" s="5" t="s">
        <v>383</v>
      </c>
      <c r="Q356" s="17" t="s">
        <v>2258</v>
      </c>
      <c r="R356" s="5" t="str">
        <f t="shared" si="5"/>
        <v>Janet Black</v>
      </c>
      <c r="S356" s="5">
        <v>1</v>
      </c>
      <c r="T356" s="5">
        <v>640</v>
      </c>
      <c r="U356" s="5" t="s">
        <v>2259</v>
      </c>
      <c r="V356" s="6">
        <v>1</v>
      </c>
    </row>
    <row r="357" spans="1:22" x14ac:dyDescent="0.35">
      <c r="A357" s="1">
        <v>1.71</v>
      </c>
      <c r="B357" s="2">
        <v>44835</v>
      </c>
      <c r="C357" s="2" t="s">
        <v>376</v>
      </c>
      <c r="D357" s="2">
        <v>62.6</v>
      </c>
      <c r="E357" s="2" t="s">
        <v>2260</v>
      </c>
      <c r="F357" s="2" t="str">
        <f>IF(ISBLANK(Athletes_Combined[[#This Row],[affiliatename]]), "No Gym", Athletes_Combined[[#This Row],[affiliatename]])</f>
        <v>Spartan CrossFit</v>
      </c>
      <c r="G357" s="2" t="s">
        <v>378</v>
      </c>
      <c r="H357" s="2" t="str">
        <f xml:space="preserve"> Athletes_Combined[[#This Row],[competitorname]] &amp; " - " &amp; Athletes_Combined[[#This Row],[status]]</f>
        <v>Semma Burba - ACT</v>
      </c>
      <c r="I357" s="2">
        <v>460</v>
      </c>
      <c r="J357" s="2" t="s">
        <v>2261</v>
      </c>
      <c r="K357" s="2">
        <v>244482</v>
      </c>
      <c r="L357" s="2" t="s">
        <v>2262</v>
      </c>
      <c r="M357" s="2" t="s">
        <v>1278</v>
      </c>
      <c r="N357" s="2">
        <v>45</v>
      </c>
      <c r="O357" s="2" t="s">
        <v>2263</v>
      </c>
      <c r="P357" s="2" t="s">
        <v>383</v>
      </c>
      <c r="Q357" s="16" t="s">
        <v>2264</v>
      </c>
      <c r="R357" s="2" t="str">
        <f t="shared" si="5"/>
        <v>Semma Burba</v>
      </c>
      <c r="S357" s="2">
        <v>2</v>
      </c>
      <c r="T357" s="2">
        <v>600</v>
      </c>
      <c r="U357" s="2" t="s">
        <v>2259</v>
      </c>
      <c r="V357" s="3">
        <v>1</v>
      </c>
    </row>
    <row r="358" spans="1:22" x14ac:dyDescent="0.35">
      <c r="A358" s="4">
        <v>1.55</v>
      </c>
      <c r="B358" s="5">
        <v>44864</v>
      </c>
      <c r="C358" s="5" t="s">
        <v>459</v>
      </c>
      <c r="D358" s="5">
        <v>66.2</v>
      </c>
      <c r="E358" s="5" t="s">
        <v>2265</v>
      </c>
      <c r="F358" s="5" t="str">
        <f>IF(ISBLANK(Athletes_Combined[[#This Row],[affiliatename]]), "No Gym", Athletes_Combined[[#This Row],[affiliatename]])</f>
        <v>Endeavor Fitness CrossFit Invermere</v>
      </c>
      <c r="G358" s="5" t="s">
        <v>378</v>
      </c>
      <c r="H358" s="5" t="str">
        <f xml:space="preserve"> Athletes_Combined[[#This Row],[competitorname]] &amp; " - " &amp; Athletes_Combined[[#This Row],[status]]</f>
        <v>Jolaine Undershute - ACT</v>
      </c>
      <c r="I358" s="5">
        <v>451</v>
      </c>
      <c r="J358" s="5" t="s">
        <v>2266</v>
      </c>
      <c r="K358" s="5">
        <v>21214</v>
      </c>
      <c r="L358" s="5" t="s">
        <v>2267</v>
      </c>
      <c r="M358" s="5" t="s">
        <v>1278</v>
      </c>
      <c r="N358" s="5">
        <v>47</v>
      </c>
      <c r="O358" s="5" t="s">
        <v>2268</v>
      </c>
      <c r="P358" s="5" t="s">
        <v>464</v>
      </c>
      <c r="Q358" s="17" t="s">
        <v>2269</v>
      </c>
      <c r="R358" s="5" t="str">
        <f t="shared" si="5"/>
        <v>Jolaine Undershute</v>
      </c>
      <c r="S358" s="5">
        <v>3</v>
      </c>
      <c r="T358" s="5">
        <v>580</v>
      </c>
      <c r="U358" s="5" t="s">
        <v>2259</v>
      </c>
      <c r="V358" s="6">
        <v>1</v>
      </c>
    </row>
    <row r="359" spans="1:22" x14ac:dyDescent="0.35">
      <c r="A359" s="1">
        <v>1.55</v>
      </c>
      <c r="B359" s="2">
        <v>44854</v>
      </c>
      <c r="C359" s="2" t="s">
        <v>376</v>
      </c>
      <c r="D359" s="2">
        <v>57.2</v>
      </c>
      <c r="E359" s="2" t="s">
        <v>2270</v>
      </c>
      <c r="F359" s="2" t="str">
        <f>IF(ISBLANK(Athletes_Combined[[#This Row],[affiliatename]]), "No Gym", Athletes_Combined[[#This Row],[affiliatename]])</f>
        <v>CrossFit Advanced</v>
      </c>
      <c r="G359" s="2" t="s">
        <v>378</v>
      </c>
      <c r="H359" s="2" t="str">
        <f xml:space="preserve"> Athletes_Combined[[#This Row],[competitorname]] &amp; " - " &amp; Athletes_Combined[[#This Row],[status]]</f>
        <v>Tracy O'Connell - ACT</v>
      </c>
      <c r="I359" s="2">
        <v>454</v>
      </c>
      <c r="J359" s="2" t="s">
        <v>2271</v>
      </c>
      <c r="K359" s="2">
        <v>413700</v>
      </c>
      <c r="L359" s="2" t="s">
        <v>2272</v>
      </c>
      <c r="M359" s="2" t="s">
        <v>1278</v>
      </c>
      <c r="N359" s="2">
        <v>47</v>
      </c>
      <c r="O359" s="2" t="s">
        <v>2273</v>
      </c>
      <c r="P359" s="2" t="s">
        <v>383</v>
      </c>
      <c r="Q359" s="16" t="s">
        <v>2274</v>
      </c>
      <c r="R359" s="2" t="str">
        <f t="shared" si="5"/>
        <v>Tracy O'Connell</v>
      </c>
      <c r="S359" s="2">
        <v>4</v>
      </c>
      <c r="T359" s="2">
        <v>550</v>
      </c>
      <c r="U359" s="2" t="s">
        <v>2259</v>
      </c>
      <c r="V359" s="3">
        <v>1</v>
      </c>
    </row>
    <row r="360" spans="1:22" x14ac:dyDescent="0.35">
      <c r="A360" s="4">
        <v>1.74</v>
      </c>
      <c r="B360" s="5">
        <v>44933</v>
      </c>
      <c r="C360" s="5" t="s">
        <v>376</v>
      </c>
      <c r="D360" s="5">
        <v>64.900000000000006</v>
      </c>
      <c r="E360" s="5" t="s">
        <v>2275</v>
      </c>
      <c r="F360" s="5" t="str">
        <f>IF(ISBLANK(Athletes_Combined[[#This Row],[affiliatename]]), "No Gym", Athletes_Combined[[#This Row],[affiliatename]])</f>
        <v>CrossFit Reston</v>
      </c>
      <c r="G360" s="5" t="s">
        <v>378</v>
      </c>
      <c r="H360" s="5" t="str">
        <f xml:space="preserve"> Athletes_Combined[[#This Row],[competitorname]] &amp; " - " &amp; Athletes_Combined[[#This Row],[status]]</f>
        <v>Stephanie Brennan - ACT</v>
      </c>
      <c r="I360" s="5">
        <v>457</v>
      </c>
      <c r="J360" s="5" t="s">
        <v>2276</v>
      </c>
      <c r="K360" s="5">
        <v>294840</v>
      </c>
      <c r="L360" s="5" t="s">
        <v>2246</v>
      </c>
      <c r="M360" s="5" t="s">
        <v>1278</v>
      </c>
      <c r="N360" s="5">
        <v>45</v>
      </c>
      <c r="O360" s="5" t="s">
        <v>2277</v>
      </c>
      <c r="P360" s="5" t="s">
        <v>383</v>
      </c>
      <c r="Q360" s="17" t="s">
        <v>2278</v>
      </c>
      <c r="R360" s="5" t="str">
        <f t="shared" si="5"/>
        <v>Stephanie Brennan</v>
      </c>
      <c r="S360" s="5">
        <v>5</v>
      </c>
      <c r="T360" s="5">
        <v>520</v>
      </c>
      <c r="U360" s="5" t="s">
        <v>2259</v>
      </c>
      <c r="V360" s="6">
        <v>1</v>
      </c>
    </row>
    <row r="361" spans="1:22" x14ac:dyDescent="0.35">
      <c r="A361" s="1">
        <v>1.68</v>
      </c>
      <c r="B361" s="2">
        <v>44918</v>
      </c>
      <c r="C361" s="2" t="s">
        <v>376</v>
      </c>
      <c r="D361" s="2">
        <v>61.2</v>
      </c>
      <c r="E361" s="2" t="s">
        <v>2279</v>
      </c>
      <c r="F361" s="2" t="str">
        <f>IF(ISBLANK(Athletes_Combined[[#This Row],[affiliatename]]), "No Gym", Athletes_Combined[[#This Row],[affiliatename]])</f>
        <v>Pee Dee CrossFit</v>
      </c>
      <c r="G361" s="2" t="s">
        <v>378</v>
      </c>
      <c r="H361" s="2" t="str">
        <f xml:space="preserve"> Athletes_Combined[[#This Row],[competitorname]] &amp; " - " &amp; Athletes_Combined[[#This Row],[status]]</f>
        <v>Nicole Abbott - ACT</v>
      </c>
      <c r="I361" s="2">
        <v>456</v>
      </c>
      <c r="J361" s="2" t="s">
        <v>2280</v>
      </c>
      <c r="K361" s="2">
        <v>178647</v>
      </c>
      <c r="L361" s="2" t="s">
        <v>1842</v>
      </c>
      <c r="M361" s="2" t="s">
        <v>1278</v>
      </c>
      <c r="N361" s="2">
        <v>46</v>
      </c>
      <c r="O361" s="2" t="s">
        <v>2281</v>
      </c>
      <c r="P361" s="2" t="s">
        <v>383</v>
      </c>
      <c r="Q361" s="16" t="s">
        <v>2282</v>
      </c>
      <c r="R361" s="2" t="str">
        <f t="shared" si="5"/>
        <v>Nicole Abbott</v>
      </c>
      <c r="S361" s="2">
        <v>6</v>
      </c>
      <c r="T361" s="2">
        <v>410</v>
      </c>
      <c r="U361" s="2" t="s">
        <v>2259</v>
      </c>
      <c r="V361" s="3">
        <v>1</v>
      </c>
    </row>
    <row r="362" spans="1:22" x14ac:dyDescent="0.35">
      <c r="A362" s="4">
        <v>1.58</v>
      </c>
      <c r="B362" s="5">
        <v>44869</v>
      </c>
      <c r="C362" s="5" t="s">
        <v>376</v>
      </c>
      <c r="D362" s="5">
        <v>60.3</v>
      </c>
      <c r="E362" s="5" t="s">
        <v>2283</v>
      </c>
      <c r="F362" s="5" t="str">
        <f>IF(ISBLANK(Athletes_Combined[[#This Row],[affiliatename]]), "No Gym", Athletes_Combined[[#This Row],[affiliatename]])</f>
        <v>CrossFit AllStar</v>
      </c>
      <c r="G362" s="5" t="s">
        <v>378</v>
      </c>
      <c r="H362" s="5" t="str">
        <f xml:space="preserve"> Athletes_Combined[[#This Row],[competitorname]] &amp; " - " &amp; Athletes_Combined[[#This Row],[status]]</f>
        <v>Cheryl Brost - ACT</v>
      </c>
      <c r="I362" s="5">
        <v>455</v>
      </c>
      <c r="J362" s="5" t="s">
        <v>2284</v>
      </c>
      <c r="K362" s="5">
        <v>8770</v>
      </c>
      <c r="L362" s="5" t="s">
        <v>1729</v>
      </c>
      <c r="M362" s="5" t="s">
        <v>1278</v>
      </c>
      <c r="N362" s="5">
        <v>48</v>
      </c>
      <c r="O362" s="5" t="s">
        <v>2285</v>
      </c>
      <c r="P362" s="5" t="s">
        <v>383</v>
      </c>
      <c r="Q362" s="17" t="s">
        <v>2286</v>
      </c>
      <c r="R362" s="5" t="str">
        <f t="shared" si="5"/>
        <v>Cheryl Brost</v>
      </c>
      <c r="S362" s="5">
        <v>7</v>
      </c>
      <c r="T362" s="5">
        <v>390</v>
      </c>
      <c r="U362" s="5" t="s">
        <v>2259</v>
      </c>
      <c r="V362" s="6">
        <v>1</v>
      </c>
    </row>
    <row r="363" spans="1:22" x14ac:dyDescent="0.35">
      <c r="A363" s="1">
        <v>1.58</v>
      </c>
      <c r="B363" s="2">
        <v>44874</v>
      </c>
      <c r="C363" s="2" t="s">
        <v>376</v>
      </c>
      <c r="D363" s="2">
        <v>57.2</v>
      </c>
      <c r="E363" s="2" t="s">
        <v>2287</v>
      </c>
      <c r="F363" s="2" t="str">
        <f>IF(ISBLANK(Athletes_Combined[[#This Row],[affiliatename]]), "No Gym", Athletes_Combined[[#This Row],[affiliatename]])</f>
        <v>C4 CrossFit</v>
      </c>
      <c r="G363" s="2" t="s">
        <v>378</v>
      </c>
      <c r="H363" s="2" t="str">
        <f xml:space="preserve"> Athletes_Combined[[#This Row],[competitorname]] &amp; " - " &amp; Athletes_Combined[[#This Row],[status]]</f>
        <v>Aida Koepplinger - ACT</v>
      </c>
      <c r="I363" s="2">
        <v>458</v>
      </c>
      <c r="J363" s="2" t="s">
        <v>2288</v>
      </c>
      <c r="K363" s="2">
        <v>8618</v>
      </c>
      <c r="L363" s="2" t="s">
        <v>2289</v>
      </c>
      <c r="M363" s="2" t="s">
        <v>1278</v>
      </c>
      <c r="N363" s="2">
        <v>45</v>
      </c>
      <c r="O363" s="2" t="s">
        <v>2290</v>
      </c>
      <c r="P363" s="2" t="s">
        <v>383</v>
      </c>
      <c r="Q363" s="16" t="s">
        <v>2291</v>
      </c>
      <c r="R363" s="2" t="str">
        <f t="shared" si="5"/>
        <v>Aida Koepplinger</v>
      </c>
      <c r="S363" s="2">
        <v>8</v>
      </c>
      <c r="T363" s="2">
        <v>350</v>
      </c>
      <c r="U363" s="2" t="s">
        <v>2259</v>
      </c>
      <c r="V363" s="3">
        <v>1</v>
      </c>
    </row>
    <row r="364" spans="1:22" x14ac:dyDescent="0.35">
      <c r="A364" s="4">
        <v>1.58</v>
      </c>
      <c r="B364" s="5">
        <v>44594</v>
      </c>
      <c r="C364" s="5" t="s">
        <v>376</v>
      </c>
      <c r="D364" s="5">
        <v>61.2</v>
      </c>
      <c r="E364" s="5" t="s">
        <v>1798</v>
      </c>
      <c r="F364" s="5" t="str">
        <f>IF(ISBLANK(Athletes_Combined[[#This Row],[affiliatename]]), "No Gym", Athletes_Combined[[#This Row],[affiliatename]])</f>
        <v>Crucible CrossFit</v>
      </c>
      <c r="G364" s="5" t="s">
        <v>378</v>
      </c>
      <c r="H364" s="5" t="str">
        <f xml:space="preserve"> Athletes_Combined[[#This Row],[competitorname]] &amp; " - " &amp; Athletes_Combined[[#This Row],[status]]</f>
        <v>Jennifer Dieter - ACT</v>
      </c>
      <c r="I364" s="5">
        <v>453</v>
      </c>
      <c r="J364" s="5" t="s">
        <v>2292</v>
      </c>
      <c r="K364" s="5">
        <v>50423</v>
      </c>
      <c r="L364" s="5" t="s">
        <v>2293</v>
      </c>
      <c r="M364" s="5" t="s">
        <v>1278</v>
      </c>
      <c r="N364" s="5">
        <v>45</v>
      </c>
      <c r="O364" s="5" t="s">
        <v>2294</v>
      </c>
      <c r="P364" s="5" t="s">
        <v>383</v>
      </c>
      <c r="Q364" s="17" t="s">
        <v>2295</v>
      </c>
      <c r="R364" s="5" t="str">
        <f t="shared" si="5"/>
        <v>Jennifer Dieter</v>
      </c>
      <c r="S364" s="5">
        <v>9</v>
      </c>
      <c r="T364" s="5">
        <v>340</v>
      </c>
      <c r="U364" s="5" t="s">
        <v>2259</v>
      </c>
      <c r="V364" s="6">
        <v>1</v>
      </c>
    </row>
    <row r="365" spans="1:22" x14ac:dyDescent="0.35">
      <c r="A365" s="1">
        <v>1.68</v>
      </c>
      <c r="B365" s="2">
        <v>44877</v>
      </c>
      <c r="C365" s="2" t="s">
        <v>696</v>
      </c>
      <c r="D365" s="2">
        <v>68</v>
      </c>
      <c r="E365" s="2" t="s">
        <v>2296</v>
      </c>
      <c r="F365" s="2" t="str">
        <f>IF(ISBLANK(Athletes_Combined[[#This Row],[affiliatename]]), "No Gym", Athletes_Combined[[#This Row],[affiliatename]])</f>
        <v>CrossFit Berloga</v>
      </c>
      <c r="G365" s="2" t="s">
        <v>257</v>
      </c>
      <c r="H365" s="2" t="str">
        <f xml:space="preserve"> Athletes_Combined[[#This Row],[competitorname]] &amp; " - " &amp; Athletes_Combined[[#This Row],[status]]</f>
        <v>Elena Kulik - WD</v>
      </c>
      <c r="I365" s="2">
        <v>459</v>
      </c>
      <c r="J365" s="2" t="s">
        <v>2297</v>
      </c>
      <c r="K365" s="2">
        <v>586578</v>
      </c>
      <c r="L365" s="2" t="s">
        <v>2298</v>
      </c>
      <c r="M365" s="2" t="s">
        <v>1278</v>
      </c>
      <c r="N365" s="2">
        <v>48</v>
      </c>
      <c r="O365" s="2" t="s">
        <v>2299</v>
      </c>
      <c r="P365" s="2" t="s">
        <v>701</v>
      </c>
      <c r="Q365" s="16" t="s">
        <v>2300</v>
      </c>
      <c r="R365" s="2" t="str">
        <f t="shared" si="5"/>
        <v>Elena Kulik</v>
      </c>
      <c r="S365" s="2">
        <v>10</v>
      </c>
      <c r="T365" s="2">
        <v>20</v>
      </c>
      <c r="U365" s="2" t="s">
        <v>2259</v>
      </c>
      <c r="V365" s="3">
        <v>1</v>
      </c>
    </row>
    <row r="366" spans="1:22" x14ac:dyDescent="0.35">
      <c r="A366" s="4">
        <v>1.74</v>
      </c>
      <c r="B366" s="5">
        <v>44857</v>
      </c>
      <c r="C366" s="5" t="s">
        <v>376</v>
      </c>
      <c r="D366" s="5">
        <v>64.400000000000006</v>
      </c>
      <c r="E366" s="5" t="s">
        <v>2301</v>
      </c>
      <c r="F366" s="5" t="str">
        <f>IF(ISBLANK(Athletes_Combined[[#This Row],[affiliatename]]), "No Gym", Athletes_Combined[[#This Row],[affiliatename]])</f>
        <v>Cottontown CrossFit</v>
      </c>
      <c r="G366" s="5" t="s">
        <v>378</v>
      </c>
      <c r="H366" s="5" t="str">
        <f xml:space="preserve"> Athletes_Combined[[#This Row],[competitorname]] &amp; " - " &amp; Athletes_Combined[[#This Row],[status]]</f>
        <v>Jana Slyder - ACT</v>
      </c>
      <c r="I366" s="5">
        <v>506</v>
      </c>
      <c r="J366" s="5" t="s">
        <v>2302</v>
      </c>
      <c r="K366" s="5">
        <v>710834</v>
      </c>
      <c r="L366" s="5" t="s">
        <v>2303</v>
      </c>
      <c r="M366" s="5" t="s">
        <v>1278</v>
      </c>
      <c r="N366" s="5">
        <v>50</v>
      </c>
      <c r="O366" s="5" t="s">
        <v>2304</v>
      </c>
      <c r="P366" s="5" t="s">
        <v>383</v>
      </c>
      <c r="Q366" s="17" t="s">
        <v>2305</v>
      </c>
      <c r="R366" s="5" t="str">
        <f t="shared" si="5"/>
        <v>Jana Slyder</v>
      </c>
      <c r="S366" s="5">
        <v>1</v>
      </c>
      <c r="T366" s="5">
        <v>650</v>
      </c>
      <c r="U366" s="5" t="s">
        <v>2306</v>
      </c>
      <c r="V366" s="6">
        <v>1</v>
      </c>
    </row>
    <row r="367" spans="1:22" x14ac:dyDescent="0.35">
      <c r="A367" s="1">
        <v>1.65</v>
      </c>
      <c r="B367" s="2">
        <v>44916</v>
      </c>
      <c r="C367" s="2" t="s">
        <v>376</v>
      </c>
      <c r="D367" s="2">
        <v>59</v>
      </c>
      <c r="E367" s="2" t="s">
        <v>2307</v>
      </c>
      <c r="F367" s="2" t="str">
        <f>IF(ISBLANK(Athletes_Combined[[#This Row],[affiliatename]]), "No Gym", Athletes_Combined[[#This Row],[affiliatename]])</f>
        <v>CrossFit The Club</v>
      </c>
      <c r="G367" s="2" t="s">
        <v>378</v>
      </c>
      <c r="H367" s="2" t="str">
        <f xml:space="preserve"> Athletes_Combined[[#This Row],[competitorname]] &amp; " - " &amp; Athletes_Combined[[#This Row],[status]]</f>
        <v>Chris Nelson - ACT</v>
      </c>
      <c r="I367" s="2">
        <v>502</v>
      </c>
      <c r="J367" s="2" t="s">
        <v>2308</v>
      </c>
      <c r="K367" s="2">
        <v>42565</v>
      </c>
      <c r="L367" s="2" t="s">
        <v>1365</v>
      </c>
      <c r="M367" s="2" t="s">
        <v>1278</v>
      </c>
      <c r="N367" s="2">
        <v>50</v>
      </c>
      <c r="O367" s="2" t="s">
        <v>2309</v>
      </c>
      <c r="P367" s="2" t="s">
        <v>383</v>
      </c>
      <c r="Q367" s="16" t="s">
        <v>2310</v>
      </c>
      <c r="R367" s="2" t="str">
        <f t="shared" si="5"/>
        <v>Chris Nelson</v>
      </c>
      <c r="S367" s="2">
        <v>2</v>
      </c>
      <c r="T367" s="2">
        <v>630</v>
      </c>
      <c r="U367" s="2" t="s">
        <v>2306</v>
      </c>
      <c r="V367" s="3">
        <v>1</v>
      </c>
    </row>
    <row r="368" spans="1:22" x14ac:dyDescent="0.35">
      <c r="A368" s="4">
        <v>1.71</v>
      </c>
      <c r="B368" s="5">
        <v>44876</v>
      </c>
      <c r="C368" s="5" t="s">
        <v>459</v>
      </c>
      <c r="D368" s="5">
        <v>65.8</v>
      </c>
      <c r="E368" s="5" t="s">
        <v>2311</v>
      </c>
      <c r="F368" s="5" t="str">
        <f>IF(ISBLANK(Athletes_Combined[[#This Row],[affiliatename]]), "No Gym", Athletes_Combined[[#This Row],[affiliatename]])</f>
        <v>CrossFit Aurora Central</v>
      </c>
      <c r="G368" s="5" t="s">
        <v>378</v>
      </c>
      <c r="H368" s="5" t="str">
        <f xml:space="preserve"> Athletes_Combined[[#This Row],[competitorname]] &amp; " - " &amp; Athletes_Combined[[#This Row],[status]]</f>
        <v>Joyanne Cooper - ACT</v>
      </c>
      <c r="I368" s="5">
        <v>503</v>
      </c>
      <c r="J368" s="5" t="s">
        <v>2312</v>
      </c>
      <c r="K368" s="5">
        <v>109033</v>
      </c>
      <c r="L368" s="5" t="s">
        <v>2313</v>
      </c>
      <c r="M368" s="5" t="s">
        <v>1278</v>
      </c>
      <c r="N368" s="5">
        <v>50</v>
      </c>
      <c r="O368" s="5" t="s">
        <v>2314</v>
      </c>
      <c r="P368" s="5" t="s">
        <v>464</v>
      </c>
      <c r="Q368" s="17" t="s">
        <v>2315</v>
      </c>
      <c r="R368" s="5" t="str">
        <f t="shared" si="5"/>
        <v>Joyanne Cooper</v>
      </c>
      <c r="S368" s="5">
        <v>3</v>
      </c>
      <c r="T368" s="5">
        <v>540</v>
      </c>
      <c r="U368" s="5" t="s">
        <v>2306</v>
      </c>
      <c r="V368" s="6">
        <v>1</v>
      </c>
    </row>
    <row r="369" spans="1:22" x14ac:dyDescent="0.35">
      <c r="A369" s="1">
        <v>1.65</v>
      </c>
      <c r="B369" s="2">
        <v>44891</v>
      </c>
      <c r="C369" s="2" t="s">
        <v>494</v>
      </c>
      <c r="D369" s="2">
        <v>57.2</v>
      </c>
      <c r="E369" s="2" t="s">
        <v>2316</v>
      </c>
      <c r="F369" s="2" t="str">
        <f>IF(ISBLANK(Athletes_Combined[[#This Row],[affiliatename]]), "No Gym", Athletes_Combined[[#This Row],[affiliatename]])</f>
        <v>CrossFit Louvre II</v>
      </c>
      <c r="G369" s="2" t="s">
        <v>378</v>
      </c>
      <c r="H369" s="2" t="str">
        <f xml:space="preserve"> Athletes_Combined[[#This Row],[competitorname]] &amp; " - " &amp; Athletes_Combined[[#This Row],[status]]</f>
        <v>Francoise Mahier - ACT</v>
      </c>
      <c r="I369" s="2">
        <v>505</v>
      </c>
      <c r="J369" s="2" t="s">
        <v>2317</v>
      </c>
      <c r="K369" s="2">
        <v>213252</v>
      </c>
      <c r="L369" s="2" t="s">
        <v>2318</v>
      </c>
      <c r="M369" s="2" t="s">
        <v>1278</v>
      </c>
      <c r="N369" s="2">
        <v>50</v>
      </c>
      <c r="O369" s="2" t="s">
        <v>2319</v>
      </c>
      <c r="P369" s="2" t="s">
        <v>499</v>
      </c>
      <c r="Q369" s="16" t="s">
        <v>2320</v>
      </c>
      <c r="R369" s="2" t="str">
        <f t="shared" si="5"/>
        <v>Francoise Mahier</v>
      </c>
      <c r="S369" s="2">
        <v>4</v>
      </c>
      <c r="T369" s="2">
        <v>530</v>
      </c>
      <c r="U369" s="2" t="s">
        <v>2306</v>
      </c>
      <c r="V369" s="3">
        <v>1</v>
      </c>
    </row>
    <row r="370" spans="1:22" x14ac:dyDescent="0.35">
      <c r="A370" s="4">
        <v>1.62</v>
      </c>
      <c r="B370" s="5">
        <v>44863</v>
      </c>
      <c r="C370" s="5" t="s">
        <v>683</v>
      </c>
      <c r="D370" s="5">
        <v>59.9</v>
      </c>
      <c r="E370" s="5" t="s">
        <v>2321</v>
      </c>
      <c r="F370" s="5" t="str">
        <f>IF(ISBLANK(Athletes_Combined[[#This Row],[affiliatename]]), "No Gym", Athletes_Combined[[#This Row],[affiliatename]])</f>
        <v>CrossFit Tayburun</v>
      </c>
      <c r="G370" s="5" t="s">
        <v>378</v>
      </c>
      <c r="H370" s="5" t="str">
        <f xml:space="preserve"> Athletes_Combined[[#This Row],[competitorname]] &amp; " - " &amp; Athletes_Combined[[#This Row],[status]]</f>
        <v>Maricruz Prieto - ACT</v>
      </c>
      <c r="I370" s="5">
        <v>507</v>
      </c>
      <c r="J370" s="5" t="s">
        <v>2322</v>
      </c>
      <c r="K370" s="5">
        <v>729204</v>
      </c>
      <c r="L370" s="5" t="s">
        <v>2323</v>
      </c>
      <c r="M370" s="5" t="s">
        <v>1278</v>
      </c>
      <c r="N370" s="5">
        <v>51</v>
      </c>
      <c r="O370" s="5" t="s">
        <v>2324</v>
      </c>
      <c r="P370" s="5" t="s">
        <v>688</v>
      </c>
      <c r="Q370" s="17" t="s">
        <v>2325</v>
      </c>
      <c r="R370" s="5" t="str">
        <f t="shared" si="5"/>
        <v>Maricruz Prieto</v>
      </c>
      <c r="S370" s="5">
        <v>5</v>
      </c>
      <c r="T370" s="5">
        <v>490</v>
      </c>
      <c r="U370" s="5" t="s">
        <v>2306</v>
      </c>
      <c r="V370" s="6">
        <v>1</v>
      </c>
    </row>
    <row r="371" spans="1:22" x14ac:dyDescent="0.35">
      <c r="A371" s="1">
        <v>1.58</v>
      </c>
      <c r="B371" s="2">
        <v>44888</v>
      </c>
      <c r="C371" s="2" t="s">
        <v>403</v>
      </c>
      <c r="D371" s="2">
        <v>59.4</v>
      </c>
      <c r="E371" s="2" t="s">
        <v>2177</v>
      </c>
      <c r="F371" s="2" t="str">
        <f>IF(ISBLANK(Athletes_Combined[[#This Row],[affiliatename]]), "No Gym", Athletes_Combined[[#This Row],[affiliatename]])</f>
        <v>CrossFit Active</v>
      </c>
      <c r="G371" s="2" t="s">
        <v>378</v>
      </c>
      <c r="H371" s="2" t="str">
        <f xml:space="preserve"> Athletes_Combined[[#This Row],[competitorname]] &amp; " - " &amp; Athletes_Combined[[#This Row],[status]]</f>
        <v>Belinda Halcrow - ACT</v>
      </c>
      <c r="I371" s="2">
        <v>501</v>
      </c>
      <c r="J371" s="2" t="s">
        <v>2326</v>
      </c>
      <c r="K371" s="2">
        <v>321495</v>
      </c>
      <c r="L371" s="2" t="s">
        <v>2327</v>
      </c>
      <c r="M371" s="2" t="s">
        <v>1278</v>
      </c>
      <c r="N371" s="2">
        <v>50</v>
      </c>
      <c r="O371" s="2" t="s">
        <v>2328</v>
      </c>
      <c r="P371" s="2" t="s">
        <v>408</v>
      </c>
      <c r="Q371" s="16" t="s">
        <v>2329</v>
      </c>
      <c r="R371" s="2" t="str">
        <f t="shared" si="5"/>
        <v>Belinda Halcrow</v>
      </c>
      <c r="S371" s="2">
        <v>6</v>
      </c>
      <c r="T371" s="2">
        <v>480</v>
      </c>
      <c r="U371" s="2" t="s">
        <v>2306</v>
      </c>
      <c r="V371" s="3">
        <v>1</v>
      </c>
    </row>
    <row r="372" spans="1:22" x14ac:dyDescent="0.35">
      <c r="A372" s="4">
        <v>1.65</v>
      </c>
      <c r="B372" s="5">
        <v>44847</v>
      </c>
      <c r="C372" s="5" t="s">
        <v>376</v>
      </c>
      <c r="D372" s="5">
        <v>65.8</v>
      </c>
      <c r="E372" s="5" t="s">
        <v>2330</v>
      </c>
      <c r="F372" s="5" t="str">
        <f>IF(ISBLANK(Athletes_Combined[[#This Row],[affiliatename]]), "No Gym", Athletes_Combined[[#This Row],[affiliatename]])</f>
        <v>CrossFit Coeur D'Alene</v>
      </c>
      <c r="G372" s="5" t="s">
        <v>378</v>
      </c>
      <c r="H372" s="5" t="str">
        <f xml:space="preserve"> Athletes_Combined[[#This Row],[competitorname]] &amp; " - " &amp; Athletes_Combined[[#This Row],[status]]</f>
        <v>Tia Vesser - ACT</v>
      </c>
      <c r="I372" s="5">
        <v>504</v>
      </c>
      <c r="J372" s="5" t="s">
        <v>2331</v>
      </c>
      <c r="K372" s="5">
        <v>505635</v>
      </c>
      <c r="L372" s="5" t="s">
        <v>2332</v>
      </c>
      <c r="M372" s="5" t="s">
        <v>1278</v>
      </c>
      <c r="N372" s="5">
        <v>50</v>
      </c>
      <c r="O372" s="5" t="s">
        <v>2333</v>
      </c>
      <c r="P372" s="5" t="s">
        <v>383</v>
      </c>
      <c r="Q372" s="17" t="s">
        <v>2334</v>
      </c>
      <c r="R372" s="5" t="str">
        <f t="shared" si="5"/>
        <v>Tia Vesser</v>
      </c>
      <c r="S372" s="5">
        <v>7</v>
      </c>
      <c r="T372" s="5">
        <v>420</v>
      </c>
      <c r="U372" s="5" t="s">
        <v>2306</v>
      </c>
      <c r="V372" s="6">
        <v>1</v>
      </c>
    </row>
    <row r="373" spans="1:22" x14ac:dyDescent="0.35">
      <c r="A373" s="1">
        <v>1.74</v>
      </c>
      <c r="B373" s="2">
        <v>44932</v>
      </c>
      <c r="C373" s="2" t="s">
        <v>376</v>
      </c>
      <c r="D373" s="2">
        <v>63.5</v>
      </c>
      <c r="E373" s="2" t="s">
        <v>2335</v>
      </c>
      <c r="F373" s="2" t="str">
        <f>IF(ISBLANK(Athletes_Combined[[#This Row],[affiliatename]]), "No Gym", Athletes_Combined[[#This Row],[affiliatename]])</f>
        <v>CrossFit EGA</v>
      </c>
      <c r="G373" s="2" t="s">
        <v>378</v>
      </c>
      <c r="H373" s="2" t="str">
        <f xml:space="preserve"> Athletes_Combined[[#This Row],[competitorname]] &amp; " - " &amp; Athletes_Combined[[#This Row],[status]]</f>
        <v>Alexia Fineman - ACT</v>
      </c>
      <c r="I373" s="2">
        <v>508</v>
      </c>
      <c r="J373" s="2" t="s">
        <v>2336</v>
      </c>
      <c r="K373" s="2">
        <v>80344</v>
      </c>
      <c r="L373" s="2" t="s">
        <v>2337</v>
      </c>
      <c r="M373" s="2" t="s">
        <v>1278</v>
      </c>
      <c r="N373" s="2">
        <v>52</v>
      </c>
      <c r="O373" s="2" t="s">
        <v>2338</v>
      </c>
      <c r="P373" s="2" t="s">
        <v>383</v>
      </c>
      <c r="Q373" s="16" t="s">
        <v>2339</v>
      </c>
      <c r="R373" s="2" t="str">
        <f t="shared" si="5"/>
        <v>Alexia Fineman</v>
      </c>
      <c r="S373" s="2">
        <v>8</v>
      </c>
      <c r="T373" s="2">
        <v>320</v>
      </c>
      <c r="U373" s="2" t="s">
        <v>2306</v>
      </c>
      <c r="V373" s="3">
        <v>1</v>
      </c>
    </row>
    <row r="374" spans="1:22" x14ac:dyDescent="0.35">
      <c r="A374" s="4">
        <v>1.65</v>
      </c>
      <c r="B374" s="5">
        <v>44784</v>
      </c>
      <c r="C374" s="5" t="s">
        <v>403</v>
      </c>
      <c r="D374" s="5">
        <v>59</v>
      </c>
      <c r="E374" s="5" t="s">
        <v>2340</v>
      </c>
      <c r="F374" s="5" t="str">
        <f>IF(ISBLANK(Athletes_Combined[[#This Row],[affiliatename]]), "No Gym", Athletes_Combined[[#This Row],[affiliatename]])</f>
        <v>CrossFit Torian</v>
      </c>
      <c r="G374" s="5" t="s">
        <v>378</v>
      </c>
      <c r="H374" s="5" t="str">
        <f xml:space="preserve"> Athletes_Combined[[#This Row],[competitorname]] &amp; " - " &amp; Athletes_Combined[[#This Row],[status]]</f>
        <v>Deborah Schedue - ACT</v>
      </c>
      <c r="I374" s="5">
        <v>509</v>
      </c>
      <c r="J374" s="5" t="s">
        <v>2341</v>
      </c>
      <c r="K374" s="5">
        <v>195717</v>
      </c>
      <c r="L374" s="5" t="s">
        <v>2342</v>
      </c>
      <c r="M374" s="5" t="s">
        <v>1278</v>
      </c>
      <c r="N374" s="5">
        <v>51</v>
      </c>
      <c r="O374" s="5" t="s">
        <v>2343</v>
      </c>
      <c r="P374" s="5" t="s">
        <v>408</v>
      </c>
      <c r="Q374" s="17" t="s">
        <v>2344</v>
      </c>
      <c r="R374" s="5" t="str">
        <f t="shared" si="5"/>
        <v>Deborah Schedue</v>
      </c>
      <c r="S374" s="5">
        <v>9</v>
      </c>
      <c r="T374" s="5">
        <v>280</v>
      </c>
      <c r="U374" s="5" t="s">
        <v>2306</v>
      </c>
      <c r="V374" s="6">
        <v>1</v>
      </c>
    </row>
    <row r="375" spans="1:22" x14ac:dyDescent="0.35">
      <c r="A375" s="1">
        <v>1.74</v>
      </c>
      <c r="B375" s="2">
        <v>44756</v>
      </c>
      <c r="C375" s="2" t="s">
        <v>466</v>
      </c>
      <c r="D375" s="2">
        <v>64</v>
      </c>
      <c r="E375" s="2" t="s">
        <v>467</v>
      </c>
      <c r="F375" s="2" t="str">
        <f>IF(ISBLANK(Athletes_Combined[[#This Row],[affiliatename]]), "No Gym", Athletes_Combined[[#This Row],[affiliatename]])</f>
        <v>CrossFit Nordic</v>
      </c>
      <c r="G375" s="2" t="s">
        <v>257</v>
      </c>
      <c r="H375" s="2" t="str">
        <f xml:space="preserve"> Athletes_Combined[[#This Row],[competitorname]] &amp; " - " &amp; Athletes_Combined[[#This Row],[status]]</f>
        <v>Jessica Clevenvik - WD</v>
      </c>
      <c r="I375" s="2">
        <v>510</v>
      </c>
      <c r="J375" s="2" t="s">
        <v>2345</v>
      </c>
      <c r="K375" s="2">
        <v>55291</v>
      </c>
      <c r="L375" s="2" t="s">
        <v>1915</v>
      </c>
      <c r="M375" s="2" t="s">
        <v>1278</v>
      </c>
      <c r="N375" s="2">
        <v>50</v>
      </c>
      <c r="O375" s="2" t="s">
        <v>2346</v>
      </c>
      <c r="P375" s="2" t="s">
        <v>471</v>
      </c>
      <c r="Q375" s="16" t="s">
        <v>2347</v>
      </c>
      <c r="R375" s="2" t="str">
        <f t="shared" si="5"/>
        <v>Jessica Clevenvik</v>
      </c>
      <c r="S375" s="2">
        <v>10</v>
      </c>
      <c r="T375" s="2">
        <v>120</v>
      </c>
      <c r="U375" s="2" t="s">
        <v>2306</v>
      </c>
      <c r="V375" s="3">
        <v>1</v>
      </c>
    </row>
    <row r="376" spans="1:22" x14ac:dyDescent="0.35">
      <c r="A376" s="4">
        <v>1.68</v>
      </c>
      <c r="B376" s="5">
        <v>44924</v>
      </c>
      <c r="C376" s="5" t="s">
        <v>459</v>
      </c>
      <c r="D376" s="5">
        <v>63.5</v>
      </c>
      <c r="E376" s="5" t="s">
        <v>2348</v>
      </c>
      <c r="F376" s="5" t="str">
        <f>IF(ISBLANK(Athletes_Combined[[#This Row],[affiliatename]]), "No Gym", Athletes_Combined[[#This Row],[affiliatename]])</f>
        <v>CrossFit Saskatoon</v>
      </c>
      <c r="G376" s="5" t="s">
        <v>378</v>
      </c>
      <c r="H376" s="5" t="str">
        <f xml:space="preserve"> Athletes_Combined[[#This Row],[competitorname]] &amp; " - " &amp; Athletes_Combined[[#This Row],[status]]</f>
        <v>Laurie Meschishnick - ACT</v>
      </c>
      <c r="I376" s="5">
        <v>551</v>
      </c>
      <c r="J376" s="5" t="s">
        <v>2349</v>
      </c>
      <c r="K376" s="5">
        <v>13983</v>
      </c>
      <c r="L376" s="5" t="s">
        <v>2350</v>
      </c>
      <c r="M376" s="5" t="s">
        <v>1278</v>
      </c>
      <c r="N376" s="5">
        <v>55</v>
      </c>
      <c r="O376" s="5" t="s">
        <v>2351</v>
      </c>
      <c r="P376" s="5" t="s">
        <v>464</v>
      </c>
      <c r="Q376" s="17" t="s">
        <v>2352</v>
      </c>
      <c r="R376" s="5" t="str">
        <f t="shared" si="5"/>
        <v>Laurie Meschishnick</v>
      </c>
      <c r="S376" s="5">
        <v>1</v>
      </c>
      <c r="T376" s="5">
        <v>640</v>
      </c>
      <c r="U376" s="5" t="s">
        <v>2353</v>
      </c>
      <c r="V376" s="6">
        <v>1</v>
      </c>
    </row>
    <row r="377" spans="1:22" x14ac:dyDescent="0.35">
      <c r="A377" s="1">
        <v>1.71</v>
      </c>
      <c r="B377" s="2">
        <v>44817</v>
      </c>
      <c r="C377" s="2" t="s">
        <v>376</v>
      </c>
      <c r="D377" s="2">
        <v>64.900000000000006</v>
      </c>
      <c r="E377" s="2" t="s">
        <v>2354</v>
      </c>
      <c r="F377" s="2" t="str">
        <f>IF(ISBLANK(Athletes_Combined[[#This Row],[affiliatename]]), "No Gym", Athletes_Combined[[#This Row],[affiliatename]])</f>
        <v>Custer CrossFit</v>
      </c>
      <c r="G377" s="2" t="s">
        <v>378</v>
      </c>
      <c r="H377" s="2" t="str">
        <f xml:space="preserve"> Athletes_Combined[[#This Row],[competitorname]] &amp; " - " &amp; Athletes_Combined[[#This Row],[status]]</f>
        <v>Linda Elstun - ACT</v>
      </c>
      <c r="I377" s="2">
        <v>554</v>
      </c>
      <c r="J377" s="2" t="s">
        <v>2355</v>
      </c>
      <c r="K377" s="2">
        <v>19241</v>
      </c>
      <c r="L377" s="2" t="s">
        <v>2356</v>
      </c>
      <c r="M377" s="2" t="s">
        <v>1278</v>
      </c>
      <c r="N377" s="2">
        <v>55</v>
      </c>
      <c r="O377" s="2" t="s">
        <v>2357</v>
      </c>
      <c r="P377" s="2" t="s">
        <v>383</v>
      </c>
      <c r="Q377" s="16" t="s">
        <v>2358</v>
      </c>
      <c r="R377" s="2" t="str">
        <f t="shared" si="5"/>
        <v>Linda Elstun</v>
      </c>
      <c r="S377" s="2">
        <v>2</v>
      </c>
      <c r="T377" s="2">
        <v>550</v>
      </c>
      <c r="U377" s="2" t="s">
        <v>2353</v>
      </c>
      <c r="V377" s="3">
        <v>1</v>
      </c>
    </row>
    <row r="378" spans="1:22" x14ac:dyDescent="0.35">
      <c r="A378" s="4">
        <v>1.65</v>
      </c>
      <c r="B378" s="5">
        <v>44893</v>
      </c>
      <c r="C378" s="5" t="s">
        <v>774</v>
      </c>
      <c r="D378" s="5">
        <v>65.3</v>
      </c>
      <c r="E378" s="5" t="s">
        <v>2359</v>
      </c>
      <c r="F378" s="5" t="str">
        <f>IF(ISBLANK(Athletes_Combined[[#This Row],[affiliatename]]), "No Gym", Athletes_Combined[[#This Row],[affiliatename]])</f>
        <v>CrossFit Vlaardingen</v>
      </c>
      <c r="G378" s="5" t="s">
        <v>378</v>
      </c>
      <c r="H378" s="5" t="str">
        <f xml:space="preserve"> Athletes_Combined[[#This Row],[competitorname]] &amp; " - " &amp; Athletes_Combined[[#This Row],[status]]</f>
        <v>Marion Valkenburg - ACT</v>
      </c>
      <c r="I378" s="5">
        <v>552</v>
      </c>
      <c r="J378" s="5" t="s">
        <v>2360</v>
      </c>
      <c r="K378" s="5">
        <v>27530</v>
      </c>
      <c r="L378" s="5" t="s">
        <v>2361</v>
      </c>
      <c r="M378" s="5" t="s">
        <v>1278</v>
      </c>
      <c r="N378" s="5">
        <v>55</v>
      </c>
      <c r="O378" s="5" t="s">
        <v>2362</v>
      </c>
      <c r="P378" s="5" t="s">
        <v>779</v>
      </c>
      <c r="Q378" s="17" t="s">
        <v>2363</v>
      </c>
      <c r="R378" s="5" t="str">
        <f t="shared" si="5"/>
        <v>Marion Valkenburg</v>
      </c>
      <c r="S378" s="5">
        <v>3</v>
      </c>
      <c r="T378" s="5">
        <v>460</v>
      </c>
      <c r="U378" s="5" t="s">
        <v>2353</v>
      </c>
      <c r="V378" s="6">
        <v>1</v>
      </c>
    </row>
    <row r="379" spans="1:22" x14ac:dyDescent="0.35">
      <c r="A379" s="1">
        <v>1.65</v>
      </c>
      <c r="B379" s="2">
        <v>44898</v>
      </c>
      <c r="C379" s="2" t="s">
        <v>376</v>
      </c>
      <c r="D379" s="2">
        <v>63.5</v>
      </c>
      <c r="E379" s="2" t="s">
        <v>2364</v>
      </c>
      <c r="F379" s="2" t="str">
        <f>IF(ISBLANK(Athletes_Combined[[#This Row],[affiliatename]]), "No Gym", Athletes_Combined[[#This Row],[affiliatename]])</f>
        <v>CrossFit San Benito</v>
      </c>
      <c r="G379" s="2" t="s">
        <v>378</v>
      </c>
      <c r="H379" s="2" t="str">
        <f xml:space="preserve"> Athletes_Combined[[#This Row],[competitorname]] &amp; " - " &amp; Athletes_Combined[[#This Row],[status]]</f>
        <v>Hylie Thompson - ACT</v>
      </c>
      <c r="I379" s="2">
        <v>553</v>
      </c>
      <c r="J379" s="2" t="s">
        <v>2365</v>
      </c>
      <c r="K379" s="2">
        <v>29279</v>
      </c>
      <c r="L379" s="2" t="s">
        <v>2366</v>
      </c>
      <c r="M379" s="2" t="s">
        <v>1278</v>
      </c>
      <c r="N379" s="2">
        <v>56</v>
      </c>
      <c r="O379" s="2" t="s">
        <v>2367</v>
      </c>
      <c r="P379" s="2" t="s">
        <v>383</v>
      </c>
      <c r="Q379" s="16" t="s">
        <v>2368</v>
      </c>
      <c r="R379" s="2" t="str">
        <f t="shared" si="5"/>
        <v>Hylie Thompson</v>
      </c>
      <c r="S379" s="2">
        <v>4</v>
      </c>
      <c r="T379" s="2">
        <v>430</v>
      </c>
      <c r="U379" s="2" t="s">
        <v>2353</v>
      </c>
      <c r="V379" s="3">
        <v>1</v>
      </c>
    </row>
    <row r="380" spans="1:22" x14ac:dyDescent="0.35">
      <c r="A380" s="4">
        <v>1.62</v>
      </c>
      <c r="B380" s="5">
        <v>44844</v>
      </c>
      <c r="C380" s="5" t="s">
        <v>376</v>
      </c>
      <c r="D380" s="5">
        <v>59.9</v>
      </c>
      <c r="E380" s="5" t="s">
        <v>2369</v>
      </c>
      <c r="F380" s="5" t="str">
        <f>IF(ISBLANK(Athletes_Combined[[#This Row],[affiliatename]]), "No Gym", Athletes_Combined[[#This Row],[affiliatename]])</f>
        <v>CrossFit Type 44</v>
      </c>
      <c r="G380" s="5" t="s">
        <v>378</v>
      </c>
      <c r="H380" s="5" t="str">
        <f xml:space="preserve"> Athletes_Combined[[#This Row],[competitorname]] &amp; " - " &amp; Athletes_Combined[[#This Row],[status]]</f>
        <v>April Watkins - ACT</v>
      </c>
      <c r="I380" s="5">
        <v>556</v>
      </c>
      <c r="J380" s="5" t="s">
        <v>2370</v>
      </c>
      <c r="K380" s="5">
        <v>215328</v>
      </c>
      <c r="L380" s="5" t="s">
        <v>2371</v>
      </c>
      <c r="M380" s="5" t="s">
        <v>1278</v>
      </c>
      <c r="N380" s="5">
        <v>55</v>
      </c>
      <c r="O380" s="5" t="s">
        <v>2372</v>
      </c>
      <c r="P380" s="5" t="s">
        <v>383</v>
      </c>
      <c r="Q380" s="17" t="s">
        <v>2373</v>
      </c>
      <c r="R380" s="5" t="str">
        <f t="shared" si="5"/>
        <v>April Watkins</v>
      </c>
      <c r="S380" s="5">
        <v>5</v>
      </c>
      <c r="T380" s="5">
        <v>390</v>
      </c>
      <c r="U380" s="5" t="s">
        <v>2353</v>
      </c>
      <c r="V380" s="6">
        <v>1</v>
      </c>
    </row>
    <row r="381" spans="1:22" x14ac:dyDescent="0.35">
      <c r="A381" s="1">
        <v>1.58</v>
      </c>
      <c r="B381" s="2">
        <v>44888</v>
      </c>
      <c r="C381" s="2" t="s">
        <v>403</v>
      </c>
      <c r="D381" s="2">
        <v>56.7</v>
      </c>
      <c r="E381" s="2" t="s">
        <v>2177</v>
      </c>
      <c r="F381" s="2" t="str">
        <f>IF(ISBLANK(Athletes_Combined[[#This Row],[affiliatename]]), "No Gym", Athletes_Combined[[#This Row],[affiliatename]])</f>
        <v>CrossFit Active</v>
      </c>
      <c r="G381" s="2" t="s">
        <v>378</v>
      </c>
      <c r="H381" s="2" t="str">
        <f xml:space="preserve"> Athletes_Combined[[#This Row],[competitorname]] &amp; " - " &amp; Athletes_Combined[[#This Row],[status]]</f>
        <v>Lynne Knapman - ACT</v>
      </c>
      <c r="I381" s="2">
        <v>560</v>
      </c>
      <c r="J381" s="2" t="s">
        <v>2374</v>
      </c>
      <c r="K381" s="2">
        <v>24334</v>
      </c>
      <c r="L381" s="2" t="s">
        <v>2375</v>
      </c>
      <c r="M381" s="2" t="s">
        <v>1278</v>
      </c>
      <c r="N381" s="2">
        <v>59</v>
      </c>
      <c r="O381" s="2" t="s">
        <v>2376</v>
      </c>
      <c r="P381" s="2" t="s">
        <v>408</v>
      </c>
      <c r="Q381" s="16" t="s">
        <v>2377</v>
      </c>
      <c r="R381" s="2" t="str">
        <f t="shared" si="5"/>
        <v>Lynne Knapman</v>
      </c>
      <c r="S381" s="2">
        <v>6</v>
      </c>
      <c r="T381" s="2">
        <v>380</v>
      </c>
      <c r="U381" s="2" t="s">
        <v>2353</v>
      </c>
      <c r="V381" s="3">
        <v>1</v>
      </c>
    </row>
    <row r="382" spans="1:22" x14ac:dyDescent="0.35">
      <c r="A382" s="4">
        <v>1.65</v>
      </c>
      <c r="B382" s="5">
        <v>44905</v>
      </c>
      <c r="C382" s="5" t="s">
        <v>403</v>
      </c>
      <c r="D382" s="5">
        <v>63</v>
      </c>
      <c r="E382" s="5" t="s">
        <v>2378</v>
      </c>
      <c r="F382" s="5" t="str">
        <f>IF(ISBLANK(Athletes_Combined[[#This Row],[affiliatename]]), "No Gym", Athletes_Combined[[#This Row],[affiliatename]])</f>
        <v>CrossFit Origin</v>
      </c>
      <c r="G382" s="5" t="s">
        <v>378</v>
      </c>
      <c r="H382" s="5" t="str">
        <f xml:space="preserve"> Athletes_Combined[[#This Row],[competitorname]] &amp; " - " &amp; Athletes_Combined[[#This Row],[status]]</f>
        <v>Judith Tynan - ACT</v>
      </c>
      <c r="I382" s="5">
        <v>555</v>
      </c>
      <c r="J382" s="5" t="s">
        <v>2379</v>
      </c>
      <c r="K382" s="5">
        <v>261786</v>
      </c>
      <c r="L382" s="5" t="s">
        <v>2380</v>
      </c>
      <c r="M382" s="5" t="s">
        <v>1278</v>
      </c>
      <c r="N382" s="5">
        <v>56</v>
      </c>
      <c r="O382" s="5" t="s">
        <v>2381</v>
      </c>
      <c r="P382" s="5" t="s">
        <v>408</v>
      </c>
      <c r="Q382" s="17" t="s">
        <v>2382</v>
      </c>
      <c r="R382" s="5" t="str">
        <f t="shared" si="5"/>
        <v>Judith Tynan</v>
      </c>
      <c r="S382" s="5">
        <v>7</v>
      </c>
      <c r="T382" s="5">
        <v>320</v>
      </c>
      <c r="U382" s="5" t="s">
        <v>2353</v>
      </c>
      <c r="V382" s="6">
        <v>1</v>
      </c>
    </row>
    <row r="383" spans="1:22" x14ac:dyDescent="0.35">
      <c r="A383" s="1">
        <v>1.68</v>
      </c>
      <c r="B383" s="2">
        <v>44884</v>
      </c>
      <c r="C383" s="2" t="s">
        <v>376</v>
      </c>
      <c r="D383" s="2">
        <v>65.8</v>
      </c>
      <c r="E383" s="2" t="s">
        <v>2383</v>
      </c>
      <c r="F383" s="2" t="str">
        <f>IF(ISBLANK(Athletes_Combined[[#This Row],[affiliatename]]), "No Gym", Athletes_Combined[[#This Row],[affiliatename]])</f>
        <v>CrossFit Westchase Largo</v>
      </c>
      <c r="G383" s="2" t="s">
        <v>378</v>
      </c>
      <c r="H383" s="2" t="str">
        <f xml:space="preserve"> Athletes_Combined[[#This Row],[competitorname]] &amp; " - " &amp; Athletes_Combined[[#This Row],[status]]</f>
        <v>Sue Velott - ACT</v>
      </c>
      <c r="I383" s="2">
        <v>559</v>
      </c>
      <c r="J383" s="2" t="s">
        <v>2384</v>
      </c>
      <c r="K383" s="2">
        <v>100338</v>
      </c>
      <c r="L383" s="2" t="s">
        <v>2385</v>
      </c>
      <c r="M383" s="2" t="s">
        <v>1278</v>
      </c>
      <c r="N383" s="2">
        <v>56</v>
      </c>
      <c r="O383" s="2" t="s">
        <v>2386</v>
      </c>
      <c r="P383" s="2" t="s">
        <v>383</v>
      </c>
      <c r="Q383" s="16" t="s">
        <v>2387</v>
      </c>
      <c r="R383" s="2" t="str">
        <f t="shared" si="5"/>
        <v>Sue Velott</v>
      </c>
      <c r="S383" s="2">
        <v>8</v>
      </c>
      <c r="T383" s="2">
        <v>250</v>
      </c>
      <c r="U383" s="2" t="s">
        <v>2353</v>
      </c>
      <c r="V383" s="3">
        <v>1</v>
      </c>
    </row>
    <row r="384" spans="1:22" x14ac:dyDescent="0.35">
      <c r="A384" s="4">
        <v>1.74</v>
      </c>
      <c r="B384" s="5">
        <v>44909</v>
      </c>
      <c r="C384" s="5" t="s">
        <v>676</v>
      </c>
      <c r="D384" s="5">
        <v>59</v>
      </c>
      <c r="E384" s="5" t="s">
        <v>2388</v>
      </c>
      <c r="F384" s="5" t="str">
        <f>IF(ISBLANK(Athletes_Combined[[#This Row],[affiliatename]]), "No Gym", Athletes_Combined[[#This Row],[affiliatename]])</f>
        <v>Functional Strength CrossFit</v>
      </c>
      <c r="G384" s="5" t="s">
        <v>378</v>
      </c>
      <c r="H384" s="5" t="str">
        <f xml:space="preserve"> Athletes_Combined[[#This Row],[competitorname]] &amp; " - " &amp; Athletes_Combined[[#This Row],[status]]</f>
        <v>Debbie Downing - ACT</v>
      </c>
      <c r="I384" s="5">
        <v>558</v>
      </c>
      <c r="J384" s="5" t="s">
        <v>2389</v>
      </c>
      <c r="K384" s="5">
        <v>13813</v>
      </c>
      <c r="L384" s="5" t="s">
        <v>2390</v>
      </c>
      <c r="M384" s="5" t="s">
        <v>1278</v>
      </c>
      <c r="N384" s="5">
        <v>57</v>
      </c>
      <c r="O384" s="5" t="s">
        <v>2391</v>
      </c>
      <c r="P384" s="5" t="s">
        <v>681</v>
      </c>
      <c r="Q384" s="17" t="s">
        <v>2392</v>
      </c>
      <c r="R384" s="5" t="str">
        <f t="shared" si="5"/>
        <v>Debbie Downing</v>
      </c>
      <c r="S384" s="5">
        <v>9</v>
      </c>
      <c r="T384" s="5">
        <v>220</v>
      </c>
      <c r="U384" s="5" t="s">
        <v>2353</v>
      </c>
      <c r="V384" s="6">
        <v>1</v>
      </c>
    </row>
    <row r="385" spans="1:22" x14ac:dyDescent="0.35">
      <c r="A385" s="1">
        <v>1.58</v>
      </c>
      <c r="B385" s="2">
        <v>44895</v>
      </c>
      <c r="C385" s="2" t="s">
        <v>376</v>
      </c>
      <c r="D385" s="2">
        <v>59</v>
      </c>
      <c r="E385" s="2" t="s">
        <v>2393</v>
      </c>
      <c r="F385" s="2" t="str">
        <f>IF(ISBLANK(Athletes_Combined[[#This Row],[affiliatename]]), "No Gym", Athletes_Combined[[#This Row],[affiliatename]])</f>
        <v>CrossFit Vex</v>
      </c>
      <c r="G385" s="2" t="s">
        <v>257</v>
      </c>
      <c r="H385" s="2" t="str">
        <f xml:space="preserve"> Athletes_Combined[[#This Row],[competitorname]] &amp; " - " &amp; Athletes_Combined[[#This Row],[status]]</f>
        <v>Mary Beth Prodromides - WD</v>
      </c>
      <c r="I385" s="2">
        <v>557</v>
      </c>
      <c r="J385" s="2" t="s">
        <v>2394</v>
      </c>
      <c r="K385" s="2">
        <v>1900</v>
      </c>
      <c r="L385" s="2" t="s">
        <v>2395</v>
      </c>
      <c r="M385" s="2" t="s">
        <v>1278</v>
      </c>
      <c r="N385" s="2">
        <v>58</v>
      </c>
      <c r="O385" s="2" t="s">
        <v>2396</v>
      </c>
      <c r="P385" s="2" t="s">
        <v>383</v>
      </c>
      <c r="Q385" s="16" t="s">
        <v>2397</v>
      </c>
      <c r="R385" s="2" t="str">
        <f t="shared" si="5"/>
        <v>Mary Beth Prodromides</v>
      </c>
      <c r="S385" s="2">
        <v>10</v>
      </c>
      <c r="T385" s="2">
        <v>240</v>
      </c>
      <c r="U385" s="2" t="s">
        <v>2353</v>
      </c>
      <c r="V385" s="3">
        <v>1</v>
      </c>
    </row>
    <row r="386" spans="1:22" x14ac:dyDescent="0.35">
      <c r="A386" s="4">
        <v>1.68</v>
      </c>
      <c r="B386" s="5">
        <v>44917</v>
      </c>
      <c r="C386" s="5" t="s">
        <v>459</v>
      </c>
      <c r="D386" s="5">
        <v>55.8</v>
      </c>
      <c r="E386" s="5" t="s">
        <v>2398</v>
      </c>
      <c r="F386" s="5" t="str">
        <f>IF(ISBLANK(Athletes_Combined[[#This Row],[affiliatename]]), "No Gym", Athletes_Combined[[#This Row],[affiliatename]])</f>
        <v>CrossFit West Vancouver</v>
      </c>
      <c r="G386" s="5" t="s">
        <v>378</v>
      </c>
      <c r="H386" s="5" t="str">
        <f xml:space="preserve"> Athletes_Combined[[#This Row],[competitorname]] &amp; " - " &amp; Athletes_Combined[[#This Row],[status]]</f>
        <v>Susan Clarke - ACT</v>
      </c>
      <c r="I386" s="5">
        <v>601</v>
      </c>
      <c r="J386" s="5" t="s">
        <v>638</v>
      </c>
      <c r="K386" s="5">
        <v>150577</v>
      </c>
      <c r="L386" s="5" t="s">
        <v>2399</v>
      </c>
      <c r="M386" s="5" t="s">
        <v>1278</v>
      </c>
      <c r="N386" s="5">
        <v>60</v>
      </c>
      <c r="O386" s="5" t="s">
        <v>2400</v>
      </c>
      <c r="P386" s="5" t="s">
        <v>464</v>
      </c>
      <c r="Q386" s="17" t="s">
        <v>2401</v>
      </c>
      <c r="R386" s="5" t="str">
        <f t="shared" ref="R386:R395" si="6">TRIM(Q:Q)</f>
        <v>Susan Clarke</v>
      </c>
      <c r="S386" s="5">
        <v>1</v>
      </c>
      <c r="T386" s="5">
        <v>700</v>
      </c>
      <c r="U386" s="5" t="s">
        <v>2402</v>
      </c>
      <c r="V386" s="6">
        <v>1</v>
      </c>
    </row>
    <row r="387" spans="1:22" x14ac:dyDescent="0.35">
      <c r="A387" s="1">
        <v>1.77</v>
      </c>
      <c r="B387" s="2">
        <v>44830</v>
      </c>
      <c r="C387" s="2" t="s">
        <v>459</v>
      </c>
      <c r="D387" s="2">
        <v>67.599999999999994</v>
      </c>
      <c r="E387" s="2" t="s">
        <v>2403</v>
      </c>
      <c r="F387" s="2" t="str">
        <f>IF(ISBLANK(Athletes_Combined[[#This Row],[affiliatename]]), "No Gym", Athletes_Combined[[#This Row],[affiliatename]])</f>
        <v>CrossFit Lindsay</v>
      </c>
      <c r="G387" s="2" t="s">
        <v>378</v>
      </c>
      <c r="H387" s="2" t="str">
        <f xml:space="preserve"> Athletes_Combined[[#This Row],[competitorname]] &amp; " - " &amp; Athletes_Combined[[#This Row],[status]]</f>
        <v>Patricia McGill - ACT</v>
      </c>
      <c r="I387" s="2">
        <v>603</v>
      </c>
      <c r="J387" s="2" t="s">
        <v>638</v>
      </c>
      <c r="K387" s="2">
        <v>330392</v>
      </c>
      <c r="L387" s="2" t="s">
        <v>2083</v>
      </c>
      <c r="M387" s="2" t="s">
        <v>1278</v>
      </c>
      <c r="N387" s="2">
        <v>60</v>
      </c>
      <c r="O387" s="2" t="s">
        <v>2404</v>
      </c>
      <c r="P387" s="2" t="s">
        <v>464</v>
      </c>
      <c r="Q387" s="16" t="s">
        <v>2405</v>
      </c>
      <c r="R387" s="2" t="str">
        <f t="shared" si="6"/>
        <v>Patricia McGill</v>
      </c>
      <c r="S387" s="2">
        <v>2</v>
      </c>
      <c r="T387" s="2">
        <v>540</v>
      </c>
      <c r="U387" s="2" t="s">
        <v>2402</v>
      </c>
      <c r="V387" s="3">
        <v>1</v>
      </c>
    </row>
    <row r="388" spans="1:22" x14ac:dyDescent="0.35">
      <c r="A388" s="4">
        <v>1.62</v>
      </c>
      <c r="B388" s="5">
        <v>44873</v>
      </c>
      <c r="C388" s="5" t="s">
        <v>676</v>
      </c>
      <c r="D388" s="5">
        <v>58.1</v>
      </c>
      <c r="E388" s="5" t="s">
        <v>2406</v>
      </c>
      <c r="F388" s="5" t="str">
        <f>IF(ISBLANK(Athletes_Combined[[#This Row],[affiliatename]]), "No Gym", Athletes_Combined[[#This Row],[affiliatename]])</f>
        <v>CrossFit Central Wellington</v>
      </c>
      <c r="G388" s="5" t="s">
        <v>378</v>
      </c>
      <c r="H388" s="5" t="str">
        <f xml:space="preserve"> Athletes_Combined[[#This Row],[competitorname]] &amp; " - " &amp; Athletes_Combined[[#This Row],[status]]</f>
        <v>Pauline Sciascia - ACT</v>
      </c>
      <c r="I388" s="5">
        <v>602</v>
      </c>
      <c r="J388" s="5" t="s">
        <v>2407</v>
      </c>
      <c r="K388" s="5">
        <v>145039</v>
      </c>
      <c r="L388" s="5" t="s">
        <v>2408</v>
      </c>
      <c r="M388" s="5" t="s">
        <v>1278</v>
      </c>
      <c r="N388" s="5">
        <v>61</v>
      </c>
      <c r="O388" s="5" t="s">
        <v>2409</v>
      </c>
      <c r="P388" s="5" t="s">
        <v>681</v>
      </c>
      <c r="Q388" s="17" t="s">
        <v>2410</v>
      </c>
      <c r="R388" s="5" t="str">
        <f t="shared" si="6"/>
        <v>Pauline Sciascia</v>
      </c>
      <c r="S388" s="5">
        <v>3</v>
      </c>
      <c r="T388" s="5">
        <v>410</v>
      </c>
      <c r="U388" s="5" t="s">
        <v>2402</v>
      </c>
      <c r="V388" s="6">
        <v>1</v>
      </c>
    </row>
    <row r="389" spans="1:22" x14ac:dyDescent="0.35">
      <c r="A389" s="1">
        <v>1.58</v>
      </c>
      <c r="B389" s="2">
        <v>44849</v>
      </c>
      <c r="C389" s="2" t="s">
        <v>376</v>
      </c>
      <c r="D389" s="2">
        <v>55.8</v>
      </c>
      <c r="E389" s="2" t="s">
        <v>2411</v>
      </c>
      <c r="F389" s="2" t="str">
        <f>IF(ISBLANK(Athletes_Combined[[#This Row],[affiliatename]]), "No Gym", Athletes_Combined[[#This Row],[affiliatename]])</f>
        <v>Roughrider CrossFit (departed)</v>
      </c>
      <c r="G389" s="2" t="s">
        <v>378</v>
      </c>
      <c r="H389" s="2" t="str">
        <f xml:space="preserve"> Athletes_Combined[[#This Row],[competitorname]] &amp; " - " &amp; Athletes_Combined[[#This Row],[status]]</f>
        <v>Sue Lawson - ACT</v>
      </c>
      <c r="I389" s="2">
        <v>608</v>
      </c>
      <c r="J389" s="2" t="s">
        <v>2412</v>
      </c>
      <c r="K389" s="2">
        <v>819703</v>
      </c>
      <c r="L389" s="2" t="s">
        <v>2385</v>
      </c>
      <c r="M389" s="2" t="s">
        <v>1278</v>
      </c>
      <c r="N389" s="2">
        <v>60</v>
      </c>
      <c r="O389" s="2" t="s">
        <v>2413</v>
      </c>
      <c r="P389" s="2" t="s">
        <v>383</v>
      </c>
      <c r="Q389" s="16" t="s">
        <v>2414</v>
      </c>
      <c r="R389" s="2" t="str">
        <f t="shared" si="6"/>
        <v>Sue Lawson</v>
      </c>
      <c r="S389" s="2">
        <v>4</v>
      </c>
      <c r="T389" s="2">
        <v>400</v>
      </c>
      <c r="U389" s="2" t="s">
        <v>2402</v>
      </c>
      <c r="V389" s="3">
        <v>1</v>
      </c>
    </row>
    <row r="390" spans="1:22" x14ac:dyDescent="0.35">
      <c r="A390" s="4">
        <v>1.71</v>
      </c>
      <c r="B390" s="5">
        <v>44909</v>
      </c>
      <c r="C390" s="5" t="s">
        <v>676</v>
      </c>
      <c r="D390" s="5">
        <v>59.9</v>
      </c>
      <c r="E390" s="5" t="s">
        <v>2388</v>
      </c>
      <c r="F390" s="5" t="str">
        <f>IF(ISBLANK(Athletes_Combined[[#This Row],[affiliatename]]), "No Gym", Athletes_Combined[[#This Row],[affiliatename]])</f>
        <v>Functional Strength CrossFit</v>
      </c>
      <c r="G390" s="5" t="s">
        <v>378</v>
      </c>
      <c r="H390" s="5" t="str">
        <f xml:space="preserve"> Athletes_Combined[[#This Row],[competitorname]] &amp; " - " &amp; Athletes_Combined[[#This Row],[status]]</f>
        <v>Diana Flynn - ACT</v>
      </c>
      <c r="I390" s="5">
        <v>604</v>
      </c>
      <c r="J390" s="5" t="s">
        <v>2415</v>
      </c>
      <c r="K390" s="5">
        <v>243666</v>
      </c>
      <c r="L390" s="5" t="s">
        <v>2416</v>
      </c>
      <c r="M390" s="5" t="s">
        <v>1278</v>
      </c>
      <c r="N390" s="5">
        <v>60</v>
      </c>
      <c r="O390" s="5" t="s">
        <v>2417</v>
      </c>
      <c r="P390" s="5" t="s">
        <v>681</v>
      </c>
      <c r="Q390" s="17" t="s">
        <v>2418</v>
      </c>
      <c r="R390" s="5" t="str">
        <f t="shared" si="6"/>
        <v>Diana Flynn</v>
      </c>
      <c r="S390" s="5">
        <v>5</v>
      </c>
      <c r="T390" s="5">
        <v>400</v>
      </c>
      <c r="U390" s="5" t="s">
        <v>2402</v>
      </c>
      <c r="V390" s="6">
        <v>1</v>
      </c>
    </row>
    <row r="391" spans="1:22" x14ac:dyDescent="0.35">
      <c r="A391" s="1">
        <v>1.65</v>
      </c>
      <c r="B391" s="2">
        <v>44947</v>
      </c>
      <c r="C391" s="2" t="s">
        <v>376</v>
      </c>
      <c r="D391" s="2">
        <v>71.2</v>
      </c>
      <c r="E391" s="2" t="s">
        <v>2419</v>
      </c>
      <c r="F391" s="2" t="str">
        <f>IF(ISBLANK(Athletes_Combined[[#This Row],[affiliatename]]), "No Gym", Athletes_Combined[[#This Row],[affiliatename]])</f>
        <v>CrossFit Uncommon</v>
      </c>
      <c r="G391" s="2" t="s">
        <v>378</v>
      </c>
      <c r="H391" s="2" t="str">
        <f xml:space="preserve"> Athletes_Combined[[#This Row],[competitorname]] &amp; " - " &amp; Athletes_Combined[[#This Row],[status]]</f>
        <v>Julie Holt - ACT</v>
      </c>
      <c r="I391" s="2">
        <v>610</v>
      </c>
      <c r="J391" s="2" t="s">
        <v>2420</v>
      </c>
      <c r="K391" s="2">
        <v>198927</v>
      </c>
      <c r="L391" s="2" t="s">
        <v>1887</v>
      </c>
      <c r="M391" s="2" t="s">
        <v>1278</v>
      </c>
      <c r="N391" s="2">
        <v>62</v>
      </c>
      <c r="O391" s="2" t="s">
        <v>2421</v>
      </c>
      <c r="P391" s="2" t="s">
        <v>383</v>
      </c>
      <c r="Q391" s="16" t="s">
        <v>2422</v>
      </c>
      <c r="R391" s="2" t="str">
        <f t="shared" si="6"/>
        <v>Julie Holt</v>
      </c>
      <c r="S391" s="2">
        <v>6</v>
      </c>
      <c r="T391" s="2">
        <v>380</v>
      </c>
      <c r="U391" s="2" t="s">
        <v>2402</v>
      </c>
      <c r="V391" s="3">
        <v>1</v>
      </c>
    </row>
    <row r="392" spans="1:22" x14ac:dyDescent="0.35">
      <c r="A392" s="4">
        <v>1.62</v>
      </c>
      <c r="B392" s="5">
        <v>44856</v>
      </c>
      <c r="C392" s="5" t="s">
        <v>376</v>
      </c>
      <c r="D392" s="5">
        <v>53.1</v>
      </c>
      <c r="E392" s="5" t="s">
        <v>2423</v>
      </c>
      <c r="F392" s="5" t="str">
        <f>IF(ISBLANK(Athletes_Combined[[#This Row],[affiliatename]]), "No Gym", Athletes_Combined[[#This Row],[affiliatename]])</f>
        <v>Reebok CrossFit Medfield</v>
      </c>
      <c r="G392" s="5" t="s">
        <v>378</v>
      </c>
      <c r="H392" s="5" t="str">
        <f xml:space="preserve"> Athletes_Combined[[#This Row],[competitorname]] &amp; " - " &amp; Athletes_Combined[[#This Row],[status]]</f>
        <v>Carol Lynn Thistle - ACT</v>
      </c>
      <c r="I392" s="5">
        <v>605</v>
      </c>
      <c r="J392" s="5" t="s">
        <v>2424</v>
      </c>
      <c r="K392" s="5">
        <v>312883</v>
      </c>
      <c r="L392" s="5" t="s">
        <v>2425</v>
      </c>
      <c r="M392" s="5" t="s">
        <v>1278</v>
      </c>
      <c r="N392" s="5">
        <v>62</v>
      </c>
      <c r="O392" s="5" t="s">
        <v>2426</v>
      </c>
      <c r="P392" s="5" t="s">
        <v>383</v>
      </c>
      <c r="Q392" s="17" t="s">
        <v>2427</v>
      </c>
      <c r="R392" s="5" t="str">
        <f t="shared" si="6"/>
        <v>Carol Lynn Thistle</v>
      </c>
      <c r="S392" s="5">
        <v>7</v>
      </c>
      <c r="T392" s="5">
        <v>310</v>
      </c>
      <c r="U392" s="5" t="s">
        <v>2402</v>
      </c>
      <c r="V392" s="6">
        <v>1</v>
      </c>
    </row>
    <row r="393" spans="1:22" x14ac:dyDescent="0.35">
      <c r="A393" s="1">
        <v>1.25</v>
      </c>
      <c r="B393" s="2">
        <v>44782</v>
      </c>
      <c r="C393" s="2" t="s">
        <v>376</v>
      </c>
      <c r="D393" s="2">
        <v>50.8</v>
      </c>
      <c r="E393" s="2" t="s">
        <v>544</v>
      </c>
      <c r="F393" s="2" t="str">
        <f>IF(ISBLANK(Athletes_Combined[[#This Row],[affiliatename]]), "No Gym", Athletes_Combined[[#This Row],[affiliatename]])</f>
        <v>Ft. Wright CrossFit</v>
      </c>
      <c r="G393" s="2" t="s">
        <v>378</v>
      </c>
      <c r="H393" s="2" t="str">
        <f xml:space="preserve"> Athletes_Combined[[#This Row],[competitorname]] &amp; " - " &amp; Athletes_Combined[[#This Row],[status]]</f>
        <v>Elizabeth Cole - ACT</v>
      </c>
      <c r="I393" s="2">
        <v>607</v>
      </c>
      <c r="J393" s="2" t="s">
        <v>2428</v>
      </c>
      <c r="K393" s="2">
        <v>32842</v>
      </c>
      <c r="L393" s="2" t="s">
        <v>2429</v>
      </c>
      <c r="M393" s="2" t="s">
        <v>1278</v>
      </c>
      <c r="N393" s="2">
        <v>62</v>
      </c>
      <c r="O393" s="2" t="s">
        <v>437</v>
      </c>
      <c r="P393" s="2" t="s">
        <v>383</v>
      </c>
      <c r="Q393" s="16" t="s">
        <v>2430</v>
      </c>
      <c r="R393" s="2" t="str">
        <f t="shared" si="6"/>
        <v>Elizabeth Cole</v>
      </c>
      <c r="S393" s="2">
        <v>8</v>
      </c>
      <c r="T393" s="2">
        <v>290</v>
      </c>
      <c r="U393" s="2" t="s">
        <v>2402</v>
      </c>
      <c r="V393" s="3">
        <v>1</v>
      </c>
    </row>
    <row r="394" spans="1:22" x14ac:dyDescent="0.35">
      <c r="A394" s="4">
        <v>1.68</v>
      </c>
      <c r="B394" s="5">
        <v>44821</v>
      </c>
      <c r="C394" s="5" t="s">
        <v>459</v>
      </c>
      <c r="D394" s="5">
        <v>57.2</v>
      </c>
      <c r="E394" s="5" t="s">
        <v>2431</v>
      </c>
      <c r="F394" s="5" t="str">
        <f>IF(ISBLANK(Athletes_Combined[[#This Row],[affiliatename]]), "No Gym", Athletes_Combined[[#This Row],[affiliatename]])</f>
        <v>CrossFit Living The Dream Ajax</v>
      </c>
      <c r="G394" s="5" t="s">
        <v>378</v>
      </c>
      <c r="H394" s="5" t="str">
        <f xml:space="preserve"> Athletes_Combined[[#This Row],[competitorname]] &amp; " - " &amp; Athletes_Combined[[#This Row],[status]]</f>
        <v>Christine Long - ACT</v>
      </c>
      <c r="I394" s="5">
        <v>606</v>
      </c>
      <c r="J394" s="5" t="s">
        <v>2432</v>
      </c>
      <c r="K394" s="5">
        <v>702085</v>
      </c>
      <c r="L394" s="5" t="s">
        <v>2433</v>
      </c>
      <c r="M394" s="5" t="s">
        <v>1278</v>
      </c>
      <c r="N394" s="5">
        <v>60</v>
      </c>
      <c r="O394" s="5" t="s">
        <v>2434</v>
      </c>
      <c r="P394" s="5" t="s">
        <v>464</v>
      </c>
      <c r="Q394" s="17" t="s">
        <v>2435</v>
      </c>
      <c r="R394" s="5" t="str">
        <f t="shared" si="6"/>
        <v>Christine Long</v>
      </c>
      <c r="S394" s="5">
        <v>9</v>
      </c>
      <c r="T394" s="5">
        <v>250</v>
      </c>
      <c r="U394" s="5" t="s">
        <v>2402</v>
      </c>
      <c r="V394" s="6">
        <v>1</v>
      </c>
    </row>
    <row r="395" spans="1:22" x14ac:dyDescent="0.35">
      <c r="A395" s="7">
        <v>1.68</v>
      </c>
      <c r="B395" s="8">
        <v>44907</v>
      </c>
      <c r="C395" s="8" t="s">
        <v>459</v>
      </c>
      <c r="D395" s="8">
        <v>55.8</v>
      </c>
      <c r="E395" s="8" t="s">
        <v>2436</v>
      </c>
      <c r="F395" s="8" t="str">
        <f>IF(ISBLANK(Athletes_Combined[[#This Row],[affiliatename]]), "No Gym", Athletes_Combined[[#This Row],[affiliatename]])</f>
        <v>CrossFit Lions</v>
      </c>
      <c r="G395" s="8" t="s">
        <v>257</v>
      </c>
      <c r="H395" s="8" t="str">
        <f xml:space="preserve"> Athletes_Combined[[#This Row],[competitorname]] &amp; " - " &amp; Athletes_Combined[[#This Row],[status]]</f>
        <v>Debby Cook - WD</v>
      </c>
      <c r="I395" s="8">
        <v>609</v>
      </c>
      <c r="J395" s="8" t="s">
        <v>2437</v>
      </c>
      <c r="K395" s="8">
        <v>62910</v>
      </c>
      <c r="L395" s="8" t="s">
        <v>2438</v>
      </c>
      <c r="M395" s="8" t="s">
        <v>1278</v>
      </c>
      <c r="N395" s="8">
        <v>60</v>
      </c>
      <c r="O395" s="8" t="s">
        <v>2439</v>
      </c>
      <c r="P395" s="8" t="s">
        <v>464</v>
      </c>
      <c r="Q395" s="18" t="s">
        <v>2440</v>
      </c>
      <c r="R395" s="8" t="str">
        <f t="shared" si="6"/>
        <v>Debby Cook</v>
      </c>
      <c r="S395" s="8">
        <v>10</v>
      </c>
      <c r="T395" s="8">
        <v>190</v>
      </c>
      <c r="U395" s="8" t="s">
        <v>2402</v>
      </c>
      <c r="V395" s="9">
        <v>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45DD2-68D2-4374-9945-F050B568E1A3}">
  <sheetPr codeName="Sheet9"/>
  <dimension ref="A1:L4214"/>
  <sheetViews>
    <sheetView workbookViewId="0">
      <selection activeCell="D398" sqref="D398"/>
    </sheetView>
  </sheetViews>
  <sheetFormatPr defaultRowHeight="14.5" x14ac:dyDescent="0.35"/>
  <cols>
    <col min="1" max="1" width="9" bestFit="1" customWidth="1"/>
    <col min="2" max="2" width="12.36328125" bestFit="1" customWidth="1"/>
    <col min="3" max="3" width="6.7265625" bestFit="1" customWidth="1"/>
    <col min="4" max="5" width="6.81640625" bestFit="1" customWidth="1"/>
    <col min="6" max="6" width="8.36328125" bestFit="1" customWidth="1"/>
    <col min="7" max="7" width="13.7265625" bestFit="1" customWidth="1"/>
    <col min="8" max="8" width="11.81640625" bestFit="1" customWidth="1"/>
    <col min="9" max="9" width="13" bestFit="1" customWidth="1"/>
    <col min="10" max="10" width="13.54296875" bestFit="1" customWidth="1"/>
    <col min="11" max="11" width="13.90625" bestFit="1" customWidth="1"/>
    <col min="12" max="12" width="19.08984375" bestFit="1" customWidth="1"/>
  </cols>
  <sheetData>
    <row r="1" spans="1:12" x14ac:dyDescent="0.35">
      <c r="A1" t="s">
        <v>0</v>
      </c>
      <c r="B1" t="s">
        <v>1</v>
      </c>
      <c r="C1" t="s">
        <v>2</v>
      </c>
      <c r="D1" t="s">
        <v>3</v>
      </c>
      <c r="E1" t="s">
        <v>4</v>
      </c>
      <c r="F1" t="s">
        <v>5</v>
      </c>
      <c r="G1" t="s">
        <v>6</v>
      </c>
      <c r="H1" t="s">
        <v>7</v>
      </c>
      <c r="I1" t="s">
        <v>2877</v>
      </c>
      <c r="J1" t="s">
        <v>8</v>
      </c>
      <c r="K1" t="s">
        <v>9</v>
      </c>
      <c r="L1" t="s">
        <v>10</v>
      </c>
    </row>
    <row r="2" spans="1:12" x14ac:dyDescent="0.35">
      <c r="A2">
        <v>1</v>
      </c>
      <c r="B2" t="s">
        <v>11</v>
      </c>
      <c r="C2">
        <v>26</v>
      </c>
      <c r="D2">
        <v>1</v>
      </c>
      <c r="E2">
        <v>3</v>
      </c>
      <c r="F2">
        <v>100</v>
      </c>
      <c r="G2">
        <v>1.0505787037037084E-2</v>
      </c>
      <c r="H2">
        <v>1.0505787037037084E-2</v>
      </c>
      <c r="I2">
        <v>1.05057870370371E-2</v>
      </c>
      <c r="J2">
        <v>1</v>
      </c>
      <c r="K2">
        <v>153604</v>
      </c>
      <c r="L2">
        <v>1</v>
      </c>
    </row>
    <row r="3" spans="1:12" x14ac:dyDescent="0.35">
      <c r="A3">
        <v>2</v>
      </c>
      <c r="B3" t="s">
        <v>11</v>
      </c>
      <c r="C3">
        <v>20</v>
      </c>
      <c r="D3">
        <v>1</v>
      </c>
      <c r="E3">
        <v>2</v>
      </c>
      <c r="F3">
        <v>100</v>
      </c>
      <c r="G3">
        <v>3.900694444444408E-3</v>
      </c>
      <c r="H3">
        <v>3.900694444444408E-3</v>
      </c>
      <c r="I3">
        <v>3.900694444444408E-3</v>
      </c>
      <c r="J3">
        <v>1</v>
      </c>
      <c r="K3">
        <v>153604</v>
      </c>
      <c r="L3">
        <v>1</v>
      </c>
    </row>
    <row r="4" spans="1:12" x14ac:dyDescent="0.35">
      <c r="A4">
        <v>3</v>
      </c>
      <c r="B4" t="s">
        <v>12</v>
      </c>
      <c r="C4">
        <v>25</v>
      </c>
      <c r="D4">
        <v>17</v>
      </c>
      <c r="E4">
        <v>1</v>
      </c>
      <c r="F4">
        <v>68</v>
      </c>
      <c r="G4">
        <v>1.7940856481481582E-2</v>
      </c>
      <c r="H4">
        <v>1.7940856481481582E-2</v>
      </c>
      <c r="I4">
        <v>1.7940856481481582E-2</v>
      </c>
      <c r="J4">
        <v>17</v>
      </c>
      <c r="K4">
        <v>153604</v>
      </c>
      <c r="L4">
        <v>1</v>
      </c>
    </row>
    <row r="5" spans="1:12" x14ac:dyDescent="0.35">
      <c r="A5">
        <v>4</v>
      </c>
      <c r="B5" t="s">
        <v>13</v>
      </c>
      <c r="C5">
        <v>10</v>
      </c>
      <c r="D5">
        <v>21</v>
      </c>
      <c r="E5">
        <v>2</v>
      </c>
      <c r="F5">
        <v>40</v>
      </c>
      <c r="G5">
        <v>1.2740740740739831E-3</v>
      </c>
      <c r="H5">
        <v>1.2740740740739831E-3</v>
      </c>
      <c r="I5">
        <v>1.2740740740739831E-3</v>
      </c>
      <c r="J5">
        <v>21</v>
      </c>
      <c r="K5">
        <v>153604</v>
      </c>
      <c r="L5">
        <v>1</v>
      </c>
    </row>
    <row r="6" spans="1:12" x14ac:dyDescent="0.35">
      <c r="A6">
        <v>5</v>
      </c>
      <c r="B6" t="s">
        <v>14</v>
      </c>
      <c r="C6">
        <v>8</v>
      </c>
      <c r="D6">
        <v>2</v>
      </c>
      <c r="E6">
        <v>2</v>
      </c>
      <c r="F6">
        <v>96</v>
      </c>
      <c r="G6" t="s">
        <v>15</v>
      </c>
      <c r="H6">
        <v>675</v>
      </c>
      <c r="I6">
        <v>675</v>
      </c>
      <c r="J6">
        <v>2</v>
      </c>
      <c r="K6">
        <v>153604</v>
      </c>
      <c r="L6">
        <v>1</v>
      </c>
    </row>
    <row r="7" spans="1:12" x14ac:dyDescent="0.35">
      <c r="A7">
        <v>6</v>
      </c>
      <c r="B7" t="s">
        <v>16</v>
      </c>
      <c r="C7">
        <v>2</v>
      </c>
      <c r="D7">
        <v>15</v>
      </c>
      <c r="E7">
        <v>1</v>
      </c>
      <c r="F7">
        <v>30</v>
      </c>
      <c r="G7" t="s">
        <v>17</v>
      </c>
      <c r="H7">
        <v>6</v>
      </c>
      <c r="I7">
        <v>6</v>
      </c>
      <c r="J7">
        <v>15</v>
      </c>
      <c r="K7">
        <v>153604</v>
      </c>
      <c r="L7">
        <v>1</v>
      </c>
    </row>
    <row r="8" spans="1:12" x14ac:dyDescent="0.35">
      <c r="A8">
        <v>7</v>
      </c>
      <c r="B8" t="s">
        <v>11</v>
      </c>
      <c r="C8">
        <v>6</v>
      </c>
      <c r="D8">
        <v>1</v>
      </c>
      <c r="E8">
        <v>1</v>
      </c>
      <c r="F8">
        <v>100</v>
      </c>
      <c r="G8">
        <v>1.0840277777777851E-2</v>
      </c>
      <c r="H8">
        <v>1.0840277777777851E-2</v>
      </c>
      <c r="I8">
        <v>1.0840277777777851E-2</v>
      </c>
      <c r="J8">
        <v>1</v>
      </c>
      <c r="K8">
        <v>153604</v>
      </c>
      <c r="L8">
        <v>1</v>
      </c>
    </row>
    <row r="9" spans="1:12" x14ac:dyDescent="0.35">
      <c r="A9">
        <v>8</v>
      </c>
      <c r="B9" t="s">
        <v>11</v>
      </c>
      <c r="C9">
        <v>9</v>
      </c>
      <c r="D9">
        <v>1</v>
      </c>
      <c r="E9">
        <v>1</v>
      </c>
      <c r="F9">
        <v>100</v>
      </c>
      <c r="G9" t="s">
        <v>18</v>
      </c>
      <c r="H9">
        <v>380</v>
      </c>
      <c r="I9">
        <v>380</v>
      </c>
      <c r="J9">
        <v>1</v>
      </c>
      <c r="K9">
        <v>153604</v>
      </c>
      <c r="L9">
        <v>1</v>
      </c>
    </row>
    <row r="10" spans="1:12" x14ac:dyDescent="0.35">
      <c r="A10">
        <v>9</v>
      </c>
      <c r="B10" t="s">
        <v>19</v>
      </c>
      <c r="C10">
        <v>2</v>
      </c>
      <c r="D10">
        <v>5</v>
      </c>
      <c r="E10">
        <v>1</v>
      </c>
      <c r="F10">
        <v>60</v>
      </c>
      <c r="G10">
        <v>2.0193055555555617E-2</v>
      </c>
      <c r="H10">
        <v>2.0193055555555617E-2</v>
      </c>
      <c r="I10">
        <v>2.0193055555555617E-2</v>
      </c>
      <c r="J10">
        <v>5</v>
      </c>
      <c r="K10">
        <v>153604</v>
      </c>
      <c r="L10">
        <v>1</v>
      </c>
    </row>
    <row r="11" spans="1:12" x14ac:dyDescent="0.35">
      <c r="A11">
        <v>10</v>
      </c>
      <c r="B11" t="s">
        <v>20</v>
      </c>
      <c r="C11">
        <v>4</v>
      </c>
      <c r="D11">
        <v>2</v>
      </c>
      <c r="E11">
        <v>2</v>
      </c>
      <c r="F11">
        <v>90</v>
      </c>
      <c r="G11">
        <v>2.6564814814815652E-3</v>
      </c>
      <c r="H11">
        <v>2.6564814814815652E-3</v>
      </c>
      <c r="I11">
        <v>2.6564814814815652E-3</v>
      </c>
      <c r="J11">
        <v>2</v>
      </c>
      <c r="K11">
        <v>153604</v>
      </c>
      <c r="L11">
        <v>1</v>
      </c>
    </row>
    <row r="12" spans="1:12" x14ac:dyDescent="0.35">
      <c r="A12">
        <v>11</v>
      </c>
      <c r="B12" t="s">
        <v>11</v>
      </c>
      <c r="C12">
        <v>4</v>
      </c>
      <c r="D12">
        <v>1</v>
      </c>
      <c r="E12">
        <v>2</v>
      </c>
      <c r="F12">
        <v>100</v>
      </c>
      <c r="G12">
        <v>2.1636574074073156E-3</v>
      </c>
      <c r="H12">
        <v>2.1636574074073156E-3</v>
      </c>
      <c r="I12">
        <v>2.1636574074073156E-3</v>
      </c>
      <c r="J12">
        <v>1</v>
      </c>
      <c r="K12">
        <v>153604</v>
      </c>
      <c r="L12">
        <v>1</v>
      </c>
    </row>
    <row r="13" spans="1:12" x14ac:dyDescent="0.35">
      <c r="A13">
        <v>12</v>
      </c>
      <c r="B13" t="s">
        <v>11</v>
      </c>
      <c r="C13">
        <v>5</v>
      </c>
      <c r="D13">
        <v>1</v>
      </c>
      <c r="E13">
        <v>1</v>
      </c>
      <c r="F13">
        <v>100</v>
      </c>
      <c r="G13">
        <v>5.6224537037037337E-3</v>
      </c>
      <c r="H13">
        <v>5.6224537037037337E-3</v>
      </c>
      <c r="I13">
        <v>5.6224537037037337E-3</v>
      </c>
      <c r="J13">
        <v>1</v>
      </c>
      <c r="K13">
        <v>153604</v>
      </c>
      <c r="L13">
        <v>1</v>
      </c>
    </row>
    <row r="14" spans="1:12" x14ac:dyDescent="0.35">
      <c r="A14">
        <v>1</v>
      </c>
      <c r="B14" t="s">
        <v>21</v>
      </c>
      <c r="C14">
        <v>46</v>
      </c>
      <c r="D14">
        <v>16</v>
      </c>
      <c r="E14">
        <v>3</v>
      </c>
      <c r="F14">
        <v>70</v>
      </c>
      <c r="G14">
        <v>1.1830324074074028E-2</v>
      </c>
      <c r="H14">
        <v>1.1830324074074028E-2</v>
      </c>
      <c r="I14">
        <v>1.1830324074074028E-2</v>
      </c>
      <c r="J14">
        <v>16</v>
      </c>
      <c r="K14">
        <v>2725</v>
      </c>
      <c r="L14">
        <v>1</v>
      </c>
    </row>
    <row r="15" spans="1:12" x14ac:dyDescent="0.35">
      <c r="A15">
        <v>2</v>
      </c>
      <c r="B15" t="s">
        <v>22</v>
      </c>
      <c r="C15">
        <v>28</v>
      </c>
      <c r="D15">
        <v>7</v>
      </c>
      <c r="E15">
        <v>2</v>
      </c>
      <c r="F15">
        <v>88</v>
      </c>
      <c r="G15">
        <v>4.3172453703703706E-3</v>
      </c>
      <c r="H15">
        <v>4.3172453703703706E-3</v>
      </c>
      <c r="I15">
        <v>4.3172453703703706E-3</v>
      </c>
      <c r="J15">
        <v>7</v>
      </c>
      <c r="K15">
        <v>2725</v>
      </c>
      <c r="L15">
        <v>1</v>
      </c>
    </row>
    <row r="16" spans="1:12" x14ac:dyDescent="0.35">
      <c r="A16">
        <v>3</v>
      </c>
      <c r="B16" t="s">
        <v>23</v>
      </c>
      <c r="C16">
        <v>28</v>
      </c>
      <c r="D16">
        <v>24</v>
      </c>
      <c r="E16">
        <v>1</v>
      </c>
      <c r="F16">
        <v>54</v>
      </c>
      <c r="G16">
        <v>1.8376967592592663E-2</v>
      </c>
      <c r="H16">
        <v>1.8376967592592663E-2</v>
      </c>
      <c r="I16">
        <v>1.8376967592592663E-2</v>
      </c>
      <c r="J16">
        <v>24</v>
      </c>
      <c r="K16">
        <v>2725</v>
      </c>
      <c r="L16">
        <v>1</v>
      </c>
    </row>
    <row r="17" spans="1:12" x14ac:dyDescent="0.35">
      <c r="A17">
        <v>4</v>
      </c>
      <c r="B17" t="s">
        <v>24</v>
      </c>
      <c r="C17">
        <v>7</v>
      </c>
      <c r="D17">
        <v>2</v>
      </c>
      <c r="E17">
        <v>2</v>
      </c>
      <c r="F17">
        <v>97</v>
      </c>
      <c r="G17">
        <v>1.0231481481481897E-3</v>
      </c>
      <c r="H17">
        <v>1.0231481481481897E-3</v>
      </c>
      <c r="I17">
        <v>1.0231481481481897E-3</v>
      </c>
      <c r="J17">
        <v>2</v>
      </c>
      <c r="K17">
        <v>2725</v>
      </c>
      <c r="L17">
        <v>1</v>
      </c>
    </row>
    <row r="18" spans="1:12" x14ac:dyDescent="0.35">
      <c r="A18">
        <v>5</v>
      </c>
      <c r="B18" t="s">
        <v>11</v>
      </c>
      <c r="C18">
        <v>9</v>
      </c>
      <c r="D18">
        <v>1</v>
      </c>
      <c r="E18">
        <v>2</v>
      </c>
      <c r="F18">
        <v>100</v>
      </c>
      <c r="G18" t="s">
        <v>25</v>
      </c>
      <c r="H18">
        <v>677</v>
      </c>
      <c r="I18">
        <v>677</v>
      </c>
      <c r="J18">
        <v>1</v>
      </c>
      <c r="K18">
        <v>2725</v>
      </c>
      <c r="L18">
        <v>1</v>
      </c>
    </row>
    <row r="19" spans="1:12" x14ac:dyDescent="0.35">
      <c r="A19">
        <v>6</v>
      </c>
      <c r="B19" t="s">
        <v>20</v>
      </c>
      <c r="C19">
        <v>1</v>
      </c>
      <c r="D19">
        <v>3</v>
      </c>
      <c r="E19">
        <v>1</v>
      </c>
      <c r="F19">
        <v>90</v>
      </c>
      <c r="G19" t="s">
        <v>26</v>
      </c>
      <c r="H19">
        <v>18</v>
      </c>
      <c r="I19">
        <v>18</v>
      </c>
      <c r="J19">
        <v>3</v>
      </c>
      <c r="K19">
        <v>2725</v>
      </c>
      <c r="L19">
        <v>1</v>
      </c>
    </row>
    <row r="20" spans="1:12" x14ac:dyDescent="0.35">
      <c r="A20">
        <v>7</v>
      </c>
      <c r="B20" t="s">
        <v>20</v>
      </c>
      <c r="C20">
        <v>5</v>
      </c>
      <c r="D20">
        <v>2</v>
      </c>
      <c r="E20">
        <v>1</v>
      </c>
      <c r="F20">
        <v>90</v>
      </c>
      <c r="G20">
        <v>1.1526620370370333E-2</v>
      </c>
      <c r="H20">
        <v>1.1526620370370333E-2</v>
      </c>
      <c r="I20">
        <v>1.1526620370370333E-2</v>
      </c>
      <c r="J20">
        <v>2</v>
      </c>
      <c r="K20">
        <v>2725</v>
      </c>
      <c r="L20">
        <v>1</v>
      </c>
    </row>
    <row r="21" spans="1:12" x14ac:dyDescent="0.35">
      <c r="A21">
        <v>8</v>
      </c>
      <c r="B21" t="s">
        <v>19</v>
      </c>
      <c r="C21">
        <v>10</v>
      </c>
      <c r="D21">
        <v>5</v>
      </c>
      <c r="E21">
        <v>1</v>
      </c>
      <c r="F21">
        <v>60</v>
      </c>
      <c r="G21" t="s">
        <v>27</v>
      </c>
      <c r="H21">
        <v>355</v>
      </c>
      <c r="I21">
        <v>355</v>
      </c>
      <c r="J21">
        <v>5</v>
      </c>
      <c r="K21">
        <v>2725</v>
      </c>
      <c r="L21">
        <v>1</v>
      </c>
    </row>
    <row r="22" spans="1:12" x14ac:dyDescent="0.35">
      <c r="A22">
        <v>9</v>
      </c>
      <c r="B22" t="s">
        <v>28</v>
      </c>
      <c r="C22">
        <v>1</v>
      </c>
      <c r="D22">
        <v>3</v>
      </c>
      <c r="E22">
        <v>1</v>
      </c>
      <c r="F22">
        <v>80</v>
      </c>
      <c r="G22">
        <v>1.9278819444444428E-2</v>
      </c>
      <c r="H22">
        <v>1.9278819444444428E-2</v>
      </c>
      <c r="I22">
        <v>1.9278819444444428E-2</v>
      </c>
      <c r="J22">
        <v>3</v>
      </c>
      <c r="K22">
        <v>2725</v>
      </c>
      <c r="L22">
        <v>1</v>
      </c>
    </row>
    <row r="23" spans="1:12" x14ac:dyDescent="0.35">
      <c r="A23">
        <v>10</v>
      </c>
      <c r="B23" t="s">
        <v>21</v>
      </c>
      <c r="C23">
        <v>3</v>
      </c>
      <c r="D23">
        <v>4</v>
      </c>
      <c r="E23">
        <v>2</v>
      </c>
      <c r="F23">
        <v>70</v>
      </c>
      <c r="G23">
        <v>2.8559027777776969E-3</v>
      </c>
      <c r="H23">
        <v>2.8559027777776969E-3</v>
      </c>
      <c r="I23">
        <v>2.8559027777776969E-3</v>
      </c>
      <c r="J23">
        <v>4</v>
      </c>
      <c r="K23">
        <v>2725</v>
      </c>
      <c r="L23">
        <v>1</v>
      </c>
    </row>
    <row r="24" spans="1:12" x14ac:dyDescent="0.35">
      <c r="A24">
        <v>11</v>
      </c>
      <c r="B24" t="s">
        <v>19</v>
      </c>
      <c r="C24">
        <v>3</v>
      </c>
      <c r="D24">
        <v>5</v>
      </c>
      <c r="E24">
        <v>2</v>
      </c>
      <c r="F24">
        <v>60</v>
      </c>
      <c r="G24">
        <v>2.4534722222222527E-3</v>
      </c>
      <c r="H24">
        <v>2.4534722222222527E-3</v>
      </c>
      <c r="I24">
        <v>2.4534722222222527E-3</v>
      </c>
      <c r="J24">
        <v>5</v>
      </c>
      <c r="K24">
        <v>2725</v>
      </c>
      <c r="L24">
        <v>1</v>
      </c>
    </row>
    <row r="25" spans="1:12" x14ac:dyDescent="0.35">
      <c r="A25">
        <v>12</v>
      </c>
      <c r="B25" t="s">
        <v>20</v>
      </c>
      <c r="C25">
        <v>6</v>
      </c>
      <c r="D25">
        <v>2</v>
      </c>
      <c r="E25">
        <v>1</v>
      </c>
      <c r="F25">
        <v>90</v>
      </c>
      <c r="G25">
        <v>5.6709490740740609E-3</v>
      </c>
      <c r="H25">
        <v>5.6709490740740609E-3</v>
      </c>
      <c r="I25">
        <v>5.6709490740740609E-3</v>
      </c>
      <c r="J25">
        <v>2</v>
      </c>
      <c r="K25">
        <v>2725</v>
      </c>
      <c r="L25">
        <v>1</v>
      </c>
    </row>
    <row r="26" spans="1:12" x14ac:dyDescent="0.35">
      <c r="A26">
        <v>1</v>
      </c>
      <c r="B26" t="s">
        <v>29</v>
      </c>
      <c r="C26">
        <v>25</v>
      </c>
      <c r="D26">
        <v>4</v>
      </c>
      <c r="E26">
        <v>3</v>
      </c>
      <c r="F26">
        <v>94</v>
      </c>
      <c r="G26">
        <v>1.1209606481481504E-2</v>
      </c>
      <c r="H26">
        <v>1.1209606481481504E-2</v>
      </c>
      <c r="I26">
        <v>1.1209606481481504E-2</v>
      </c>
      <c r="J26">
        <v>4</v>
      </c>
      <c r="K26">
        <v>81616</v>
      </c>
      <c r="L26">
        <v>1</v>
      </c>
    </row>
    <row r="27" spans="1:12" x14ac:dyDescent="0.35">
      <c r="A27">
        <v>2</v>
      </c>
      <c r="B27" t="s">
        <v>30</v>
      </c>
      <c r="C27">
        <v>22</v>
      </c>
      <c r="D27">
        <v>30</v>
      </c>
      <c r="E27">
        <v>2</v>
      </c>
      <c r="F27">
        <v>45</v>
      </c>
      <c r="G27">
        <v>4.8631944444443853E-3</v>
      </c>
      <c r="H27">
        <v>4.8631944444443853E-3</v>
      </c>
      <c r="I27">
        <v>4.8631944444443853E-3</v>
      </c>
      <c r="J27">
        <v>30</v>
      </c>
      <c r="K27">
        <v>81616</v>
      </c>
      <c r="L27">
        <v>1</v>
      </c>
    </row>
    <row r="28" spans="1:12" x14ac:dyDescent="0.35">
      <c r="A28">
        <v>3</v>
      </c>
      <c r="B28" t="s">
        <v>21</v>
      </c>
      <c r="C28">
        <v>31</v>
      </c>
      <c r="D28">
        <v>16</v>
      </c>
      <c r="E28">
        <v>1</v>
      </c>
      <c r="F28">
        <v>70</v>
      </c>
      <c r="G28">
        <v>1.7933333333333357E-2</v>
      </c>
      <c r="H28">
        <v>1.7933333333333357E-2</v>
      </c>
      <c r="I28">
        <v>1.7933333333333357E-2</v>
      </c>
      <c r="J28">
        <v>16</v>
      </c>
      <c r="K28">
        <v>81616</v>
      </c>
      <c r="L28">
        <v>1</v>
      </c>
    </row>
    <row r="29" spans="1:12" x14ac:dyDescent="0.35">
      <c r="A29">
        <v>4</v>
      </c>
      <c r="B29" t="s">
        <v>31</v>
      </c>
      <c r="C29">
        <v>14</v>
      </c>
      <c r="D29">
        <v>19</v>
      </c>
      <c r="E29">
        <v>2</v>
      </c>
      <c r="F29">
        <v>46</v>
      </c>
      <c r="G29">
        <v>1.2693287037037759E-3</v>
      </c>
      <c r="H29">
        <v>1.2693287037037759E-3</v>
      </c>
      <c r="I29">
        <v>1.2693287037037759E-3</v>
      </c>
      <c r="J29">
        <v>19</v>
      </c>
      <c r="K29">
        <v>81616</v>
      </c>
      <c r="L29">
        <v>1</v>
      </c>
    </row>
    <row r="30" spans="1:12" x14ac:dyDescent="0.35">
      <c r="A30">
        <v>5</v>
      </c>
      <c r="B30" t="s">
        <v>12</v>
      </c>
      <c r="C30">
        <v>13</v>
      </c>
      <c r="D30">
        <v>9</v>
      </c>
      <c r="E30">
        <v>2</v>
      </c>
      <c r="F30">
        <v>68</v>
      </c>
      <c r="G30" t="s">
        <v>32</v>
      </c>
      <c r="H30">
        <v>598</v>
      </c>
      <c r="I30">
        <v>598</v>
      </c>
      <c r="J30">
        <v>9</v>
      </c>
      <c r="K30">
        <v>81616</v>
      </c>
      <c r="L30">
        <v>1</v>
      </c>
    </row>
    <row r="31" spans="1:12" x14ac:dyDescent="0.35">
      <c r="A31">
        <v>6</v>
      </c>
      <c r="B31" t="s">
        <v>33</v>
      </c>
      <c r="C31">
        <v>8</v>
      </c>
      <c r="D31">
        <v>2</v>
      </c>
      <c r="E31">
        <v>1</v>
      </c>
      <c r="F31">
        <v>95</v>
      </c>
      <c r="G31" t="s">
        <v>34</v>
      </c>
      <c r="H31">
        <v>19</v>
      </c>
      <c r="I31">
        <v>19</v>
      </c>
      <c r="J31">
        <v>2</v>
      </c>
      <c r="K31">
        <v>81616</v>
      </c>
      <c r="L31">
        <v>1</v>
      </c>
    </row>
    <row r="32" spans="1:12" x14ac:dyDescent="0.35">
      <c r="A32">
        <v>7</v>
      </c>
      <c r="B32" t="s">
        <v>28</v>
      </c>
      <c r="C32">
        <v>7</v>
      </c>
      <c r="D32">
        <v>3</v>
      </c>
      <c r="E32">
        <v>1</v>
      </c>
      <c r="F32">
        <v>80</v>
      </c>
      <c r="G32">
        <v>1.1605902777777732E-2</v>
      </c>
      <c r="H32">
        <v>1.1605902777777732E-2</v>
      </c>
      <c r="I32">
        <v>1.1605902777777732E-2</v>
      </c>
      <c r="J32">
        <v>3</v>
      </c>
      <c r="K32">
        <v>81616</v>
      </c>
      <c r="L32">
        <v>1</v>
      </c>
    </row>
    <row r="33" spans="1:12" x14ac:dyDescent="0.35">
      <c r="A33">
        <v>8</v>
      </c>
      <c r="B33" t="s">
        <v>21</v>
      </c>
      <c r="C33">
        <v>8</v>
      </c>
      <c r="D33">
        <v>4</v>
      </c>
      <c r="E33">
        <v>1</v>
      </c>
      <c r="F33">
        <v>70</v>
      </c>
      <c r="G33" t="s">
        <v>35</v>
      </c>
      <c r="H33">
        <v>365</v>
      </c>
      <c r="I33">
        <v>365</v>
      </c>
      <c r="J33">
        <v>4</v>
      </c>
      <c r="K33">
        <v>81616</v>
      </c>
      <c r="L33">
        <v>1</v>
      </c>
    </row>
    <row r="34" spans="1:12" x14ac:dyDescent="0.35">
      <c r="A34">
        <v>9</v>
      </c>
      <c r="B34" t="s">
        <v>21</v>
      </c>
      <c r="C34">
        <v>3</v>
      </c>
      <c r="D34">
        <v>4</v>
      </c>
      <c r="E34">
        <v>1</v>
      </c>
      <c r="F34">
        <v>70</v>
      </c>
      <c r="G34">
        <v>1.9617592592592548E-2</v>
      </c>
      <c r="H34">
        <v>1.9617592592592548E-2</v>
      </c>
      <c r="I34">
        <v>1.9617592592592548E-2</v>
      </c>
      <c r="J34">
        <v>4</v>
      </c>
      <c r="K34">
        <v>81616</v>
      </c>
      <c r="L34">
        <v>1</v>
      </c>
    </row>
    <row r="35" spans="1:12" x14ac:dyDescent="0.35">
      <c r="A35">
        <v>10</v>
      </c>
      <c r="B35" t="s">
        <v>28</v>
      </c>
      <c r="C35">
        <v>2</v>
      </c>
      <c r="D35">
        <v>3</v>
      </c>
      <c r="E35">
        <v>2</v>
      </c>
      <c r="F35">
        <v>80</v>
      </c>
      <c r="G35">
        <v>2.7275462962963459E-3</v>
      </c>
      <c r="H35">
        <v>2.7275462962963459E-3</v>
      </c>
      <c r="I35">
        <v>2.7275462962963459E-3</v>
      </c>
      <c r="J35">
        <v>3</v>
      </c>
      <c r="K35">
        <v>81616</v>
      </c>
      <c r="L35">
        <v>1</v>
      </c>
    </row>
    <row r="36" spans="1:12" x14ac:dyDescent="0.35">
      <c r="A36">
        <v>11</v>
      </c>
      <c r="B36" t="s">
        <v>20</v>
      </c>
      <c r="C36">
        <v>2</v>
      </c>
      <c r="D36">
        <v>2</v>
      </c>
      <c r="E36">
        <v>2</v>
      </c>
      <c r="F36">
        <v>90</v>
      </c>
      <c r="G36">
        <v>2.2640046296296124E-3</v>
      </c>
      <c r="H36">
        <v>2.2640046296296124E-3</v>
      </c>
      <c r="I36">
        <v>2.2640046296296124E-3</v>
      </c>
      <c r="J36">
        <v>2</v>
      </c>
      <c r="K36">
        <v>81616</v>
      </c>
      <c r="L36">
        <v>1</v>
      </c>
    </row>
    <row r="37" spans="1:12" x14ac:dyDescent="0.35">
      <c r="A37">
        <v>12</v>
      </c>
      <c r="B37" t="s">
        <v>28</v>
      </c>
      <c r="C37">
        <v>4</v>
      </c>
      <c r="D37">
        <v>3</v>
      </c>
      <c r="E37">
        <v>1</v>
      </c>
      <c r="F37">
        <v>80</v>
      </c>
      <c r="G37">
        <v>5.8194444444443771E-3</v>
      </c>
      <c r="H37">
        <v>5.8194444444443771E-3</v>
      </c>
      <c r="I37">
        <v>5.8194444444443771E-3</v>
      </c>
      <c r="J37">
        <v>3</v>
      </c>
      <c r="K37">
        <v>81616</v>
      </c>
      <c r="L37">
        <v>1</v>
      </c>
    </row>
    <row r="38" spans="1:12" x14ac:dyDescent="0.35">
      <c r="A38">
        <v>1</v>
      </c>
      <c r="B38" t="s">
        <v>14</v>
      </c>
      <c r="C38">
        <v>21</v>
      </c>
      <c r="D38">
        <v>3</v>
      </c>
      <c r="E38">
        <v>3</v>
      </c>
      <c r="F38">
        <v>96</v>
      </c>
      <c r="G38">
        <v>1.1179976851851903E-2</v>
      </c>
      <c r="H38">
        <v>1.1179976851851903E-2</v>
      </c>
      <c r="I38">
        <v>1.1179976851851903E-2</v>
      </c>
      <c r="J38">
        <v>3</v>
      </c>
      <c r="K38">
        <v>34796</v>
      </c>
      <c r="L38">
        <v>1</v>
      </c>
    </row>
    <row r="39" spans="1:12" x14ac:dyDescent="0.35">
      <c r="A39">
        <v>2</v>
      </c>
      <c r="B39" t="s">
        <v>20</v>
      </c>
      <c r="C39">
        <v>19</v>
      </c>
      <c r="D39">
        <v>6</v>
      </c>
      <c r="E39">
        <v>2</v>
      </c>
      <c r="F39">
        <v>90</v>
      </c>
      <c r="G39">
        <v>4.2837962962962717E-3</v>
      </c>
      <c r="H39">
        <v>4.2837962962962717E-3</v>
      </c>
      <c r="I39">
        <v>4.2837962962962717E-3</v>
      </c>
      <c r="J39">
        <v>6</v>
      </c>
      <c r="K39">
        <v>34796</v>
      </c>
      <c r="L39">
        <v>1</v>
      </c>
    </row>
    <row r="40" spans="1:12" x14ac:dyDescent="0.35">
      <c r="A40">
        <v>3</v>
      </c>
      <c r="B40" t="s">
        <v>36</v>
      </c>
      <c r="C40">
        <v>26</v>
      </c>
      <c r="D40">
        <v>41</v>
      </c>
      <c r="E40">
        <v>1</v>
      </c>
      <c r="F40">
        <v>20</v>
      </c>
      <c r="G40">
        <v>1.9417824074074108E-2</v>
      </c>
      <c r="H40">
        <v>1.9417824074074108E-2</v>
      </c>
      <c r="I40">
        <v>1.9417824074074108E-2</v>
      </c>
      <c r="J40">
        <v>41</v>
      </c>
      <c r="K40">
        <v>34796</v>
      </c>
      <c r="L40">
        <v>1</v>
      </c>
    </row>
    <row r="41" spans="1:12" x14ac:dyDescent="0.35">
      <c r="A41">
        <v>4</v>
      </c>
      <c r="B41" t="s">
        <v>37</v>
      </c>
      <c r="C41">
        <v>6</v>
      </c>
      <c r="D41">
        <v>14</v>
      </c>
      <c r="E41">
        <v>2</v>
      </c>
      <c r="F41">
        <v>61</v>
      </c>
      <c r="G41">
        <v>1.2231481481481676E-3</v>
      </c>
      <c r="H41">
        <v>1.2231481481481676E-3</v>
      </c>
      <c r="I41">
        <v>1.2231481481481676E-3</v>
      </c>
      <c r="J41">
        <v>14</v>
      </c>
      <c r="K41">
        <v>34796</v>
      </c>
      <c r="L41">
        <v>1</v>
      </c>
    </row>
    <row r="42" spans="1:12" x14ac:dyDescent="0.35">
      <c r="A42">
        <v>5</v>
      </c>
      <c r="B42" t="s">
        <v>22</v>
      </c>
      <c r="C42">
        <v>5</v>
      </c>
      <c r="D42">
        <v>4</v>
      </c>
      <c r="E42">
        <v>2</v>
      </c>
      <c r="F42">
        <v>88</v>
      </c>
      <c r="G42" t="s">
        <v>38</v>
      </c>
      <c r="H42">
        <v>645</v>
      </c>
      <c r="I42">
        <v>645</v>
      </c>
      <c r="J42">
        <v>4</v>
      </c>
      <c r="K42">
        <v>34796</v>
      </c>
      <c r="L42">
        <v>1</v>
      </c>
    </row>
    <row r="43" spans="1:12" x14ac:dyDescent="0.35">
      <c r="A43">
        <v>6</v>
      </c>
      <c r="B43" t="s">
        <v>21</v>
      </c>
      <c r="C43">
        <v>4</v>
      </c>
      <c r="D43">
        <v>7</v>
      </c>
      <c r="E43">
        <v>1</v>
      </c>
      <c r="F43">
        <v>70</v>
      </c>
      <c r="G43" t="s">
        <v>39</v>
      </c>
      <c r="H43">
        <v>14</v>
      </c>
      <c r="I43">
        <v>14</v>
      </c>
      <c r="J43">
        <v>7</v>
      </c>
      <c r="K43">
        <v>34796</v>
      </c>
      <c r="L43">
        <v>1</v>
      </c>
    </row>
    <row r="44" spans="1:12" x14ac:dyDescent="0.35">
      <c r="A44">
        <v>7</v>
      </c>
      <c r="B44" t="s">
        <v>40</v>
      </c>
      <c r="C44">
        <v>4</v>
      </c>
      <c r="D44">
        <v>6</v>
      </c>
      <c r="E44">
        <v>1</v>
      </c>
      <c r="F44">
        <v>50</v>
      </c>
      <c r="G44">
        <v>1.3258101851851833E-2</v>
      </c>
      <c r="H44">
        <v>1.3258101851851833E-2</v>
      </c>
      <c r="I44">
        <v>1.3258101851851833E-2</v>
      </c>
      <c r="J44">
        <v>6</v>
      </c>
      <c r="K44">
        <v>34796</v>
      </c>
      <c r="L44">
        <v>1</v>
      </c>
    </row>
    <row r="45" spans="1:12" x14ac:dyDescent="0.35">
      <c r="A45">
        <v>8</v>
      </c>
      <c r="B45" t="s">
        <v>20</v>
      </c>
      <c r="C45">
        <v>7</v>
      </c>
      <c r="D45">
        <v>2</v>
      </c>
      <c r="E45">
        <v>1</v>
      </c>
      <c r="F45">
        <v>90</v>
      </c>
      <c r="G45" t="s">
        <v>41</v>
      </c>
      <c r="H45">
        <v>375</v>
      </c>
      <c r="I45">
        <v>375</v>
      </c>
      <c r="J45">
        <v>2</v>
      </c>
      <c r="K45">
        <v>34796</v>
      </c>
      <c r="L45">
        <v>1</v>
      </c>
    </row>
    <row r="46" spans="1:12" x14ac:dyDescent="0.35">
      <c r="A46">
        <v>9</v>
      </c>
      <c r="B46" t="s">
        <v>16</v>
      </c>
      <c r="C46">
        <v>4</v>
      </c>
      <c r="D46">
        <v>8</v>
      </c>
      <c r="E46">
        <v>1</v>
      </c>
      <c r="F46">
        <v>30</v>
      </c>
      <c r="G46">
        <v>2.2694791666666658E-2</v>
      </c>
      <c r="H46">
        <v>2.2694791666666658E-2</v>
      </c>
      <c r="I46">
        <v>2.2694791666666658E-2</v>
      </c>
      <c r="J46">
        <v>8</v>
      </c>
      <c r="K46">
        <v>34796</v>
      </c>
      <c r="L46">
        <v>1</v>
      </c>
    </row>
    <row r="47" spans="1:12" x14ac:dyDescent="0.35">
      <c r="A47">
        <v>10</v>
      </c>
      <c r="B47" t="s">
        <v>40</v>
      </c>
      <c r="C47">
        <v>5</v>
      </c>
      <c r="D47">
        <v>6</v>
      </c>
      <c r="E47">
        <v>2</v>
      </c>
      <c r="F47">
        <v>50</v>
      </c>
      <c r="G47">
        <v>3.1859953703703425E-3</v>
      </c>
      <c r="H47">
        <v>3.1859953703703425E-3</v>
      </c>
      <c r="I47">
        <v>3.1859953703703425E-3</v>
      </c>
      <c r="J47">
        <v>6</v>
      </c>
      <c r="K47">
        <v>34796</v>
      </c>
      <c r="L47">
        <v>1</v>
      </c>
    </row>
    <row r="48" spans="1:12" x14ac:dyDescent="0.35">
      <c r="A48">
        <v>11</v>
      </c>
      <c r="B48" t="s">
        <v>28</v>
      </c>
      <c r="C48">
        <v>5</v>
      </c>
      <c r="D48">
        <v>3</v>
      </c>
      <c r="E48">
        <v>2</v>
      </c>
      <c r="F48">
        <v>80</v>
      </c>
      <c r="G48">
        <v>2.3836805555554896E-3</v>
      </c>
      <c r="H48">
        <v>2.3836805555554896E-3</v>
      </c>
      <c r="I48">
        <v>2.3836805555554896E-3</v>
      </c>
      <c r="J48">
        <v>3</v>
      </c>
      <c r="K48">
        <v>34796</v>
      </c>
      <c r="L48">
        <v>1</v>
      </c>
    </row>
    <row r="49" spans="1:12" x14ac:dyDescent="0.35">
      <c r="A49">
        <v>12</v>
      </c>
      <c r="B49" t="s">
        <v>21</v>
      </c>
      <c r="C49">
        <v>7</v>
      </c>
      <c r="D49">
        <v>4</v>
      </c>
      <c r="E49">
        <v>1</v>
      </c>
      <c r="F49">
        <v>70</v>
      </c>
      <c r="G49">
        <v>5.9681712962962319E-3</v>
      </c>
      <c r="H49">
        <v>5.9681712962962319E-3</v>
      </c>
      <c r="I49">
        <v>5.9681712962962319E-3</v>
      </c>
      <c r="J49">
        <v>4</v>
      </c>
      <c r="K49">
        <v>34796</v>
      </c>
      <c r="L49">
        <v>1</v>
      </c>
    </row>
    <row r="50" spans="1:12" x14ac:dyDescent="0.35">
      <c r="A50">
        <v>1</v>
      </c>
      <c r="B50" t="s">
        <v>20</v>
      </c>
      <c r="C50">
        <v>31</v>
      </c>
      <c r="D50">
        <v>6</v>
      </c>
      <c r="E50">
        <v>2</v>
      </c>
      <c r="F50">
        <v>90</v>
      </c>
      <c r="G50">
        <v>1.1356365740740726E-2</v>
      </c>
      <c r="H50">
        <v>1.1356365740740726E-2</v>
      </c>
      <c r="I50">
        <v>1.1356365740740726E-2</v>
      </c>
      <c r="J50">
        <v>6</v>
      </c>
      <c r="K50">
        <v>16080</v>
      </c>
      <c r="L50">
        <v>1</v>
      </c>
    </row>
    <row r="51" spans="1:12" x14ac:dyDescent="0.35">
      <c r="A51">
        <v>2</v>
      </c>
      <c r="B51" t="s">
        <v>29</v>
      </c>
      <c r="C51">
        <v>23</v>
      </c>
      <c r="D51">
        <v>4</v>
      </c>
      <c r="E51">
        <v>2</v>
      </c>
      <c r="F51">
        <v>94</v>
      </c>
      <c r="G51">
        <v>4.2603009259258862E-3</v>
      </c>
      <c r="H51">
        <v>4.2603009259258862E-3</v>
      </c>
      <c r="I51">
        <v>4.2603009259258862E-3</v>
      </c>
      <c r="J51">
        <v>4</v>
      </c>
      <c r="K51">
        <v>16080</v>
      </c>
      <c r="L51">
        <v>1</v>
      </c>
    </row>
    <row r="52" spans="1:12" x14ac:dyDescent="0.35">
      <c r="A52">
        <v>3</v>
      </c>
      <c r="B52" t="s">
        <v>42</v>
      </c>
      <c r="C52">
        <v>24</v>
      </c>
      <c r="D52">
        <v>5</v>
      </c>
      <c r="E52">
        <v>1</v>
      </c>
      <c r="F52">
        <v>92</v>
      </c>
      <c r="G52">
        <v>1.7221412037037087E-2</v>
      </c>
      <c r="H52">
        <v>1.7221412037037087E-2</v>
      </c>
      <c r="I52">
        <v>1.7221412037037087E-2</v>
      </c>
      <c r="J52">
        <v>5</v>
      </c>
      <c r="K52">
        <v>16080</v>
      </c>
      <c r="L52">
        <v>1</v>
      </c>
    </row>
    <row r="53" spans="1:12" x14ac:dyDescent="0.35">
      <c r="A53">
        <v>4</v>
      </c>
      <c r="B53" t="s">
        <v>16</v>
      </c>
      <c r="C53">
        <v>11</v>
      </c>
      <c r="D53">
        <v>26</v>
      </c>
      <c r="E53">
        <v>2</v>
      </c>
      <c r="F53">
        <v>30</v>
      </c>
      <c r="G53">
        <v>1.3048611111110553E-3</v>
      </c>
      <c r="H53">
        <v>1.3048611111110553E-3</v>
      </c>
      <c r="I53">
        <v>1.3048611111110553E-3</v>
      </c>
      <c r="J53">
        <v>26</v>
      </c>
      <c r="K53">
        <v>16080</v>
      </c>
      <c r="L53">
        <v>1</v>
      </c>
    </row>
    <row r="54" spans="1:12" x14ac:dyDescent="0.35">
      <c r="A54">
        <v>5</v>
      </c>
      <c r="B54" t="s">
        <v>43</v>
      </c>
      <c r="C54">
        <v>7</v>
      </c>
      <c r="D54" t="s">
        <v>44</v>
      </c>
      <c r="E54">
        <v>2</v>
      </c>
      <c r="F54">
        <v>22</v>
      </c>
      <c r="G54" t="s">
        <v>45</v>
      </c>
      <c r="H54">
        <v>515</v>
      </c>
      <c r="I54">
        <v>515</v>
      </c>
      <c r="J54" t="s">
        <v>44</v>
      </c>
      <c r="K54">
        <v>16080</v>
      </c>
      <c r="L54">
        <v>1</v>
      </c>
    </row>
    <row r="55" spans="1:12" x14ac:dyDescent="0.35">
      <c r="A55">
        <v>6</v>
      </c>
      <c r="B55" t="s">
        <v>19</v>
      </c>
      <c r="C55">
        <v>6</v>
      </c>
      <c r="D55">
        <v>9</v>
      </c>
      <c r="E55">
        <v>1</v>
      </c>
      <c r="F55">
        <v>60</v>
      </c>
      <c r="G55" t="s">
        <v>46</v>
      </c>
      <c r="H55">
        <v>12</v>
      </c>
      <c r="I55">
        <v>12</v>
      </c>
      <c r="J55">
        <v>9</v>
      </c>
      <c r="K55">
        <v>16080</v>
      </c>
      <c r="L55">
        <v>1</v>
      </c>
    </row>
    <row r="56" spans="1:12" x14ac:dyDescent="0.35">
      <c r="A56">
        <v>7</v>
      </c>
      <c r="B56" t="s">
        <v>19</v>
      </c>
      <c r="C56">
        <v>2</v>
      </c>
      <c r="D56">
        <v>5</v>
      </c>
      <c r="E56">
        <v>1</v>
      </c>
      <c r="F56">
        <v>60</v>
      </c>
      <c r="G56">
        <v>1.2007638888888783E-2</v>
      </c>
      <c r="H56">
        <v>1.2007638888888783E-2</v>
      </c>
      <c r="I56">
        <v>1.2007638888888783E-2</v>
      </c>
      <c r="J56">
        <v>5</v>
      </c>
      <c r="K56">
        <v>16080</v>
      </c>
      <c r="L56">
        <v>1</v>
      </c>
    </row>
    <row r="57" spans="1:12" x14ac:dyDescent="0.35">
      <c r="A57">
        <v>8</v>
      </c>
      <c r="B57" t="s">
        <v>13</v>
      </c>
      <c r="C57">
        <v>5</v>
      </c>
      <c r="D57">
        <v>7</v>
      </c>
      <c r="E57">
        <v>1</v>
      </c>
      <c r="F57">
        <v>40</v>
      </c>
      <c r="G57" t="s">
        <v>47</v>
      </c>
      <c r="H57">
        <v>345</v>
      </c>
      <c r="I57">
        <v>345</v>
      </c>
      <c r="J57">
        <v>7</v>
      </c>
      <c r="K57">
        <v>16080</v>
      </c>
      <c r="L57">
        <v>1</v>
      </c>
    </row>
    <row r="58" spans="1:12" x14ac:dyDescent="0.35">
      <c r="A58">
        <v>9</v>
      </c>
      <c r="B58" t="s">
        <v>20</v>
      </c>
      <c r="C58">
        <v>5</v>
      </c>
      <c r="D58">
        <v>2</v>
      </c>
      <c r="E58">
        <v>1</v>
      </c>
      <c r="F58">
        <v>90</v>
      </c>
      <c r="G58">
        <v>1.9015162037037125E-2</v>
      </c>
      <c r="H58">
        <v>1.9015162037037125E-2</v>
      </c>
      <c r="I58">
        <v>1.9015162037037125E-2</v>
      </c>
      <c r="J58">
        <v>2</v>
      </c>
      <c r="K58">
        <v>16080</v>
      </c>
      <c r="L58">
        <v>1</v>
      </c>
    </row>
    <row r="59" spans="1:12" x14ac:dyDescent="0.35">
      <c r="A59">
        <v>10</v>
      </c>
      <c r="B59" t="s">
        <v>11</v>
      </c>
      <c r="C59">
        <v>1</v>
      </c>
      <c r="D59">
        <v>1</v>
      </c>
      <c r="E59">
        <v>2</v>
      </c>
      <c r="F59">
        <v>100</v>
      </c>
      <c r="G59">
        <v>2.6302083333333837E-3</v>
      </c>
      <c r="H59">
        <v>2.6302083333333837E-3</v>
      </c>
      <c r="I59">
        <v>2.6302083333333837E-3</v>
      </c>
      <c r="J59">
        <v>1</v>
      </c>
      <c r="K59">
        <v>16080</v>
      </c>
      <c r="L59">
        <v>1</v>
      </c>
    </row>
    <row r="60" spans="1:12" x14ac:dyDescent="0.35">
      <c r="A60">
        <v>11</v>
      </c>
      <c r="B60" t="s">
        <v>16</v>
      </c>
      <c r="C60">
        <v>1</v>
      </c>
      <c r="D60">
        <v>8</v>
      </c>
      <c r="E60">
        <v>2</v>
      </c>
      <c r="F60">
        <v>30</v>
      </c>
      <c r="G60">
        <v>3.2980324074074474E-3</v>
      </c>
      <c r="H60">
        <v>3.2980324074074474E-3</v>
      </c>
      <c r="I60">
        <v>3.2980324074074474E-3</v>
      </c>
      <c r="J60">
        <v>8</v>
      </c>
      <c r="K60">
        <v>16080</v>
      </c>
      <c r="L60">
        <v>1</v>
      </c>
    </row>
    <row r="61" spans="1:12" x14ac:dyDescent="0.35">
      <c r="A61">
        <v>12</v>
      </c>
      <c r="B61" t="s">
        <v>36</v>
      </c>
      <c r="C61">
        <v>3</v>
      </c>
      <c r="D61">
        <v>9</v>
      </c>
      <c r="E61">
        <v>1</v>
      </c>
      <c r="F61">
        <v>20</v>
      </c>
      <c r="G61">
        <v>7.6237268518517531E-3</v>
      </c>
      <c r="H61">
        <v>7.6237268518517531E-3</v>
      </c>
      <c r="I61">
        <v>7.6237268518517531E-3</v>
      </c>
      <c r="J61">
        <v>9</v>
      </c>
      <c r="K61">
        <v>16080</v>
      </c>
      <c r="L61">
        <v>1</v>
      </c>
    </row>
    <row r="62" spans="1:12" x14ac:dyDescent="0.35">
      <c r="A62">
        <v>1</v>
      </c>
      <c r="B62" t="s">
        <v>48</v>
      </c>
      <c r="C62">
        <v>27</v>
      </c>
      <c r="D62">
        <v>13</v>
      </c>
      <c r="E62">
        <v>3</v>
      </c>
      <c r="F62">
        <v>76</v>
      </c>
      <c r="G62">
        <v>1.1665972222222321E-2</v>
      </c>
      <c r="H62">
        <v>1.1665972222222321E-2</v>
      </c>
      <c r="I62">
        <v>1.1665972222222321E-2</v>
      </c>
      <c r="J62">
        <v>13</v>
      </c>
      <c r="K62">
        <v>199938</v>
      </c>
      <c r="L62">
        <v>1</v>
      </c>
    </row>
    <row r="63" spans="1:12" x14ac:dyDescent="0.35">
      <c r="A63">
        <v>2</v>
      </c>
      <c r="B63" t="s">
        <v>49</v>
      </c>
      <c r="C63">
        <v>14</v>
      </c>
      <c r="D63">
        <v>10</v>
      </c>
      <c r="E63">
        <v>2</v>
      </c>
      <c r="F63">
        <v>82</v>
      </c>
      <c r="G63">
        <v>4.4401620370371209E-3</v>
      </c>
      <c r="H63">
        <v>4.4401620370371209E-3</v>
      </c>
      <c r="I63">
        <v>4.4401620370371209E-3</v>
      </c>
      <c r="J63">
        <v>10</v>
      </c>
      <c r="K63">
        <v>199938</v>
      </c>
      <c r="L63">
        <v>1</v>
      </c>
    </row>
    <row r="64" spans="1:12" x14ac:dyDescent="0.35">
      <c r="A64">
        <v>3</v>
      </c>
      <c r="B64" t="s">
        <v>20</v>
      </c>
      <c r="C64">
        <v>29</v>
      </c>
      <c r="D64">
        <v>6</v>
      </c>
      <c r="E64">
        <v>1</v>
      </c>
      <c r="F64">
        <v>90</v>
      </c>
      <c r="G64">
        <v>1.7306481481481395E-2</v>
      </c>
      <c r="H64">
        <v>1.7306481481481395E-2</v>
      </c>
      <c r="I64">
        <v>1.7306481481481395E-2</v>
      </c>
      <c r="J64">
        <v>6</v>
      </c>
      <c r="K64">
        <v>199938</v>
      </c>
      <c r="L64">
        <v>1</v>
      </c>
    </row>
    <row r="65" spans="1:12" x14ac:dyDescent="0.35">
      <c r="A65">
        <v>4</v>
      </c>
      <c r="B65" t="s">
        <v>50</v>
      </c>
      <c r="C65">
        <v>9</v>
      </c>
      <c r="D65">
        <v>29</v>
      </c>
      <c r="E65">
        <v>2</v>
      </c>
      <c r="F65">
        <v>24</v>
      </c>
      <c r="G65">
        <v>1.3770833333333066E-3</v>
      </c>
      <c r="H65">
        <v>1.3770833333333066E-3</v>
      </c>
      <c r="I65">
        <v>1.3770833333333066E-3</v>
      </c>
      <c r="J65">
        <v>29</v>
      </c>
      <c r="K65">
        <v>199938</v>
      </c>
      <c r="L65">
        <v>1</v>
      </c>
    </row>
    <row r="66" spans="1:12" x14ac:dyDescent="0.35">
      <c r="A66">
        <v>5</v>
      </c>
      <c r="B66" t="s">
        <v>42</v>
      </c>
      <c r="C66">
        <v>6</v>
      </c>
      <c r="D66">
        <v>3</v>
      </c>
      <c r="E66">
        <v>2</v>
      </c>
      <c r="F66">
        <v>92</v>
      </c>
      <c r="G66" t="s">
        <v>51</v>
      </c>
      <c r="H66">
        <v>660</v>
      </c>
      <c r="I66">
        <v>660</v>
      </c>
      <c r="J66">
        <v>3</v>
      </c>
      <c r="K66">
        <v>199938</v>
      </c>
      <c r="L66">
        <v>1</v>
      </c>
    </row>
    <row r="67" spans="1:12" x14ac:dyDescent="0.35">
      <c r="A67">
        <v>6</v>
      </c>
      <c r="B67" t="s">
        <v>36</v>
      </c>
      <c r="C67">
        <v>3</v>
      </c>
      <c r="D67">
        <v>17</v>
      </c>
      <c r="E67">
        <v>1</v>
      </c>
      <c r="F67">
        <v>20</v>
      </c>
      <c r="G67" t="s">
        <v>52</v>
      </c>
      <c r="H67">
        <v>4</v>
      </c>
      <c r="I67">
        <v>4</v>
      </c>
      <c r="J67">
        <v>17</v>
      </c>
      <c r="K67">
        <v>199938</v>
      </c>
      <c r="L67">
        <v>1</v>
      </c>
    </row>
    <row r="68" spans="1:12" x14ac:dyDescent="0.35">
      <c r="A68">
        <v>7</v>
      </c>
      <c r="B68" t="s">
        <v>21</v>
      </c>
      <c r="C68">
        <v>1</v>
      </c>
      <c r="D68">
        <v>4</v>
      </c>
      <c r="E68">
        <v>1</v>
      </c>
      <c r="F68">
        <v>70</v>
      </c>
      <c r="G68">
        <v>1.1886921296296205E-2</v>
      </c>
      <c r="H68">
        <v>1.1886921296296205E-2</v>
      </c>
      <c r="I68">
        <v>1.1886921296296205E-2</v>
      </c>
      <c r="J68">
        <v>4</v>
      </c>
      <c r="K68">
        <v>199938</v>
      </c>
      <c r="L68">
        <v>1</v>
      </c>
    </row>
    <row r="69" spans="1:12" x14ac:dyDescent="0.35">
      <c r="A69">
        <v>8</v>
      </c>
      <c r="B69" t="s">
        <v>16</v>
      </c>
      <c r="C69">
        <v>6</v>
      </c>
      <c r="D69">
        <v>8</v>
      </c>
      <c r="E69">
        <v>1</v>
      </c>
      <c r="F69">
        <v>30</v>
      </c>
      <c r="G69" t="s">
        <v>53</v>
      </c>
      <c r="H69">
        <v>335</v>
      </c>
      <c r="I69">
        <v>335</v>
      </c>
      <c r="J69">
        <v>8</v>
      </c>
      <c r="K69">
        <v>199938</v>
      </c>
      <c r="L69">
        <v>1</v>
      </c>
    </row>
    <row r="70" spans="1:12" x14ac:dyDescent="0.35">
      <c r="A70">
        <v>9</v>
      </c>
      <c r="B70" t="s">
        <v>13</v>
      </c>
      <c r="C70">
        <v>6</v>
      </c>
      <c r="D70">
        <v>7</v>
      </c>
      <c r="E70">
        <v>1</v>
      </c>
      <c r="F70">
        <v>40</v>
      </c>
      <c r="G70">
        <v>2.1719097222222317E-2</v>
      </c>
      <c r="H70">
        <v>2.1719097222222317E-2</v>
      </c>
      <c r="I70">
        <v>2.1719097222222317E-2</v>
      </c>
      <c r="J70">
        <v>7</v>
      </c>
      <c r="K70">
        <v>199938</v>
      </c>
      <c r="L70">
        <v>1</v>
      </c>
    </row>
    <row r="71" spans="1:12" x14ac:dyDescent="0.35">
      <c r="A71">
        <v>10</v>
      </c>
      <c r="B71" t="s">
        <v>19</v>
      </c>
      <c r="C71">
        <v>4</v>
      </c>
      <c r="D71">
        <v>5</v>
      </c>
      <c r="E71">
        <v>1</v>
      </c>
      <c r="F71">
        <v>60</v>
      </c>
      <c r="G71">
        <v>3.091782407407484E-3</v>
      </c>
      <c r="H71">
        <v>3.091782407407484E-3</v>
      </c>
      <c r="I71">
        <v>3.091782407407484E-3</v>
      </c>
      <c r="J71">
        <v>5</v>
      </c>
      <c r="K71">
        <v>199938</v>
      </c>
      <c r="L71">
        <v>1</v>
      </c>
    </row>
    <row r="72" spans="1:12" x14ac:dyDescent="0.35">
      <c r="A72">
        <v>11</v>
      </c>
      <c r="B72" t="s">
        <v>21</v>
      </c>
      <c r="C72">
        <v>4</v>
      </c>
      <c r="D72">
        <v>4</v>
      </c>
      <c r="E72">
        <v>1</v>
      </c>
      <c r="F72">
        <v>70</v>
      </c>
      <c r="G72">
        <v>2.4274305555556097E-3</v>
      </c>
      <c r="H72">
        <v>2.4274305555556097E-3</v>
      </c>
      <c r="I72">
        <v>2.4274305555556097E-3</v>
      </c>
      <c r="J72">
        <v>4</v>
      </c>
      <c r="K72">
        <v>199938</v>
      </c>
      <c r="L72">
        <v>1</v>
      </c>
    </row>
    <row r="73" spans="1:12" x14ac:dyDescent="0.35">
      <c r="A73">
        <v>12</v>
      </c>
      <c r="B73" t="s">
        <v>13</v>
      </c>
      <c r="C73">
        <v>8</v>
      </c>
      <c r="D73">
        <v>7</v>
      </c>
      <c r="E73">
        <v>1</v>
      </c>
      <c r="F73">
        <v>40</v>
      </c>
      <c r="G73">
        <v>6.2726851851850896E-3</v>
      </c>
      <c r="H73">
        <v>6.2726851851850896E-3</v>
      </c>
      <c r="I73">
        <v>6.2726851851850896E-3</v>
      </c>
      <c r="J73">
        <v>7</v>
      </c>
      <c r="K73">
        <v>199938</v>
      </c>
      <c r="L73">
        <v>1</v>
      </c>
    </row>
    <row r="74" spans="1:12" x14ac:dyDescent="0.35">
      <c r="A74">
        <v>1</v>
      </c>
      <c r="B74" t="s">
        <v>54</v>
      </c>
      <c r="C74">
        <v>5</v>
      </c>
      <c r="D74">
        <v>40</v>
      </c>
      <c r="E74">
        <v>3</v>
      </c>
      <c r="F74">
        <v>35</v>
      </c>
      <c r="G74">
        <v>1.3439699074074163E-2</v>
      </c>
      <c r="H74">
        <v>1.3439699074074163E-2</v>
      </c>
      <c r="I74">
        <v>1.3439699074074163E-2</v>
      </c>
      <c r="J74">
        <v>40</v>
      </c>
      <c r="K74">
        <v>660204</v>
      </c>
      <c r="L74">
        <v>1</v>
      </c>
    </row>
    <row r="75" spans="1:12" x14ac:dyDescent="0.35">
      <c r="A75">
        <v>2</v>
      </c>
      <c r="B75" t="s">
        <v>55</v>
      </c>
      <c r="C75">
        <v>18</v>
      </c>
      <c r="D75">
        <v>44</v>
      </c>
      <c r="E75">
        <v>1</v>
      </c>
      <c r="F75">
        <v>31</v>
      </c>
      <c r="G75">
        <v>5.1795138888888204E-3</v>
      </c>
      <c r="H75">
        <v>5.1795138888888204E-3</v>
      </c>
      <c r="I75">
        <v>5.1795138888888204E-3</v>
      </c>
      <c r="J75">
        <v>44</v>
      </c>
      <c r="K75">
        <v>660204</v>
      </c>
      <c r="L75">
        <v>1</v>
      </c>
    </row>
    <row r="76" spans="1:12" x14ac:dyDescent="0.35">
      <c r="A76">
        <v>3</v>
      </c>
      <c r="B76" t="s">
        <v>56</v>
      </c>
      <c r="C76">
        <v>2</v>
      </c>
      <c r="D76">
        <v>18</v>
      </c>
      <c r="E76">
        <v>1</v>
      </c>
      <c r="F76">
        <v>66</v>
      </c>
      <c r="G76">
        <v>1.7977314814814793E-2</v>
      </c>
      <c r="H76">
        <v>1.7977314814814793E-2</v>
      </c>
      <c r="I76">
        <v>1.7977314814814793E-2</v>
      </c>
      <c r="J76">
        <v>18</v>
      </c>
      <c r="K76">
        <v>660204</v>
      </c>
      <c r="L76">
        <v>1</v>
      </c>
    </row>
    <row r="77" spans="1:12" x14ac:dyDescent="0.35">
      <c r="A77">
        <v>4</v>
      </c>
      <c r="B77" t="s">
        <v>11</v>
      </c>
      <c r="C77">
        <v>2</v>
      </c>
      <c r="D77">
        <v>1</v>
      </c>
      <c r="E77">
        <v>1</v>
      </c>
      <c r="F77">
        <v>100</v>
      </c>
      <c r="G77">
        <v>1.0104166666666803E-3</v>
      </c>
      <c r="H77">
        <v>1.0104166666666803E-3</v>
      </c>
      <c r="I77">
        <v>1.0104166666666803E-3</v>
      </c>
      <c r="J77">
        <v>1</v>
      </c>
      <c r="K77">
        <v>660204</v>
      </c>
      <c r="L77">
        <v>1</v>
      </c>
    </row>
    <row r="78" spans="1:12" x14ac:dyDescent="0.35">
      <c r="A78">
        <v>5</v>
      </c>
      <c r="B78" t="s">
        <v>57</v>
      </c>
      <c r="C78">
        <v>8</v>
      </c>
      <c r="D78">
        <v>5</v>
      </c>
      <c r="E78">
        <v>1</v>
      </c>
      <c r="F78">
        <v>84</v>
      </c>
      <c r="G78" t="s">
        <v>58</v>
      </c>
      <c r="H78">
        <v>622</v>
      </c>
      <c r="I78">
        <v>622</v>
      </c>
      <c r="J78">
        <v>5</v>
      </c>
      <c r="K78">
        <v>660204</v>
      </c>
      <c r="L78">
        <v>1</v>
      </c>
    </row>
    <row r="79" spans="1:12" x14ac:dyDescent="0.35">
      <c r="A79">
        <v>6</v>
      </c>
      <c r="B79" t="s">
        <v>59</v>
      </c>
      <c r="C79">
        <v>9</v>
      </c>
      <c r="D79">
        <v>4</v>
      </c>
      <c r="E79">
        <v>1</v>
      </c>
      <c r="F79">
        <v>85</v>
      </c>
      <c r="G79" t="s">
        <v>60</v>
      </c>
      <c r="H79">
        <v>17</v>
      </c>
      <c r="I79">
        <v>17</v>
      </c>
      <c r="J79">
        <v>4</v>
      </c>
      <c r="K79">
        <v>660204</v>
      </c>
      <c r="L79">
        <v>1</v>
      </c>
    </row>
    <row r="80" spans="1:12" x14ac:dyDescent="0.35">
      <c r="A80">
        <v>7</v>
      </c>
      <c r="B80" t="s">
        <v>13</v>
      </c>
      <c r="C80">
        <v>8</v>
      </c>
      <c r="D80">
        <v>7</v>
      </c>
      <c r="E80">
        <v>1</v>
      </c>
      <c r="F80">
        <v>40</v>
      </c>
      <c r="G80">
        <v>1.336180555555555E-2</v>
      </c>
      <c r="H80">
        <v>1.336180555555555E-2</v>
      </c>
      <c r="I80">
        <v>1.336180555555555E-2</v>
      </c>
      <c r="J80">
        <v>7</v>
      </c>
      <c r="K80">
        <v>660204</v>
      </c>
      <c r="L80">
        <v>1</v>
      </c>
    </row>
    <row r="81" spans="1:12" x14ac:dyDescent="0.35">
      <c r="A81">
        <v>8</v>
      </c>
      <c r="B81" t="s">
        <v>36</v>
      </c>
      <c r="C81">
        <v>4</v>
      </c>
      <c r="D81">
        <v>9</v>
      </c>
      <c r="E81">
        <v>1</v>
      </c>
      <c r="F81">
        <v>20</v>
      </c>
      <c r="G81" t="s">
        <v>61</v>
      </c>
      <c r="H81">
        <v>325</v>
      </c>
      <c r="I81">
        <v>325</v>
      </c>
      <c r="J81">
        <v>9</v>
      </c>
      <c r="K81">
        <v>660204</v>
      </c>
      <c r="L81">
        <v>1</v>
      </c>
    </row>
    <row r="82" spans="1:12" x14ac:dyDescent="0.35">
      <c r="A82">
        <v>9</v>
      </c>
      <c r="B82" t="s">
        <v>11</v>
      </c>
      <c r="C82">
        <v>8</v>
      </c>
      <c r="D82">
        <v>1</v>
      </c>
      <c r="E82">
        <v>1</v>
      </c>
      <c r="F82">
        <v>100</v>
      </c>
      <c r="G82">
        <v>1.7503356481481491E-2</v>
      </c>
      <c r="H82">
        <v>1.7503356481481491E-2</v>
      </c>
      <c r="I82">
        <v>1.7503356481481491E-2</v>
      </c>
      <c r="J82">
        <v>1</v>
      </c>
      <c r="K82">
        <v>660204</v>
      </c>
      <c r="L82">
        <v>1</v>
      </c>
    </row>
    <row r="83" spans="1:12" x14ac:dyDescent="0.35">
      <c r="A83">
        <v>10</v>
      </c>
      <c r="B83" t="s">
        <v>13</v>
      </c>
      <c r="C83">
        <v>3</v>
      </c>
      <c r="D83">
        <v>7</v>
      </c>
      <c r="E83">
        <v>1</v>
      </c>
      <c r="F83">
        <v>40</v>
      </c>
      <c r="G83">
        <v>3.2309027777777111E-3</v>
      </c>
      <c r="H83">
        <v>3.2309027777777111E-3</v>
      </c>
      <c r="I83">
        <v>3.2309027777777111E-3</v>
      </c>
      <c r="J83">
        <v>7</v>
      </c>
      <c r="K83">
        <v>660204</v>
      </c>
      <c r="L83">
        <v>1</v>
      </c>
    </row>
    <row r="84" spans="1:12" x14ac:dyDescent="0.35">
      <c r="A84">
        <v>11</v>
      </c>
      <c r="B84" t="s">
        <v>36</v>
      </c>
      <c r="C84">
        <v>3</v>
      </c>
      <c r="D84">
        <v>9</v>
      </c>
      <c r="E84">
        <v>1</v>
      </c>
      <c r="F84">
        <v>20</v>
      </c>
      <c r="G84">
        <v>3.46064814814806E-3</v>
      </c>
      <c r="H84">
        <v>3.46064814814806E-3</v>
      </c>
      <c r="I84">
        <v>3.46064814814806E-3</v>
      </c>
      <c r="J84">
        <v>9</v>
      </c>
      <c r="K84">
        <v>660204</v>
      </c>
      <c r="L84">
        <v>1</v>
      </c>
    </row>
    <row r="85" spans="1:12" x14ac:dyDescent="0.35">
      <c r="A85">
        <v>12</v>
      </c>
      <c r="B85" t="s">
        <v>40</v>
      </c>
      <c r="C85">
        <v>2</v>
      </c>
      <c r="D85">
        <v>6</v>
      </c>
      <c r="E85">
        <v>1</v>
      </c>
      <c r="F85">
        <v>50</v>
      </c>
      <c r="G85">
        <v>6.2210648148148806E-3</v>
      </c>
      <c r="H85">
        <v>6.2210648148148806E-3</v>
      </c>
      <c r="I85">
        <v>6.2210648148148806E-3</v>
      </c>
      <c r="J85">
        <v>6</v>
      </c>
      <c r="K85">
        <v>660204</v>
      </c>
      <c r="L85">
        <v>1</v>
      </c>
    </row>
    <row r="86" spans="1:12" x14ac:dyDescent="0.35">
      <c r="A86">
        <v>1</v>
      </c>
      <c r="B86" t="s">
        <v>62</v>
      </c>
      <c r="C86">
        <v>45</v>
      </c>
      <c r="D86">
        <v>25</v>
      </c>
      <c r="E86">
        <v>3</v>
      </c>
      <c r="F86">
        <v>52</v>
      </c>
      <c r="G86">
        <v>1.2357870370370394E-2</v>
      </c>
      <c r="H86">
        <v>1.2357870370370394E-2</v>
      </c>
      <c r="I86">
        <v>1.2357870370370394E-2</v>
      </c>
      <c r="J86">
        <v>25</v>
      </c>
      <c r="K86">
        <v>698182</v>
      </c>
      <c r="L86">
        <v>1</v>
      </c>
    </row>
    <row r="87" spans="1:12" x14ac:dyDescent="0.35">
      <c r="A87">
        <v>2</v>
      </c>
      <c r="B87" t="s">
        <v>21</v>
      </c>
      <c r="C87">
        <v>8</v>
      </c>
      <c r="D87">
        <v>16</v>
      </c>
      <c r="E87">
        <v>2</v>
      </c>
      <c r="F87">
        <v>70</v>
      </c>
      <c r="G87">
        <v>4.5877314814815051E-3</v>
      </c>
      <c r="H87">
        <v>4.5877314814815051E-3</v>
      </c>
      <c r="I87">
        <v>4.5877314814815051E-3</v>
      </c>
      <c r="J87">
        <v>16</v>
      </c>
      <c r="K87">
        <v>698182</v>
      </c>
      <c r="L87">
        <v>1</v>
      </c>
    </row>
    <row r="88" spans="1:12" x14ac:dyDescent="0.35">
      <c r="A88">
        <v>3</v>
      </c>
      <c r="B88" t="s">
        <v>63</v>
      </c>
      <c r="C88">
        <v>35</v>
      </c>
      <c r="D88">
        <v>15</v>
      </c>
      <c r="E88">
        <v>1</v>
      </c>
      <c r="F88">
        <v>72</v>
      </c>
      <c r="G88">
        <v>1.7852314814814862E-2</v>
      </c>
      <c r="H88">
        <v>1.7852314814814862E-2</v>
      </c>
      <c r="I88">
        <v>1.7852314814814862E-2</v>
      </c>
      <c r="J88">
        <v>15</v>
      </c>
      <c r="K88">
        <v>698182</v>
      </c>
      <c r="L88">
        <v>1</v>
      </c>
    </row>
    <row r="89" spans="1:12" x14ac:dyDescent="0.35">
      <c r="A89">
        <v>4</v>
      </c>
      <c r="B89" t="s">
        <v>49</v>
      </c>
      <c r="C89">
        <v>4</v>
      </c>
      <c r="D89">
        <v>7</v>
      </c>
      <c r="E89">
        <v>2</v>
      </c>
      <c r="F89">
        <v>82</v>
      </c>
      <c r="G89">
        <v>1.1574074074074403E-3</v>
      </c>
      <c r="H89">
        <v>1.1574074074074403E-3</v>
      </c>
      <c r="I89">
        <v>1.1574074074074403E-3</v>
      </c>
      <c r="J89">
        <v>7</v>
      </c>
      <c r="K89">
        <v>698182</v>
      </c>
      <c r="L89">
        <v>1</v>
      </c>
    </row>
    <row r="90" spans="1:12" x14ac:dyDescent="0.35">
      <c r="A90">
        <v>5</v>
      </c>
      <c r="B90" t="s">
        <v>64</v>
      </c>
      <c r="C90">
        <v>10</v>
      </c>
      <c r="D90">
        <v>12</v>
      </c>
      <c r="E90">
        <v>2</v>
      </c>
      <c r="F90">
        <v>56</v>
      </c>
      <c r="G90" t="s">
        <v>65</v>
      </c>
      <c r="H90">
        <v>577</v>
      </c>
      <c r="I90">
        <v>577</v>
      </c>
      <c r="J90">
        <v>12</v>
      </c>
      <c r="K90">
        <v>698182</v>
      </c>
      <c r="L90">
        <v>1</v>
      </c>
    </row>
    <row r="91" spans="1:12" x14ac:dyDescent="0.35">
      <c r="A91">
        <v>6</v>
      </c>
      <c r="B91" t="s">
        <v>13</v>
      </c>
      <c r="C91">
        <v>5</v>
      </c>
      <c r="D91" t="s">
        <v>66</v>
      </c>
      <c r="E91">
        <v>1</v>
      </c>
      <c r="F91">
        <v>40</v>
      </c>
      <c r="G91" t="s">
        <v>67</v>
      </c>
      <c r="H91">
        <v>8</v>
      </c>
      <c r="I91">
        <v>8</v>
      </c>
      <c r="J91" t="s">
        <v>66</v>
      </c>
      <c r="K91">
        <v>698182</v>
      </c>
      <c r="L91">
        <v>1</v>
      </c>
    </row>
    <row r="92" spans="1:12" x14ac:dyDescent="0.35">
      <c r="A92">
        <v>7</v>
      </c>
      <c r="B92" t="s">
        <v>16</v>
      </c>
      <c r="C92">
        <v>10</v>
      </c>
      <c r="D92">
        <v>8</v>
      </c>
      <c r="E92">
        <v>1</v>
      </c>
      <c r="F92">
        <v>30</v>
      </c>
      <c r="G92" t="s">
        <v>68</v>
      </c>
      <c r="H92" t="s">
        <v>68</v>
      </c>
      <c r="I92">
        <v>6</v>
      </c>
      <c r="J92">
        <v>8</v>
      </c>
      <c r="K92">
        <v>698182</v>
      </c>
      <c r="L92">
        <v>1</v>
      </c>
    </row>
    <row r="93" spans="1:12" x14ac:dyDescent="0.35">
      <c r="A93">
        <v>8</v>
      </c>
      <c r="B93" t="s">
        <v>28</v>
      </c>
      <c r="C93">
        <v>2</v>
      </c>
      <c r="D93">
        <v>3</v>
      </c>
      <c r="E93">
        <v>1</v>
      </c>
      <c r="F93">
        <v>80</v>
      </c>
      <c r="G93" t="s">
        <v>35</v>
      </c>
      <c r="H93">
        <v>365</v>
      </c>
      <c r="I93">
        <v>365</v>
      </c>
      <c r="J93">
        <v>3</v>
      </c>
      <c r="K93">
        <v>698182</v>
      </c>
      <c r="L93">
        <v>1</v>
      </c>
    </row>
    <row r="94" spans="1:12" x14ac:dyDescent="0.35">
      <c r="A94">
        <v>9</v>
      </c>
      <c r="B94" t="s">
        <v>69</v>
      </c>
      <c r="C94">
        <v>7</v>
      </c>
      <c r="D94">
        <v>10</v>
      </c>
      <c r="E94">
        <v>1</v>
      </c>
      <c r="F94">
        <v>10</v>
      </c>
      <c r="G94">
        <v>2.4910185185185174E-2</v>
      </c>
      <c r="H94">
        <v>2.4910185185185174E-2</v>
      </c>
      <c r="I94">
        <v>2.4910185185185174E-2</v>
      </c>
      <c r="J94">
        <v>10</v>
      </c>
      <c r="K94">
        <v>698182</v>
      </c>
      <c r="L94">
        <v>1</v>
      </c>
    </row>
    <row r="95" spans="1:12" x14ac:dyDescent="0.35">
      <c r="A95">
        <v>10</v>
      </c>
      <c r="B95" t="s">
        <v>16</v>
      </c>
      <c r="C95">
        <v>5</v>
      </c>
      <c r="D95">
        <v>8</v>
      </c>
      <c r="E95">
        <v>1</v>
      </c>
      <c r="F95">
        <v>30</v>
      </c>
      <c r="G95">
        <v>3.2552083333332593E-3</v>
      </c>
      <c r="H95">
        <v>3.2552083333332593E-3</v>
      </c>
      <c r="I95">
        <v>3.2552083333332593E-3</v>
      </c>
      <c r="J95">
        <v>8</v>
      </c>
      <c r="K95">
        <v>698182</v>
      </c>
      <c r="L95">
        <v>1</v>
      </c>
    </row>
    <row r="96" spans="1:12" x14ac:dyDescent="0.35">
      <c r="A96">
        <v>11</v>
      </c>
      <c r="B96" t="s">
        <v>40</v>
      </c>
      <c r="C96">
        <v>5</v>
      </c>
      <c r="D96">
        <v>6</v>
      </c>
      <c r="E96">
        <v>1</v>
      </c>
      <c r="F96">
        <v>50</v>
      </c>
      <c r="G96">
        <v>2.5214120370369297E-3</v>
      </c>
      <c r="H96">
        <v>2.5214120370369297E-3</v>
      </c>
      <c r="I96">
        <v>2.5214120370369297E-3</v>
      </c>
      <c r="J96">
        <v>6</v>
      </c>
      <c r="K96">
        <v>698182</v>
      </c>
      <c r="L96">
        <v>1</v>
      </c>
    </row>
    <row r="97" spans="1:12" x14ac:dyDescent="0.35">
      <c r="A97">
        <v>12</v>
      </c>
      <c r="B97" t="s">
        <v>19</v>
      </c>
      <c r="C97">
        <v>9</v>
      </c>
      <c r="D97">
        <v>5</v>
      </c>
      <c r="E97">
        <v>1</v>
      </c>
      <c r="F97">
        <v>60</v>
      </c>
      <c r="G97">
        <v>6.1671296296297307E-3</v>
      </c>
      <c r="H97">
        <v>6.1671296296297307E-3</v>
      </c>
      <c r="I97">
        <v>6.1671296296297307E-3</v>
      </c>
      <c r="J97">
        <v>5</v>
      </c>
      <c r="K97">
        <v>698182</v>
      </c>
      <c r="L97">
        <v>1</v>
      </c>
    </row>
    <row r="98" spans="1:12" x14ac:dyDescent="0.35">
      <c r="A98">
        <v>1</v>
      </c>
      <c r="B98" t="s">
        <v>70</v>
      </c>
      <c r="C98">
        <v>11</v>
      </c>
      <c r="D98">
        <v>20</v>
      </c>
      <c r="E98">
        <v>3</v>
      </c>
      <c r="F98">
        <v>62</v>
      </c>
      <c r="G98">
        <v>1.1937268518518618E-2</v>
      </c>
      <c r="H98">
        <v>1.1937268518518618E-2</v>
      </c>
      <c r="I98">
        <v>1.1937268518518618E-2</v>
      </c>
      <c r="J98">
        <v>20</v>
      </c>
      <c r="K98">
        <v>310970</v>
      </c>
      <c r="L98">
        <v>1</v>
      </c>
    </row>
    <row r="99" spans="1:12" x14ac:dyDescent="0.35">
      <c r="A99">
        <v>2</v>
      </c>
      <c r="B99" t="s">
        <v>71</v>
      </c>
      <c r="C99">
        <v>30</v>
      </c>
      <c r="D99">
        <v>19</v>
      </c>
      <c r="E99">
        <v>2</v>
      </c>
      <c r="F99">
        <v>64</v>
      </c>
      <c r="G99">
        <v>4.6631944444444073E-3</v>
      </c>
      <c r="H99">
        <v>4.6631944444444073E-3</v>
      </c>
      <c r="I99">
        <v>4.6631944444444073E-3</v>
      </c>
      <c r="J99">
        <v>19</v>
      </c>
      <c r="K99">
        <v>310970</v>
      </c>
      <c r="L99">
        <v>1</v>
      </c>
    </row>
    <row r="100" spans="1:12" x14ac:dyDescent="0.35">
      <c r="A100">
        <v>3</v>
      </c>
      <c r="B100" t="s">
        <v>69</v>
      </c>
      <c r="C100">
        <v>17</v>
      </c>
      <c r="D100">
        <v>46</v>
      </c>
      <c r="E100">
        <v>1</v>
      </c>
      <c r="F100">
        <v>10</v>
      </c>
      <c r="G100">
        <v>2.0057175925925819E-2</v>
      </c>
      <c r="H100">
        <v>2.0057175925925819E-2</v>
      </c>
      <c r="I100">
        <v>2.0057175925925819E-2</v>
      </c>
      <c r="J100">
        <v>46</v>
      </c>
      <c r="K100">
        <v>310970</v>
      </c>
      <c r="L100">
        <v>1</v>
      </c>
    </row>
    <row r="101" spans="1:12" x14ac:dyDescent="0.35">
      <c r="A101">
        <v>4</v>
      </c>
      <c r="B101" t="s">
        <v>72</v>
      </c>
      <c r="C101">
        <v>17</v>
      </c>
      <c r="D101">
        <v>8</v>
      </c>
      <c r="E101">
        <v>1</v>
      </c>
      <c r="F101">
        <v>79</v>
      </c>
      <c r="G101">
        <v>1.1616898148147925E-3</v>
      </c>
      <c r="H101">
        <v>1.1616898148147925E-3</v>
      </c>
      <c r="I101">
        <v>1.1616898148147925E-3</v>
      </c>
      <c r="J101">
        <v>8</v>
      </c>
      <c r="K101">
        <v>310970</v>
      </c>
      <c r="L101">
        <v>1</v>
      </c>
    </row>
    <row r="102" spans="1:12" x14ac:dyDescent="0.35">
      <c r="A102">
        <v>5</v>
      </c>
      <c r="B102" t="s">
        <v>63</v>
      </c>
      <c r="C102">
        <v>5</v>
      </c>
      <c r="D102">
        <v>8</v>
      </c>
      <c r="E102">
        <v>1</v>
      </c>
      <c r="F102">
        <v>72</v>
      </c>
      <c r="G102" t="s">
        <v>73</v>
      </c>
      <c r="H102">
        <v>600</v>
      </c>
      <c r="I102">
        <v>600</v>
      </c>
      <c r="J102">
        <v>8</v>
      </c>
      <c r="K102">
        <v>310970</v>
      </c>
      <c r="L102">
        <v>1</v>
      </c>
    </row>
    <row r="103" spans="1:12" x14ac:dyDescent="0.35">
      <c r="A103">
        <v>6</v>
      </c>
      <c r="B103" t="s">
        <v>11</v>
      </c>
      <c r="C103">
        <v>18</v>
      </c>
      <c r="D103">
        <v>1</v>
      </c>
      <c r="E103">
        <v>1</v>
      </c>
      <c r="F103">
        <v>100</v>
      </c>
      <c r="G103" t="s">
        <v>74</v>
      </c>
      <c r="H103">
        <v>20</v>
      </c>
      <c r="I103">
        <v>20</v>
      </c>
      <c r="J103">
        <v>1</v>
      </c>
      <c r="K103">
        <v>310970</v>
      </c>
      <c r="L103">
        <v>1</v>
      </c>
    </row>
    <row r="104" spans="1:12" x14ac:dyDescent="0.35">
      <c r="A104">
        <v>7</v>
      </c>
      <c r="B104" t="s">
        <v>69</v>
      </c>
      <c r="C104">
        <v>9</v>
      </c>
      <c r="D104">
        <v>10</v>
      </c>
      <c r="E104">
        <v>1</v>
      </c>
      <c r="F104">
        <v>10</v>
      </c>
      <c r="G104" t="s">
        <v>75</v>
      </c>
      <c r="H104" t="s">
        <v>75</v>
      </c>
      <c r="I104">
        <v>134</v>
      </c>
      <c r="J104">
        <v>10</v>
      </c>
      <c r="K104">
        <v>310970</v>
      </c>
      <c r="L104">
        <v>1</v>
      </c>
    </row>
    <row r="105" spans="1:12" x14ac:dyDescent="0.35">
      <c r="A105">
        <v>8</v>
      </c>
      <c r="B105" t="s">
        <v>40</v>
      </c>
      <c r="C105">
        <v>1</v>
      </c>
      <c r="D105">
        <v>6</v>
      </c>
      <c r="E105">
        <v>1</v>
      </c>
      <c r="F105">
        <v>50</v>
      </c>
      <c r="G105" t="s">
        <v>27</v>
      </c>
      <c r="H105">
        <v>355</v>
      </c>
      <c r="I105">
        <v>355</v>
      </c>
      <c r="J105">
        <v>6</v>
      </c>
      <c r="K105">
        <v>310970</v>
      </c>
      <c r="L105">
        <v>1</v>
      </c>
    </row>
    <row r="106" spans="1:12" x14ac:dyDescent="0.35">
      <c r="A106">
        <v>9</v>
      </c>
      <c r="B106" t="s">
        <v>40</v>
      </c>
      <c r="C106">
        <v>9</v>
      </c>
      <c r="D106">
        <v>6</v>
      </c>
      <c r="E106">
        <v>1</v>
      </c>
      <c r="F106">
        <v>50</v>
      </c>
      <c r="G106">
        <v>2.0548726851851828E-2</v>
      </c>
      <c r="H106">
        <v>2.0548726851851828E-2</v>
      </c>
      <c r="I106">
        <v>2.0548726851851828E-2</v>
      </c>
      <c r="J106">
        <v>6</v>
      </c>
      <c r="K106">
        <v>310970</v>
      </c>
      <c r="L106">
        <v>1</v>
      </c>
    </row>
    <row r="107" spans="1:12" x14ac:dyDescent="0.35">
      <c r="A107">
        <v>10</v>
      </c>
      <c r="B107" t="s">
        <v>36</v>
      </c>
      <c r="C107">
        <v>2</v>
      </c>
      <c r="D107">
        <v>9</v>
      </c>
      <c r="E107">
        <v>1</v>
      </c>
      <c r="F107">
        <v>20</v>
      </c>
      <c r="G107">
        <v>3.2599537037036885E-3</v>
      </c>
      <c r="H107">
        <v>3.2599537037036885E-3</v>
      </c>
      <c r="I107">
        <v>3.2599537037036885E-3</v>
      </c>
      <c r="J107">
        <v>9</v>
      </c>
      <c r="K107">
        <v>310970</v>
      </c>
      <c r="L107">
        <v>1</v>
      </c>
    </row>
    <row r="108" spans="1:12" x14ac:dyDescent="0.35">
      <c r="A108">
        <v>11</v>
      </c>
      <c r="B108" t="s">
        <v>13</v>
      </c>
      <c r="C108">
        <v>2</v>
      </c>
      <c r="D108">
        <v>7</v>
      </c>
      <c r="E108">
        <v>1</v>
      </c>
      <c r="F108">
        <v>40</v>
      </c>
      <c r="G108">
        <v>2.572222222222198E-3</v>
      </c>
      <c r="H108">
        <v>2.572222222222198E-3</v>
      </c>
      <c r="I108">
        <v>2.572222222222198E-3</v>
      </c>
      <c r="J108">
        <v>7</v>
      </c>
      <c r="K108">
        <v>310970</v>
      </c>
      <c r="L108">
        <v>1</v>
      </c>
    </row>
    <row r="109" spans="1:12" x14ac:dyDescent="0.35">
      <c r="A109">
        <v>12</v>
      </c>
      <c r="B109" t="s">
        <v>16</v>
      </c>
      <c r="C109">
        <v>1</v>
      </c>
      <c r="D109">
        <v>8</v>
      </c>
      <c r="E109">
        <v>1</v>
      </c>
      <c r="F109">
        <v>30</v>
      </c>
      <c r="G109">
        <v>7.020833333333254E-3</v>
      </c>
      <c r="H109">
        <v>7.020833333333254E-3</v>
      </c>
      <c r="I109">
        <v>7.020833333333254E-3</v>
      </c>
      <c r="J109">
        <v>8</v>
      </c>
      <c r="K109">
        <v>310970</v>
      </c>
      <c r="L109">
        <v>1</v>
      </c>
    </row>
    <row r="110" spans="1:12" x14ac:dyDescent="0.35">
      <c r="A110">
        <v>1</v>
      </c>
      <c r="B110" t="s">
        <v>76</v>
      </c>
      <c r="C110">
        <v>26</v>
      </c>
      <c r="D110">
        <v>14</v>
      </c>
      <c r="E110">
        <v>2</v>
      </c>
      <c r="F110">
        <v>74</v>
      </c>
      <c r="G110">
        <v>1.1683680555555576E-2</v>
      </c>
      <c r="H110">
        <v>1.1683680555555576E-2</v>
      </c>
      <c r="I110">
        <v>1.1683680555555576E-2</v>
      </c>
      <c r="J110">
        <v>14</v>
      </c>
      <c r="K110">
        <v>35627</v>
      </c>
      <c r="L110">
        <v>1</v>
      </c>
    </row>
    <row r="111" spans="1:12" x14ac:dyDescent="0.35">
      <c r="A111">
        <v>2</v>
      </c>
      <c r="B111" t="s">
        <v>77</v>
      </c>
      <c r="C111">
        <v>27</v>
      </c>
      <c r="D111">
        <v>46</v>
      </c>
      <c r="E111">
        <v>2</v>
      </c>
      <c r="F111">
        <v>29</v>
      </c>
      <c r="G111">
        <v>5.3083333333332483E-3</v>
      </c>
      <c r="H111">
        <v>5.3083333333332483E-3</v>
      </c>
      <c r="I111">
        <v>5.3083333333332483E-3</v>
      </c>
      <c r="J111">
        <v>46</v>
      </c>
      <c r="K111">
        <v>35627</v>
      </c>
      <c r="L111">
        <v>1</v>
      </c>
    </row>
    <row r="112" spans="1:12" x14ac:dyDescent="0.35">
      <c r="A112">
        <v>3</v>
      </c>
      <c r="B112" t="s">
        <v>62</v>
      </c>
      <c r="C112">
        <v>14</v>
      </c>
      <c r="D112">
        <v>25</v>
      </c>
      <c r="E112">
        <v>1</v>
      </c>
      <c r="F112">
        <v>52</v>
      </c>
      <c r="G112">
        <v>1.8484490740740656E-2</v>
      </c>
      <c r="H112">
        <v>1.8484490740740656E-2</v>
      </c>
      <c r="I112">
        <v>1.8484490740740656E-2</v>
      </c>
      <c r="J112">
        <v>25</v>
      </c>
      <c r="K112">
        <v>35627</v>
      </c>
      <c r="L112">
        <v>1</v>
      </c>
    </row>
    <row r="113" spans="1:12" x14ac:dyDescent="0.35">
      <c r="A113">
        <v>4</v>
      </c>
      <c r="B113" t="s">
        <v>29</v>
      </c>
      <c r="C113">
        <v>7</v>
      </c>
      <c r="D113">
        <v>3</v>
      </c>
      <c r="E113">
        <v>1</v>
      </c>
      <c r="F113">
        <v>94</v>
      </c>
      <c r="G113">
        <v>1.0427083333333087E-3</v>
      </c>
      <c r="H113">
        <v>1.0427083333333087E-3</v>
      </c>
      <c r="I113">
        <v>1.0427083333333087E-3</v>
      </c>
      <c r="J113">
        <v>3</v>
      </c>
      <c r="K113">
        <v>35627</v>
      </c>
      <c r="L113">
        <v>1</v>
      </c>
    </row>
    <row r="114" spans="1:12" x14ac:dyDescent="0.35">
      <c r="A114">
        <v>5</v>
      </c>
      <c r="B114" t="s">
        <v>48</v>
      </c>
      <c r="C114">
        <v>2</v>
      </c>
      <c r="D114">
        <v>7</v>
      </c>
      <c r="E114">
        <v>2</v>
      </c>
      <c r="F114">
        <v>76</v>
      </c>
      <c r="G114" t="s">
        <v>78</v>
      </c>
      <c r="H114">
        <v>615</v>
      </c>
      <c r="I114">
        <v>615</v>
      </c>
      <c r="J114">
        <v>7</v>
      </c>
      <c r="K114">
        <v>35627</v>
      </c>
      <c r="L114">
        <v>1</v>
      </c>
    </row>
    <row r="115" spans="1:12" x14ac:dyDescent="0.35">
      <c r="A115">
        <v>6</v>
      </c>
      <c r="B115" t="s">
        <v>28</v>
      </c>
      <c r="C115">
        <v>7</v>
      </c>
      <c r="D115">
        <v>5</v>
      </c>
      <c r="E115">
        <v>1</v>
      </c>
      <c r="F115">
        <v>80</v>
      </c>
      <c r="G115" t="s">
        <v>79</v>
      </c>
      <c r="H115">
        <v>16</v>
      </c>
      <c r="I115">
        <v>16</v>
      </c>
      <c r="J115">
        <v>5</v>
      </c>
      <c r="K115">
        <v>35627</v>
      </c>
      <c r="L115">
        <v>1</v>
      </c>
    </row>
    <row r="116" spans="1:12" x14ac:dyDescent="0.35">
      <c r="A116">
        <v>7</v>
      </c>
      <c r="B116" t="s">
        <v>36</v>
      </c>
      <c r="C116">
        <v>3</v>
      </c>
      <c r="D116">
        <v>9</v>
      </c>
      <c r="E116">
        <v>1</v>
      </c>
      <c r="F116">
        <v>20</v>
      </c>
      <c r="G116" t="s">
        <v>80</v>
      </c>
      <c r="H116" t="s">
        <v>80</v>
      </c>
      <c r="I116">
        <v>113</v>
      </c>
      <c r="J116">
        <v>9</v>
      </c>
      <c r="K116">
        <v>35627</v>
      </c>
      <c r="L116">
        <v>1</v>
      </c>
    </row>
    <row r="117" spans="1:12" x14ac:dyDescent="0.35">
      <c r="A117">
        <v>8</v>
      </c>
      <c r="B117" t="s">
        <v>69</v>
      </c>
      <c r="C117">
        <v>3</v>
      </c>
      <c r="D117">
        <v>10</v>
      </c>
      <c r="E117">
        <v>1</v>
      </c>
      <c r="F117">
        <v>10</v>
      </c>
      <c r="G117" t="s">
        <v>81</v>
      </c>
      <c r="H117">
        <v>0</v>
      </c>
      <c r="I117">
        <v>0</v>
      </c>
      <c r="J117">
        <v>10</v>
      </c>
      <c r="K117">
        <v>35627</v>
      </c>
      <c r="L117">
        <v>1</v>
      </c>
    </row>
    <row r="118" spans="1:12" x14ac:dyDescent="0.35">
      <c r="A118">
        <v>9</v>
      </c>
      <c r="B118" t="s">
        <v>36</v>
      </c>
      <c r="C118">
        <v>10</v>
      </c>
      <c r="D118">
        <v>9</v>
      </c>
      <c r="E118">
        <v>1</v>
      </c>
      <c r="F118">
        <v>20</v>
      </c>
      <c r="G118">
        <v>2.3327777777777836E-2</v>
      </c>
      <c r="H118">
        <v>2.3327777777777836E-2</v>
      </c>
      <c r="I118">
        <v>2.3327777777777836E-2</v>
      </c>
      <c r="J118">
        <v>9</v>
      </c>
      <c r="K118">
        <v>35627</v>
      </c>
      <c r="L118">
        <v>1</v>
      </c>
    </row>
    <row r="119" spans="1:12" x14ac:dyDescent="0.35">
      <c r="A119">
        <v>10</v>
      </c>
      <c r="B119" t="s">
        <v>69</v>
      </c>
      <c r="C119">
        <v>1</v>
      </c>
      <c r="D119">
        <v>10</v>
      </c>
      <c r="E119">
        <v>1</v>
      </c>
      <c r="F119">
        <v>10</v>
      </c>
      <c r="G119">
        <v>3.5028935185186238E-3</v>
      </c>
      <c r="H119">
        <v>3.5028935185186238E-3</v>
      </c>
      <c r="I119">
        <v>3.5028935185186238E-3</v>
      </c>
      <c r="J119">
        <v>10</v>
      </c>
      <c r="K119">
        <v>35627</v>
      </c>
      <c r="L119">
        <v>1</v>
      </c>
    </row>
    <row r="120" spans="1:12" x14ac:dyDescent="0.35">
      <c r="A120">
        <v>11</v>
      </c>
      <c r="B120" t="s">
        <v>69</v>
      </c>
      <c r="C120">
        <v>1</v>
      </c>
      <c r="D120">
        <v>10</v>
      </c>
      <c r="E120">
        <v>1</v>
      </c>
      <c r="F120">
        <v>10</v>
      </c>
      <c r="G120" t="s">
        <v>82</v>
      </c>
      <c r="H120" t="s">
        <v>82</v>
      </c>
      <c r="I120">
        <v>40</v>
      </c>
      <c r="J120">
        <v>10</v>
      </c>
      <c r="K120">
        <v>35627</v>
      </c>
      <c r="L120">
        <v>1</v>
      </c>
    </row>
    <row r="121" spans="1:12" x14ac:dyDescent="0.35">
      <c r="A121">
        <v>12</v>
      </c>
      <c r="B121" t="s">
        <v>69</v>
      </c>
      <c r="C121">
        <v>10</v>
      </c>
      <c r="D121">
        <v>10</v>
      </c>
      <c r="E121">
        <v>1</v>
      </c>
      <c r="F121">
        <v>10</v>
      </c>
      <c r="G121" t="s">
        <v>83</v>
      </c>
      <c r="H121" t="s">
        <v>83</v>
      </c>
      <c r="I121">
        <v>90</v>
      </c>
      <c r="J121">
        <v>10</v>
      </c>
      <c r="K121">
        <v>35627</v>
      </c>
      <c r="L121">
        <v>1</v>
      </c>
    </row>
    <row r="122" spans="1:12" x14ac:dyDescent="0.35">
      <c r="A122">
        <v>1</v>
      </c>
      <c r="B122" t="s">
        <v>22</v>
      </c>
      <c r="C122">
        <v>23</v>
      </c>
      <c r="D122">
        <v>7</v>
      </c>
      <c r="E122">
        <v>3</v>
      </c>
      <c r="F122">
        <v>88</v>
      </c>
      <c r="G122">
        <v>1.1392245370370313E-2</v>
      </c>
      <c r="H122">
        <v>1.1392245370370313E-2</v>
      </c>
      <c r="I122">
        <v>1.1392245370370313E-2</v>
      </c>
      <c r="J122">
        <v>7</v>
      </c>
      <c r="K122">
        <v>153625</v>
      </c>
      <c r="L122">
        <v>1</v>
      </c>
    </row>
    <row r="123" spans="1:12" x14ac:dyDescent="0.35">
      <c r="A123">
        <v>2</v>
      </c>
      <c r="B123" t="s">
        <v>84</v>
      </c>
      <c r="C123">
        <v>17</v>
      </c>
      <c r="D123">
        <v>33</v>
      </c>
      <c r="E123">
        <v>2</v>
      </c>
      <c r="F123">
        <v>42</v>
      </c>
      <c r="G123">
        <v>4.8839120370369749E-3</v>
      </c>
      <c r="H123">
        <v>4.8839120370369749E-3</v>
      </c>
      <c r="I123">
        <v>4.8839120370369749E-3</v>
      </c>
      <c r="J123">
        <v>33</v>
      </c>
      <c r="K123">
        <v>153625</v>
      </c>
      <c r="L123">
        <v>1</v>
      </c>
    </row>
    <row r="124" spans="1:12" x14ac:dyDescent="0.35">
      <c r="A124">
        <v>3</v>
      </c>
      <c r="B124" t="s">
        <v>85</v>
      </c>
      <c r="C124">
        <v>18</v>
      </c>
      <c r="D124">
        <v>27</v>
      </c>
      <c r="E124">
        <v>1</v>
      </c>
      <c r="F124">
        <v>48</v>
      </c>
      <c r="G124">
        <v>1.8606828703703782E-2</v>
      </c>
      <c r="H124">
        <v>1.8606828703703782E-2</v>
      </c>
      <c r="I124">
        <v>1.8606828703703782E-2</v>
      </c>
      <c r="J124">
        <v>27</v>
      </c>
      <c r="K124">
        <v>153625</v>
      </c>
      <c r="L124">
        <v>1</v>
      </c>
    </row>
    <row r="125" spans="1:12" x14ac:dyDescent="0.35">
      <c r="A125">
        <v>4</v>
      </c>
      <c r="B125" t="s">
        <v>59</v>
      </c>
      <c r="C125">
        <v>2</v>
      </c>
      <c r="D125">
        <v>6</v>
      </c>
      <c r="E125">
        <v>2</v>
      </c>
      <c r="F125">
        <v>85</v>
      </c>
      <c r="G125">
        <v>1.1479166666665819E-3</v>
      </c>
      <c r="H125">
        <v>1.1479166666665819E-3</v>
      </c>
      <c r="I125">
        <v>1.1479166666665819E-3</v>
      </c>
      <c r="J125">
        <v>6</v>
      </c>
      <c r="K125">
        <v>153625</v>
      </c>
      <c r="L125">
        <v>1</v>
      </c>
    </row>
    <row r="126" spans="1:12" x14ac:dyDescent="0.35">
      <c r="A126">
        <v>5</v>
      </c>
      <c r="B126" t="s">
        <v>13</v>
      </c>
      <c r="C126">
        <v>12</v>
      </c>
      <c r="D126">
        <v>17</v>
      </c>
      <c r="E126">
        <v>2</v>
      </c>
      <c r="F126">
        <v>40</v>
      </c>
      <c r="G126" t="s">
        <v>86</v>
      </c>
      <c r="H126">
        <v>550</v>
      </c>
      <c r="I126">
        <v>550</v>
      </c>
      <c r="J126">
        <v>17</v>
      </c>
      <c r="K126">
        <v>153625</v>
      </c>
      <c r="L126">
        <v>1</v>
      </c>
    </row>
    <row r="127" spans="1:12" x14ac:dyDescent="0.35">
      <c r="A127">
        <v>6</v>
      </c>
      <c r="B127" t="s">
        <v>87</v>
      </c>
      <c r="C127">
        <v>11</v>
      </c>
      <c r="D127">
        <v>8</v>
      </c>
      <c r="E127">
        <v>1</v>
      </c>
      <c r="F127">
        <v>65</v>
      </c>
      <c r="G127" t="s">
        <v>88</v>
      </c>
      <c r="H127">
        <v>13</v>
      </c>
      <c r="I127">
        <v>13</v>
      </c>
      <c r="J127">
        <v>8</v>
      </c>
      <c r="K127">
        <v>153625</v>
      </c>
      <c r="L127">
        <v>1</v>
      </c>
    </row>
    <row r="128" spans="1:12" x14ac:dyDescent="0.35">
      <c r="A128">
        <v>7</v>
      </c>
      <c r="C128">
        <v>0</v>
      </c>
      <c r="D128" t="s">
        <v>89</v>
      </c>
      <c r="E128">
        <v>0</v>
      </c>
      <c r="F128">
        <v>0</v>
      </c>
      <c r="J128" t="s">
        <v>89</v>
      </c>
      <c r="K128">
        <v>153625</v>
      </c>
      <c r="L128">
        <v>1</v>
      </c>
    </row>
    <row r="129" spans="1:12" x14ac:dyDescent="0.35">
      <c r="A129">
        <v>8</v>
      </c>
      <c r="C129">
        <v>0</v>
      </c>
      <c r="D129" t="s">
        <v>89</v>
      </c>
      <c r="E129">
        <v>0</v>
      </c>
      <c r="F129">
        <v>0</v>
      </c>
      <c r="J129" t="s">
        <v>89</v>
      </c>
      <c r="K129">
        <v>153625</v>
      </c>
      <c r="L129">
        <v>1</v>
      </c>
    </row>
    <row r="130" spans="1:12" x14ac:dyDescent="0.35">
      <c r="A130">
        <v>9</v>
      </c>
      <c r="C130">
        <v>0</v>
      </c>
      <c r="D130" t="s">
        <v>89</v>
      </c>
      <c r="E130">
        <v>0</v>
      </c>
      <c r="F130">
        <v>0</v>
      </c>
      <c r="J130" t="s">
        <v>89</v>
      </c>
      <c r="K130">
        <v>153625</v>
      </c>
      <c r="L130">
        <v>1</v>
      </c>
    </row>
    <row r="131" spans="1:12" x14ac:dyDescent="0.35">
      <c r="A131">
        <v>10</v>
      </c>
      <c r="C131">
        <v>0</v>
      </c>
      <c r="D131" t="s">
        <v>89</v>
      </c>
      <c r="E131">
        <v>0</v>
      </c>
      <c r="F131">
        <v>0</v>
      </c>
      <c r="J131" t="s">
        <v>89</v>
      </c>
      <c r="K131">
        <v>153625</v>
      </c>
      <c r="L131">
        <v>1</v>
      </c>
    </row>
    <row r="132" spans="1:12" x14ac:dyDescent="0.35">
      <c r="A132">
        <v>11</v>
      </c>
      <c r="C132">
        <v>0</v>
      </c>
      <c r="D132" t="s">
        <v>89</v>
      </c>
      <c r="E132">
        <v>0</v>
      </c>
      <c r="F132">
        <v>0</v>
      </c>
      <c r="J132" t="s">
        <v>89</v>
      </c>
      <c r="K132">
        <v>153625</v>
      </c>
      <c r="L132">
        <v>1</v>
      </c>
    </row>
    <row r="133" spans="1:12" x14ac:dyDescent="0.35">
      <c r="A133">
        <v>12</v>
      </c>
      <c r="C133">
        <v>0</v>
      </c>
      <c r="D133" t="s">
        <v>89</v>
      </c>
      <c r="E133">
        <v>0</v>
      </c>
      <c r="F133">
        <v>0</v>
      </c>
      <c r="J133" t="s">
        <v>89</v>
      </c>
      <c r="K133">
        <v>153625</v>
      </c>
      <c r="L133">
        <v>1</v>
      </c>
    </row>
    <row r="134" spans="1:12" x14ac:dyDescent="0.35">
      <c r="A134">
        <v>1</v>
      </c>
      <c r="B134" t="s">
        <v>90</v>
      </c>
      <c r="C134">
        <v>32</v>
      </c>
      <c r="D134">
        <v>12</v>
      </c>
      <c r="E134">
        <v>3</v>
      </c>
      <c r="F134">
        <v>78</v>
      </c>
      <c r="G134">
        <v>1.1504282407407418E-2</v>
      </c>
      <c r="H134">
        <v>1.1504282407407418E-2</v>
      </c>
      <c r="I134">
        <v>1.1504282407407418E-2</v>
      </c>
      <c r="J134">
        <v>12</v>
      </c>
      <c r="K134">
        <v>1690</v>
      </c>
      <c r="L134">
        <v>1</v>
      </c>
    </row>
    <row r="135" spans="1:12" x14ac:dyDescent="0.35">
      <c r="A135">
        <v>2</v>
      </c>
      <c r="B135" t="s">
        <v>28</v>
      </c>
      <c r="C135">
        <v>26</v>
      </c>
      <c r="D135">
        <v>11</v>
      </c>
      <c r="E135">
        <v>2</v>
      </c>
      <c r="F135">
        <v>80</v>
      </c>
      <c r="G135">
        <v>4.4451388888888665E-3</v>
      </c>
      <c r="H135">
        <v>4.4451388888888665E-3</v>
      </c>
      <c r="I135">
        <v>4.4451388888888665E-3</v>
      </c>
      <c r="J135">
        <v>11</v>
      </c>
      <c r="K135">
        <v>1690</v>
      </c>
      <c r="L135">
        <v>1</v>
      </c>
    </row>
    <row r="136" spans="1:12" x14ac:dyDescent="0.35">
      <c r="A136">
        <v>3</v>
      </c>
      <c r="B136" t="s">
        <v>91</v>
      </c>
      <c r="C136">
        <v>21</v>
      </c>
      <c r="D136">
        <v>8</v>
      </c>
      <c r="E136">
        <v>1</v>
      </c>
      <c r="F136">
        <v>86</v>
      </c>
      <c r="G136">
        <v>1.7465046296296194E-2</v>
      </c>
      <c r="H136">
        <v>1.7465046296296194E-2</v>
      </c>
      <c r="I136">
        <v>1.7465046296296194E-2</v>
      </c>
      <c r="J136">
        <v>8</v>
      </c>
      <c r="K136">
        <v>1690</v>
      </c>
      <c r="L136">
        <v>1</v>
      </c>
    </row>
    <row r="137" spans="1:12" x14ac:dyDescent="0.35">
      <c r="A137">
        <v>4</v>
      </c>
      <c r="B137" t="s">
        <v>92</v>
      </c>
      <c r="C137">
        <v>12</v>
      </c>
      <c r="D137">
        <v>38</v>
      </c>
      <c r="E137">
        <v>2</v>
      </c>
      <c r="F137">
        <v>6</v>
      </c>
      <c r="G137">
        <v>1.8000000000000238E-3</v>
      </c>
      <c r="H137">
        <v>1.8000000000000238E-3</v>
      </c>
      <c r="I137">
        <v>1.8000000000000238E-3</v>
      </c>
      <c r="J137">
        <v>38</v>
      </c>
      <c r="K137">
        <v>1690</v>
      </c>
      <c r="L137">
        <v>1</v>
      </c>
    </row>
    <row r="138" spans="1:12" x14ac:dyDescent="0.35">
      <c r="A138">
        <v>5</v>
      </c>
      <c r="B138" t="s">
        <v>93</v>
      </c>
      <c r="C138">
        <v>14</v>
      </c>
      <c r="D138">
        <v>16</v>
      </c>
      <c r="E138">
        <v>2</v>
      </c>
      <c r="F138">
        <v>43</v>
      </c>
      <c r="G138" t="s">
        <v>94</v>
      </c>
      <c r="H138">
        <v>555</v>
      </c>
      <c r="I138">
        <v>555</v>
      </c>
      <c r="J138">
        <v>16</v>
      </c>
      <c r="K138">
        <v>1690</v>
      </c>
      <c r="L138">
        <v>1</v>
      </c>
    </row>
    <row r="139" spans="1:12" x14ac:dyDescent="0.35">
      <c r="A139">
        <v>6</v>
      </c>
      <c r="B139" t="s">
        <v>95</v>
      </c>
      <c r="C139">
        <v>15</v>
      </c>
      <c r="D139">
        <v>6</v>
      </c>
      <c r="E139">
        <v>1</v>
      </c>
      <c r="F139">
        <v>75</v>
      </c>
      <c r="G139" t="s">
        <v>96</v>
      </c>
      <c r="H139">
        <v>15</v>
      </c>
      <c r="I139">
        <v>15</v>
      </c>
      <c r="J139">
        <v>6</v>
      </c>
      <c r="K139">
        <v>1690</v>
      </c>
      <c r="L139">
        <v>1</v>
      </c>
    </row>
    <row r="140" spans="1:12" x14ac:dyDescent="0.35">
      <c r="A140">
        <v>7</v>
      </c>
      <c r="C140">
        <v>0</v>
      </c>
      <c r="D140" t="s">
        <v>89</v>
      </c>
      <c r="E140">
        <v>0</v>
      </c>
      <c r="F140">
        <v>0</v>
      </c>
      <c r="J140" t="s">
        <v>89</v>
      </c>
      <c r="K140">
        <v>1690</v>
      </c>
      <c r="L140">
        <v>1</v>
      </c>
    </row>
    <row r="141" spans="1:12" x14ac:dyDescent="0.35">
      <c r="A141">
        <v>8</v>
      </c>
      <c r="C141">
        <v>0</v>
      </c>
      <c r="D141" t="s">
        <v>89</v>
      </c>
      <c r="E141">
        <v>0</v>
      </c>
      <c r="F141">
        <v>0</v>
      </c>
      <c r="J141" t="s">
        <v>89</v>
      </c>
      <c r="K141">
        <v>1690</v>
      </c>
      <c r="L141">
        <v>1</v>
      </c>
    </row>
    <row r="142" spans="1:12" x14ac:dyDescent="0.35">
      <c r="A142">
        <v>9</v>
      </c>
      <c r="C142">
        <v>0</v>
      </c>
      <c r="D142" t="s">
        <v>89</v>
      </c>
      <c r="E142">
        <v>0</v>
      </c>
      <c r="F142">
        <v>0</v>
      </c>
      <c r="J142" t="s">
        <v>89</v>
      </c>
      <c r="K142">
        <v>1690</v>
      </c>
      <c r="L142">
        <v>1</v>
      </c>
    </row>
    <row r="143" spans="1:12" x14ac:dyDescent="0.35">
      <c r="A143">
        <v>10</v>
      </c>
      <c r="C143">
        <v>0</v>
      </c>
      <c r="D143" t="s">
        <v>89</v>
      </c>
      <c r="E143">
        <v>0</v>
      </c>
      <c r="F143">
        <v>0</v>
      </c>
      <c r="J143" t="s">
        <v>89</v>
      </c>
      <c r="K143">
        <v>1690</v>
      </c>
      <c r="L143">
        <v>1</v>
      </c>
    </row>
    <row r="144" spans="1:12" x14ac:dyDescent="0.35">
      <c r="A144">
        <v>11</v>
      </c>
      <c r="C144">
        <v>0</v>
      </c>
      <c r="D144" t="s">
        <v>89</v>
      </c>
      <c r="E144">
        <v>0</v>
      </c>
      <c r="F144">
        <v>0</v>
      </c>
      <c r="J144" t="s">
        <v>89</v>
      </c>
      <c r="K144">
        <v>1690</v>
      </c>
      <c r="L144">
        <v>1</v>
      </c>
    </row>
    <row r="145" spans="1:12" x14ac:dyDescent="0.35">
      <c r="A145">
        <v>12</v>
      </c>
      <c r="C145">
        <v>0</v>
      </c>
      <c r="D145" t="s">
        <v>89</v>
      </c>
      <c r="E145">
        <v>0</v>
      </c>
      <c r="F145">
        <v>0</v>
      </c>
      <c r="J145" t="s">
        <v>89</v>
      </c>
      <c r="K145">
        <v>1690</v>
      </c>
      <c r="L145">
        <v>1</v>
      </c>
    </row>
    <row r="146" spans="1:12" x14ac:dyDescent="0.35">
      <c r="A146">
        <v>1</v>
      </c>
      <c r="B146" t="s">
        <v>63</v>
      </c>
      <c r="C146">
        <v>17</v>
      </c>
      <c r="D146">
        <v>15</v>
      </c>
      <c r="E146">
        <v>3</v>
      </c>
      <c r="F146">
        <v>72</v>
      </c>
      <c r="G146">
        <v>1.1776273148148109E-2</v>
      </c>
      <c r="H146">
        <v>1.1776273148148109E-2</v>
      </c>
      <c r="I146">
        <v>1.1776273148148109E-2</v>
      </c>
      <c r="J146">
        <v>15</v>
      </c>
      <c r="K146">
        <v>74320</v>
      </c>
      <c r="L146">
        <v>1</v>
      </c>
    </row>
    <row r="147" spans="1:12" x14ac:dyDescent="0.35">
      <c r="A147">
        <v>2</v>
      </c>
      <c r="B147" t="s">
        <v>62</v>
      </c>
      <c r="C147">
        <v>13</v>
      </c>
      <c r="D147">
        <v>25</v>
      </c>
      <c r="E147">
        <v>2</v>
      </c>
      <c r="F147">
        <v>52</v>
      </c>
      <c r="G147">
        <v>4.7297453703702974E-3</v>
      </c>
      <c r="H147">
        <v>4.7297453703702974E-3</v>
      </c>
      <c r="I147">
        <v>4.7297453703702974E-3</v>
      </c>
      <c r="J147">
        <v>25</v>
      </c>
      <c r="K147">
        <v>74320</v>
      </c>
      <c r="L147">
        <v>1</v>
      </c>
    </row>
    <row r="148" spans="1:12" x14ac:dyDescent="0.35">
      <c r="A148">
        <v>3</v>
      </c>
      <c r="B148" t="s">
        <v>64</v>
      </c>
      <c r="C148">
        <v>16</v>
      </c>
      <c r="D148">
        <v>23</v>
      </c>
      <c r="E148">
        <v>1</v>
      </c>
      <c r="F148">
        <v>56</v>
      </c>
      <c r="G148">
        <v>1.8353703703703594E-2</v>
      </c>
      <c r="H148">
        <v>1.8353703703703594E-2</v>
      </c>
      <c r="I148">
        <v>1.8353703703703594E-2</v>
      </c>
      <c r="J148">
        <v>23</v>
      </c>
      <c r="K148">
        <v>74320</v>
      </c>
      <c r="L148">
        <v>1</v>
      </c>
    </row>
    <row r="149" spans="1:12" x14ac:dyDescent="0.35">
      <c r="A149">
        <v>4</v>
      </c>
      <c r="B149" t="s">
        <v>97</v>
      </c>
      <c r="C149">
        <v>18</v>
      </c>
      <c r="D149">
        <v>4</v>
      </c>
      <c r="E149">
        <v>2</v>
      </c>
      <c r="F149">
        <v>91</v>
      </c>
      <c r="G149">
        <v>1.0553240740740488E-3</v>
      </c>
      <c r="H149">
        <v>1.0553240740740488E-3</v>
      </c>
      <c r="I149">
        <v>1.0553240740740488E-3</v>
      </c>
      <c r="J149">
        <v>4</v>
      </c>
      <c r="K149">
        <v>74320</v>
      </c>
      <c r="L149">
        <v>1</v>
      </c>
    </row>
    <row r="150" spans="1:12" x14ac:dyDescent="0.35">
      <c r="A150">
        <v>5</v>
      </c>
      <c r="B150" t="s">
        <v>98</v>
      </c>
      <c r="C150">
        <v>11</v>
      </c>
      <c r="D150" t="s">
        <v>99</v>
      </c>
      <c r="E150">
        <v>2</v>
      </c>
      <c r="F150">
        <v>28</v>
      </c>
      <c r="G150" t="s">
        <v>100</v>
      </c>
      <c r="H150">
        <v>525</v>
      </c>
      <c r="I150">
        <v>525</v>
      </c>
      <c r="J150" t="s">
        <v>99</v>
      </c>
      <c r="K150">
        <v>74320</v>
      </c>
      <c r="L150">
        <v>1</v>
      </c>
    </row>
    <row r="151" spans="1:12" x14ac:dyDescent="0.35">
      <c r="A151">
        <v>6</v>
      </c>
      <c r="B151" t="s">
        <v>40</v>
      </c>
      <c r="C151">
        <v>12</v>
      </c>
      <c r="D151">
        <v>11</v>
      </c>
      <c r="E151">
        <v>1</v>
      </c>
      <c r="F151">
        <v>50</v>
      </c>
      <c r="G151" t="s">
        <v>101</v>
      </c>
      <c r="H151">
        <v>10</v>
      </c>
      <c r="I151">
        <v>10</v>
      </c>
      <c r="J151">
        <v>11</v>
      </c>
      <c r="K151">
        <v>74320</v>
      </c>
      <c r="L151">
        <v>1</v>
      </c>
    </row>
    <row r="152" spans="1:12" x14ac:dyDescent="0.35">
      <c r="A152">
        <v>7</v>
      </c>
      <c r="C152">
        <v>0</v>
      </c>
      <c r="D152" t="s">
        <v>89</v>
      </c>
      <c r="E152">
        <v>0</v>
      </c>
      <c r="F152">
        <v>0</v>
      </c>
      <c r="J152" t="s">
        <v>89</v>
      </c>
      <c r="K152">
        <v>74320</v>
      </c>
      <c r="L152">
        <v>1</v>
      </c>
    </row>
    <row r="153" spans="1:12" x14ac:dyDescent="0.35">
      <c r="A153">
        <v>8</v>
      </c>
      <c r="C153">
        <v>0</v>
      </c>
      <c r="D153" t="s">
        <v>89</v>
      </c>
      <c r="E153">
        <v>0</v>
      </c>
      <c r="F153">
        <v>0</v>
      </c>
      <c r="J153" t="s">
        <v>89</v>
      </c>
      <c r="K153">
        <v>74320</v>
      </c>
      <c r="L153">
        <v>1</v>
      </c>
    </row>
    <row r="154" spans="1:12" x14ac:dyDescent="0.35">
      <c r="A154">
        <v>9</v>
      </c>
      <c r="C154">
        <v>0</v>
      </c>
      <c r="D154" t="s">
        <v>89</v>
      </c>
      <c r="E154">
        <v>0</v>
      </c>
      <c r="F154">
        <v>0</v>
      </c>
      <c r="J154" t="s">
        <v>89</v>
      </c>
      <c r="K154">
        <v>74320</v>
      </c>
      <c r="L154">
        <v>1</v>
      </c>
    </row>
    <row r="155" spans="1:12" x14ac:dyDescent="0.35">
      <c r="A155">
        <v>10</v>
      </c>
      <c r="C155">
        <v>0</v>
      </c>
      <c r="D155" t="s">
        <v>89</v>
      </c>
      <c r="E155">
        <v>0</v>
      </c>
      <c r="F155">
        <v>0</v>
      </c>
      <c r="J155" t="s">
        <v>89</v>
      </c>
      <c r="K155">
        <v>74320</v>
      </c>
      <c r="L155">
        <v>1</v>
      </c>
    </row>
    <row r="156" spans="1:12" x14ac:dyDescent="0.35">
      <c r="A156">
        <v>11</v>
      </c>
      <c r="C156">
        <v>0</v>
      </c>
      <c r="D156" t="s">
        <v>89</v>
      </c>
      <c r="E156">
        <v>0</v>
      </c>
      <c r="F156">
        <v>0</v>
      </c>
      <c r="J156" t="s">
        <v>89</v>
      </c>
      <c r="K156">
        <v>74320</v>
      </c>
      <c r="L156">
        <v>1</v>
      </c>
    </row>
    <row r="157" spans="1:12" x14ac:dyDescent="0.35">
      <c r="A157">
        <v>12</v>
      </c>
      <c r="C157">
        <v>0</v>
      </c>
      <c r="D157" t="s">
        <v>89</v>
      </c>
      <c r="E157">
        <v>0</v>
      </c>
      <c r="F157">
        <v>0</v>
      </c>
      <c r="J157" t="s">
        <v>89</v>
      </c>
      <c r="K157">
        <v>74320</v>
      </c>
      <c r="L157">
        <v>1</v>
      </c>
    </row>
    <row r="158" spans="1:12" x14ac:dyDescent="0.35">
      <c r="A158">
        <v>1</v>
      </c>
      <c r="B158" t="s">
        <v>56</v>
      </c>
      <c r="C158">
        <v>36</v>
      </c>
      <c r="D158">
        <v>18</v>
      </c>
      <c r="E158">
        <v>3</v>
      </c>
      <c r="F158">
        <v>66</v>
      </c>
      <c r="G158">
        <v>1.1874421296296234E-2</v>
      </c>
      <c r="H158">
        <v>1.1874421296296234E-2</v>
      </c>
      <c r="I158">
        <v>1.1874421296296234E-2</v>
      </c>
      <c r="J158">
        <v>18</v>
      </c>
      <c r="K158">
        <v>123764</v>
      </c>
      <c r="L158">
        <v>1</v>
      </c>
    </row>
    <row r="159" spans="1:12" x14ac:dyDescent="0.35">
      <c r="A159">
        <v>2</v>
      </c>
      <c r="B159" t="s">
        <v>91</v>
      </c>
      <c r="C159">
        <v>29</v>
      </c>
      <c r="D159">
        <v>8</v>
      </c>
      <c r="E159">
        <v>2</v>
      </c>
      <c r="F159">
        <v>86</v>
      </c>
      <c r="G159">
        <v>4.4287037037036292E-3</v>
      </c>
      <c r="H159">
        <v>4.4287037037036292E-3</v>
      </c>
      <c r="I159">
        <v>4.4287037037036292E-3</v>
      </c>
      <c r="J159">
        <v>8</v>
      </c>
      <c r="K159">
        <v>123764</v>
      </c>
      <c r="L159">
        <v>1</v>
      </c>
    </row>
    <row r="160" spans="1:12" x14ac:dyDescent="0.35">
      <c r="A160">
        <v>3</v>
      </c>
      <c r="B160" t="s">
        <v>102</v>
      </c>
      <c r="C160">
        <v>30</v>
      </c>
      <c r="D160">
        <v>44</v>
      </c>
      <c r="E160">
        <v>1</v>
      </c>
      <c r="F160">
        <v>14</v>
      </c>
      <c r="G160">
        <v>1.9790624999999951E-2</v>
      </c>
      <c r="H160">
        <v>1.9790624999999951E-2</v>
      </c>
      <c r="I160">
        <v>1.9790624999999951E-2</v>
      </c>
      <c r="J160">
        <v>44</v>
      </c>
      <c r="K160">
        <v>123764</v>
      </c>
      <c r="L160">
        <v>1</v>
      </c>
    </row>
    <row r="161" spans="1:12" x14ac:dyDescent="0.35">
      <c r="A161">
        <v>4</v>
      </c>
      <c r="B161" t="s">
        <v>103</v>
      </c>
      <c r="C161">
        <v>9</v>
      </c>
      <c r="D161">
        <v>18</v>
      </c>
      <c r="E161">
        <v>1</v>
      </c>
      <c r="F161">
        <v>49</v>
      </c>
      <c r="G161">
        <v>1.25729166666666E-3</v>
      </c>
      <c r="H161">
        <v>1.25729166666666E-3</v>
      </c>
      <c r="I161">
        <v>1.25729166666666E-3</v>
      </c>
      <c r="J161">
        <v>18</v>
      </c>
      <c r="K161">
        <v>123764</v>
      </c>
      <c r="L161">
        <v>1</v>
      </c>
    </row>
    <row r="162" spans="1:12" x14ac:dyDescent="0.35">
      <c r="A162">
        <v>5</v>
      </c>
      <c r="B162" t="s">
        <v>28</v>
      </c>
      <c r="C162">
        <v>11</v>
      </c>
      <c r="D162">
        <v>6</v>
      </c>
      <c r="E162">
        <v>1</v>
      </c>
      <c r="F162">
        <v>80</v>
      </c>
      <c r="G162" t="s">
        <v>104</v>
      </c>
      <c r="H162">
        <v>616</v>
      </c>
      <c r="I162">
        <v>616</v>
      </c>
      <c r="J162">
        <v>6</v>
      </c>
      <c r="K162">
        <v>123764</v>
      </c>
      <c r="L162">
        <v>1</v>
      </c>
    </row>
    <row r="163" spans="1:12" x14ac:dyDescent="0.35">
      <c r="A163">
        <v>6</v>
      </c>
      <c r="B163" t="s">
        <v>30</v>
      </c>
      <c r="C163">
        <v>13</v>
      </c>
      <c r="D163">
        <v>12</v>
      </c>
      <c r="E163">
        <v>1</v>
      </c>
      <c r="F163">
        <v>45</v>
      </c>
      <c r="G163" t="s">
        <v>105</v>
      </c>
      <c r="H163">
        <v>9</v>
      </c>
      <c r="I163">
        <v>9</v>
      </c>
      <c r="J163">
        <v>12</v>
      </c>
      <c r="K163">
        <v>123764</v>
      </c>
      <c r="L163">
        <v>1</v>
      </c>
    </row>
    <row r="164" spans="1:12" x14ac:dyDescent="0.35">
      <c r="A164">
        <v>7</v>
      </c>
      <c r="C164">
        <v>0</v>
      </c>
      <c r="D164" t="s">
        <v>89</v>
      </c>
      <c r="E164">
        <v>0</v>
      </c>
      <c r="F164">
        <v>0</v>
      </c>
      <c r="J164" t="s">
        <v>89</v>
      </c>
      <c r="K164">
        <v>123764</v>
      </c>
      <c r="L164">
        <v>1</v>
      </c>
    </row>
    <row r="165" spans="1:12" x14ac:dyDescent="0.35">
      <c r="A165">
        <v>8</v>
      </c>
      <c r="C165">
        <v>0</v>
      </c>
      <c r="D165" t="s">
        <v>89</v>
      </c>
      <c r="E165">
        <v>0</v>
      </c>
      <c r="F165">
        <v>0</v>
      </c>
      <c r="J165" t="s">
        <v>89</v>
      </c>
      <c r="K165">
        <v>123764</v>
      </c>
      <c r="L165">
        <v>1</v>
      </c>
    </row>
    <row r="166" spans="1:12" x14ac:dyDescent="0.35">
      <c r="A166">
        <v>9</v>
      </c>
      <c r="C166">
        <v>0</v>
      </c>
      <c r="D166" t="s">
        <v>89</v>
      </c>
      <c r="E166">
        <v>0</v>
      </c>
      <c r="F166">
        <v>0</v>
      </c>
      <c r="J166" t="s">
        <v>89</v>
      </c>
      <c r="K166">
        <v>123764</v>
      </c>
      <c r="L166">
        <v>1</v>
      </c>
    </row>
    <row r="167" spans="1:12" x14ac:dyDescent="0.35">
      <c r="A167">
        <v>10</v>
      </c>
      <c r="C167">
        <v>0</v>
      </c>
      <c r="D167" t="s">
        <v>89</v>
      </c>
      <c r="E167">
        <v>0</v>
      </c>
      <c r="F167">
        <v>0</v>
      </c>
      <c r="J167" t="s">
        <v>89</v>
      </c>
      <c r="K167">
        <v>123764</v>
      </c>
      <c r="L167">
        <v>1</v>
      </c>
    </row>
    <row r="168" spans="1:12" x14ac:dyDescent="0.35">
      <c r="A168">
        <v>11</v>
      </c>
      <c r="C168">
        <v>0</v>
      </c>
      <c r="D168" t="s">
        <v>89</v>
      </c>
      <c r="E168">
        <v>0</v>
      </c>
      <c r="F168">
        <v>0</v>
      </c>
      <c r="J168" t="s">
        <v>89</v>
      </c>
      <c r="K168">
        <v>123764</v>
      </c>
      <c r="L168">
        <v>1</v>
      </c>
    </row>
    <row r="169" spans="1:12" x14ac:dyDescent="0.35">
      <c r="A169">
        <v>12</v>
      </c>
      <c r="C169">
        <v>0</v>
      </c>
      <c r="D169" t="s">
        <v>89</v>
      </c>
      <c r="E169">
        <v>0</v>
      </c>
      <c r="F169">
        <v>0</v>
      </c>
      <c r="J169" t="s">
        <v>89</v>
      </c>
      <c r="K169">
        <v>123764</v>
      </c>
      <c r="L169">
        <v>1</v>
      </c>
    </row>
    <row r="170" spans="1:12" x14ac:dyDescent="0.35">
      <c r="A170">
        <v>1</v>
      </c>
      <c r="B170" t="s">
        <v>106</v>
      </c>
      <c r="C170">
        <v>9</v>
      </c>
      <c r="D170">
        <v>2</v>
      </c>
      <c r="E170">
        <v>3</v>
      </c>
      <c r="F170">
        <v>98</v>
      </c>
      <c r="G170">
        <v>1.0911689814814718E-2</v>
      </c>
      <c r="H170">
        <v>1.0911689814814718E-2</v>
      </c>
      <c r="I170">
        <v>1.0911689814814718E-2</v>
      </c>
      <c r="J170">
        <v>2</v>
      </c>
      <c r="K170">
        <v>469626</v>
      </c>
      <c r="L170">
        <v>1</v>
      </c>
    </row>
    <row r="171" spans="1:12" x14ac:dyDescent="0.35">
      <c r="A171">
        <v>2</v>
      </c>
      <c r="B171" t="s">
        <v>107</v>
      </c>
      <c r="C171">
        <v>21</v>
      </c>
      <c r="D171">
        <v>48</v>
      </c>
      <c r="E171">
        <v>2</v>
      </c>
      <c r="F171">
        <v>27</v>
      </c>
      <c r="G171">
        <v>5.3363425925925245E-3</v>
      </c>
      <c r="H171">
        <v>5.3363425925925245E-3</v>
      </c>
      <c r="I171">
        <v>5.3363425925925245E-3</v>
      </c>
      <c r="J171">
        <v>48</v>
      </c>
      <c r="K171">
        <v>469626</v>
      </c>
      <c r="L171">
        <v>1</v>
      </c>
    </row>
    <row r="172" spans="1:12" x14ac:dyDescent="0.35">
      <c r="A172">
        <v>3</v>
      </c>
      <c r="B172" t="s">
        <v>29</v>
      </c>
      <c r="C172">
        <v>34</v>
      </c>
      <c r="D172">
        <v>4</v>
      </c>
      <c r="E172">
        <v>1</v>
      </c>
      <c r="F172">
        <v>94</v>
      </c>
      <c r="G172">
        <v>1.718773148148145E-2</v>
      </c>
      <c r="H172">
        <v>1.718773148148145E-2</v>
      </c>
      <c r="I172">
        <v>1.718773148148145E-2</v>
      </c>
      <c r="J172">
        <v>4</v>
      </c>
      <c r="K172">
        <v>469626</v>
      </c>
      <c r="L172">
        <v>1</v>
      </c>
    </row>
    <row r="173" spans="1:12" x14ac:dyDescent="0.35">
      <c r="A173">
        <v>4</v>
      </c>
      <c r="B173" t="s">
        <v>108</v>
      </c>
      <c r="C173">
        <v>13</v>
      </c>
      <c r="D173">
        <v>32</v>
      </c>
      <c r="E173">
        <v>2</v>
      </c>
      <c r="F173">
        <v>18</v>
      </c>
      <c r="G173">
        <v>1.4322916666666963E-3</v>
      </c>
      <c r="H173">
        <v>1.4322916666666963E-3</v>
      </c>
      <c r="I173">
        <v>1.4322916666666963E-3</v>
      </c>
      <c r="J173">
        <v>32</v>
      </c>
      <c r="K173">
        <v>469626</v>
      </c>
      <c r="L173">
        <v>1</v>
      </c>
    </row>
    <row r="174" spans="1:12" x14ac:dyDescent="0.35">
      <c r="A174">
        <v>5</v>
      </c>
      <c r="B174" t="s">
        <v>62</v>
      </c>
      <c r="C174">
        <v>15</v>
      </c>
      <c r="D174">
        <v>13</v>
      </c>
      <c r="E174">
        <v>2</v>
      </c>
      <c r="F174">
        <v>52</v>
      </c>
      <c r="G174" t="s">
        <v>109</v>
      </c>
      <c r="H174">
        <v>575</v>
      </c>
      <c r="I174">
        <v>575</v>
      </c>
      <c r="J174">
        <v>13</v>
      </c>
      <c r="K174">
        <v>469626</v>
      </c>
      <c r="L174">
        <v>1</v>
      </c>
    </row>
    <row r="175" spans="1:12" x14ac:dyDescent="0.35">
      <c r="A175">
        <v>6</v>
      </c>
      <c r="B175" t="s">
        <v>13</v>
      </c>
      <c r="C175">
        <v>16</v>
      </c>
      <c r="D175" t="s">
        <v>66</v>
      </c>
      <c r="E175">
        <v>1</v>
      </c>
      <c r="F175">
        <v>40</v>
      </c>
      <c r="G175" t="s">
        <v>67</v>
      </c>
      <c r="H175">
        <v>8</v>
      </c>
      <c r="I175">
        <v>8</v>
      </c>
      <c r="J175" t="s">
        <v>66</v>
      </c>
      <c r="K175">
        <v>469626</v>
      </c>
      <c r="L175">
        <v>1</v>
      </c>
    </row>
    <row r="176" spans="1:12" x14ac:dyDescent="0.35">
      <c r="A176">
        <v>7</v>
      </c>
      <c r="C176">
        <v>0</v>
      </c>
      <c r="D176" t="s">
        <v>89</v>
      </c>
      <c r="E176">
        <v>0</v>
      </c>
      <c r="F176">
        <v>0</v>
      </c>
      <c r="J176" t="s">
        <v>89</v>
      </c>
      <c r="K176">
        <v>469626</v>
      </c>
      <c r="L176">
        <v>1</v>
      </c>
    </row>
    <row r="177" spans="1:12" x14ac:dyDescent="0.35">
      <c r="A177">
        <v>8</v>
      </c>
      <c r="C177">
        <v>0</v>
      </c>
      <c r="D177" t="s">
        <v>89</v>
      </c>
      <c r="E177">
        <v>0</v>
      </c>
      <c r="F177">
        <v>0</v>
      </c>
      <c r="J177" t="s">
        <v>89</v>
      </c>
      <c r="K177">
        <v>469626</v>
      </c>
      <c r="L177">
        <v>1</v>
      </c>
    </row>
    <row r="178" spans="1:12" x14ac:dyDescent="0.35">
      <c r="A178">
        <v>9</v>
      </c>
      <c r="C178">
        <v>0</v>
      </c>
      <c r="D178" t="s">
        <v>89</v>
      </c>
      <c r="E178">
        <v>0</v>
      </c>
      <c r="F178">
        <v>0</v>
      </c>
      <c r="J178" t="s">
        <v>89</v>
      </c>
      <c r="K178">
        <v>469626</v>
      </c>
      <c r="L178">
        <v>1</v>
      </c>
    </row>
    <row r="179" spans="1:12" x14ac:dyDescent="0.35">
      <c r="A179">
        <v>10</v>
      </c>
      <c r="C179">
        <v>0</v>
      </c>
      <c r="D179" t="s">
        <v>89</v>
      </c>
      <c r="E179">
        <v>0</v>
      </c>
      <c r="F179">
        <v>0</v>
      </c>
      <c r="J179" t="s">
        <v>89</v>
      </c>
      <c r="K179">
        <v>469626</v>
      </c>
      <c r="L179">
        <v>1</v>
      </c>
    </row>
    <row r="180" spans="1:12" x14ac:dyDescent="0.35">
      <c r="A180">
        <v>11</v>
      </c>
      <c r="C180">
        <v>0</v>
      </c>
      <c r="D180" t="s">
        <v>89</v>
      </c>
      <c r="E180">
        <v>0</v>
      </c>
      <c r="F180">
        <v>0</v>
      </c>
      <c r="J180" t="s">
        <v>89</v>
      </c>
      <c r="K180">
        <v>469626</v>
      </c>
      <c r="L180">
        <v>1</v>
      </c>
    </row>
    <row r="181" spans="1:12" x14ac:dyDescent="0.35">
      <c r="A181">
        <v>12</v>
      </c>
      <c r="C181">
        <v>0</v>
      </c>
      <c r="D181" t="s">
        <v>89</v>
      </c>
      <c r="E181">
        <v>0</v>
      </c>
      <c r="F181">
        <v>0</v>
      </c>
      <c r="J181" t="s">
        <v>89</v>
      </c>
      <c r="K181">
        <v>469626</v>
      </c>
      <c r="L181">
        <v>1</v>
      </c>
    </row>
    <row r="182" spans="1:12" x14ac:dyDescent="0.35">
      <c r="A182">
        <v>1</v>
      </c>
      <c r="B182" t="s">
        <v>57</v>
      </c>
      <c r="C182">
        <v>12</v>
      </c>
      <c r="D182">
        <v>9</v>
      </c>
      <c r="E182">
        <v>3</v>
      </c>
      <c r="F182">
        <v>84</v>
      </c>
      <c r="G182">
        <v>1.1486342592592624E-2</v>
      </c>
      <c r="H182">
        <v>1.1486342592592624E-2</v>
      </c>
      <c r="I182">
        <v>1.1486342592592624E-2</v>
      </c>
      <c r="J182">
        <v>9</v>
      </c>
      <c r="K182">
        <v>158264</v>
      </c>
      <c r="L182">
        <v>1</v>
      </c>
    </row>
    <row r="183" spans="1:12" x14ac:dyDescent="0.35">
      <c r="A183">
        <v>2</v>
      </c>
      <c r="B183" t="s">
        <v>90</v>
      </c>
      <c r="C183">
        <v>16</v>
      </c>
      <c r="D183">
        <v>12</v>
      </c>
      <c r="E183">
        <v>2</v>
      </c>
      <c r="F183">
        <v>78</v>
      </c>
      <c r="G183">
        <v>4.4627314814815744E-3</v>
      </c>
      <c r="H183">
        <v>4.4627314814815744E-3</v>
      </c>
      <c r="I183">
        <v>4.4627314814815744E-3</v>
      </c>
      <c r="J183">
        <v>12</v>
      </c>
      <c r="K183">
        <v>158264</v>
      </c>
      <c r="L183">
        <v>1</v>
      </c>
    </row>
    <row r="184" spans="1:12" x14ac:dyDescent="0.35">
      <c r="A184">
        <v>3</v>
      </c>
      <c r="B184" t="s">
        <v>90</v>
      </c>
      <c r="C184">
        <v>23</v>
      </c>
      <c r="D184">
        <v>12</v>
      </c>
      <c r="E184">
        <v>1</v>
      </c>
      <c r="F184">
        <v>78</v>
      </c>
      <c r="G184">
        <v>1.7680671296296246E-2</v>
      </c>
      <c r="H184">
        <v>1.7680671296296246E-2</v>
      </c>
      <c r="I184">
        <v>1.7680671296296246E-2</v>
      </c>
      <c r="J184">
        <v>12</v>
      </c>
      <c r="K184">
        <v>158264</v>
      </c>
      <c r="L184">
        <v>1</v>
      </c>
    </row>
    <row r="185" spans="1:12" x14ac:dyDescent="0.35">
      <c r="A185">
        <v>4</v>
      </c>
      <c r="B185" t="s">
        <v>110</v>
      </c>
      <c r="C185">
        <v>8</v>
      </c>
      <c r="D185">
        <v>35</v>
      </c>
      <c r="E185">
        <v>2</v>
      </c>
      <c r="F185">
        <v>12</v>
      </c>
      <c r="G185">
        <v>1.5222222222222026E-3</v>
      </c>
      <c r="H185">
        <v>1.5222222222222026E-3</v>
      </c>
      <c r="I185">
        <v>1.5222222222222026E-3</v>
      </c>
      <c r="J185">
        <v>35</v>
      </c>
      <c r="K185">
        <v>158264</v>
      </c>
      <c r="L185">
        <v>1</v>
      </c>
    </row>
    <row r="186" spans="1:12" x14ac:dyDescent="0.35">
      <c r="A186">
        <v>5</v>
      </c>
      <c r="B186" t="s">
        <v>19</v>
      </c>
      <c r="C186">
        <v>3</v>
      </c>
      <c r="D186">
        <v>11</v>
      </c>
      <c r="E186">
        <v>2</v>
      </c>
      <c r="F186">
        <v>60</v>
      </c>
      <c r="G186" t="s">
        <v>111</v>
      </c>
      <c r="H186">
        <v>584</v>
      </c>
      <c r="I186">
        <v>584</v>
      </c>
      <c r="J186">
        <v>11</v>
      </c>
      <c r="K186">
        <v>158264</v>
      </c>
      <c r="L186">
        <v>1</v>
      </c>
    </row>
    <row r="187" spans="1:12" x14ac:dyDescent="0.35">
      <c r="A187">
        <v>6</v>
      </c>
      <c r="B187" t="s">
        <v>69</v>
      </c>
      <c r="C187">
        <v>10</v>
      </c>
      <c r="D187">
        <v>19</v>
      </c>
      <c r="E187">
        <v>1</v>
      </c>
      <c r="F187">
        <v>10</v>
      </c>
      <c r="G187" t="s">
        <v>112</v>
      </c>
      <c r="H187">
        <v>2</v>
      </c>
      <c r="I187">
        <v>2</v>
      </c>
      <c r="J187">
        <v>19</v>
      </c>
      <c r="K187">
        <v>158264</v>
      </c>
      <c r="L187">
        <v>1</v>
      </c>
    </row>
    <row r="188" spans="1:12" x14ac:dyDescent="0.35">
      <c r="A188">
        <v>7</v>
      </c>
      <c r="C188">
        <v>0</v>
      </c>
      <c r="D188" t="s">
        <v>89</v>
      </c>
      <c r="E188">
        <v>0</v>
      </c>
      <c r="F188">
        <v>0</v>
      </c>
      <c r="J188" t="s">
        <v>89</v>
      </c>
      <c r="K188">
        <v>158264</v>
      </c>
      <c r="L188">
        <v>1</v>
      </c>
    </row>
    <row r="189" spans="1:12" x14ac:dyDescent="0.35">
      <c r="A189">
        <v>8</v>
      </c>
      <c r="C189">
        <v>0</v>
      </c>
      <c r="D189" t="s">
        <v>89</v>
      </c>
      <c r="E189">
        <v>0</v>
      </c>
      <c r="F189">
        <v>0</v>
      </c>
      <c r="J189" t="s">
        <v>89</v>
      </c>
      <c r="K189">
        <v>158264</v>
      </c>
      <c r="L189">
        <v>1</v>
      </c>
    </row>
    <row r="190" spans="1:12" x14ac:dyDescent="0.35">
      <c r="A190">
        <v>9</v>
      </c>
      <c r="C190">
        <v>0</v>
      </c>
      <c r="D190" t="s">
        <v>89</v>
      </c>
      <c r="E190">
        <v>0</v>
      </c>
      <c r="F190">
        <v>0</v>
      </c>
      <c r="J190" t="s">
        <v>89</v>
      </c>
      <c r="K190">
        <v>158264</v>
      </c>
      <c r="L190">
        <v>1</v>
      </c>
    </row>
    <row r="191" spans="1:12" x14ac:dyDescent="0.35">
      <c r="A191">
        <v>10</v>
      </c>
      <c r="C191">
        <v>0</v>
      </c>
      <c r="D191" t="s">
        <v>89</v>
      </c>
      <c r="E191">
        <v>0</v>
      </c>
      <c r="F191">
        <v>0</v>
      </c>
      <c r="J191" t="s">
        <v>89</v>
      </c>
      <c r="K191">
        <v>158264</v>
      </c>
      <c r="L191">
        <v>1</v>
      </c>
    </row>
    <row r="192" spans="1:12" x14ac:dyDescent="0.35">
      <c r="A192">
        <v>11</v>
      </c>
      <c r="C192">
        <v>0</v>
      </c>
      <c r="D192" t="s">
        <v>89</v>
      </c>
      <c r="E192">
        <v>0</v>
      </c>
      <c r="F192">
        <v>0</v>
      </c>
      <c r="J192" t="s">
        <v>89</v>
      </c>
      <c r="K192">
        <v>158264</v>
      </c>
      <c r="L192">
        <v>1</v>
      </c>
    </row>
    <row r="193" spans="1:12" x14ac:dyDescent="0.35">
      <c r="A193">
        <v>12</v>
      </c>
      <c r="C193">
        <v>0</v>
      </c>
      <c r="D193" t="s">
        <v>89</v>
      </c>
      <c r="E193">
        <v>0</v>
      </c>
      <c r="F193">
        <v>0</v>
      </c>
      <c r="J193" t="s">
        <v>89</v>
      </c>
      <c r="K193">
        <v>158264</v>
      </c>
      <c r="L193">
        <v>1</v>
      </c>
    </row>
    <row r="194" spans="1:12" x14ac:dyDescent="0.35">
      <c r="A194">
        <v>1</v>
      </c>
      <c r="B194" t="s">
        <v>113</v>
      </c>
      <c r="C194">
        <v>16</v>
      </c>
      <c r="D194">
        <v>39</v>
      </c>
      <c r="E194">
        <v>3</v>
      </c>
      <c r="F194">
        <v>36</v>
      </c>
      <c r="G194">
        <v>1.3350231481481512E-2</v>
      </c>
      <c r="H194">
        <v>1.3350231481481512E-2</v>
      </c>
      <c r="I194">
        <v>1.3350231481481512E-2</v>
      </c>
      <c r="J194">
        <v>39</v>
      </c>
      <c r="K194">
        <v>24309</v>
      </c>
      <c r="L194">
        <v>1</v>
      </c>
    </row>
    <row r="195" spans="1:12" x14ac:dyDescent="0.35">
      <c r="A195">
        <v>2</v>
      </c>
      <c r="B195" t="s">
        <v>56</v>
      </c>
      <c r="C195">
        <v>22</v>
      </c>
      <c r="D195">
        <v>18</v>
      </c>
      <c r="E195">
        <v>1</v>
      </c>
      <c r="F195">
        <v>66</v>
      </c>
      <c r="G195">
        <v>4.6277777777776752E-3</v>
      </c>
      <c r="H195">
        <v>4.6277777777776752E-3</v>
      </c>
      <c r="I195">
        <v>4.6277777777776752E-3</v>
      </c>
      <c r="J195">
        <v>18</v>
      </c>
      <c r="K195">
        <v>24309</v>
      </c>
      <c r="L195">
        <v>1</v>
      </c>
    </row>
    <row r="196" spans="1:12" x14ac:dyDescent="0.35">
      <c r="A196">
        <v>3</v>
      </c>
      <c r="B196" t="s">
        <v>11</v>
      </c>
      <c r="C196">
        <v>37</v>
      </c>
      <c r="D196">
        <v>1</v>
      </c>
      <c r="E196">
        <v>1</v>
      </c>
      <c r="F196">
        <v>100</v>
      </c>
      <c r="G196">
        <v>1.6673495370370439E-2</v>
      </c>
      <c r="H196">
        <v>1.6673495370370439E-2</v>
      </c>
      <c r="I196">
        <v>1.6673495370370439E-2</v>
      </c>
      <c r="J196">
        <v>1</v>
      </c>
      <c r="K196">
        <v>24309</v>
      </c>
      <c r="L196">
        <v>1</v>
      </c>
    </row>
    <row r="197" spans="1:12" x14ac:dyDescent="0.35">
      <c r="A197">
        <v>4</v>
      </c>
      <c r="B197" t="s">
        <v>114</v>
      </c>
      <c r="C197">
        <v>5</v>
      </c>
      <c r="D197">
        <v>15</v>
      </c>
      <c r="E197">
        <v>2</v>
      </c>
      <c r="F197">
        <v>58</v>
      </c>
      <c r="G197">
        <v>1.2243055555556381E-3</v>
      </c>
      <c r="H197">
        <v>1.2243055555556381E-3</v>
      </c>
      <c r="I197">
        <v>1.2243055555556381E-3</v>
      </c>
      <c r="J197">
        <v>15</v>
      </c>
      <c r="K197">
        <v>24309</v>
      </c>
      <c r="L197">
        <v>1</v>
      </c>
    </row>
    <row r="198" spans="1:12" x14ac:dyDescent="0.35">
      <c r="A198">
        <v>5</v>
      </c>
      <c r="B198" t="s">
        <v>115</v>
      </c>
      <c r="C198">
        <v>4</v>
      </c>
      <c r="D198">
        <v>19</v>
      </c>
      <c r="E198">
        <v>2</v>
      </c>
      <c r="F198">
        <v>34</v>
      </c>
      <c r="G198" t="s">
        <v>116</v>
      </c>
      <c r="H198">
        <v>537</v>
      </c>
      <c r="I198">
        <v>537</v>
      </c>
      <c r="J198">
        <v>19</v>
      </c>
      <c r="K198">
        <v>24309</v>
      </c>
      <c r="L198">
        <v>1</v>
      </c>
    </row>
    <row r="199" spans="1:12" x14ac:dyDescent="0.35">
      <c r="A199">
        <v>6</v>
      </c>
      <c r="B199" t="s">
        <v>117</v>
      </c>
      <c r="C199">
        <v>14</v>
      </c>
      <c r="D199">
        <v>16</v>
      </c>
      <c r="E199">
        <v>1</v>
      </c>
      <c r="F199">
        <v>25</v>
      </c>
      <c r="G199" t="s">
        <v>118</v>
      </c>
      <c r="H199">
        <v>5</v>
      </c>
      <c r="I199">
        <v>5</v>
      </c>
      <c r="J199">
        <v>16</v>
      </c>
      <c r="K199">
        <v>24309</v>
      </c>
      <c r="L199">
        <v>1</v>
      </c>
    </row>
    <row r="200" spans="1:12" x14ac:dyDescent="0.35">
      <c r="A200">
        <v>7</v>
      </c>
      <c r="C200">
        <v>0</v>
      </c>
      <c r="D200" t="s">
        <v>89</v>
      </c>
      <c r="E200">
        <v>0</v>
      </c>
      <c r="F200">
        <v>0</v>
      </c>
      <c r="J200" t="s">
        <v>89</v>
      </c>
      <c r="K200">
        <v>24309</v>
      </c>
      <c r="L200">
        <v>1</v>
      </c>
    </row>
    <row r="201" spans="1:12" x14ac:dyDescent="0.35">
      <c r="A201">
        <v>8</v>
      </c>
      <c r="C201">
        <v>0</v>
      </c>
      <c r="D201" t="s">
        <v>89</v>
      </c>
      <c r="E201">
        <v>0</v>
      </c>
      <c r="F201">
        <v>0</v>
      </c>
      <c r="J201" t="s">
        <v>89</v>
      </c>
      <c r="K201">
        <v>24309</v>
      </c>
      <c r="L201">
        <v>1</v>
      </c>
    </row>
    <row r="202" spans="1:12" x14ac:dyDescent="0.35">
      <c r="A202">
        <v>9</v>
      </c>
      <c r="C202">
        <v>0</v>
      </c>
      <c r="D202" t="s">
        <v>89</v>
      </c>
      <c r="E202">
        <v>0</v>
      </c>
      <c r="F202">
        <v>0</v>
      </c>
      <c r="J202" t="s">
        <v>89</v>
      </c>
      <c r="K202">
        <v>24309</v>
      </c>
      <c r="L202">
        <v>1</v>
      </c>
    </row>
    <row r="203" spans="1:12" x14ac:dyDescent="0.35">
      <c r="A203">
        <v>10</v>
      </c>
      <c r="C203">
        <v>0</v>
      </c>
      <c r="D203" t="s">
        <v>89</v>
      </c>
      <c r="E203">
        <v>0</v>
      </c>
      <c r="F203">
        <v>0</v>
      </c>
      <c r="J203" t="s">
        <v>89</v>
      </c>
      <c r="K203">
        <v>24309</v>
      </c>
      <c r="L203">
        <v>1</v>
      </c>
    </row>
    <row r="204" spans="1:12" x14ac:dyDescent="0.35">
      <c r="A204">
        <v>11</v>
      </c>
      <c r="C204">
        <v>0</v>
      </c>
      <c r="D204" t="s">
        <v>89</v>
      </c>
      <c r="E204">
        <v>0</v>
      </c>
      <c r="F204">
        <v>0</v>
      </c>
      <c r="J204" t="s">
        <v>89</v>
      </c>
      <c r="K204">
        <v>24309</v>
      </c>
      <c r="L204">
        <v>1</v>
      </c>
    </row>
    <row r="205" spans="1:12" x14ac:dyDescent="0.35">
      <c r="A205">
        <v>12</v>
      </c>
      <c r="C205">
        <v>0</v>
      </c>
      <c r="D205" t="s">
        <v>89</v>
      </c>
      <c r="E205">
        <v>0</v>
      </c>
      <c r="F205">
        <v>0</v>
      </c>
      <c r="J205" t="s">
        <v>89</v>
      </c>
      <c r="K205">
        <v>24309</v>
      </c>
      <c r="L205">
        <v>1</v>
      </c>
    </row>
    <row r="206" spans="1:12" x14ac:dyDescent="0.35">
      <c r="A206">
        <v>1</v>
      </c>
      <c r="B206" t="s">
        <v>119</v>
      </c>
      <c r="C206">
        <v>47</v>
      </c>
      <c r="D206">
        <v>28</v>
      </c>
      <c r="E206">
        <v>3</v>
      </c>
      <c r="F206">
        <v>47</v>
      </c>
      <c r="G206">
        <v>1.268796296296304E-2</v>
      </c>
      <c r="H206">
        <v>1.268796296296304E-2</v>
      </c>
      <c r="I206">
        <v>1.268796296296304E-2</v>
      </c>
      <c r="J206">
        <v>28</v>
      </c>
      <c r="K206">
        <v>286691</v>
      </c>
      <c r="L206">
        <v>1</v>
      </c>
    </row>
    <row r="207" spans="1:12" x14ac:dyDescent="0.35">
      <c r="A207">
        <v>2</v>
      </c>
      <c r="B207" t="s">
        <v>54</v>
      </c>
      <c r="C207">
        <v>34</v>
      </c>
      <c r="D207">
        <v>40</v>
      </c>
      <c r="E207">
        <v>2</v>
      </c>
      <c r="F207">
        <v>35</v>
      </c>
      <c r="G207">
        <v>4.9841435185185023E-3</v>
      </c>
      <c r="H207">
        <v>4.9841435185185023E-3</v>
      </c>
      <c r="I207">
        <v>4.9841435185185023E-3</v>
      </c>
      <c r="J207">
        <v>40</v>
      </c>
      <c r="K207">
        <v>286691</v>
      </c>
      <c r="L207">
        <v>1</v>
      </c>
    </row>
    <row r="208" spans="1:12" x14ac:dyDescent="0.35">
      <c r="A208">
        <v>3</v>
      </c>
      <c r="B208" t="s">
        <v>106</v>
      </c>
      <c r="C208">
        <v>7</v>
      </c>
      <c r="D208">
        <v>2</v>
      </c>
      <c r="E208">
        <v>1</v>
      </c>
      <c r="F208">
        <v>98</v>
      </c>
      <c r="G208">
        <v>1.6897800925925965E-2</v>
      </c>
      <c r="H208">
        <v>1.6897800925925965E-2</v>
      </c>
      <c r="I208">
        <v>1.6897800925925965E-2</v>
      </c>
      <c r="J208">
        <v>2</v>
      </c>
      <c r="K208">
        <v>286691</v>
      </c>
      <c r="L208">
        <v>1</v>
      </c>
    </row>
    <row r="209" spans="1:12" x14ac:dyDescent="0.35">
      <c r="A209">
        <v>4</v>
      </c>
      <c r="B209" t="s">
        <v>93</v>
      </c>
      <c r="C209">
        <v>3</v>
      </c>
      <c r="D209">
        <v>20</v>
      </c>
      <c r="E209">
        <v>2</v>
      </c>
      <c r="F209">
        <v>43</v>
      </c>
      <c r="G209">
        <v>1.2694444444445452E-3</v>
      </c>
      <c r="H209">
        <v>1.2694444444445452E-3</v>
      </c>
      <c r="I209">
        <v>1.2694444444445452E-3</v>
      </c>
      <c r="J209">
        <v>20</v>
      </c>
      <c r="K209">
        <v>286691</v>
      </c>
      <c r="L209">
        <v>1</v>
      </c>
    </row>
    <row r="210" spans="1:12" x14ac:dyDescent="0.35">
      <c r="A210">
        <v>5</v>
      </c>
      <c r="B210" t="s">
        <v>120</v>
      </c>
      <c r="C210">
        <v>12</v>
      </c>
      <c r="D210">
        <v>18</v>
      </c>
      <c r="E210">
        <v>1</v>
      </c>
      <c r="F210">
        <v>37</v>
      </c>
      <c r="G210" t="s">
        <v>121</v>
      </c>
      <c r="H210">
        <v>538</v>
      </c>
      <c r="I210">
        <v>538</v>
      </c>
      <c r="J210">
        <v>18</v>
      </c>
      <c r="K210">
        <v>286691</v>
      </c>
      <c r="L210">
        <v>1</v>
      </c>
    </row>
    <row r="211" spans="1:12" x14ac:dyDescent="0.35">
      <c r="A211">
        <v>6</v>
      </c>
      <c r="B211" t="s">
        <v>122</v>
      </c>
      <c r="C211">
        <v>19</v>
      </c>
      <c r="D211">
        <v>10</v>
      </c>
      <c r="E211">
        <v>1</v>
      </c>
      <c r="F211">
        <v>55</v>
      </c>
      <c r="G211" t="s">
        <v>123</v>
      </c>
      <c r="H211">
        <v>11</v>
      </c>
      <c r="I211">
        <v>11</v>
      </c>
      <c r="J211">
        <v>10</v>
      </c>
      <c r="K211">
        <v>286691</v>
      </c>
      <c r="L211">
        <v>1</v>
      </c>
    </row>
    <row r="212" spans="1:12" x14ac:dyDescent="0.35">
      <c r="A212">
        <v>7</v>
      </c>
      <c r="C212">
        <v>0</v>
      </c>
      <c r="D212" t="s">
        <v>89</v>
      </c>
      <c r="E212">
        <v>0</v>
      </c>
      <c r="F212">
        <v>0</v>
      </c>
      <c r="J212" t="s">
        <v>89</v>
      </c>
      <c r="K212">
        <v>286691</v>
      </c>
      <c r="L212">
        <v>1</v>
      </c>
    </row>
    <row r="213" spans="1:12" x14ac:dyDescent="0.35">
      <c r="A213">
        <v>8</v>
      </c>
      <c r="C213">
        <v>0</v>
      </c>
      <c r="D213" t="s">
        <v>89</v>
      </c>
      <c r="E213">
        <v>0</v>
      </c>
      <c r="F213">
        <v>0</v>
      </c>
      <c r="J213" t="s">
        <v>89</v>
      </c>
      <c r="K213">
        <v>286691</v>
      </c>
      <c r="L213">
        <v>1</v>
      </c>
    </row>
    <row r="214" spans="1:12" x14ac:dyDescent="0.35">
      <c r="A214">
        <v>9</v>
      </c>
      <c r="C214">
        <v>0</v>
      </c>
      <c r="D214" t="s">
        <v>89</v>
      </c>
      <c r="E214">
        <v>0</v>
      </c>
      <c r="F214">
        <v>0</v>
      </c>
      <c r="J214" t="s">
        <v>89</v>
      </c>
      <c r="K214">
        <v>286691</v>
      </c>
      <c r="L214">
        <v>1</v>
      </c>
    </row>
    <row r="215" spans="1:12" x14ac:dyDescent="0.35">
      <c r="A215">
        <v>10</v>
      </c>
      <c r="C215">
        <v>0</v>
      </c>
      <c r="D215" t="s">
        <v>89</v>
      </c>
      <c r="E215">
        <v>0</v>
      </c>
      <c r="F215">
        <v>0</v>
      </c>
      <c r="J215" t="s">
        <v>89</v>
      </c>
      <c r="K215">
        <v>286691</v>
      </c>
      <c r="L215">
        <v>1</v>
      </c>
    </row>
    <row r="216" spans="1:12" x14ac:dyDescent="0.35">
      <c r="A216">
        <v>11</v>
      </c>
      <c r="C216">
        <v>0</v>
      </c>
      <c r="D216" t="s">
        <v>89</v>
      </c>
      <c r="E216">
        <v>0</v>
      </c>
      <c r="F216">
        <v>0</v>
      </c>
      <c r="J216" t="s">
        <v>89</v>
      </c>
      <c r="K216">
        <v>286691</v>
      </c>
      <c r="L216">
        <v>1</v>
      </c>
    </row>
    <row r="217" spans="1:12" x14ac:dyDescent="0.35">
      <c r="A217">
        <v>12</v>
      </c>
      <c r="C217">
        <v>0</v>
      </c>
      <c r="D217" t="s">
        <v>89</v>
      </c>
      <c r="E217">
        <v>0</v>
      </c>
      <c r="F217">
        <v>0</v>
      </c>
      <c r="J217" t="s">
        <v>89</v>
      </c>
      <c r="K217">
        <v>286691</v>
      </c>
      <c r="L217">
        <v>1</v>
      </c>
    </row>
    <row r="218" spans="1:12" x14ac:dyDescent="0.35">
      <c r="A218">
        <v>1</v>
      </c>
      <c r="B218" t="s">
        <v>124</v>
      </c>
      <c r="C218">
        <v>42</v>
      </c>
      <c r="D218">
        <v>34</v>
      </c>
      <c r="E218">
        <v>3</v>
      </c>
      <c r="F218">
        <v>41</v>
      </c>
      <c r="G218">
        <v>1.3234606481481448E-2</v>
      </c>
      <c r="H218">
        <v>1.3234606481481448E-2</v>
      </c>
      <c r="I218">
        <v>1.3234606481481448E-2</v>
      </c>
      <c r="J218">
        <v>34</v>
      </c>
      <c r="K218">
        <v>86089</v>
      </c>
      <c r="L218">
        <v>1</v>
      </c>
    </row>
    <row r="219" spans="1:12" x14ac:dyDescent="0.35">
      <c r="A219">
        <v>2</v>
      </c>
      <c r="B219" t="s">
        <v>23</v>
      </c>
      <c r="C219">
        <v>37</v>
      </c>
      <c r="D219">
        <v>24</v>
      </c>
      <c r="E219">
        <v>2</v>
      </c>
      <c r="F219">
        <v>54</v>
      </c>
      <c r="G219">
        <v>4.7200231481481225E-3</v>
      </c>
      <c r="H219">
        <v>4.7200231481481225E-3</v>
      </c>
      <c r="I219">
        <v>4.7200231481481225E-3</v>
      </c>
      <c r="J219">
        <v>24</v>
      </c>
      <c r="K219">
        <v>86089</v>
      </c>
      <c r="L219">
        <v>1</v>
      </c>
    </row>
    <row r="220" spans="1:12" x14ac:dyDescent="0.35">
      <c r="A220">
        <v>3</v>
      </c>
      <c r="B220" t="s">
        <v>76</v>
      </c>
      <c r="C220">
        <v>39</v>
      </c>
      <c r="D220">
        <v>14</v>
      </c>
      <c r="E220">
        <v>1</v>
      </c>
      <c r="F220">
        <v>74</v>
      </c>
      <c r="G220">
        <v>1.7850925925925853E-2</v>
      </c>
      <c r="H220">
        <v>1.7850925925925853E-2</v>
      </c>
      <c r="I220">
        <v>1.7850925925925853E-2</v>
      </c>
      <c r="J220">
        <v>14</v>
      </c>
      <c r="K220">
        <v>86089</v>
      </c>
      <c r="L220">
        <v>1</v>
      </c>
    </row>
    <row r="221" spans="1:12" x14ac:dyDescent="0.35">
      <c r="A221">
        <v>4</v>
      </c>
      <c r="B221" t="s">
        <v>122</v>
      </c>
      <c r="C221">
        <v>11</v>
      </c>
      <c r="D221">
        <v>16</v>
      </c>
      <c r="E221">
        <v>1</v>
      </c>
      <c r="F221">
        <v>55</v>
      </c>
      <c r="G221">
        <v>1.2247685185184931E-3</v>
      </c>
      <c r="H221">
        <v>1.2247685185184931E-3</v>
      </c>
      <c r="I221">
        <v>1.2247685185184931E-3</v>
      </c>
      <c r="J221">
        <v>16</v>
      </c>
      <c r="K221">
        <v>86089</v>
      </c>
      <c r="L221">
        <v>1</v>
      </c>
    </row>
    <row r="222" spans="1:12" x14ac:dyDescent="0.35">
      <c r="A222">
        <v>5</v>
      </c>
      <c r="B222" t="s">
        <v>71</v>
      </c>
      <c r="C222">
        <v>9</v>
      </c>
      <c r="D222">
        <v>10</v>
      </c>
      <c r="E222">
        <v>1</v>
      </c>
      <c r="F222">
        <v>64</v>
      </c>
      <c r="G222" t="s">
        <v>125</v>
      </c>
      <c r="H222">
        <v>585</v>
      </c>
      <c r="I222">
        <v>585</v>
      </c>
      <c r="J222">
        <v>10</v>
      </c>
      <c r="K222">
        <v>86089</v>
      </c>
      <c r="L222">
        <v>1</v>
      </c>
    </row>
    <row r="223" spans="1:12" x14ac:dyDescent="0.35">
      <c r="A223">
        <v>6</v>
      </c>
      <c r="B223" t="s">
        <v>126</v>
      </c>
      <c r="C223">
        <v>17</v>
      </c>
      <c r="D223">
        <v>18</v>
      </c>
      <c r="E223">
        <v>1</v>
      </c>
      <c r="F223">
        <v>15</v>
      </c>
      <c r="G223" t="s">
        <v>127</v>
      </c>
      <c r="H223">
        <v>3</v>
      </c>
      <c r="I223">
        <v>3</v>
      </c>
      <c r="J223">
        <v>18</v>
      </c>
      <c r="K223">
        <v>86089</v>
      </c>
      <c r="L223">
        <v>1</v>
      </c>
    </row>
    <row r="224" spans="1:12" x14ac:dyDescent="0.35">
      <c r="A224">
        <v>7</v>
      </c>
      <c r="C224">
        <v>0</v>
      </c>
      <c r="D224" t="s">
        <v>89</v>
      </c>
      <c r="E224">
        <v>0</v>
      </c>
      <c r="F224">
        <v>0</v>
      </c>
      <c r="J224" t="s">
        <v>89</v>
      </c>
      <c r="K224">
        <v>86089</v>
      </c>
      <c r="L224">
        <v>1</v>
      </c>
    </row>
    <row r="225" spans="1:12" x14ac:dyDescent="0.35">
      <c r="A225">
        <v>8</v>
      </c>
      <c r="C225">
        <v>0</v>
      </c>
      <c r="D225" t="s">
        <v>89</v>
      </c>
      <c r="E225">
        <v>0</v>
      </c>
      <c r="F225">
        <v>0</v>
      </c>
      <c r="J225" t="s">
        <v>89</v>
      </c>
      <c r="K225">
        <v>86089</v>
      </c>
      <c r="L225">
        <v>1</v>
      </c>
    </row>
    <row r="226" spans="1:12" x14ac:dyDescent="0.35">
      <c r="A226">
        <v>9</v>
      </c>
      <c r="C226">
        <v>0</v>
      </c>
      <c r="D226" t="s">
        <v>89</v>
      </c>
      <c r="E226">
        <v>0</v>
      </c>
      <c r="F226">
        <v>0</v>
      </c>
      <c r="J226" t="s">
        <v>89</v>
      </c>
      <c r="K226">
        <v>86089</v>
      </c>
      <c r="L226">
        <v>1</v>
      </c>
    </row>
    <row r="227" spans="1:12" x14ac:dyDescent="0.35">
      <c r="A227">
        <v>10</v>
      </c>
      <c r="C227">
        <v>0</v>
      </c>
      <c r="D227" t="s">
        <v>89</v>
      </c>
      <c r="E227">
        <v>0</v>
      </c>
      <c r="F227">
        <v>0</v>
      </c>
      <c r="J227" t="s">
        <v>89</v>
      </c>
      <c r="K227">
        <v>86089</v>
      </c>
      <c r="L227">
        <v>1</v>
      </c>
    </row>
    <row r="228" spans="1:12" x14ac:dyDescent="0.35">
      <c r="A228">
        <v>11</v>
      </c>
      <c r="C228">
        <v>0</v>
      </c>
      <c r="D228" t="s">
        <v>89</v>
      </c>
      <c r="E228">
        <v>0</v>
      </c>
      <c r="F228">
        <v>0</v>
      </c>
      <c r="J228" t="s">
        <v>89</v>
      </c>
      <c r="K228">
        <v>86089</v>
      </c>
      <c r="L228">
        <v>1</v>
      </c>
    </row>
    <row r="229" spans="1:12" x14ac:dyDescent="0.35">
      <c r="A229">
        <v>12</v>
      </c>
      <c r="C229">
        <v>0</v>
      </c>
      <c r="D229" t="s">
        <v>89</v>
      </c>
      <c r="E229">
        <v>0</v>
      </c>
      <c r="F229">
        <v>0</v>
      </c>
      <c r="J229" t="s">
        <v>89</v>
      </c>
      <c r="K229">
        <v>86089</v>
      </c>
      <c r="L229">
        <v>1</v>
      </c>
    </row>
    <row r="230" spans="1:12" x14ac:dyDescent="0.35">
      <c r="A230">
        <v>1</v>
      </c>
      <c r="B230" t="s">
        <v>102</v>
      </c>
      <c r="C230">
        <v>37</v>
      </c>
      <c r="D230" t="s">
        <v>128</v>
      </c>
      <c r="E230">
        <v>3</v>
      </c>
      <c r="F230">
        <v>14</v>
      </c>
      <c r="G230" t="s">
        <v>129</v>
      </c>
      <c r="H230" t="s">
        <v>129</v>
      </c>
      <c r="I230">
        <v>8</v>
      </c>
      <c r="J230" t="s">
        <v>128</v>
      </c>
      <c r="K230">
        <v>230757</v>
      </c>
      <c r="L230">
        <v>1</v>
      </c>
    </row>
    <row r="231" spans="1:12" x14ac:dyDescent="0.35">
      <c r="A231">
        <v>2</v>
      </c>
      <c r="B231" t="s">
        <v>57</v>
      </c>
      <c r="C231">
        <v>8</v>
      </c>
      <c r="D231">
        <v>9</v>
      </c>
      <c r="E231">
        <v>1</v>
      </c>
      <c r="F231">
        <v>84</v>
      </c>
      <c r="G231">
        <v>4.4399305555555824E-3</v>
      </c>
      <c r="H231">
        <v>4.4399305555555824E-3</v>
      </c>
      <c r="I231">
        <v>4.4399305555555824E-3</v>
      </c>
      <c r="J231">
        <v>9</v>
      </c>
      <c r="K231">
        <v>230757</v>
      </c>
      <c r="L231">
        <v>1</v>
      </c>
    </row>
    <row r="232" spans="1:12" x14ac:dyDescent="0.35">
      <c r="A232">
        <v>3</v>
      </c>
      <c r="B232" t="s">
        <v>49</v>
      </c>
      <c r="C232">
        <v>13</v>
      </c>
      <c r="D232">
        <v>10</v>
      </c>
      <c r="E232">
        <v>1</v>
      </c>
      <c r="F232">
        <v>82</v>
      </c>
      <c r="G232">
        <v>1.7543518518518431E-2</v>
      </c>
      <c r="H232">
        <v>1.7543518518518431E-2</v>
      </c>
      <c r="I232">
        <v>1.7543518518518431E-2</v>
      </c>
      <c r="J232">
        <v>10</v>
      </c>
      <c r="K232">
        <v>230757</v>
      </c>
      <c r="L232">
        <v>1</v>
      </c>
    </row>
    <row r="233" spans="1:12" x14ac:dyDescent="0.35">
      <c r="A233">
        <v>4</v>
      </c>
      <c r="B233" t="s">
        <v>36</v>
      </c>
      <c r="C233">
        <v>19</v>
      </c>
      <c r="D233">
        <v>31</v>
      </c>
      <c r="E233">
        <v>2</v>
      </c>
      <c r="F233">
        <v>20</v>
      </c>
      <c r="G233">
        <v>1.429398148148131E-3</v>
      </c>
      <c r="H233">
        <v>1.429398148148131E-3</v>
      </c>
      <c r="I233">
        <v>1.429398148148131E-3</v>
      </c>
      <c r="J233">
        <v>31</v>
      </c>
      <c r="K233">
        <v>230757</v>
      </c>
      <c r="L233">
        <v>1</v>
      </c>
    </row>
    <row r="234" spans="1:12" x14ac:dyDescent="0.35">
      <c r="A234">
        <v>5</v>
      </c>
      <c r="B234" t="s">
        <v>31</v>
      </c>
      <c r="C234">
        <v>2</v>
      </c>
      <c r="D234">
        <v>15</v>
      </c>
      <c r="E234">
        <v>1</v>
      </c>
      <c r="F234">
        <v>46</v>
      </c>
      <c r="G234" t="s">
        <v>130</v>
      </c>
      <c r="H234">
        <v>560</v>
      </c>
      <c r="I234">
        <v>560</v>
      </c>
      <c r="J234">
        <v>15</v>
      </c>
      <c r="K234">
        <v>230757</v>
      </c>
      <c r="L234">
        <v>1</v>
      </c>
    </row>
    <row r="235" spans="1:12" x14ac:dyDescent="0.35">
      <c r="A235">
        <v>6</v>
      </c>
      <c r="B235" t="s">
        <v>131</v>
      </c>
      <c r="C235">
        <v>20</v>
      </c>
      <c r="D235">
        <v>20</v>
      </c>
      <c r="E235">
        <v>1</v>
      </c>
      <c r="F235">
        <v>5</v>
      </c>
      <c r="G235" t="s">
        <v>132</v>
      </c>
      <c r="H235">
        <v>1</v>
      </c>
      <c r="I235">
        <v>1</v>
      </c>
      <c r="J235">
        <v>20</v>
      </c>
      <c r="K235">
        <v>230757</v>
      </c>
      <c r="L235">
        <v>1</v>
      </c>
    </row>
    <row r="236" spans="1:12" x14ac:dyDescent="0.35">
      <c r="A236">
        <v>7</v>
      </c>
      <c r="C236">
        <v>0</v>
      </c>
      <c r="D236" t="s">
        <v>89</v>
      </c>
      <c r="E236">
        <v>0</v>
      </c>
      <c r="F236">
        <v>0</v>
      </c>
      <c r="J236" t="s">
        <v>89</v>
      </c>
      <c r="K236">
        <v>230757</v>
      </c>
      <c r="L236">
        <v>1</v>
      </c>
    </row>
    <row r="237" spans="1:12" x14ac:dyDescent="0.35">
      <c r="A237">
        <v>8</v>
      </c>
      <c r="C237">
        <v>0</v>
      </c>
      <c r="D237" t="s">
        <v>89</v>
      </c>
      <c r="E237">
        <v>0</v>
      </c>
      <c r="F237">
        <v>0</v>
      </c>
      <c r="J237" t="s">
        <v>89</v>
      </c>
      <c r="K237">
        <v>230757</v>
      </c>
      <c r="L237">
        <v>1</v>
      </c>
    </row>
    <row r="238" spans="1:12" x14ac:dyDescent="0.35">
      <c r="A238">
        <v>9</v>
      </c>
      <c r="C238">
        <v>0</v>
      </c>
      <c r="D238" t="s">
        <v>89</v>
      </c>
      <c r="E238">
        <v>0</v>
      </c>
      <c r="F238">
        <v>0</v>
      </c>
      <c r="J238" t="s">
        <v>89</v>
      </c>
      <c r="K238">
        <v>230757</v>
      </c>
      <c r="L238">
        <v>1</v>
      </c>
    </row>
    <row r="239" spans="1:12" x14ac:dyDescent="0.35">
      <c r="A239">
        <v>10</v>
      </c>
      <c r="C239">
        <v>0</v>
      </c>
      <c r="D239" t="s">
        <v>89</v>
      </c>
      <c r="E239">
        <v>0</v>
      </c>
      <c r="F239">
        <v>0</v>
      </c>
      <c r="J239" t="s">
        <v>89</v>
      </c>
      <c r="K239">
        <v>230757</v>
      </c>
      <c r="L239">
        <v>1</v>
      </c>
    </row>
    <row r="240" spans="1:12" x14ac:dyDescent="0.35">
      <c r="A240">
        <v>11</v>
      </c>
      <c r="C240">
        <v>0</v>
      </c>
      <c r="D240" t="s">
        <v>89</v>
      </c>
      <c r="E240">
        <v>0</v>
      </c>
      <c r="F240">
        <v>0</v>
      </c>
      <c r="J240" t="s">
        <v>89</v>
      </c>
      <c r="K240">
        <v>230757</v>
      </c>
      <c r="L240">
        <v>1</v>
      </c>
    </row>
    <row r="241" spans="1:12" x14ac:dyDescent="0.35">
      <c r="A241">
        <v>12</v>
      </c>
      <c r="C241">
        <v>0</v>
      </c>
      <c r="D241" t="s">
        <v>89</v>
      </c>
      <c r="E241">
        <v>0</v>
      </c>
      <c r="F241">
        <v>0</v>
      </c>
      <c r="J241" t="s">
        <v>89</v>
      </c>
      <c r="K241">
        <v>230757</v>
      </c>
      <c r="L241">
        <v>1</v>
      </c>
    </row>
    <row r="242" spans="1:12" x14ac:dyDescent="0.35">
      <c r="A242">
        <v>1</v>
      </c>
      <c r="B242" t="s">
        <v>85</v>
      </c>
      <c r="C242">
        <v>41</v>
      </c>
      <c r="D242">
        <v>27</v>
      </c>
      <c r="E242">
        <v>3</v>
      </c>
      <c r="F242">
        <v>48</v>
      </c>
      <c r="G242">
        <v>1.2675462962963069E-2</v>
      </c>
      <c r="H242">
        <v>1.2675462962963069E-2</v>
      </c>
      <c r="I242">
        <v>1.2675462962963069E-2</v>
      </c>
      <c r="J242">
        <v>27</v>
      </c>
      <c r="K242">
        <v>702092</v>
      </c>
      <c r="L242">
        <v>1</v>
      </c>
    </row>
    <row r="243" spans="1:12" x14ac:dyDescent="0.35">
      <c r="A243">
        <v>2</v>
      </c>
      <c r="B243" t="s">
        <v>43</v>
      </c>
      <c r="C243">
        <v>7</v>
      </c>
      <c r="D243">
        <v>53</v>
      </c>
      <c r="E243">
        <v>2</v>
      </c>
      <c r="F243">
        <v>22</v>
      </c>
      <c r="G243">
        <v>5.4982638888889657E-3</v>
      </c>
      <c r="H243">
        <v>5.4982638888889657E-3</v>
      </c>
      <c r="I243">
        <v>5.4982638888889657E-3</v>
      </c>
      <c r="J243">
        <v>53</v>
      </c>
      <c r="K243">
        <v>702092</v>
      </c>
      <c r="L243">
        <v>1</v>
      </c>
    </row>
    <row r="244" spans="1:12" x14ac:dyDescent="0.35">
      <c r="A244">
        <v>3</v>
      </c>
      <c r="B244" t="s">
        <v>22</v>
      </c>
      <c r="C244">
        <v>47</v>
      </c>
      <c r="D244">
        <v>7</v>
      </c>
      <c r="E244">
        <v>1</v>
      </c>
      <c r="F244">
        <v>88</v>
      </c>
      <c r="G244">
        <v>1.7344212962963068E-2</v>
      </c>
      <c r="H244">
        <v>1.7344212962963068E-2</v>
      </c>
      <c r="I244">
        <v>1.7344212962963068E-2</v>
      </c>
      <c r="J244">
        <v>7</v>
      </c>
      <c r="K244">
        <v>702092</v>
      </c>
      <c r="L244">
        <v>1</v>
      </c>
    </row>
    <row r="245" spans="1:12" x14ac:dyDescent="0.35">
      <c r="A245">
        <v>4</v>
      </c>
      <c r="B245" t="s">
        <v>133</v>
      </c>
      <c r="C245">
        <v>13</v>
      </c>
      <c r="D245">
        <v>22</v>
      </c>
      <c r="E245">
        <v>1</v>
      </c>
      <c r="F245">
        <v>38</v>
      </c>
      <c r="G245">
        <v>1.2780092592592496E-3</v>
      </c>
      <c r="H245">
        <v>1.2780092592592496E-3</v>
      </c>
      <c r="I245">
        <v>1.2780092592592496E-3</v>
      </c>
      <c r="J245">
        <v>22</v>
      </c>
      <c r="K245">
        <v>702092</v>
      </c>
      <c r="L245">
        <v>1</v>
      </c>
    </row>
    <row r="246" spans="1:12" x14ac:dyDescent="0.35">
      <c r="A246">
        <v>5</v>
      </c>
      <c r="B246" t="s">
        <v>103</v>
      </c>
      <c r="C246">
        <v>15</v>
      </c>
      <c r="D246">
        <v>14</v>
      </c>
      <c r="E246">
        <v>1</v>
      </c>
      <c r="F246">
        <v>49</v>
      </c>
      <c r="G246" t="s">
        <v>134</v>
      </c>
      <c r="H246">
        <v>561</v>
      </c>
      <c r="I246">
        <v>561</v>
      </c>
      <c r="J246">
        <v>14</v>
      </c>
      <c r="K246">
        <v>702092</v>
      </c>
      <c r="L246">
        <v>1</v>
      </c>
    </row>
    <row r="247" spans="1:12" x14ac:dyDescent="0.35">
      <c r="A247">
        <v>6</v>
      </c>
      <c r="C247">
        <v>0</v>
      </c>
      <c r="D247" t="s">
        <v>89</v>
      </c>
      <c r="E247">
        <v>0</v>
      </c>
      <c r="F247">
        <v>0</v>
      </c>
      <c r="J247" t="s">
        <v>89</v>
      </c>
      <c r="K247">
        <v>702092</v>
      </c>
      <c r="L247">
        <v>1</v>
      </c>
    </row>
    <row r="248" spans="1:12" x14ac:dyDescent="0.35">
      <c r="A248">
        <v>7</v>
      </c>
      <c r="C248">
        <v>0</v>
      </c>
      <c r="D248" t="s">
        <v>89</v>
      </c>
      <c r="E248">
        <v>0</v>
      </c>
      <c r="F248">
        <v>0</v>
      </c>
      <c r="J248" t="s">
        <v>89</v>
      </c>
      <c r="K248">
        <v>702092</v>
      </c>
      <c r="L248">
        <v>1</v>
      </c>
    </row>
    <row r="249" spans="1:12" x14ac:dyDescent="0.35">
      <c r="A249">
        <v>8</v>
      </c>
      <c r="C249">
        <v>0</v>
      </c>
      <c r="D249" t="s">
        <v>89</v>
      </c>
      <c r="E249">
        <v>0</v>
      </c>
      <c r="F249">
        <v>0</v>
      </c>
      <c r="J249" t="s">
        <v>89</v>
      </c>
      <c r="K249">
        <v>702092</v>
      </c>
      <c r="L249">
        <v>1</v>
      </c>
    </row>
    <row r="250" spans="1:12" x14ac:dyDescent="0.35">
      <c r="A250">
        <v>9</v>
      </c>
      <c r="C250">
        <v>0</v>
      </c>
      <c r="D250" t="s">
        <v>89</v>
      </c>
      <c r="E250">
        <v>0</v>
      </c>
      <c r="F250">
        <v>0</v>
      </c>
      <c r="J250" t="s">
        <v>89</v>
      </c>
      <c r="K250">
        <v>702092</v>
      </c>
      <c r="L250">
        <v>1</v>
      </c>
    </row>
    <row r="251" spans="1:12" x14ac:dyDescent="0.35">
      <c r="A251">
        <v>10</v>
      </c>
      <c r="C251">
        <v>0</v>
      </c>
      <c r="D251" t="s">
        <v>89</v>
      </c>
      <c r="E251">
        <v>0</v>
      </c>
      <c r="F251">
        <v>0</v>
      </c>
      <c r="J251" t="s">
        <v>89</v>
      </c>
      <c r="K251">
        <v>702092</v>
      </c>
      <c r="L251">
        <v>1</v>
      </c>
    </row>
    <row r="252" spans="1:12" x14ac:dyDescent="0.35">
      <c r="A252">
        <v>11</v>
      </c>
      <c r="C252">
        <v>0</v>
      </c>
      <c r="D252" t="s">
        <v>89</v>
      </c>
      <c r="E252">
        <v>0</v>
      </c>
      <c r="F252">
        <v>0</v>
      </c>
      <c r="J252" t="s">
        <v>89</v>
      </c>
      <c r="K252">
        <v>702092</v>
      </c>
      <c r="L252">
        <v>1</v>
      </c>
    </row>
    <row r="253" spans="1:12" x14ac:dyDescent="0.35">
      <c r="A253">
        <v>12</v>
      </c>
      <c r="C253">
        <v>0</v>
      </c>
      <c r="D253" t="s">
        <v>89</v>
      </c>
      <c r="E253">
        <v>0</v>
      </c>
      <c r="F253">
        <v>0</v>
      </c>
      <c r="J253" t="s">
        <v>89</v>
      </c>
      <c r="K253">
        <v>702092</v>
      </c>
      <c r="L253">
        <v>1</v>
      </c>
    </row>
    <row r="254" spans="1:12" x14ac:dyDescent="0.35">
      <c r="A254">
        <v>1</v>
      </c>
      <c r="B254" t="s">
        <v>64</v>
      </c>
      <c r="C254">
        <v>43</v>
      </c>
      <c r="D254">
        <v>23</v>
      </c>
      <c r="E254">
        <v>3</v>
      </c>
      <c r="F254">
        <v>56</v>
      </c>
      <c r="G254">
        <v>1.2304166666666561E-2</v>
      </c>
      <c r="H254">
        <v>1.2304166666666561E-2</v>
      </c>
      <c r="I254">
        <v>1.2304166666666561E-2</v>
      </c>
      <c r="J254">
        <v>23</v>
      </c>
      <c r="K254">
        <v>111592</v>
      </c>
      <c r="L254">
        <v>1</v>
      </c>
    </row>
    <row r="255" spans="1:12" x14ac:dyDescent="0.35">
      <c r="A255">
        <v>2</v>
      </c>
      <c r="B255" t="s">
        <v>85</v>
      </c>
      <c r="C255">
        <v>9</v>
      </c>
      <c r="D255">
        <v>27</v>
      </c>
      <c r="E255">
        <v>2</v>
      </c>
      <c r="F255">
        <v>48</v>
      </c>
      <c r="G255">
        <v>4.7883101851851073E-3</v>
      </c>
      <c r="H255">
        <v>4.7883101851851073E-3</v>
      </c>
      <c r="I255">
        <v>4.7883101851851073E-3</v>
      </c>
      <c r="J255">
        <v>27</v>
      </c>
      <c r="K255">
        <v>111592</v>
      </c>
      <c r="L255">
        <v>1</v>
      </c>
    </row>
    <row r="256" spans="1:12" x14ac:dyDescent="0.35">
      <c r="A256">
        <v>3</v>
      </c>
      <c r="B256" t="s">
        <v>16</v>
      </c>
      <c r="C256">
        <v>36</v>
      </c>
      <c r="D256">
        <v>36</v>
      </c>
      <c r="E256">
        <v>1</v>
      </c>
      <c r="F256">
        <v>30</v>
      </c>
      <c r="G256">
        <v>1.9207638888888878E-2</v>
      </c>
      <c r="H256">
        <v>1.9207638888888878E-2</v>
      </c>
      <c r="I256">
        <v>1.9207638888888878E-2</v>
      </c>
      <c r="J256">
        <v>36</v>
      </c>
      <c r="K256">
        <v>111592</v>
      </c>
      <c r="L256">
        <v>1</v>
      </c>
    </row>
    <row r="257" spans="1:12" x14ac:dyDescent="0.35">
      <c r="A257">
        <v>4</v>
      </c>
      <c r="B257" t="s">
        <v>22</v>
      </c>
      <c r="C257">
        <v>18</v>
      </c>
      <c r="D257">
        <v>5</v>
      </c>
      <c r="E257">
        <v>1</v>
      </c>
      <c r="F257">
        <v>88</v>
      </c>
      <c r="G257">
        <v>1.1111111111110628E-3</v>
      </c>
      <c r="H257">
        <v>1.1111111111110628E-3</v>
      </c>
      <c r="I257">
        <v>1.1111111111110628E-3</v>
      </c>
      <c r="J257">
        <v>5</v>
      </c>
      <c r="K257">
        <v>111592</v>
      </c>
      <c r="L257">
        <v>1</v>
      </c>
    </row>
    <row r="258" spans="1:12" x14ac:dyDescent="0.35">
      <c r="A258">
        <v>5</v>
      </c>
      <c r="B258" t="s">
        <v>43</v>
      </c>
      <c r="C258">
        <v>7</v>
      </c>
      <c r="D258" t="s">
        <v>44</v>
      </c>
      <c r="E258">
        <v>1</v>
      </c>
      <c r="F258">
        <v>22</v>
      </c>
      <c r="G258" t="s">
        <v>45</v>
      </c>
      <c r="H258">
        <v>515</v>
      </c>
      <c r="I258">
        <v>515</v>
      </c>
      <c r="J258" t="s">
        <v>44</v>
      </c>
      <c r="K258">
        <v>111592</v>
      </c>
      <c r="L258">
        <v>1</v>
      </c>
    </row>
    <row r="259" spans="1:12" x14ac:dyDescent="0.35">
      <c r="A259">
        <v>6</v>
      </c>
      <c r="C259">
        <v>0</v>
      </c>
      <c r="D259" t="s">
        <v>89</v>
      </c>
      <c r="E259">
        <v>0</v>
      </c>
      <c r="F259">
        <v>0</v>
      </c>
      <c r="J259" t="s">
        <v>89</v>
      </c>
      <c r="K259">
        <v>111592</v>
      </c>
      <c r="L259">
        <v>1</v>
      </c>
    </row>
    <row r="260" spans="1:12" x14ac:dyDescent="0.35">
      <c r="A260">
        <v>7</v>
      </c>
      <c r="C260">
        <v>0</v>
      </c>
      <c r="D260" t="s">
        <v>89</v>
      </c>
      <c r="E260">
        <v>0</v>
      </c>
      <c r="F260">
        <v>0</v>
      </c>
      <c r="J260" t="s">
        <v>89</v>
      </c>
      <c r="K260">
        <v>111592</v>
      </c>
      <c r="L260">
        <v>1</v>
      </c>
    </row>
    <row r="261" spans="1:12" x14ac:dyDescent="0.35">
      <c r="A261">
        <v>8</v>
      </c>
      <c r="C261">
        <v>0</v>
      </c>
      <c r="D261" t="s">
        <v>89</v>
      </c>
      <c r="E261">
        <v>0</v>
      </c>
      <c r="F261">
        <v>0</v>
      </c>
      <c r="J261" t="s">
        <v>89</v>
      </c>
      <c r="K261">
        <v>111592</v>
      </c>
      <c r="L261">
        <v>1</v>
      </c>
    </row>
    <row r="262" spans="1:12" x14ac:dyDescent="0.35">
      <c r="A262">
        <v>9</v>
      </c>
      <c r="C262">
        <v>0</v>
      </c>
      <c r="D262" t="s">
        <v>89</v>
      </c>
      <c r="E262">
        <v>0</v>
      </c>
      <c r="F262">
        <v>0</v>
      </c>
      <c r="J262" t="s">
        <v>89</v>
      </c>
      <c r="K262">
        <v>111592</v>
      </c>
      <c r="L262">
        <v>1</v>
      </c>
    </row>
    <row r="263" spans="1:12" x14ac:dyDescent="0.35">
      <c r="A263">
        <v>10</v>
      </c>
      <c r="C263">
        <v>0</v>
      </c>
      <c r="D263" t="s">
        <v>89</v>
      </c>
      <c r="E263">
        <v>0</v>
      </c>
      <c r="F263">
        <v>0</v>
      </c>
      <c r="J263" t="s">
        <v>89</v>
      </c>
      <c r="K263">
        <v>111592</v>
      </c>
      <c r="L263">
        <v>1</v>
      </c>
    </row>
    <row r="264" spans="1:12" x14ac:dyDescent="0.35">
      <c r="A264">
        <v>11</v>
      </c>
      <c r="C264">
        <v>0</v>
      </c>
      <c r="D264" t="s">
        <v>89</v>
      </c>
      <c r="E264">
        <v>0</v>
      </c>
      <c r="F264">
        <v>0</v>
      </c>
      <c r="J264" t="s">
        <v>89</v>
      </c>
      <c r="K264">
        <v>111592</v>
      </c>
      <c r="L264">
        <v>1</v>
      </c>
    </row>
    <row r="265" spans="1:12" x14ac:dyDescent="0.35">
      <c r="A265">
        <v>12</v>
      </c>
      <c r="C265">
        <v>0</v>
      </c>
      <c r="D265" t="s">
        <v>89</v>
      </c>
      <c r="E265">
        <v>0</v>
      </c>
      <c r="F265">
        <v>0</v>
      </c>
      <c r="J265" t="s">
        <v>89</v>
      </c>
      <c r="K265">
        <v>111592</v>
      </c>
      <c r="L265">
        <v>1</v>
      </c>
    </row>
    <row r="266" spans="1:12" x14ac:dyDescent="0.35">
      <c r="A266">
        <v>1</v>
      </c>
      <c r="B266" t="s">
        <v>71</v>
      </c>
      <c r="C266">
        <v>33</v>
      </c>
      <c r="D266">
        <v>19</v>
      </c>
      <c r="E266">
        <v>2</v>
      </c>
      <c r="F266">
        <v>64</v>
      </c>
      <c r="G266">
        <v>1.1927546296296221E-2</v>
      </c>
      <c r="H266">
        <v>1.1927546296296221E-2</v>
      </c>
      <c r="I266">
        <v>1.1927546296296221E-2</v>
      </c>
      <c r="J266">
        <v>19</v>
      </c>
      <c r="K266">
        <v>107101</v>
      </c>
      <c r="L266">
        <v>1</v>
      </c>
    </row>
    <row r="267" spans="1:12" x14ac:dyDescent="0.35">
      <c r="A267">
        <v>2</v>
      </c>
      <c r="B267" t="s">
        <v>12</v>
      </c>
      <c r="C267">
        <v>11</v>
      </c>
      <c r="D267">
        <v>17</v>
      </c>
      <c r="E267">
        <v>2</v>
      </c>
      <c r="F267">
        <v>68</v>
      </c>
      <c r="G267">
        <v>4.6053240740739909E-3</v>
      </c>
      <c r="H267">
        <v>4.6053240740739909E-3</v>
      </c>
      <c r="I267">
        <v>4.6053240740739909E-3</v>
      </c>
      <c r="J267">
        <v>17</v>
      </c>
      <c r="K267">
        <v>107101</v>
      </c>
      <c r="L267">
        <v>1</v>
      </c>
    </row>
    <row r="268" spans="1:12" x14ac:dyDescent="0.35">
      <c r="A268">
        <v>3</v>
      </c>
      <c r="B268" t="s">
        <v>48</v>
      </c>
      <c r="C268">
        <v>32</v>
      </c>
      <c r="D268">
        <v>13</v>
      </c>
      <c r="E268">
        <v>1</v>
      </c>
      <c r="F268">
        <v>76</v>
      </c>
      <c r="G268">
        <v>1.7770138888888898E-2</v>
      </c>
      <c r="H268">
        <v>1.7770138888888898E-2</v>
      </c>
      <c r="I268">
        <v>1.7770138888888898E-2</v>
      </c>
      <c r="J268">
        <v>13</v>
      </c>
      <c r="K268">
        <v>107101</v>
      </c>
      <c r="L268">
        <v>1</v>
      </c>
    </row>
    <row r="269" spans="1:12" x14ac:dyDescent="0.35">
      <c r="A269">
        <v>4</v>
      </c>
      <c r="B269" t="s">
        <v>98</v>
      </c>
      <c r="C269">
        <v>15</v>
      </c>
      <c r="D269">
        <v>27</v>
      </c>
      <c r="E269">
        <v>2</v>
      </c>
      <c r="F269">
        <v>28</v>
      </c>
      <c r="G269">
        <v>1.3612268518519155E-3</v>
      </c>
      <c r="H269">
        <v>1.3612268518519155E-3</v>
      </c>
      <c r="I269">
        <v>1.3612268518519155E-3</v>
      </c>
      <c r="J269">
        <v>27</v>
      </c>
      <c r="K269">
        <v>107101</v>
      </c>
      <c r="L269">
        <v>1</v>
      </c>
    </row>
    <row r="270" spans="1:12" x14ac:dyDescent="0.35">
      <c r="A270">
        <v>5</v>
      </c>
      <c r="B270" t="s">
        <v>135</v>
      </c>
      <c r="C270">
        <v>1</v>
      </c>
      <c r="D270">
        <v>28</v>
      </c>
      <c r="E270">
        <v>2</v>
      </c>
      <c r="F270">
        <v>7</v>
      </c>
      <c r="G270" t="s">
        <v>136</v>
      </c>
      <c r="H270">
        <v>491</v>
      </c>
      <c r="I270">
        <v>491</v>
      </c>
      <c r="J270">
        <v>28</v>
      </c>
      <c r="K270">
        <v>107101</v>
      </c>
      <c r="L270">
        <v>1</v>
      </c>
    </row>
    <row r="271" spans="1:12" x14ac:dyDescent="0.35">
      <c r="A271">
        <v>6</v>
      </c>
      <c r="C271">
        <v>0</v>
      </c>
      <c r="D271" t="s">
        <v>89</v>
      </c>
      <c r="E271">
        <v>0</v>
      </c>
      <c r="F271">
        <v>0</v>
      </c>
      <c r="J271" t="s">
        <v>89</v>
      </c>
      <c r="K271">
        <v>107101</v>
      </c>
      <c r="L271">
        <v>1</v>
      </c>
    </row>
    <row r="272" spans="1:12" x14ac:dyDescent="0.35">
      <c r="A272">
        <v>7</v>
      </c>
      <c r="C272">
        <v>0</v>
      </c>
      <c r="D272" t="s">
        <v>89</v>
      </c>
      <c r="E272">
        <v>0</v>
      </c>
      <c r="F272">
        <v>0</v>
      </c>
      <c r="J272" t="s">
        <v>89</v>
      </c>
      <c r="K272">
        <v>107101</v>
      </c>
      <c r="L272">
        <v>1</v>
      </c>
    </row>
    <row r="273" spans="1:12" x14ac:dyDescent="0.35">
      <c r="A273">
        <v>8</v>
      </c>
      <c r="C273">
        <v>0</v>
      </c>
      <c r="D273" t="s">
        <v>89</v>
      </c>
      <c r="E273">
        <v>0</v>
      </c>
      <c r="F273">
        <v>0</v>
      </c>
      <c r="J273" t="s">
        <v>89</v>
      </c>
      <c r="K273">
        <v>107101</v>
      </c>
      <c r="L273">
        <v>1</v>
      </c>
    </row>
    <row r="274" spans="1:12" x14ac:dyDescent="0.35">
      <c r="A274">
        <v>9</v>
      </c>
      <c r="C274">
        <v>0</v>
      </c>
      <c r="D274" t="s">
        <v>89</v>
      </c>
      <c r="E274">
        <v>0</v>
      </c>
      <c r="F274">
        <v>0</v>
      </c>
      <c r="J274" t="s">
        <v>89</v>
      </c>
      <c r="K274">
        <v>107101</v>
      </c>
      <c r="L274">
        <v>1</v>
      </c>
    </row>
    <row r="275" spans="1:12" x14ac:dyDescent="0.35">
      <c r="A275">
        <v>10</v>
      </c>
      <c r="C275">
        <v>0</v>
      </c>
      <c r="D275" t="s">
        <v>89</v>
      </c>
      <c r="E275">
        <v>0</v>
      </c>
      <c r="F275">
        <v>0</v>
      </c>
      <c r="J275" t="s">
        <v>89</v>
      </c>
      <c r="K275">
        <v>107101</v>
      </c>
      <c r="L275">
        <v>1</v>
      </c>
    </row>
    <row r="276" spans="1:12" x14ac:dyDescent="0.35">
      <c r="A276">
        <v>11</v>
      </c>
      <c r="C276">
        <v>0</v>
      </c>
      <c r="D276" t="s">
        <v>89</v>
      </c>
      <c r="E276">
        <v>0</v>
      </c>
      <c r="F276">
        <v>0</v>
      </c>
      <c r="J276" t="s">
        <v>89</v>
      </c>
      <c r="K276">
        <v>107101</v>
      </c>
      <c r="L276">
        <v>1</v>
      </c>
    </row>
    <row r="277" spans="1:12" x14ac:dyDescent="0.35">
      <c r="A277">
        <v>12</v>
      </c>
      <c r="C277">
        <v>0</v>
      </c>
      <c r="D277" t="s">
        <v>89</v>
      </c>
      <c r="E277">
        <v>0</v>
      </c>
      <c r="F277">
        <v>0</v>
      </c>
      <c r="J277" t="s">
        <v>89</v>
      </c>
      <c r="K277">
        <v>107101</v>
      </c>
      <c r="L277">
        <v>1</v>
      </c>
    </row>
    <row r="278" spans="1:12" x14ac:dyDescent="0.35">
      <c r="A278">
        <v>1</v>
      </c>
      <c r="B278" t="s">
        <v>114</v>
      </c>
      <c r="C278">
        <v>6</v>
      </c>
      <c r="D278">
        <v>22</v>
      </c>
      <c r="E278">
        <v>3</v>
      </c>
      <c r="F278">
        <v>58</v>
      </c>
      <c r="G278">
        <v>1.2215625000000063E-2</v>
      </c>
      <c r="H278">
        <v>1.2215625000000063E-2</v>
      </c>
      <c r="I278">
        <v>1.2215625000000063E-2</v>
      </c>
      <c r="J278">
        <v>22</v>
      </c>
      <c r="K278">
        <v>134617</v>
      </c>
      <c r="L278">
        <v>1</v>
      </c>
    </row>
    <row r="279" spans="1:12" x14ac:dyDescent="0.35">
      <c r="A279">
        <v>2</v>
      </c>
      <c r="B279" t="s">
        <v>13</v>
      </c>
      <c r="C279">
        <v>31</v>
      </c>
      <c r="D279">
        <v>35</v>
      </c>
      <c r="E279">
        <v>2</v>
      </c>
      <c r="F279">
        <v>40</v>
      </c>
      <c r="G279">
        <v>4.9001157407406737E-3</v>
      </c>
      <c r="H279">
        <v>4.9001157407406737E-3</v>
      </c>
      <c r="I279">
        <v>4.9001157407406737E-3</v>
      </c>
      <c r="J279">
        <v>35</v>
      </c>
      <c r="K279">
        <v>134617</v>
      </c>
      <c r="L279">
        <v>1</v>
      </c>
    </row>
    <row r="280" spans="1:12" x14ac:dyDescent="0.35">
      <c r="A280">
        <v>3</v>
      </c>
      <c r="B280" t="s">
        <v>13</v>
      </c>
      <c r="C280">
        <v>38</v>
      </c>
      <c r="D280">
        <v>31</v>
      </c>
      <c r="E280">
        <v>1</v>
      </c>
      <c r="F280">
        <v>40</v>
      </c>
      <c r="G280">
        <v>1.8772453703703729E-2</v>
      </c>
      <c r="H280">
        <v>1.8772453703703729E-2</v>
      </c>
      <c r="I280">
        <v>1.8772453703703729E-2</v>
      </c>
      <c r="J280">
        <v>31</v>
      </c>
      <c r="K280">
        <v>134617</v>
      </c>
      <c r="L280">
        <v>1</v>
      </c>
    </row>
    <row r="281" spans="1:12" x14ac:dyDescent="0.35">
      <c r="A281">
        <v>4</v>
      </c>
      <c r="B281" t="s">
        <v>137</v>
      </c>
      <c r="C281">
        <v>4</v>
      </c>
      <c r="D281">
        <v>12</v>
      </c>
      <c r="E281">
        <v>1</v>
      </c>
      <c r="F281">
        <v>67</v>
      </c>
      <c r="G281">
        <v>1.2185185185185077E-3</v>
      </c>
      <c r="H281">
        <v>1.2185185185185077E-3</v>
      </c>
      <c r="I281">
        <v>1.2185185185185077E-3</v>
      </c>
      <c r="J281">
        <v>12</v>
      </c>
      <c r="K281">
        <v>134617</v>
      </c>
      <c r="L281">
        <v>1</v>
      </c>
    </row>
    <row r="282" spans="1:12" x14ac:dyDescent="0.35">
      <c r="A282">
        <v>5</v>
      </c>
      <c r="B282" t="s">
        <v>55</v>
      </c>
      <c r="C282">
        <v>4</v>
      </c>
      <c r="D282">
        <v>20</v>
      </c>
      <c r="E282">
        <v>1</v>
      </c>
      <c r="F282">
        <v>31</v>
      </c>
      <c r="G282" t="s">
        <v>138</v>
      </c>
      <c r="H282">
        <v>529</v>
      </c>
      <c r="I282">
        <v>529</v>
      </c>
      <c r="J282">
        <v>20</v>
      </c>
      <c r="K282">
        <v>134617</v>
      </c>
      <c r="L282">
        <v>1</v>
      </c>
    </row>
    <row r="283" spans="1:12" x14ac:dyDescent="0.35">
      <c r="A283">
        <v>6</v>
      </c>
      <c r="C283">
        <v>0</v>
      </c>
      <c r="D283" t="s">
        <v>89</v>
      </c>
      <c r="E283">
        <v>0</v>
      </c>
      <c r="F283">
        <v>0</v>
      </c>
      <c r="J283" t="s">
        <v>89</v>
      </c>
      <c r="K283">
        <v>134617</v>
      </c>
      <c r="L283">
        <v>1</v>
      </c>
    </row>
    <row r="284" spans="1:12" x14ac:dyDescent="0.35">
      <c r="A284">
        <v>7</v>
      </c>
      <c r="C284">
        <v>0</v>
      </c>
      <c r="D284" t="s">
        <v>89</v>
      </c>
      <c r="E284">
        <v>0</v>
      </c>
      <c r="F284">
        <v>0</v>
      </c>
      <c r="J284" t="s">
        <v>89</v>
      </c>
      <c r="K284">
        <v>134617</v>
      </c>
      <c r="L284">
        <v>1</v>
      </c>
    </row>
    <row r="285" spans="1:12" x14ac:dyDescent="0.35">
      <c r="A285">
        <v>8</v>
      </c>
      <c r="C285">
        <v>0</v>
      </c>
      <c r="D285" t="s">
        <v>89</v>
      </c>
      <c r="E285">
        <v>0</v>
      </c>
      <c r="F285">
        <v>0</v>
      </c>
      <c r="J285" t="s">
        <v>89</v>
      </c>
      <c r="K285">
        <v>134617</v>
      </c>
      <c r="L285">
        <v>1</v>
      </c>
    </row>
    <row r="286" spans="1:12" x14ac:dyDescent="0.35">
      <c r="A286">
        <v>9</v>
      </c>
      <c r="C286">
        <v>0</v>
      </c>
      <c r="D286" t="s">
        <v>89</v>
      </c>
      <c r="E286">
        <v>0</v>
      </c>
      <c r="F286">
        <v>0</v>
      </c>
      <c r="J286" t="s">
        <v>89</v>
      </c>
      <c r="K286">
        <v>134617</v>
      </c>
      <c r="L286">
        <v>1</v>
      </c>
    </row>
    <row r="287" spans="1:12" x14ac:dyDescent="0.35">
      <c r="A287">
        <v>10</v>
      </c>
      <c r="C287">
        <v>0</v>
      </c>
      <c r="D287" t="s">
        <v>89</v>
      </c>
      <c r="E287">
        <v>0</v>
      </c>
      <c r="F287">
        <v>0</v>
      </c>
      <c r="J287" t="s">
        <v>89</v>
      </c>
      <c r="K287">
        <v>134617</v>
      </c>
      <c r="L287">
        <v>1</v>
      </c>
    </row>
    <row r="288" spans="1:12" x14ac:dyDescent="0.35">
      <c r="A288">
        <v>11</v>
      </c>
      <c r="C288">
        <v>0</v>
      </c>
      <c r="D288" t="s">
        <v>89</v>
      </c>
      <c r="E288">
        <v>0</v>
      </c>
      <c r="F288">
        <v>0</v>
      </c>
      <c r="J288" t="s">
        <v>89</v>
      </c>
      <c r="K288">
        <v>134617</v>
      </c>
      <c r="L288">
        <v>1</v>
      </c>
    </row>
    <row r="289" spans="1:12" x14ac:dyDescent="0.35">
      <c r="A289">
        <v>12</v>
      </c>
      <c r="C289">
        <v>0</v>
      </c>
      <c r="D289" t="s">
        <v>89</v>
      </c>
      <c r="E289">
        <v>0</v>
      </c>
      <c r="F289">
        <v>0</v>
      </c>
      <c r="J289" t="s">
        <v>89</v>
      </c>
      <c r="K289">
        <v>134617</v>
      </c>
      <c r="L289">
        <v>1</v>
      </c>
    </row>
    <row r="290" spans="1:12" x14ac:dyDescent="0.35">
      <c r="A290">
        <v>1</v>
      </c>
      <c r="B290" t="s">
        <v>139</v>
      </c>
      <c r="C290">
        <v>14</v>
      </c>
      <c r="D290">
        <v>42</v>
      </c>
      <c r="E290">
        <v>3</v>
      </c>
      <c r="F290">
        <v>33</v>
      </c>
      <c r="G290">
        <v>1.3653819444444437E-2</v>
      </c>
      <c r="H290">
        <v>1.3653819444444437E-2</v>
      </c>
      <c r="I290">
        <v>1.3653819444444437E-2</v>
      </c>
      <c r="J290">
        <v>42</v>
      </c>
      <c r="K290">
        <v>180541</v>
      </c>
      <c r="L290">
        <v>1</v>
      </c>
    </row>
    <row r="291" spans="1:12" x14ac:dyDescent="0.35">
      <c r="A291">
        <v>2</v>
      </c>
      <c r="B291" t="s">
        <v>114</v>
      </c>
      <c r="C291">
        <v>17</v>
      </c>
      <c r="D291">
        <v>22</v>
      </c>
      <c r="E291">
        <v>1</v>
      </c>
      <c r="F291">
        <v>58</v>
      </c>
      <c r="G291">
        <v>4.6758101851851475E-3</v>
      </c>
      <c r="H291">
        <v>4.6758101851851475E-3</v>
      </c>
      <c r="I291">
        <v>4.6758101851851475E-3</v>
      </c>
      <c r="J291">
        <v>22</v>
      </c>
      <c r="K291">
        <v>180541</v>
      </c>
      <c r="L291">
        <v>1</v>
      </c>
    </row>
    <row r="292" spans="1:12" x14ac:dyDescent="0.35">
      <c r="A292">
        <v>3</v>
      </c>
      <c r="B292" t="s">
        <v>70</v>
      </c>
      <c r="C292">
        <v>10</v>
      </c>
      <c r="D292">
        <v>20</v>
      </c>
      <c r="E292">
        <v>1</v>
      </c>
      <c r="F292">
        <v>62</v>
      </c>
      <c r="G292">
        <v>1.8249189814814715E-2</v>
      </c>
      <c r="H292">
        <v>1.8249189814814715E-2</v>
      </c>
      <c r="I292">
        <v>1.8249189814814715E-2</v>
      </c>
      <c r="J292">
        <v>20</v>
      </c>
      <c r="K292">
        <v>180541</v>
      </c>
      <c r="L292">
        <v>1</v>
      </c>
    </row>
    <row r="293" spans="1:12" x14ac:dyDescent="0.35">
      <c r="A293">
        <v>4</v>
      </c>
      <c r="B293" t="s">
        <v>62</v>
      </c>
      <c r="C293">
        <v>14</v>
      </c>
      <c r="D293">
        <v>17</v>
      </c>
      <c r="E293">
        <v>1</v>
      </c>
      <c r="F293">
        <v>52</v>
      </c>
      <c r="G293">
        <v>1.2254629629628866E-3</v>
      </c>
      <c r="H293">
        <v>1.2254629629628866E-3</v>
      </c>
      <c r="I293">
        <v>1.2254629629628866E-3</v>
      </c>
      <c r="J293">
        <v>17</v>
      </c>
      <c r="K293">
        <v>180541</v>
      </c>
      <c r="L293">
        <v>1</v>
      </c>
    </row>
    <row r="294" spans="1:12" x14ac:dyDescent="0.35">
      <c r="A294">
        <v>5</v>
      </c>
      <c r="B294" t="s">
        <v>98</v>
      </c>
      <c r="C294">
        <v>13</v>
      </c>
      <c r="D294" t="s">
        <v>99</v>
      </c>
      <c r="E294">
        <v>1</v>
      </c>
      <c r="F294">
        <v>28</v>
      </c>
      <c r="G294" t="s">
        <v>100</v>
      </c>
      <c r="H294">
        <v>525</v>
      </c>
      <c r="I294">
        <v>525</v>
      </c>
      <c r="J294" t="s">
        <v>99</v>
      </c>
      <c r="K294">
        <v>180541</v>
      </c>
      <c r="L294">
        <v>1</v>
      </c>
    </row>
    <row r="295" spans="1:12" x14ac:dyDescent="0.35">
      <c r="A295">
        <v>6</v>
      </c>
      <c r="C295">
        <v>0</v>
      </c>
      <c r="D295" t="s">
        <v>89</v>
      </c>
      <c r="E295">
        <v>0</v>
      </c>
      <c r="F295">
        <v>0</v>
      </c>
      <c r="J295" t="s">
        <v>89</v>
      </c>
      <c r="K295">
        <v>180541</v>
      </c>
      <c r="L295">
        <v>1</v>
      </c>
    </row>
    <row r="296" spans="1:12" x14ac:dyDescent="0.35">
      <c r="A296">
        <v>7</v>
      </c>
      <c r="C296">
        <v>0</v>
      </c>
      <c r="D296" t="s">
        <v>89</v>
      </c>
      <c r="E296">
        <v>0</v>
      </c>
      <c r="F296">
        <v>0</v>
      </c>
      <c r="J296" t="s">
        <v>89</v>
      </c>
      <c r="K296">
        <v>180541</v>
      </c>
      <c r="L296">
        <v>1</v>
      </c>
    </row>
    <row r="297" spans="1:12" x14ac:dyDescent="0.35">
      <c r="A297">
        <v>8</v>
      </c>
      <c r="C297">
        <v>0</v>
      </c>
      <c r="D297" t="s">
        <v>89</v>
      </c>
      <c r="E297">
        <v>0</v>
      </c>
      <c r="F297">
        <v>0</v>
      </c>
      <c r="J297" t="s">
        <v>89</v>
      </c>
      <c r="K297">
        <v>180541</v>
      </c>
      <c r="L297">
        <v>1</v>
      </c>
    </row>
    <row r="298" spans="1:12" x14ac:dyDescent="0.35">
      <c r="A298">
        <v>9</v>
      </c>
      <c r="C298">
        <v>0</v>
      </c>
      <c r="D298" t="s">
        <v>89</v>
      </c>
      <c r="E298">
        <v>0</v>
      </c>
      <c r="F298">
        <v>0</v>
      </c>
      <c r="J298" t="s">
        <v>89</v>
      </c>
      <c r="K298">
        <v>180541</v>
      </c>
      <c r="L298">
        <v>1</v>
      </c>
    </row>
    <row r="299" spans="1:12" x14ac:dyDescent="0.35">
      <c r="A299">
        <v>10</v>
      </c>
      <c r="C299">
        <v>0</v>
      </c>
      <c r="D299" t="s">
        <v>89</v>
      </c>
      <c r="E299">
        <v>0</v>
      </c>
      <c r="F299">
        <v>0</v>
      </c>
      <c r="J299" t="s">
        <v>89</v>
      </c>
      <c r="K299">
        <v>180541</v>
      </c>
      <c r="L299">
        <v>1</v>
      </c>
    </row>
    <row r="300" spans="1:12" x14ac:dyDescent="0.35">
      <c r="A300">
        <v>11</v>
      </c>
      <c r="C300">
        <v>0</v>
      </c>
      <c r="D300" t="s">
        <v>89</v>
      </c>
      <c r="E300">
        <v>0</v>
      </c>
      <c r="F300">
        <v>0</v>
      </c>
      <c r="J300" t="s">
        <v>89</v>
      </c>
      <c r="K300">
        <v>180541</v>
      </c>
      <c r="L300">
        <v>1</v>
      </c>
    </row>
    <row r="301" spans="1:12" x14ac:dyDescent="0.35">
      <c r="A301">
        <v>12</v>
      </c>
      <c r="C301">
        <v>0</v>
      </c>
      <c r="D301" t="s">
        <v>89</v>
      </c>
      <c r="E301">
        <v>0</v>
      </c>
      <c r="F301">
        <v>0</v>
      </c>
      <c r="J301" t="s">
        <v>89</v>
      </c>
      <c r="K301">
        <v>180541</v>
      </c>
      <c r="L301">
        <v>1</v>
      </c>
    </row>
    <row r="302" spans="1:12" x14ac:dyDescent="0.35">
      <c r="A302">
        <v>1</v>
      </c>
      <c r="B302" t="s">
        <v>23</v>
      </c>
      <c r="C302">
        <v>20</v>
      </c>
      <c r="D302">
        <v>24</v>
      </c>
      <c r="E302">
        <v>2</v>
      </c>
      <c r="F302">
        <v>54</v>
      </c>
      <c r="G302">
        <v>1.2328472222222331E-2</v>
      </c>
      <c r="H302">
        <v>1.2328472222222331E-2</v>
      </c>
      <c r="I302">
        <v>1.2328472222222331E-2</v>
      </c>
      <c r="J302">
        <v>24</v>
      </c>
      <c r="K302">
        <v>461734</v>
      </c>
      <c r="L302">
        <v>1</v>
      </c>
    </row>
    <row r="303" spans="1:12" x14ac:dyDescent="0.35">
      <c r="A303">
        <v>2</v>
      </c>
      <c r="B303" t="s">
        <v>93</v>
      </c>
      <c r="C303">
        <v>32</v>
      </c>
      <c r="D303">
        <v>32</v>
      </c>
      <c r="E303">
        <v>2</v>
      </c>
      <c r="F303">
        <v>43</v>
      </c>
      <c r="G303">
        <v>4.8819444444443416E-3</v>
      </c>
      <c r="H303">
        <v>4.8819444444443416E-3</v>
      </c>
      <c r="I303">
        <v>4.8819444444443416E-3</v>
      </c>
      <c r="J303">
        <v>32</v>
      </c>
      <c r="K303">
        <v>461734</v>
      </c>
      <c r="L303">
        <v>1</v>
      </c>
    </row>
    <row r="304" spans="1:12" x14ac:dyDescent="0.35">
      <c r="A304">
        <v>3</v>
      </c>
      <c r="B304" t="s">
        <v>40</v>
      </c>
      <c r="C304">
        <v>12</v>
      </c>
      <c r="D304">
        <v>26</v>
      </c>
      <c r="E304">
        <v>1</v>
      </c>
      <c r="F304">
        <v>50</v>
      </c>
      <c r="G304">
        <v>1.8556365740740821E-2</v>
      </c>
      <c r="H304">
        <v>1.8556365740740821E-2</v>
      </c>
      <c r="I304">
        <v>1.8556365740740821E-2</v>
      </c>
      <c r="J304">
        <v>26</v>
      </c>
      <c r="K304">
        <v>461734</v>
      </c>
      <c r="L304">
        <v>1</v>
      </c>
    </row>
    <row r="305" spans="1:12" x14ac:dyDescent="0.35">
      <c r="A305">
        <v>4</v>
      </c>
      <c r="B305" t="s">
        <v>140</v>
      </c>
      <c r="C305">
        <v>6</v>
      </c>
      <c r="D305">
        <v>10</v>
      </c>
      <c r="E305">
        <v>1</v>
      </c>
      <c r="F305">
        <v>73</v>
      </c>
      <c r="G305">
        <v>1.1756944444445416E-3</v>
      </c>
      <c r="H305">
        <v>1.1756944444445416E-3</v>
      </c>
      <c r="I305">
        <v>1.1756944444445416E-3</v>
      </c>
      <c r="J305">
        <v>10</v>
      </c>
      <c r="K305">
        <v>461734</v>
      </c>
      <c r="L305">
        <v>1</v>
      </c>
    </row>
    <row r="306" spans="1:12" x14ac:dyDescent="0.35">
      <c r="A306">
        <v>5</v>
      </c>
      <c r="B306" t="s">
        <v>141</v>
      </c>
      <c r="C306">
        <v>10</v>
      </c>
      <c r="D306">
        <v>29</v>
      </c>
      <c r="E306">
        <v>1</v>
      </c>
      <c r="F306">
        <v>4</v>
      </c>
      <c r="G306" t="s">
        <v>142</v>
      </c>
      <c r="H306">
        <v>480</v>
      </c>
      <c r="I306">
        <v>480</v>
      </c>
      <c r="J306">
        <v>29</v>
      </c>
      <c r="K306">
        <v>461734</v>
      </c>
      <c r="L306">
        <v>1</v>
      </c>
    </row>
    <row r="307" spans="1:12" x14ac:dyDescent="0.35">
      <c r="A307">
        <v>6</v>
      </c>
      <c r="C307">
        <v>0</v>
      </c>
      <c r="D307" t="s">
        <v>89</v>
      </c>
      <c r="E307">
        <v>0</v>
      </c>
      <c r="F307">
        <v>0</v>
      </c>
      <c r="J307" t="s">
        <v>89</v>
      </c>
      <c r="K307">
        <v>461734</v>
      </c>
      <c r="L307">
        <v>1</v>
      </c>
    </row>
    <row r="308" spans="1:12" x14ac:dyDescent="0.35">
      <c r="A308">
        <v>7</v>
      </c>
      <c r="C308">
        <v>0</v>
      </c>
      <c r="D308" t="s">
        <v>89</v>
      </c>
      <c r="E308">
        <v>0</v>
      </c>
      <c r="F308">
        <v>0</v>
      </c>
      <c r="J308" t="s">
        <v>89</v>
      </c>
      <c r="K308">
        <v>461734</v>
      </c>
      <c r="L308">
        <v>1</v>
      </c>
    </row>
    <row r="309" spans="1:12" x14ac:dyDescent="0.35">
      <c r="A309">
        <v>8</v>
      </c>
      <c r="C309">
        <v>0</v>
      </c>
      <c r="D309" t="s">
        <v>89</v>
      </c>
      <c r="E309">
        <v>0</v>
      </c>
      <c r="F309">
        <v>0</v>
      </c>
      <c r="J309" t="s">
        <v>89</v>
      </c>
      <c r="K309">
        <v>461734</v>
      </c>
      <c r="L309">
        <v>1</v>
      </c>
    </row>
    <row r="310" spans="1:12" x14ac:dyDescent="0.35">
      <c r="A310">
        <v>9</v>
      </c>
      <c r="C310">
        <v>0</v>
      </c>
      <c r="D310" t="s">
        <v>89</v>
      </c>
      <c r="E310">
        <v>0</v>
      </c>
      <c r="F310">
        <v>0</v>
      </c>
      <c r="J310" t="s">
        <v>89</v>
      </c>
      <c r="K310">
        <v>461734</v>
      </c>
      <c r="L310">
        <v>1</v>
      </c>
    </row>
    <row r="311" spans="1:12" x14ac:dyDescent="0.35">
      <c r="A311">
        <v>10</v>
      </c>
      <c r="C311">
        <v>0</v>
      </c>
      <c r="D311" t="s">
        <v>89</v>
      </c>
      <c r="E311">
        <v>0</v>
      </c>
      <c r="F311">
        <v>0</v>
      </c>
      <c r="J311" t="s">
        <v>89</v>
      </c>
      <c r="K311">
        <v>461734</v>
      </c>
      <c r="L311">
        <v>1</v>
      </c>
    </row>
    <row r="312" spans="1:12" x14ac:dyDescent="0.35">
      <c r="A312">
        <v>11</v>
      </c>
      <c r="C312">
        <v>0</v>
      </c>
      <c r="D312" t="s">
        <v>89</v>
      </c>
      <c r="E312">
        <v>0</v>
      </c>
      <c r="F312">
        <v>0</v>
      </c>
      <c r="J312" t="s">
        <v>89</v>
      </c>
      <c r="K312">
        <v>461734</v>
      </c>
      <c r="L312">
        <v>1</v>
      </c>
    </row>
    <row r="313" spans="1:12" x14ac:dyDescent="0.35">
      <c r="A313">
        <v>12</v>
      </c>
      <c r="C313">
        <v>0</v>
      </c>
      <c r="D313" t="s">
        <v>89</v>
      </c>
      <c r="E313">
        <v>0</v>
      </c>
      <c r="F313">
        <v>0</v>
      </c>
      <c r="J313" t="s">
        <v>89</v>
      </c>
      <c r="K313">
        <v>461734</v>
      </c>
      <c r="L313">
        <v>1</v>
      </c>
    </row>
    <row r="314" spans="1:12" x14ac:dyDescent="0.35">
      <c r="A314">
        <v>1</v>
      </c>
      <c r="B314" t="s">
        <v>126</v>
      </c>
      <c r="C314">
        <v>30</v>
      </c>
      <c r="D314">
        <v>60</v>
      </c>
      <c r="E314">
        <v>2</v>
      </c>
      <c r="F314">
        <v>15</v>
      </c>
      <c r="G314" t="s">
        <v>129</v>
      </c>
      <c r="H314" t="s">
        <v>129</v>
      </c>
      <c r="I314">
        <v>8</v>
      </c>
      <c r="J314">
        <v>60</v>
      </c>
      <c r="K314">
        <v>23655</v>
      </c>
      <c r="L314">
        <v>1</v>
      </c>
    </row>
    <row r="315" spans="1:12" x14ac:dyDescent="0.35">
      <c r="A315">
        <v>2</v>
      </c>
      <c r="B315" t="s">
        <v>31</v>
      </c>
      <c r="C315">
        <v>32</v>
      </c>
      <c r="D315">
        <v>29</v>
      </c>
      <c r="E315">
        <v>1</v>
      </c>
      <c r="F315">
        <v>46</v>
      </c>
      <c r="G315">
        <v>4.8598379629629651E-3</v>
      </c>
      <c r="H315">
        <v>4.8598379629629651E-3</v>
      </c>
      <c r="I315">
        <v>4.8598379629629651E-3</v>
      </c>
      <c r="J315">
        <v>29</v>
      </c>
      <c r="K315">
        <v>23655</v>
      </c>
      <c r="L315">
        <v>1</v>
      </c>
    </row>
    <row r="316" spans="1:12" x14ac:dyDescent="0.35">
      <c r="A316">
        <v>3</v>
      </c>
      <c r="B316" t="s">
        <v>28</v>
      </c>
      <c r="C316">
        <v>50</v>
      </c>
      <c r="D316">
        <v>11</v>
      </c>
      <c r="E316">
        <v>1</v>
      </c>
      <c r="F316">
        <v>80</v>
      </c>
      <c r="G316">
        <v>1.7580439814814719E-2</v>
      </c>
      <c r="H316">
        <v>1.7580439814814719E-2</v>
      </c>
      <c r="I316">
        <v>1.7580439814814719E-2</v>
      </c>
      <c r="J316">
        <v>11</v>
      </c>
      <c r="K316">
        <v>23655</v>
      </c>
      <c r="L316">
        <v>1</v>
      </c>
    </row>
    <row r="317" spans="1:12" x14ac:dyDescent="0.35">
      <c r="A317">
        <v>4</v>
      </c>
      <c r="B317" t="s">
        <v>48</v>
      </c>
      <c r="C317">
        <v>5</v>
      </c>
      <c r="D317">
        <v>9</v>
      </c>
      <c r="E317">
        <v>1</v>
      </c>
      <c r="F317">
        <v>76</v>
      </c>
      <c r="G317">
        <v>1.1700231481481804E-3</v>
      </c>
      <c r="H317">
        <v>1.1700231481481804E-3</v>
      </c>
      <c r="I317">
        <v>1.1700231481481804E-3</v>
      </c>
      <c r="J317">
        <v>9</v>
      </c>
      <c r="K317">
        <v>23655</v>
      </c>
      <c r="L317">
        <v>1</v>
      </c>
    </row>
    <row r="318" spans="1:12" x14ac:dyDescent="0.35">
      <c r="A318">
        <v>5</v>
      </c>
      <c r="B318" t="s">
        <v>143</v>
      </c>
      <c r="C318">
        <v>6</v>
      </c>
      <c r="D318">
        <v>30</v>
      </c>
      <c r="E318">
        <v>1</v>
      </c>
      <c r="F318">
        <v>1</v>
      </c>
      <c r="G318" t="s">
        <v>144</v>
      </c>
      <c r="H318">
        <v>470</v>
      </c>
      <c r="I318">
        <v>470</v>
      </c>
      <c r="J318">
        <v>30</v>
      </c>
      <c r="K318">
        <v>23655</v>
      </c>
      <c r="L318">
        <v>1</v>
      </c>
    </row>
    <row r="319" spans="1:12" x14ac:dyDescent="0.35">
      <c r="A319">
        <v>6</v>
      </c>
      <c r="C319">
        <v>0</v>
      </c>
      <c r="D319" t="s">
        <v>89</v>
      </c>
      <c r="E319">
        <v>0</v>
      </c>
      <c r="F319">
        <v>0</v>
      </c>
      <c r="J319" t="s">
        <v>89</v>
      </c>
      <c r="K319">
        <v>23655</v>
      </c>
      <c r="L319">
        <v>1</v>
      </c>
    </row>
    <row r="320" spans="1:12" x14ac:dyDescent="0.35">
      <c r="A320">
        <v>7</v>
      </c>
      <c r="C320">
        <v>0</v>
      </c>
      <c r="D320" t="s">
        <v>89</v>
      </c>
      <c r="E320">
        <v>0</v>
      </c>
      <c r="F320">
        <v>0</v>
      </c>
      <c r="J320" t="s">
        <v>89</v>
      </c>
      <c r="K320">
        <v>23655</v>
      </c>
      <c r="L320">
        <v>1</v>
      </c>
    </row>
    <row r="321" spans="1:12" x14ac:dyDescent="0.35">
      <c r="A321">
        <v>8</v>
      </c>
      <c r="C321">
        <v>0</v>
      </c>
      <c r="D321" t="s">
        <v>89</v>
      </c>
      <c r="E321">
        <v>0</v>
      </c>
      <c r="F321">
        <v>0</v>
      </c>
      <c r="J321" t="s">
        <v>89</v>
      </c>
      <c r="K321">
        <v>23655</v>
      </c>
      <c r="L321">
        <v>1</v>
      </c>
    </row>
    <row r="322" spans="1:12" x14ac:dyDescent="0.35">
      <c r="A322">
        <v>9</v>
      </c>
      <c r="C322">
        <v>0</v>
      </c>
      <c r="D322" t="s">
        <v>89</v>
      </c>
      <c r="E322">
        <v>0</v>
      </c>
      <c r="F322">
        <v>0</v>
      </c>
      <c r="J322" t="s">
        <v>89</v>
      </c>
      <c r="K322">
        <v>23655</v>
      </c>
      <c r="L322">
        <v>1</v>
      </c>
    </row>
    <row r="323" spans="1:12" x14ac:dyDescent="0.35">
      <c r="A323">
        <v>10</v>
      </c>
      <c r="C323">
        <v>0</v>
      </c>
      <c r="D323" t="s">
        <v>89</v>
      </c>
      <c r="E323">
        <v>0</v>
      </c>
      <c r="F323">
        <v>0</v>
      </c>
      <c r="J323" t="s">
        <v>89</v>
      </c>
      <c r="K323">
        <v>23655</v>
      </c>
      <c r="L323">
        <v>1</v>
      </c>
    </row>
    <row r="324" spans="1:12" x14ac:dyDescent="0.35">
      <c r="A324">
        <v>11</v>
      </c>
      <c r="C324">
        <v>0</v>
      </c>
      <c r="D324" t="s">
        <v>89</v>
      </c>
      <c r="E324">
        <v>0</v>
      </c>
      <c r="F324">
        <v>0</v>
      </c>
      <c r="J324" t="s">
        <v>89</v>
      </c>
      <c r="K324">
        <v>23655</v>
      </c>
      <c r="L324">
        <v>1</v>
      </c>
    </row>
    <row r="325" spans="1:12" x14ac:dyDescent="0.35">
      <c r="A325">
        <v>12</v>
      </c>
      <c r="C325">
        <v>0</v>
      </c>
      <c r="D325" t="s">
        <v>89</v>
      </c>
      <c r="E325">
        <v>0</v>
      </c>
      <c r="F325">
        <v>0</v>
      </c>
      <c r="J325" t="s">
        <v>89</v>
      </c>
      <c r="K325">
        <v>23655</v>
      </c>
      <c r="L325">
        <v>1</v>
      </c>
    </row>
    <row r="326" spans="1:12" x14ac:dyDescent="0.35">
      <c r="A326">
        <v>1</v>
      </c>
      <c r="B326" t="s">
        <v>91</v>
      </c>
      <c r="C326">
        <v>14</v>
      </c>
      <c r="D326">
        <v>8</v>
      </c>
      <c r="E326">
        <v>1</v>
      </c>
      <c r="F326">
        <v>86</v>
      </c>
      <c r="G326">
        <v>1.1438541666666691E-2</v>
      </c>
      <c r="H326">
        <v>1.1438541666666691E-2</v>
      </c>
      <c r="I326">
        <v>1.1438541666666691E-2</v>
      </c>
      <c r="J326">
        <v>8</v>
      </c>
      <c r="K326">
        <v>43761</v>
      </c>
      <c r="L326">
        <v>1</v>
      </c>
    </row>
    <row r="327" spans="1:12" x14ac:dyDescent="0.35">
      <c r="A327">
        <v>2</v>
      </c>
      <c r="B327" t="s">
        <v>42</v>
      </c>
      <c r="C327">
        <v>24</v>
      </c>
      <c r="D327">
        <v>5</v>
      </c>
      <c r="E327">
        <v>2</v>
      </c>
      <c r="F327">
        <v>92</v>
      </c>
      <c r="G327">
        <v>4.2803240740740822E-3</v>
      </c>
      <c r="H327">
        <v>4.2803240740740822E-3</v>
      </c>
      <c r="I327">
        <v>4.2803240740740822E-3</v>
      </c>
      <c r="J327">
        <v>5</v>
      </c>
      <c r="K327">
        <v>43761</v>
      </c>
      <c r="L327">
        <v>1</v>
      </c>
    </row>
    <row r="328" spans="1:12" x14ac:dyDescent="0.35">
      <c r="A328">
        <v>3</v>
      </c>
      <c r="B328" t="s">
        <v>50</v>
      </c>
      <c r="C328">
        <v>27</v>
      </c>
      <c r="D328">
        <v>39</v>
      </c>
      <c r="E328">
        <v>1</v>
      </c>
      <c r="F328">
        <v>24</v>
      </c>
      <c r="G328">
        <v>1.9391666666666696E-2</v>
      </c>
      <c r="H328">
        <v>1.9391666666666696E-2</v>
      </c>
      <c r="I328">
        <v>1.9391666666666696E-2</v>
      </c>
      <c r="J328">
        <v>39</v>
      </c>
      <c r="K328">
        <v>43761</v>
      </c>
      <c r="L328">
        <v>1</v>
      </c>
    </row>
    <row r="329" spans="1:12" x14ac:dyDescent="0.35">
      <c r="A329">
        <v>4</v>
      </c>
      <c r="B329" t="s">
        <v>145</v>
      </c>
      <c r="C329">
        <v>16</v>
      </c>
      <c r="D329">
        <v>40</v>
      </c>
      <c r="E329">
        <v>2</v>
      </c>
      <c r="F329">
        <v>2</v>
      </c>
      <c r="G329">
        <v>1.8668981481482216E-3</v>
      </c>
      <c r="H329">
        <v>1.8668981481482216E-3</v>
      </c>
      <c r="I329">
        <v>1.8668981481482216E-3</v>
      </c>
      <c r="J329">
        <v>40</v>
      </c>
      <c r="K329">
        <v>43761</v>
      </c>
      <c r="L329">
        <v>1</v>
      </c>
    </row>
    <row r="330" spans="1:12" x14ac:dyDescent="0.35">
      <c r="A330">
        <v>5</v>
      </c>
      <c r="B330" t="s">
        <v>146</v>
      </c>
      <c r="C330">
        <v>3</v>
      </c>
      <c r="D330" t="s">
        <v>147</v>
      </c>
      <c r="E330">
        <v>1</v>
      </c>
      <c r="F330">
        <v>13</v>
      </c>
      <c r="G330" t="s">
        <v>148</v>
      </c>
      <c r="H330">
        <v>504</v>
      </c>
      <c r="I330">
        <v>504</v>
      </c>
      <c r="J330" t="s">
        <v>147</v>
      </c>
      <c r="K330">
        <v>43761</v>
      </c>
      <c r="L330">
        <v>1</v>
      </c>
    </row>
    <row r="331" spans="1:12" x14ac:dyDescent="0.35">
      <c r="A331">
        <v>6</v>
      </c>
      <c r="C331">
        <v>0</v>
      </c>
      <c r="D331" t="s">
        <v>89</v>
      </c>
      <c r="E331">
        <v>0</v>
      </c>
      <c r="F331">
        <v>0</v>
      </c>
      <c r="J331" t="s">
        <v>89</v>
      </c>
      <c r="K331">
        <v>43761</v>
      </c>
      <c r="L331">
        <v>1</v>
      </c>
    </row>
    <row r="332" spans="1:12" x14ac:dyDescent="0.35">
      <c r="A332">
        <v>7</v>
      </c>
      <c r="C332">
        <v>0</v>
      </c>
      <c r="D332" t="s">
        <v>89</v>
      </c>
      <c r="E332">
        <v>0</v>
      </c>
      <c r="F332">
        <v>0</v>
      </c>
      <c r="J332" t="s">
        <v>89</v>
      </c>
      <c r="K332">
        <v>43761</v>
      </c>
      <c r="L332">
        <v>1</v>
      </c>
    </row>
    <row r="333" spans="1:12" x14ac:dyDescent="0.35">
      <c r="A333">
        <v>8</v>
      </c>
      <c r="C333">
        <v>0</v>
      </c>
      <c r="D333" t="s">
        <v>89</v>
      </c>
      <c r="E333">
        <v>0</v>
      </c>
      <c r="F333">
        <v>0</v>
      </c>
      <c r="J333" t="s">
        <v>89</v>
      </c>
      <c r="K333">
        <v>43761</v>
      </c>
      <c r="L333">
        <v>1</v>
      </c>
    </row>
    <row r="334" spans="1:12" x14ac:dyDescent="0.35">
      <c r="A334">
        <v>9</v>
      </c>
      <c r="C334">
        <v>0</v>
      </c>
      <c r="D334" t="s">
        <v>89</v>
      </c>
      <c r="E334">
        <v>0</v>
      </c>
      <c r="F334">
        <v>0</v>
      </c>
      <c r="J334" t="s">
        <v>89</v>
      </c>
      <c r="K334">
        <v>43761</v>
      </c>
      <c r="L334">
        <v>1</v>
      </c>
    </row>
    <row r="335" spans="1:12" x14ac:dyDescent="0.35">
      <c r="A335">
        <v>10</v>
      </c>
      <c r="C335">
        <v>0</v>
      </c>
      <c r="D335" t="s">
        <v>89</v>
      </c>
      <c r="E335">
        <v>0</v>
      </c>
      <c r="F335">
        <v>0</v>
      </c>
      <c r="J335" t="s">
        <v>89</v>
      </c>
      <c r="K335">
        <v>43761</v>
      </c>
      <c r="L335">
        <v>1</v>
      </c>
    </row>
    <row r="336" spans="1:12" x14ac:dyDescent="0.35">
      <c r="A336">
        <v>11</v>
      </c>
      <c r="C336">
        <v>0</v>
      </c>
      <c r="D336" t="s">
        <v>89</v>
      </c>
      <c r="E336">
        <v>0</v>
      </c>
      <c r="F336">
        <v>0</v>
      </c>
      <c r="J336" t="s">
        <v>89</v>
      </c>
      <c r="K336">
        <v>43761</v>
      </c>
      <c r="L336">
        <v>1</v>
      </c>
    </row>
    <row r="337" spans="1:12" x14ac:dyDescent="0.35">
      <c r="A337">
        <v>12</v>
      </c>
      <c r="C337">
        <v>0</v>
      </c>
      <c r="D337" t="s">
        <v>89</v>
      </c>
      <c r="E337">
        <v>0</v>
      </c>
      <c r="F337">
        <v>0</v>
      </c>
      <c r="J337" t="s">
        <v>89</v>
      </c>
      <c r="K337">
        <v>43761</v>
      </c>
      <c r="L337">
        <v>1</v>
      </c>
    </row>
    <row r="338" spans="1:12" x14ac:dyDescent="0.35">
      <c r="A338">
        <v>1</v>
      </c>
      <c r="B338" t="s">
        <v>28</v>
      </c>
      <c r="C338">
        <v>4</v>
      </c>
      <c r="D338">
        <v>11</v>
      </c>
      <c r="E338">
        <v>3</v>
      </c>
      <c r="F338">
        <v>80</v>
      </c>
      <c r="G338">
        <v>1.150057870370369E-2</v>
      </c>
      <c r="H338">
        <v>1.150057870370369E-2</v>
      </c>
      <c r="I338">
        <v>1.150057870370369E-2</v>
      </c>
      <c r="J338">
        <v>11</v>
      </c>
      <c r="K338">
        <v>120333</v>
      </c>
      <c r="L338">
        <v>1</v>
      </c>
    </row>
    <row r="339" spans="1:12" x14ac:dyDescent="0.35">
      <c r="A339">
        <v>2</v>
      </c>
      <c r="B339" t="s">
        <v>145</v>
      </c>
      <c r="C339">
        <v>15</v>
      </c>
      <c r="D339" t="s">
        <v>149</v>
      </c>
      <c r="E339">
        <v>2</v>
      </c>
      <c r="F339">
        <v>2</v>
      </c>
      <c r="G339" t="s">
        <v>150</v>
      </c>
      <c r="H339" t="s">
        <v>150</v>
      </c>
      <c r="I339">
        <v>2</v>
      </c>
      <c r="J339" t="s">
        <v>149</v>
      </c>
      <c r="K339">
        <v>120333</v>
      </c>
      <c r="L339">
        <v>1</v>
      </c>
    </row>
    <row r="340" spans="1:12" x14ac:dyDescent="0.35">
      <c r="A340">
        <v>3</v>
      </c>
      <c r="B340" t="s">
        <v>57</v>
      </c>
      <c r="C340">
        <v>8</v>
      </c>
      <c r="D340">
        <v>9</v>
      </c>
      <c r="E340">
        <v>1</v>
      </c>
      <c r="F340">
        <v>84</v>
      </c>
      <c r="G340">
        <v>1.7490046296296358E-2</v>
      </c>
      <c r="H340">
        <v>1.7490046296296358E-2</v>
      </c>
      <c r="I340">
        <v>1.7490046296296358E-2</v>
      </c>
      <c r="J340">
        <v>9</v>
      </c>
      <c r="K340">
        <v>120333</v>
      </c>
      <c r="L340">
        <v>1</v>
      </c>
    </row>
    <row r="341" spans="1:12" x14ac:dyDescent="0.35">
      <c r="A341">
        <v>4</v>
      </c>
      <c r="B341" t="s">
        <v>115</v>
      </c>
      <c r="C341">
        <v>12</v>
      </c>
      <c r="D341">
        <v>24</v>
      </c>
      <c r="E341">
        <v>1</v>
      </c>
      <c r="F341">
        <v>34</v>
      </c>
      <c r="G341">
        <v>1.2934027777777857E-3</v>
      </c>
      <c r="H341">
        <v>1.2934027777777857E-3</v>
      </c>
      <c r="I341">
        <v>1.2934027777777857E-3</v>
      </c>
      <c r="J341">
        <v>24</v>
      </c>
      <c r="K341">
        <v>120333</v>
      </c>
      <c r="L341">
        <v>1</v>
      </c>
    </row>
    <row r="342" spans="1:12" x14ac:dyDescent="0.35">
      <c r="A342">
        <v>5</v>
      </c>
      <c r="B342" t="s">
        <v>151</v>
      </c>
      <c r="C342">
        <v>14</v>
      </c>
      <c r="D342">
        <v>25</v>
      </c>
      <c r="E342">
        <v>1</v>
      </c>
      <c r="F342">
        <v>16</v>
      </c>
      <c r="G342" t="s">
        <v>152</v>
      </c>
      <c r="H342">
        <v>509</v>
      </c>
      <c r="I342">
        <v>509</v>
      </c>
      <c r="J342">
        <v>25</v>
      </c>
      <c r="K342">
        <v>120333</v>
      </c>
      <c r="L342">
        <v>1</v>
      </c>
    </row>
    <row r="343" spans="1:12" x14ac:dyDescent="0.35">
      <c r="A343">
        <v>6</v>
      </c>
      <c r="C343">
        <v>0</v>
      </c>
      <c r="D343" t="s">
        <v>89</v>
      </c>
      <c r="E343">
        <v>0</v>
      </c>
      <c r="F343">
        <v>0</v>
      </c>
      <c r="J343" t="s">
        <v>89</v>
      </c>
      <c r="K343">
        <v>120333</v>
      </c>
      <c r="L343">
        <v>1</v>
      </c>
    </row>
    <row r="344" spans="1:12" x14ac:dyDescent="0.35">
      <c r="A344">
        <v>7</v>
      </c>
      <c r="C344">
        <v>0</v>
      </c>
      <c r="D344" t="s">
        <v>89</v>
      </c>
      <c r="E344">
        <v>0</v>
      </c>
      <c r="F344">
        <v>0</v>
      </c>
      <c r="J344" t="s">
        <v>89</v>
      </c>
      <c r="K344">
        <v>120333</v>
      </c>
      <c r="L344">
        <v>1</v>
      </c>
    </row>
    <row r="345" spans="1:12" x14ac:dyDescent="0.35">
      <c r="A345">
        <v>8</v>
      </c>
      <c r="C345">
        <v>0</v>
      </c>
      <c r="D345" t="s">
        <v>89</v>
      </c>
      <c r="E345">
        <v>0</v>
      </c>
      <c r="F345">
        <v>0</v>
      </c>
      <c r="J345" t="s">
        <v>89</v>
      </c>
      <c r="K345">
        <v>120333</v>
      </c>
      <c r="L345">
        <v>1</v>
      </c>
    </row>
    <row r="346" spans="1:12" x14ac:dyDescent="0.35">
      <c r="A346">
        <v>9</v>
      </c>
      <c r="C346">
        <v>0</v>
      </c>
      <c r="D346" t="s">
        <v>89</v>
      </c>
      <c r="E346">
        <v>0</v>
      </c>
      <c r="F346">
        <v>0</v>
      </c>
      <c r="J346" t="s">
        <v>89</v>
      </c>
      <c r="K346">
        <v>120333</v>
      </c>
      <c r="L346">
        <v>1</v>
      </c>
    </row>
    <row r="347" spans="1:12" x14ac:dyDescent="0.35">
      <c r="A347">
        <v>10</v>
      </c>
      <c r="C347">
        <v>0</v>
      </c>
      <c r="D347" t="s">
        <v>89</v>
      </c>
      <c r="E347">
        <v>0</v>
      </c>
      <c r="F347">
        <v>0</v>
      </c>
      <c r="J347" t="s">
        <v>89</v>
      </c>
      <c r="K347">
        <v>120333</v>
      </c>
      <c r="L347">
        <v>1</v>
      </c>
    </row>
    <row r="348" spans="1:12" x14ac:dyDescent="0.35">
      <c r="A348">
        <v>11</v>
      </c>
      <c r="C348">
        <v>0</v>
      </c>
      <c r="D348" t="s">
        <v>89</v>
      </c>
      <c r="E348">
        <v>0</v>
      </c>
      <c r="F348">
        <v>0</v>
      </c>
      <c r="J348" t="s">
        <v>89</v>
      </c>
      <c r="K348">
        <v>120333</v>
      </c>
      <c r="L348">
        <v>1</v>
      </c>
    </row>
    <row r="349" spans="1:12" x14ac:dyDescent="0.35">
      <c r="A349">
        <v>12</v>
      </c>
      <c r="C349">
        <v>0</v>
      </c>
      <c r="D349" t="s">
        <v>89</v>
      </c>
      <c r="E349">
        <v>0</v>
      </c>
      <c r="F349">
        <v>0</v>
      </c>
      <c r="J349" t="s">
        <v>89</v>
      </c>
      <c r="K349">
        <v>120333</v>
      </c>
      <c r="L349">
        <v>1</v>
      </c>
    </row>
    <row r="350" spans="1:12" x14ac:dyDescent="0.35">
      <c r="A350">
        <v>1</v>
      </c>
      <c r="B350" t="s">
        <v>120</v>
      </c>
      <c r="C350">
        <v>38</v>
      </c>
      <c r="D350">
        <v>38</v>
      </c>
      <c r="E350">
        <v>2</v>
      </c>
      <c r="F350">
        <v>37</v>
      </c>
      <c r="G350">
        <v>1.3326273148148049E-2</v>
      </c>
      <c r="H350">
        <v>1.3326273148148049E-2</v>
      </c>
      <c r="I350">
        <v>1.3326273148148049E-2</v>
      </c>
      <c r="J350">
        <v>38</v>
      </c>
      <c r="K350">
        <v>682551</v>
      </c>
      <c r="L350">
        <v>1</v>
      </c>
    </row>
    <row r="351" spans="1:12" x14ac:dyDescent="0.35">
      <c r="A351">
        <v>2</v>
      </c>
      <c r="B351" t="s">
        <v>64</v>
      </c>
      <c r="C351">
        <v>19</v>
      </c>
      <c r="D351">
        <v>23</v>
      </c>
      <c r="E351">
        <v>1</v>
      </c>
      <c r="F351">
        <v>56</v>
      </c>
      <c r="G351">
        <v>4.7056712962962877E-3</v>
      </c>
      <c r="H351">
        <v>4.7056712962962877E-3</v>
      </c>
      <c r="I351">
        <v>4.7056712962962877E-3</v>
      </c>
      <c r="J351">
        <v>23</v>
      </c>
      <c r="K351">
        <v>682551</v>
      </c>
      <c r="L351">
        <v>1</v>
      </c>
    </row>
    <row r="352" spans="1:12" x14ac:dyDescent="0.35">
      <c r="A352">
        <v>3</v>
      </c>
      <c r="B352" t="s">
        <v>133</v>
      </c>
      <c r="C352">
        <v>40</v>
      </c>
      <c r="D352">
        <v>32</v>
      </c>
      <c r="E352">
        <v>1</v>
      </c>
      <c r="F352">
        <v>38</v>
      </c>
      <c r="G352">
        <v>1.8924537037037004E-2</v>
      </c>
      <c r="H352">
        <v>1.8924537037037004E-2</v>
      </c>
      <c r="I352">
        <v>1.8924537037037004E-2</v>
      </c>
      <c r="J352">
        <v>32</v>
      </c>
      <c r="K352">
        <v>682551</v>
      </c>
      <c r="L352">
        <v>1</v>
      </c>
    </row>
    <row r="353" spans="1:12" x14ac:dyDescent="0.35">
      <c r="A353">
        <v>4</v>
      </c>
      <c r="B353" t="s">
        <v>71</v>
      </c>
      <c r="C353">
        <v>19</v>
      </c>
      <c r="D353">
        <v>13</v>
      </c>
      <c r="E353">
        <v>1</v>
      </c>
      <c r="F353">
        <v>64</v>
      </c>
      <c r="G353">
        <v>1.2207175925926794E-3</v>
      </c>
      <c r="H353">
        <v>1.2207175925926794E-3</v>
      </c>
      <c r="I353">
        <v>1.2207175925926794E-3</v>
      </c>
      <c r="J353">
        <v>13</v>
      </c>
      <c r="K353">
        <v>682551</v>
      </c>
      <c r="L353">
        <v>1</v>
      </c>
    </row>
    <row r="354" spans="1:12" x14ac:dyDescent="0.35">
      <c r="A354">
        <v>5</v>
      </c>
      <c r="B354" t="s">
        <v>146</v>
      </c>
      <c r="C354">
        <v>1</v>
      </c>
      <c r="D354" t="s">
        <v>147</v>
      </c>
      <c r="E354">
        <v>1</v>
      </c>
      <c r="F354">
        <v>13</v>
      </c>
      <c r="G354" t="s">
        <v>148</v>
      </c>
      <c r="H354">
        <v>504</v>
      </c>
      <c r="I354">
        <v>504</v>
      </c>
      <c r="J354" t="s">
        <v>147</v>
      </c>
      <c r="K354">
        <v>682551</v>
      </c>
      <c r="L354">
        <v>1</v>
      </c>
    </row>
    <row r="355" spans="1:12" x14ac:dyDescent="0.35">
      <c r="A355">
        <v>6</v>
      </c>
      <c r="C355">
        <v>0</v>
      </c>
      <c r="D355" t="s">
        <v>89</v>
      </c>
      <c r="E355">
        <v>0</v>
      </c>
      <c r="F355">
        <v>0</v>
      </c>
      <c r="J355" t="s">
        <v>89</v>
      </c>
      <c r="K355">
        <v>682551</v>
      </c>
      <c r="L355">
        <v>1</v>
      </c>
    </row>
    <row r="356" spans="1:12" x14ac:dyDescent="0.35">
      <c r="A356">
        <v>7</v>
      </c>
      <c r="C356">
        <v>0</v>
      </c>
      <c r="D356" t="s">
        <v>89</v>
      </c>
      <c r="E356">
        <v>0</v>
      </c>
      <c r="F356">
        <v>0</v>
      </c>
      <c r="J356" t="s">
        <v>89</v>
      </c>
      <c r="K356">
        <v>682551</v>
      </c>
      <c r="L356">
        <v>1</v>
      </c>
    </row>
    <row r="357" spans="1:12" x14ac:dyDescent="0.35">
      <c r="A357">
        <v>8</v>
      </c>
      <c r="C357">
        <v>0</v>
      </c>
      <c r="D357" t="s">
        <v>89</v>
      </c>
      <c r="E357">
        <v>0</v>
      </c>
      <c r="F357">
        <v>0</v>
      </c>
      <c r="J357" t="s">
        <v>89</v>
      </c>
      <c r="K357">
        <v>682551</v>
      </c>
      <c r="L357">
        <v>1</v>
      </c>
    </row>
    <row r="358" spans="1:12" x14ac:dyDescent="0.35">
      <c r="A358">
        <v>9</v>
      </c>
      <c r="C358">
        <v>0</v>
      </c>
      <c r="D358" t="s">
        <v>89</v>
      </c>
      <c r="E358">
        <v>0</v>
      </c>
      <c r="F358">
        <v>0</v>
      </c>
      <c r="J358" t="s">
        <v>89</v>
      </c>
      <c r="K358">
        <v>682551</v>
      </c>
      <c r="L358">
        <v>1</v>
      </c>
    </row>
    <row r="359" spans="1:12" x14ac:dyDescent="0.35">
      <c r="A359">
        <v>10</v>
      </c>
      <c r="C359">
        <v>0</v>
      </c>
      <c r="D359" t="s">
        <v>89</v>
      </c>
      <c r="E359">
        <v>0</v>
      </c>
      <c r="F359">
        <v>0</v>
      </c>
      <c r="J359" t="s">
        <v>89</v>
      </c>
      <c r="K359">
        <v>682551</v>
      </c>
      <c r="L359">
        <v>1</v>
      </c>
    </row>
    <row r="360" spans="1:12" x14ac:dyDescent="0.35">
      <c r="A360">
        <v>11</v>
      </c>
      <c r="C360">
        <v>0</v>
      </c>
      <c r="D360" t="s">
        <v>89</v>
      </c>
      <c r="E360">
        <v>0</v>
      </c>
      <c r="F360">
        <v>0</v>
      </c>
      <c r="J360" t="s">
        <v>89</v>
      </c>
      <c r="K360">
        <v>682551</v>
      </c>
      <c r="L360">
        <v>1</v>
      </c>
    </row>
    <row r="361" spans="1:12" x14ac:dyDescent="0.35">
      <c r="A361">
        <v>12</v>
      </c>
      <c r="C361">
        <v>0</v>
      </c>
      <c r="D361" t="s">
        <v>89</v>
      </c>
      <c r="E361">
        <v>0</v>
      </c>
      <c r="F361">
        <v>0</v>
      </c>
      <c r="J361" t="s">
        <v>89</v>
      </c>
      <c r="K361">
        <v>682551</v>
      </c>
      <c r="L361">
        <v>1</v>
      </c>
    </row>
    <row r="362" spans="1:12" x14ac:dyDescent="0.35">
      <c r="A362">
        <v>1</v>
      </c>
      <c r="B362" t="s">
        <v>84</v>
      </c>
      <c r="C362">
        <v>29</v>
      </c>
      <c r="D362">
        <v>33</v>
      </c>
      <c r="E362">
        <v>3</v>
      </c>
      <c r="F362">
        <v>42</v>
      </c>
      <c r="G362">
        <v>1.3216898148148193E-2</v>
      </c>
      <c r="H362">
        <v>1.3216898148148193E-2</v>
      </c>
      <c r="I362">
        <v>1.3216898148148193E-2</v>
      </c>
      <c r="J362">
        <v>33</v>
      </c>
      <c r="K362">
        <v>472642</v>
      </c>
      <c r="L362">
        <v>1</v>
      </c>
    </row>
    <row r="363" spans="1:12" x14ac:dyDescent="0.35">
      <c r="A363">
        <v>2</v>
      </c>
      <c r="B363" t="s">
        <v>115</v>
      </c>
      <c r="C363">
        <v>4</v>
      </c>
      <c r="D363">
        <v>41</v>
      </c>
      <c r="E363">
        <v>2</v>
      </c>
      <c r="F363">
        <v>34</v>
      </c>
      <c r="G363">
        <v>5.0111111111110773E-3</v>
      </c>
      <c r="H363">
        <v>5.0111111111110773E-3</v>
      </c>
      <c r="I363">
        <v>5.0111111111110773E-3</v>
      </c>
      <c r="J363">
        <v>41</v>
      </c>
      <c r="K363">
        <v>472642</v>
      </c>
      <c r="L363">
        <v>1</v>
      </c>
    </row>
    <row r="364" spans="1:12" x14ac:dyDescent="0.35">
      <c r="A364">
        <v>3</v>
      </c>
      <c r="B364" t="s">
        <v>14</v>
      </c>
      <c r="C364">
        <v>5</v>
      </c>
      <c r="D364">
        <v>3</v>
      </c>
      <c r="E364">
        <v>1</v>
      </c>
      <c r="F364">
        <v>96</v>
      </c>
      <c r="G364">
        <v>1.7093865740740677E-2</v>
      </c>
      <c r="H364">
        <v>1.7093865740740677E-2</v>
      </c>
      <c r="I364">
        <v>1.7093865740740677E-2</v>
      </c>
      <c r="J364">
        <v>3</v>
      </c>
      <c r="K364">
        <v>472642</v>
      </c>
      <c r="L364">
        <v>1</v>
      </c>
    </row>
    <row r="365" spans="1:12" x14ac:dyDescent="0.35">
      <c r="A365">
        <v>4</v>
      </c>
      <c r="B365" t="s">
        <v>43</v>
      </c>
      <c r="C365">
        <v>10</v>
      </c>
      <c r="D365">
        <v>30</v>
      </c>
      <c r="E365">
        <v>1</v>
      </c>
      <c r="F365">
        <v>22</v>
      </c>
      <c r="G365">
        <v>1.3922453703703042E-3</v>
      </c>
      <c r="H365">
        <v>1.3922453703703042E-3</v>
      </c>
      <c r="I365">
        <v>1.3922453703703042E-3</v>
      </c>
      <c r="J365">
        <v>30</v>
      </c>
      <c r="K365">
        <v>472642</v>
      </c>
      <c r="L365">
        <v>1</v>
      </c>
    </row>
    <row r="366" spans="1:12" x14ac:dyDescent="0.35">
      <c r="A366">
        <v>5</v>
      </c>
      <c r="C366">
        <v>0</v>
      </c>
      <c r="D366" t="s">
        <v>89</v>
      </c>
      <c r="E366">
        <v>0</v>
      </c>
      <c r="F366">
        <v>0</v>
      </c>
      <c r="J366" t="s">
        <v>89</v>
      </c>
      <c r="K366">
        <v>472642</v>
      </c>
      <c r="L366">
        <v>1</v>
      </c>
    </row>
    <row r="367" spans="1:12" x14ac:dyDescent="0.35">
      <c r="A367">
        <v>6</v>
      </c>
      <c r="C367">
        <v>0</v>
      </c>
      <c r="D367" t="s">
        <v>89</v>
      </c>
      <c r="E367">
        <v>0</v>
      </c>
      <c r="F367">
        <v>0</v>
      </c>
      <c r="J367" t="s">
        <v>89</v>
      </c>
      <c r="K367">
        <v>472642</v>
      </c>
      <c r="L367">
        <v>1</v>
      </c>
    </row>
    <row r="368" spans="1:12" x14ac:dyDescent="0.35">
      <c r="A368">
        <v>7</v>
      </c>
      <c r="C368">
        <v>0</v>
      </c>
      <c r="D368" t="s">
        <v>89</v>
      </c>
      <c r="E368">
        <v>0</v>
      </c>
      <c r="F368">
        <v>0</v>
      </c>
      <c r="J368" t="s">
        <v>89</v>
      </c>
      <c r="K368">
        <v>472642</v>
      </c>
      <c r="L368">
        <v>1</v>
      </c>
    </row>
    <row r="369" spans="1:12" x14ac:dyDescent="0.35">
      <c r="A369">
        <v>8</v>
      </c>
      <c r="C369">
        <v>0</v>
      </c>
      <c r="D369" t="s">
        <v>89</v>
      </c>
      <c r="E369">
        <v>0</v>
      </c>
      <c r="F369">
        <v>0</v>
      </c>
      <c r="J369" t="s">
        <v>89</v>
      </c>
      <c r="K369">
        <v>472642</v>
      </c>
      <c r="L369">
        <v>1</v>
      </c>
    </row>
    <row r="370" spans="1:12" x14ac:dyDescent="0.35">
      <c r="A370">
        <v>9</v>
      </c>
      <c r="C370">
        <v>0</v>
      </c>
      <c r="D370" t="s">
        <v>89</v>
      </c>
      <c r="E370">
        <v>0</v>
      </c>
      <c r="F370">
        <v>0</v>
      </c>
      <c r="J370" t="s">
        <v>89</v>
      </c>
      <c r="K370">
        <v>472642</v>
      </c>
      <c r="L370">
        <v>1</v>
      </c>
    </row>
    <row r="371" spans="1:12" x14ac:dyDescent="0.35">
      <c r="A371">
        <v>10</v>
      </c>
      <c r="C371">
        <v>0</v>
      </c>
      <c r="D371" t="s">
        <v>89</v>
      </c>
      <c r="E371">
        <v>0</v>
      </c>
      <c r="F371">
        <v>0</v>
      </c>
      <c r="J371" t="s">
        <v>89</v>
      </c>
      <c r="K371">
        <v>472642</v>
      </c>
      <c r="L371">
        <v>1</v>
      </c>
    </row>
    <row r="372" spans="1:12" x14ac:dyDescent="0.35">
      <c r="A372">
        <v>11</v>
      </c>
      <c r="C372">
        <v>0</v>
      </c>
      <c r="D372" t="s">
        <v>89</v>
      </c>
      <c r="E372">
        <v>0</v>
      </c>
      <c r="F372">
        <v>0</v>
      </c>
      <c r="J372" t="s">
        <v>89</v>
      </c>
      <c r="K372">
        <v>472642</v>
      </c>
      <c r="L372">
        <v>1</v>
      </c>
    </row>
    <row r="373" spans="1:12" x14ac:dyDescent="0.35">
      <c r="A373">
        <v>12</v>
      </c>
      <c r="C373">
        <v>0</v>
      </c>
      <c r="D373" t="s">
        <v>89</v>
      </c>
      <c r="E373">
        <v>0</v>
      </c>
      <c r="F373">
        <v>0</v>
      </c>
      <c r="J373" t="s">
        <v>89</v>
      </c>
      <c r="K373">
        <v>472642</v>
      </c>
      <c r="L373">
        <v>1</v>
      </c>
    </row>
    <row r="374" spans="1:12" x14ac:dyDescent="0.35">
      <c r="A374">
        <v>1</v>
      </c>
      <c r="B374" t="s">
        <v>19</v>
      </c>
      <c r="C374">
        <v>22</v>
      </c>
      <c r="D374">
        <v>21</v>
      </c>
      <c r="E374">
        <v>3</v>
      </c>
      <c r="F374">
        <v>60</v>
      </c>
      <c r="G374">
        <v>1.2140393518518477E-2</v>
      </c>
      <c r="H374">
        <v>1.2140393518518477E-2</v>
      </c>
      <c r="I374">
        <v>1.2140393518518477E-2</v>
      </c>
      <c r="J374">
        <v>21</v>
      </c>
      <c r="K374">
        <v>329279</v>
      </c>
      <c r="L374">
        <v>1</v>
      </c>
    </row>
    <row r="375" spans="1:12" x14ac:dyDescent="0.35">
      <c r="A375">
        <v>2</v>
      </c>
      <c r="B375" t="s">
        <v>63</v>
      </c>
      <c r="C375">
        <v>10</v>
      </c>
      <c r="D375">
        <v>15</v>
      </c>
      <c r="E375">
        <v>2</v>
      </c>
      <c r="F375">
        <v>72</v>
      </c>
      <c r="G375">
        <v>4.5358796296295356E-3</v>
      </c>
      <c r="H375">
        <v>4.5358796296295356E-3</v>
      </c>
      <c r="I375">
        <v>4.5358796296295356E-3</v>
      </c>
      <c r="J375">
        <v>15</v>
      </c>
      <c r="K375">
        <v>329279</v>
      </c>
      <c r="L375">
        <v>1</v>
      </c>
    </row>
    <row r="376" spans="1:12" x14ac:dyDescent="0.35">
      <c r="A376">
        <v>3</v>
      </c>
      <c r="B376" t="s">
        <v>31</v>
      </c>
      <c r="C376">
        <v>19</v>
      </c>
      <c r="D376">
        <v>28</v>
      </c>
      <c r="E376">
        <v>1</v>
      </c>
      <c r="F376">
        <v>46</v>
      </c>
      <c r="G376">
        <v>1.8608217592592569E-2</v>
      </c>
      <c r="H376">
        <v>1.8608217592592569E-2</v>
      </c>
      <c r="I376">
        <v>1.8608217592592569E-2</v>
      </c>
      <c r="J376">
        <v>28</v>
      </c>
      <c r="K376">
        <v>329279</v>
      </c>
      <c r="L376">
        <v>1</v>
      </c>
    </row>
    <row r="377" spans="1:12" x14ac:dyDescent="0.35">
      <c r="A377">
        <v>4</v>
      </c>
      <c r="B377" t="s">
        <v>151</v>
      </c>
      <c r="C377">
        <v>1</v>
      </c>
      <c r="D377">
        <v>33</v>
      </c>
      <c r="E377">
        <v>2</v>
      </c>
      <c r="F377">
        <v>16</v>
      </c>
      <c r="G377">
        <v>1.4980324074074236E-3</v>
      </c>
      <c r="H377">
        <v>1.4980324074074236E-3</v>
      </c>
      <c r="I377">
        <v>1.4980324074074236E-3</v>
      </c>
      <c r="J377">
        <v>33</v>
      </c>
      <c r="K377">
        <v>329279</v>
      </c>
      <c r="L377">
        <v>1</v>
      </c>
    </row>
    <row r="378" spans="1:12" x14ac:dyDescent="0.35">
      <c r="A378">
        <v>5</v>
      </c>
      <c r="C378">
        <v>0</v>
      </c>
      <c r="D378" t="s">
        <v>89</v>
      </c>
      <c r="E378">
        <v>0</v>
      </c>
      <c r="F378">
        <v>0</v>
      </c>
      <c r="J378" t="s">
        <v>89</v>
      </c>
      <c r="K378">
        <v>329279</v>
      </c>
      <c r="L378">
        <v>1</v>
      </c>
    </row>
    <row r="379" spans="1:12" x14ac:dyDescent="0.35">
      <c r="A379">
        <v>6</v>
      </c>
      <c r="C379">
        <v>0</v>
      </c>
      <c r="D379" t="s">
        <v>89</v>
      </c>
      <c r="E379">
        <v>0</v>
      </c>
      <c r="F379">
        <v>0</v>
      </c>
      <c r="J379" t="s">
        <v>89</v>
      </c>
      <c r="K379">
        <v>329279</v>
      </c>
      <c r="L379">
        <v>1</v>
      </c>
    </row>
    <row r="380" spans="1:12" x14ac:dyDescent="0.35">
      <c r="A380">
        <v>7</v>
      </c>
      <c r="C380">
        <v>0</v>
      </c>
      <c r="D380" t="s">
        <v>89</v>
      </c>
      <c r="E380">
        <v>0</v>
      </c>
      <c r="F380">
        <v>0</v>
      </c>
      <c r="J380" t="s">
        <v>89</v>
      </c>
      <c r="K380">
        <v>329279</v>
      </c>
      <c r="L380">
        <v>1</v>
      </c>
    </row>
    <row r="381" spans="1:12" x14ac:dyDescent="0.35">
      <c r="A381">
        <v>8</v>
      </c>
      <c r="C381">
        <v>0</v>
      </c>
      <c r="D381" t="s">
        <v>89</v>
      </c>
      <c r="E381">
        <v>0</v>
      </c>
      <c r="F381">
        <v>0</v>
      </c>
      <c r="J381" t="s">
        <v>89</v>
      </c>
      <c r="K381">
        <v>329279</v>
      </c>
      <c r="L381">
        <v>1</v>
      </c>
    </row>
    <row r="382" spans="1:12" x14ac:dyDescent="0.35">
      <c r="A382">
        <v>9</v>
      </c>
      <c r="C382">
        <v>0</v>
      </c>
      <c r="D382" t="s">
        <v>89</v>
      </c>
      <c r="E382">
        <v>0</v>
      </c>
      <c r="F382">
        <v>0</v>
      </c>
      <c r="J382" t="s">
        <v>89</v>
      </c>
      <c r="K382">
        <v>329279</v>
      </c>
      <c r="L382">
        <v>1</v>
      </c>
    </row>
    <row r="383" spans="1:12" x14ac:dyDescent="0.35">
      <c r="A383">
        <v>10</v>
      </c>
      <c r="C383">
        <v>0</v>
      </c>
      <c r="D383" t="s">
        <v>89</v>
      </c>
      <c r="E383">
        <v>0</v>
      </c>
      <c r="F383">
        <v>0</v>
      </c>
      <c r="J383" t="s">
        <v>89</v>
      </c>
      <c r="K383">
        <v>329279</v>
      </c>
      <c r="L383">
        <v>1</v>
      </c>
    </row>
    <row r="384" spans="1:12" x14ac:dyDescent="0.35">
      <c r="A384">
        <v>11</v>
      </c>
      <c r="C384">
        <v>0</v>
      </c>
      <c r="D384" t="s">
        <v>89</v>
      </c>
      <c r="E384">
        <v>0</v>
      </c>
      <c r="F384">
        <v>0</v>
      </c>
      <c r="J384" t="s">
        <v>89</v>
      </c>
      <c r="K384">
        <v>329279</v>
      </c>
      <c r="L384">
        <v>1</v>
      </c>
    </row>
    <row r="385" spans="1:12" x14ac:dyDescent="0.35">
      <c r="A385">
        <v>12</v>
      </c>
      <c r="C385">
        <v>0</v>
      </c>
      <c r="D385" t="s">
        <v>89</v>
      </c>
      <c r="E385">
        <v>0</v>
      </c>
      <c r="F385">
        <v>0</v>
      </c>
      <c r="J385" t="s">
        <v>89</v>
      </c>
      <c r="K385">
        <v>329279</v>
      </c>
      <c r="L385">
        <v>1</v>
      </c>
    </row>
    <row r="386" spans="1:12" x14ac:dyDescent="0.35">
      <c r="A386">
        <v>1</v>
      </c>
      <c r="B386" t="s">
        <v>42</v>
      </c>
      <c r="C386">
        <v>38</v>
      </c>
      <c r="D386">
        <v>5</v>
      </c>
      <c r="E386">
        <v>3</v>
      </c>
      <c r="F386">
        <v>92</v>
      </c>
      <c r="G386">
        <v>1.1316087962963017E-2</v>
      </c>
      <c r="H386">
        <v>1.1316087962963017E-2</v>
      </c>
      <c r="I386">
        <v>1.1316087962963017E-2</v>
      </c>
      <c r="J386">
        <v>5</v>
      </c>
      <c r="K386">
        <v>469656</v>
      </c>
      <c r="L386">
        <v>1</v>
      </c>
    </row>
    <row r="387" spans="1:12" x14ac:dyDescent="0.35">
      <c r="A387">
        <v>2</v>
      </c>
      <c r="B387" t="s">
        <v>120</v>
      </c>
      <c r="C387">
        <v>18</v>
      </c>
      <c r="D387">
        <v>38</v>
      </c>
      <c r="E387">
        <v>2</v>
      </c>
      <c r="F387">
        <v>37</v>
      </c>
      <c r="G387">
        <v>4.9535879629629687E-3</v>
      </c>
      <c r="H387">
        <v>4.9535879629629687E-3</v>
      </c>
      <c r="I387">
        <v>4.9535879629629687E-3</v>
      </c>
      <c r="J387">
        <v>38</v>
      </c>
      <c r="K387">
        <v>469656</v>
      </c>
      <c r="L387">
        <v>1</v>
      </c>
    </row>
    <row r="388" spans="1:12" x14ac:dyDescent="0.35">
      <c r="A388">
        <v>3</v>
      </c>
      <c r="B388" t="s">
        <v>19</v>
      </c>
      <c r="C388">
        <v>33</v>
      </c>
      <c r="D388">
        <v>21</v>
      </c>
      <c r="E388">
        <v>1</v>
      </c>
      <c r="F388">
        <v>60</v>
      </c>
      <c r="G388">
        <v>1.8287384259259243E-2</v>
      </c>
      <c r="H388">
        <v>1.8287384259259243E-2</v>
      </c>
      <c r="I388">
        <v>1.8287384259259243E-2</v>
      </c>
      <c r="J388">
        <v>21</v>
      </c>
      <c r="K388">
        <v>469656</v>
      </c>
      <c r="L388">
        <v>1</v>
      </c>
    </row>
    <row r="389" spans="1:12" x14ac:dyDescent="0.35">
      <c r="A389">
        <v>4</v>
      </c>
      <c r="B389" t="s">
        <v>141</v>
      </c>
      <c r="C389">
        <v>17</v>
      </c>
      <c r="D389">
        <v>39</v>
      </c>
      <c r="E389">
        <v>2</v>
      </c>
      <c r="F389">
        <v>4</v>
      </c>
      <c r="G389">
        <v>1.8291666666667705E-3</v>
      </c>
      <c r="H389">
        <v>1.8291666666667705E-3</v>
      </c>
      <c r="I389">
        <v>1.8291666666667705E-3</v>
      </c>
      <c r="J389">
        <v>39</v>
      </c>
      <c r="K389">
        <v>469656</v>
      </c>
      <c r="L389">
        <v>1</v>
      </c>
    </row>
    <row r="390" spans="1:12" x14ac:dyDescent="0.35">
      <c r="A390">
        <v>5</v>
      </c>
      <c r="C390">
        <v>0</v>
      </c>
      <c r="D390" t="s">
        <v>89</v>
      </c>
      <c r="E390">
        <v>0</v>
      </c>
      <c r="F390">
        <v>0</v>
      </c>
      <c r="J390" t="s">
        <v>89</v>
      </c>
      <c r="K390">
        <v>469656</v>
      </c>
      <c r="L390">
        <v>1</v>
      </c>
    </row>
    <row r="391" spans="1:12" x14ac:dyDescent="0.35">
      <c r="A391">
        <v>6</v>
      </c>
      <c r="C391">
        <v>0</v>
      </c>
      <c r="D391" t="s">
        <v>89</v>
      </c>
      <c r="E391">
        <v>0</v>
      </c>
      <c r="F391">
        <v>0</v>
      </c>
      <c r="J391" t="s">
        <v>89</v>
      </c>
      <c r="K391">
        <v>469656</v>
      </c>
      <c r="L391">
        <v>1</v>
      </c>
    </row>
    <row r="392" spans="1:12" x14ac:dyDescent="0.35">
      <c r="A392">
        <v>7</v>
      </c>
      <c r="C392">
        <v>0</v>
      </c>
      <c r="D392" t="s">
        <v>89</v>
      </c>
      <c r="E392">
        <v>0</v>
      </c>
      <c r="F392">
        <v>0</v>
      </c>
      <c r="J392" t="s">
        <v>89</v>
      </c>
      <c r="K392">
        <v>469656</v>
      </c>
      <c r="L392">
        <v>1</v>
      </c>
    </row>
    <row r="393" spans="1:12" x14ac:dyDescent="0.35">
      <c r="A393">
        <v>8</v>
      </c>
      <c r="C393">
        <v>0</v>
      </c>
      <c r="D393" t="s">
        <v>89</v>
      </c>
      <c r="E393">
        <v>0</v>
      </c>
      <c r="F393">
        <v>0</v>
      </c>
      <c r="J393" t="s">
        <v>89</v>
      </c>
      <c r="K393">
        <v>469656</v>
      </c>
      <c r="L393">
        <v>1</v>
      </c>
    </row>
    <row r="394" spans="1:12" x14ac:dyDescent="0.35">
      <c r="A394">
        <v>9</v>
      </c>
      <c r="C394">
        <v>0</v>
      </c>
      <c r="D394" t="s">
        <v>89</v>
      </c>
      <c r="E394">
        <v>0</v>
      </c>
      <c r="F394">
        <v>0</v>
      </c>
      <c r="J394" t="s">
        <v>89</v>
      </c>
      <c r="K394">
        <v>469656</v>
      </c>
      <c r="L394">
        <v>1</v>
      </c>
    </row>
    <row r="395" spans="1:12" x14ac:dyDescent="0.35">
      <c r="A395">
        <v>10</v>
      </c>
      <c r="C395">
        <v>0</v>
      </c>
      <c r="D395" t="s">
        <v>89</v>
      </c>
      <c r="E395">
        <v>0</v>
      </c>
      <c r="F395">
        <v>0</v>
      </c>
      <c r="J395" t="s">
        <v>89</v>
      </c>
      <c r="K395">
        <v>469656</v>
      </c>
      <c r="L395">
        <v>1</v>
      </c>
    </row>
    <row r="396" spans="1:12" x14ac:dyDescent="0.35">
      <c r="A396">
        <v>11</v>
      </c>
      <c r="C396">
        <v>0</v>
      </c>
      <c r="D396" t="s">
        <v>89</v>
      </c>
      <c r="E396">
        <v>0</v>
      </c>
      <c r="F396">
        <v>0</v>
      </c>
      <c r="J396" t="s">
        <v>89</v>
      </c>
      <c r="K396">
        <v>469656</v>
      </c>
      <c r="L396">
        <v>1</v>
      </c>
    </row>
    <row r="397" spans="1:12" x14ac:dyDescent="0.35">
      <c r="A397">
        <v>12</v>
      </c>
      <c r="C397">
        <v>0</v>
      </c>
      <c r="D397" t="s">
        <v>89</v>
      </c>
      <c r="E397">
        <v>0</v>
      </c>
      <c r="F397">
        <v>0</v>
      </c>
      <c r="J397" t="s">
        <v>89</v>
      </c>
      <c r="K397">
        <v>469656</v>
      </c>
      <c r="L397">
        <v>1</v>
      </c>
    </row>
    <row r="398" spans="1:12" x14ac:dyDescent="0.35">
      <c r="A398">
        <v>1</v>
      </c>
      <c r="B398" t="s">
        <v>153</v>
      </c>
      <c r="C398">
        <v>7</v>
      </c>
      <c r="D398">
        <v>31</v>
      </c>
      <c r="E398">
        <v>3</v>
      </c>
      <c r="F398">
        <v>44</v>
      </c>
      <c r="G398">
        <v>1.2736458333333367E-2</v>
      </c>
      <c r="H398">
        <v>1.2736458333333367E-2</v>
      </c>
      <c r="I398">
        <v>1.2736458333333367E-2</v>
      </c>
      <c r="J398">
        <v>31</v>
      </c>
      <c r="K398">
        <v>2766</v>
      </c>
      <c r="L398">
        <v>1</v>
      </c>
    </row>
    <row r="399" spans="1:12" x14ac:dyDescent="0.35">
      <c r="A399">
        <v>2</v>
      </c>
      <c r="B399" t="s">
        <v>124</v>
      </c>
      <c r="C399">
        <v>5</v>
      </c>
      <c r="D399">
        <v>34</v>
      </c>
      <c r="E399">
        <v>2</v>
      </c>
      <c r="F399">
        <v>41</v>
      </c>
      <c r="G399">
        <v>4.8929398148147563E-3</v>
      </c>
      <c r="H399">
        <v>4.8929398148147563E-3</v>
      </c>
      <c r="I399">
        <v>4.8929398148147563E-3</v>
      </c>
      <c r="J399">
        <v>34</v>
      </c>
      <c r="K399">
        <v>2766</v>
      </c>
      <c r="L399">
        <v>1</v>
      </c>
    </row>
    <row r="400" spans="1:12" x14ac:dyDescent="0.35">
      <c r="A400">
        <v>3</v>
      </c>
      <c r="B400" t="s">
        <v>113</v>
      </c>
      <c r="C400">
        <v>42</v>
      </c>
      <c r="D400">
        <v>33</v>
      </c>
      <c r="E400">
        <v>1</v>
      </c>
      <c r="F400">
        <v>36</v>
      </c>
      <c r="G400">
        <v>1.8953472222222212E-2</v>
      </c>
      <c r="H400">
        <v>1.8953472222222212E-2</v>
      </c>
      <c r="I400">
        <v>1.8953472222222212E-2</v>
      </c>
      <c r="J400">
        <v>33</v>
      </c>
      <c r="K400">
        <v>2766</v>
      </c>
      <c r="L400">
        <v>1</v>
      </c>
    </row>
    <row r="401" spans="1:12" x14ac:dyDescent="0.35">
      <c r="A401">
        <v>4</v>
      </c>
      <c r="B401" t="s">
        <v>21</v>
      </c>
      <c r="C401">
        <v>20</v>
      </c>
      <c r="D401">
        <v>11</v>
      </c>
      <c r="E401">
        <v>1</v>
      </c>
      <c r="F401">
        <v>70</v>
      </c>
      <c r="G401">
        <v>1.2105324074074275E-3</v>
      </c>
      <c r="H401">
        <v>1.2105324074074275E-3</v>
      </c>
      <c r="I401">
        <v>1.2105324074074275E-3</v>
      </c>
      <c r="J401">
        <v>11</v>
      </c>
      <c r="K401">
        <v>2766</v>
      </c>
      <c r="L401">
        <v>1</v>
      </c>
    </row>
    <row r="402" spans="1:12" x14ac:dyDescent="0.35">
      <c r="A402">
        <v>5</v>
      </c>
      <c r="C402">
        <v>0</v>
      </c>
      <c r="D402" t="s">
        <v>89</v>
      </c>
      <c r="E402">
        <v>0</v>
      </c>
      <c r="F402">
        <v>0</v>
      </c>
      <c r="J402" t="s">
        <v>89</v>
      </c>
      <c r="K402">
        <v>2766</v>
      </c>
      <c r="L402">
        <v>1</v>
      </c>
    </row>
    <row r="403" spans="1:12" x14ac:dyDescent="0.35">
      <c r="A403">
        <v>6</v>
      </c>
      <c r="C403">
        <v>0</v>
      </c>
      <c r="D403" t="s">
        <v>89</v>
      </c>
      <c r="E403">
        <v>0</v>
      </c>
      <c r="F403">
        <v>0</v>
      </c>
      <c r="J403" t="s">
        <v>89</v>
      </c>
      <c r="K403">
        <v>2766</v>
      </c>
      <c r="L403">
        <v>1</v>
      </c>
    </row>
    <row r="404" spans="1:12" x14ac:dyDescent="0.35">
      <c r="A404">
        <v>7</v>
      </c>
      <c r="C404">
        <v>0</v>
      </c>
      <c r="D404" t="s">
        <v>89</v>
      </c>
      <c r="E404">
        <v>0</v>
      </c>
      <c r="F404">
        <v>0</v>
      </c>
      <c r="J404" t="s">
        <v>89</v>
      </c>
      <c r="K404">
        <v>2766</v>
      </c>
      <c r="L404">
        <v>1</v>
      </c>
    </row>
    <row r="405" spans="1:12" x14ac:dyDescent="0.35">
      <c r="A405">
        <v>8</v>
      </c>
      <c r="C405">
        <v>0</v>
      </c>
      <c r="D405" t="s">
        <v>89</v>
      </c>
      <c r="E405">
        <v>0</v>
      </c>
      <c r="F405">
        <v>0</v>
      </c>
      <c r="J405" t="s">
        <v>89</v>
      </c>
      <c r="K405">
        <v>2766</v>
      </c>
      <c r="L405">
        <v>1</v>
      </c>
    </row>
    <row r="406" spans="1:12" x14ac:dyDescent="0.35">
      <c r="A406">
        <v>9</v>
      </c>
      <c r="C406">
        <v>0</v>
      </c>
      <c r="D406" t="s">
        <v>89</v>
      </c>
      <c r="E406">
        <v>0</v>
      </c>
      <c r="F406">
        <v>0</v>
      </c>
      <c r="J406" t="s">
        <v>89</v>
      </c>
      <c r="K406">
        <v>2766</v>
      </c>
      <c r="L406">
        <v>1</v>
      </c>
    </row>
    <row r="407" spans="1:12" x14ac:dyDescent="0.35">
      <c r="A407">
        <v>10</v>
      </c>
      <c r="C407">
        <v>0</v>
      </c>
      <c r="D407" t="s">
        <v>89</v>
      </c>
      <c r="E407">
        <v>0</v>
      </c>
      <c r="F407">
        <v>0</v>
      </c>
      <c r="J407" t="s">
        <v>89</v>
      </c>
      <c r="K407">
        <v>2766</v>
      </c>
      <c r="L407">
        <v>1</v>
      </c>
    </row>
    <row r="408" spans="1:12" x14ac:dyDescent="0.35">
      <c r="A408">
        <v>11</v>
      </c>
      <c r="C408">
        <v>0</v>
      </c>
      <c r="D408" t="s">
        <v>89</v>
      </c>
      <c r="E408">
        <v>0</v>
      </c>
      <c r="F408">
        <v>0</v>
      </c>
      <c r="J408" t="s">
        <v>89</v>
      </c>
      <c r="K408">
        <v>2766</v>
      </c>
      <c r="L408">
        <v>1</v>
      </c>
    </row>
    <row r="409" spans="1:12" x14ac:dyDescent="0.35">
      <c r="A409">
        <v>12</v>
      </c>
      <c r="C409">
        <v>0</v>
      </c>
      <c r="D409" t="s">
        <v>89</v>
      </c>
      <c r="E409">
        <v>0</v>
      </c>
      <c r="F409">
        <v>0</v>
      </c>
      <c r="J409" t="s">
        <v>89</v>
      </c>
      <c r="K409">
        <v>2766</v>
      </c>
      <c r="L409">
        <v>1</v>
      </c>
    </row>
    <row r="410" spans="1:12" x14ac:dyDescent="0.35">
      <c r="A410">
        <v>1</v>
      </c>
      <c r="B410" t="s">
        <v>49</v>
      </c>
      <c r="C410">
        <v>30</v>
      </c>
      <c r="D410">
        <v>10</v>
      </c>
      <c r="E410">
        <v>3</v>
      </c>
      <c r="F410">
        <v>82</v>
      </c>
      <c r="G410">
        <v>1.1496064814814799E-2</v>
      </c>
      <c r="H410">
        <v>1.1496064814814799E-2</v>
      </c>
      <c r="I410">
        <v>1.1496064814814799E-2</v>
      </c>
      <c r="J410">
        <v>10</v>
      </c>
      <c r="K410">
        <v>327636</v>
      </c>
      <c r="L410">
        <v>1</v>
      </c>
    </row>
    <row r="411" spans="1:12" x14ac:dyDescent="0.35">
      <c r="A411">
        <v>2</v>
      </c>
      <c r="B411" t="s">
        <v>48</v>
      </c>
      <c r="C411">
        <v>25</v>
      </c>
      <c r="D411">
        <v>13</v>
      </c>
      <c r="E411">
        <v>2</v>
      </c>
      <c r="F411">
        <v>76</v>
      </c>
      <c r="G411">
        <v>4.4837962962962497E-3</v>
      </c>
      <c r="H411">
        <v>4.4837962962962497E-3</v>
      </c>
      <c r="I411">
        <v>4.4837962962962497E-3</v>
      </c>
      <c r="J411">
        <v>13</v>
      </c>
      <c r="K411">
        <v>327636</v>
      </c>
      <c r="L411">
        <v>1</v>
      </c>
    </row>
    <row r="412" spans="1:12" x14ac:dyDescent="0.35">
      <c r="A412">
        <v>3</v>
      </c>
      <c r="B412" t="s">
        <v>108</v>
      </c>
      <c r="C412">
        <v>22</v>
      </c>
      <c r="D412">
        <v>42</v>
      </c>
      <c r="E412">
        <v>1</v>
      </c>
      <c r="F412">
        <v>18</v>
      </c>
      <c r="G412">
        <v>1.9685763888888985E-2</v>
      </c>
      <c r="H412">
        <v>1.9685763888888985E-2</v>
      </c>
      <c r="I412">
        <v>1.9685763888888985E-2</v>
      </c>
      <c r="J412">
        <v>42</v>
      </c>
      <c r="K412">
        <v>327636</v>
      </c>
      <c r="L412">
        <v>1</v>
      </c>
    </row>
    <row r="413" spans="1:12" x14ac:dyDescent="0.35">
      <c r="A413">
        <v>4</v>
      </c>
      <c r="B413" t="s">
        <v>69</v>
      </c>
      <c r="C413">
        <v>20</v>
      </c>
      <c r="D413">
        <v>36</v>
      </c>
      <c r="E413">
        <v>2</v>
      </c>
      <c r="F413">
        <v>10</v>
      </c>
      <c r="G413">
        <v>1.5760416666665833E-3</v>
      </c>
      <c r="H413">
        <v>1.5760416666665833E-3</v>
      </c>
      <c r="I413">
        <v>1.5760416666665833E-3</v>
      </c>
      <c r="J413">
        <v>36</v>
      </c>
      <c r="K413">
        <v>327636</v>
      </c>
      <c r="L413">
        <v>1</v>
      </c>
    </row>
    <row r="414" spans="1:12" x14ac:dyDescent="0.35">
      <c r="A414">
        <v>5</v>
      </c>
      <c r="C414">
        <v>0</v>
      </c>
      <c r="D414" t="s">
        <v>89</v>
      </c>
      <c r="E414">
        <v>0</v>
      </c>
      <c r="F414">
        <v>0</v>
      </c>
      <c r="J414" t="s">
        <v>89</v>
      </c>
      <c r="K414">
        <v>327636</v>
      </c>
      <c r="L414">
        <v>1</v>
      </c>
    </row>
    <row r="415" spans="1:12" x14ac:dyDescent="0.35">
      <c r="A415">
        <v>6</v>
      </c>
      <c r="C415">
        <v>0</v>
      </c>
      <c r="D415" t="s">
        <v>89</v>
      </c>
      <c r="E415">
        <v>0</v>
      </c>
      <c r="F415">
        <v>0</v>
      </c>
      <c r="J415" t="s">
        <v>89</v>
      </c>
      <c r="K415">
        <v>327636</v>
      </c>
      <c r="L415">
        <v>1</v>
      </c>
    </row>
    <row r="416" spans="1:12" x14ac:dyDescent="0.35">
      <c r="A416">
        <v>7</v>
      </c>
      <c r="C416">
        <v>0</v>
      </c>
      <c r="D416" t="s">
        <v>89</v>
      </c>
      <c r="E416">
        <v>0</v>
      </c>
      <c r="F416">
        <v>0</v>
      </c>
      <c r="J416" t="s">
        <v>89</v>
      </c>
      <c r="K416">
        <v>327636</v>
      </c>
      <c r="L416">
        <v>1</v>
      </c>
    </row>
    <row r="417" spans="1:12" x14ac:dyDescent="0.35">
      <c r="A417">
        <v>8</v>
      </c>
      <c r="C417">
        <v>0</v>
      </c>
      <c r="D417" t="s">
        <v>89</v>
      </c>
      <c r="E417">
        <v>0</v>
      </c>
      <c r="F417">
        <v>0</v>
      </c>
      <c r="J417" t="s">
        <v>89</v>
      </c>
      <c r="K417">
        <v>327636</v>
      </c>
      <c r="L417">
        <v>1</v>
      </c>
    </row>
    <row r="418" spans="1:12" x14ac:dyDescent="0.35">
      <c r="A418">
        <v>9</v>
      </c>
      <c r="C418">
        <v>0</v>
      </c>
      <c r="D418" t="s">
        <v>89</v>
      </c>
      <c r="E418">
        <v>0</v>
      </c>
      <c r="F418">
        <v>0</v>
      </c>
      <c r="J418" t="s">
        <v>89</v>
      </c>
      <c r="K418">
        <v>327636</v>
      </c>
      <c r="L418">
        <v>1</v>
      </c>
    </row>
    <row r="419" spans="1:12" x14ac:dyDescent="0.35">
      <c r="A419">
        <v>10</v>
      </c>
      <c r="C419">
        <v>0</v>
      </c>
      <c r="D419" t="s">
        <v>89</v>
      </c>
      <c r="E419">
        <v>0</v>
      </c>
      <c r="F419">
        <v>0</v>
      </c>
      <c r="J419" t="s">
        <v>89</v>
      </c>
      <c r="K419">
        <v>327636</v>
      </c>
      <c r="L419">
        <v>1</v>
      </c>
    </row>
    <row r="420" spans="1:12" x14ac:dyDescent="0.35">
      <c r="A420">
        <v>11</v>
      </c>
      <c r="C420">
        <v>0</v>
      </c>
      <c r="D420" t="s">
        <v>89</v>
      </c>
      <c r="E420">
        <v>0</v>
      </c>
      <c r="F420">
        <v>0</v>
      </c>
      <c r="J420" t="s">
        <v>89</v>
      </c>
      <c r="K420">
        <v>327636</v>
      </c>
      <c r="L420">
        <v>1</v>
      </c>
    </row>
    <row r="421" spans="1:12" x14ac:dyDescent="0.35">
      <c r="A421">
        <v>12</v>
      </c>
      <c r="C421">
        <v>0</v>
      </c>
      <c r="D421" t="s">
        <v>89</v>
      </c>
      <c r="E421">
        <v>0</v>
      </c>
      <c r="F421">
        <v>0</v>
      </c>
      <c r="J421" t="s">
        <v>89</v>
      </c>
      <c r="K421">
        <v>327636</v>
      </c>
      <c r="L421">
        <v>1</v>
      </c>
    </row>
    <row r="422" spans="1:12" x14ac:dyDescent="0.35">
      <c r="A422">
        <v>1</v>
      </c>
      <c r="B422" t="s">
        <v>36</v>
      </c>
      <c r="C422">
        <v>13</v>
      </c>
      <c r="D422">
        <v>55</v>
      </c>
      <c r="E422">
        <v>3</v>
      </c>
      <c r="F422">
        <v>20</v>
      </c>
      <c r="G422" t="s">
        <v>154</v>
      </c>
      <c r="H422" t="s">
        <v>154</v>
      </c>
      <c r="I422">
        <v>7</v>
      </c>
      <c r="J422">
        <v>55</v>
      </c>
      <c r="K422">
        <v>8690</v>
      </c>
      <c r="L422">
        <v>1</v>
      </c>
    </row>
    <row r="423" spans="1:12" x14ac:dyDescent="0.35">
      <c r="A423">
        <v>2</v>
      </c>
      <c r="B423" t="s">
        <v>76</v>
      </c>
      <c r="C423">
        <v>30</v>
      </c>
      <c r="D423">
        <v>14</v>
      </c>
      <c r="E423">
        <v>1</v>
      </c>
      <c r="F423">
        <v>74</v>
      </c>
      <c r="G423">
        <v>4.5151620370369461E-3</v>
      </c>
      <c r="H423">
        <v>4.5151620370369461E-3</v>
      </c>
      <c r="I423">
        <v>4.5151620370369461E-3</v>
      </c>
      <c r="J423">
        <v>14</v>
      </c>
      <c r="K423">
        <v>8690</v>
      </c>
      <c r="L423">
        <v>1</v>
      </c>
    </row>
    <row r="424" spans="1:12" x14ac:dyDescent="0.35">
      <c r="A424">
        <v>3</v>
      </c>
      <c r="B424" t="s">
        <v>153</v>
      </c>
      <c r="C424">
        <v>11</v>
      </c>
      <c r="D424">
        <v>29</v>
      </c>
      <c r="E424">
        <v>1</v>
      </c>
      <c r="F424">
        <v>44</v>
      </c>
      <c r="G424">
        <v>1.8751851851851908E-2</v>
      </c>
      <c r="H424">
        <v>1.8751851851851908E-2</v>
      </c>
      <c r="I424">
        <v>1.8751851851851908E-2</v>
      </c>
      <c r="J424">
        <v>29</v>
      </c>
      <c r="K424">
        <v>8690</v>
      </c>
      <c r="L424">
        <v>1</v>
      </c>
    </row>
    <row r="425" spans="1:12" x14ac:dyDescent="0.35">
      <c r="A425">
        <v>4</v>
      </c>
      <c r="B425" t="s">
        <v>155</v>
      </c>
      <c r="C425">
        <v>16</v>
      </c>
      <c r="D425">
        <v>25</v>
      </c>
      <c r="E425">
        <v>1</v>
      </c>
      <c r="F425">
        <v>32</v>
      </c>
      <c r="G425">
        <v>1.2998842592593096E-3</v>
      </c>
      <c r="H425">
        <v>1.2998842592593096E-3</v>
      </c>
      <c r="I425">
        <v>1.2998842592593096E-3</v>
      </c>
      <c r="J425">
        <v>25</v>
      </c>
      <c r="K425">
        <v>8690</v>
      </c>
      <c r="L425">
        <v>1</v>
      </c>
    </row>
    <row r="426" spans="1:12" x14ac:dyDescent="0.35">
      <c r="A426">
        <v>5</v>
      </c>
      <c r="C426">
        <v>0</v>
      </c>
      <c r="D426" t="s">
        <v>89</v>
      </c>
      <c r="E426">
        <v>0</v>
      </c>
      <c r="F426">
        <v>0</v>
      </c>
      <c r="J426" t="s">
        <v>89</v>
      </c>
      <c r="K426">
        <v>8690</v>
      </c>
      <c r="L426">
        <v>1</v>
      </c>
    </row>
    <row r="427" spans="1:12" x14ac:dyDescent="0.35">
      <c r="A427">
        <v>6</v>
      </c>
      <c r="C427">
        <v>0</v>
      </c>
      <c r="D427" t="s">
        <v>89</v>
      </c>
      <c r="E427">
        <v>0</v>
      </c>
      <c r="F427">
        <v>0</v>
      </c>
      <c r="J427" t="s">
        <v>89</v>
      </c>
      <c r="K427">
        <v>8690</v>
      </c>
      <c r="L427">
        <v>1</v>
      </c>
    </row>
    <row r="428" spans="1:12" x14ac:dyDescent="0.35">
      <c r="A428">
        <v>7</v>
      </c>
      <c r="C428">
        <v>0</v>
      </c>
      <c r="D428" t="s">
        <v>89</v>
      </c>
      <c r="E428">
        <v>0</v>
      </c>
      <c r="F428">
        <v>0</v>
      </c>
      <c r="J428" t="s">
        <v>89</v>
      </c>
      <c r="K428">
        <v>8690</v>
      </c>
      <c r="L428">
        <v>1</v>
      </c>
    </row>
    <row r="429" spans="1:12" x14ac:dyDescent="0.35">
      <c r="A429">
        <v>8</v>
      </c>
      <c r="C429">
        <v>0</v>
      </c>
      <c r="D429" t="s">
        <v>89</v>
      </c>
      <c r="E429">
        <v>0</v>
      </c>
      <c r="F429">
        <v>0</v>
      </c>
      <c r="J429" t="s">
        <v>89</v>
      </c>
      <c r="K429">
        <v>8690</v>
      </c>
      <c r="L429">
        <v>1</v>
      </c>
    </row>
    <row r="430" spans="1:12" x14ac:dyDescent="0.35">
      <c r="A430">
        <v>9</v>
      </c>
      <c r="C430">
        <v>0</v>
      </c>
      <c r="D430" t="s">
        <v>89</v>
      </c>
      <c r="E430">
        <v>0</v>
      </c>
      <c r="F430">
        <v>0</v>
      </c>
      <c r="J430" t="s">
        <v>89</v>
      </c>
      <c r="K430">
        <v>8690</v>
      </c>
      <c r="L430">
        <v>1</v>
      </c>
    </row>
    <row r="431" spans="1:12" x14ac:dyDescent="0.35">
      <c r="A431">
        <v>10</v>
      </c>
      <c r="C431">
        <v>0</v>
      </c>
      <c r="D431" t="s">
        <v>89</v>
      </c>
      <c r="E431">
        <v>0</v>
      </c>
      <c r="F431">
        <v>0</v>
      </c>
      <c r="J431" t="s">
        <v>89</v>
      </c>
      <c r="K431">
        <v>8690</v>
      </c>
      <c r="L431">
        <v>1</v>
      </c>
    </row>
    <row r="432" spans="1:12" x14ac:dyDescent="0.35">
      <c r="A432">
        <v>11</v>
      </c>
      <c r="C432">
        <v>0</v>
      </c>
      <c r="D432" t="s">
        <v>89</v>
      </c>
      <c r="E432">
        <v>0</v>
      </c>
      <c r="F432">
        <v>0</v>
      </c>
      <c r="J432" t="s">
        <v>89</v>
      </c>
      <c r="K432">
        <v>8690</v>
      </c>
      <c r="L432">
        <v>1</v>
      </c>
    </row>
    <row r="433" spans="1:12" x14ac:dyDescent="0.35">
      <c r="A433">
        <v>12</v>
      </c>
      <c r="C433">
        <v>0</v>
      </c>
      <c r="D433" t="s">
        <v>89</v>
      </c>
      <c r="E433">
        <v>0</v>
      </c>
      <c r="F433">
        <v>0</v>
      </c>
      <c r="J433" t="s">
        <v>89</v>
      </c>
      <c r="K433">
        <v>8690</v>
      </c>
      <c r="L433">
        <v>1</v>
      </c>
    </row>
    <row r="434" spans="1:12" x14ac:dyDescent="0.35">
      <c r="A434">
        <v>1</v>
      </c>
      <c r="B434" t="s">
        <v>30</v>
      </c>
      <c r="C434">
        <v>10</v>
      </c>
      <c r="D434">
        <v>30</v>
      </c>
      <c r="E434">
        <v>3</v>
      </c>
      <c r="F434">
        <v>45</v>
      </c>
      <c r="G434">
        <v>1.2716203703703632E-2</v>
      </c>
      <c r="H434">
        <v>1.2716203703703632E-2</v>
      </c>
      <c r="I434">
        <v>1.2716203703703632E-2</v>
      </c>
      <c r="J434">
        <v>30</v>
      </c>
      <c r="K434">
        <v>173837</v>
      </c>
      <c r="L434">
        <v>1</v>
      </c>
    </row>
    <row r="435" spans="1:12" x14ac:dyDescent="0.35">
      <c r="A435">
        <v>2</v>
      </c>
      <c r="B435" t="s">
        <v>14</v>
      </c>
      <c r="C435">
        <v>35</v>
      </c>
      <c r="D435">
        <v>3</v>
      </c>
      <c r="E435">
        <v>2</v>
      </c>
      <c r="F435">
        <v>96</v>
      </c>
      <c r="G435">
        <v>4.0206018518518238E-3</v>
      </c>
      <c r="H435">
        <v>4.0206018518518238E-3</v>
      </c>
      <c r="I435">
        <v>4.0206018518518238E-3</v>
      </c>
      <c r="J435">
        <v>3</v>
      </c>
      <c r="K435">
        <v>173837</v>
      </c>
      <c r="L435">
        <v>1</v>
      </c>
    </row>
    <row r="436" spans="1:12" x14ac:dyDescent="0.35">
      <c r="A436">
        <v>3</v>
      </c>
      <c r="B436" t="s">
        <v>151</v>
      </c>
      <c r="C436">
        <v>20</v>
      </c>
      <c r="D436">
        <v>43</v>
      </c>
      <c r="E436">
        <v>1</v>
      </c>
      <c r="F436">
        <v>16</v>
      </c>
      <c r="G436">
        <v>1.9766203703703633E-2</v>
      </c>
      <c r="H436">
        <v>1.9766203703703633E-2</v>
      </c>
      <c r="I436">
        <v>1.9766203703703633E-2</v>
      </c>
      <c r="J436">
        <v>43</v>
      </c>
      <c r="K436">
        <v>173837</v>
      </c>
      <c r="L436">
        <v>1</v>
      </c>
    </row>
    <row r="437" spans="1:12" x14ac:dyDescent="0.35">
      <c r="A437">
        <v>4</v>
      </c>
      <c r="B437" t="s">
        <v>156</v>
      </c>
      <c r="C437">
        <v>8</v>
      </c>
      <c r="D437">
        <v>37</v>
      </c>
      <c r="E437">
        <v>1</v>
      </c>
      <c r="F437">
        <v>8</v>
      </c>
      <c r="G437">
        <v>1.6425925925926954E-3</v>
      </c>
      <c r="H437">
        <v>1.6425925925926954E-3</v>
      </c>
      <c r="I437">
        <v>1.6425925925926954E-3</v>
      </c>
      <c r="J437">
        <v>37</v>
      </c>
      <c r="K437">
        <v>173837</v>
      </c>
      <c r="L437">
        <v>1</v>
      </c>
    </row>
    <row r="438" spans="1:12" x14ac:dyDescent="0.35">
      <c r="A438">
        <v>5</v>
      </c>
      <c r="C438">
        <v>0</v>
      </c>
      <c r="D438" t="s">
        <v>89</v>
      </c>
      <c r="E438">
        <v>0</v>
      </c>
      <c r="F438">
        <v>0</v>
      </c>
      <c r="J438" t="s">
        <v>89</v>
      </c>
      <c r="K438">
        <v>173837</v>
      </c>
      <c r="L438">
        <v>1</v>
      </c>
    </row>
    <row r="439" spans="1:12" x14ac:dyDescent="0.35">
      <c r="A439">
        <v>6</v>
      </c>
      <c r="C439">
        <v>0</v>
      </c>
      <c r="D439" t="s">
        <v>89</v>
      </c>
      <c r="E439">
        <v>0</v>
      </c>
      <c r="F439">
        <v>0</v>
      </c>
      <c r="J439" t="s">
        <v>89</v>
      </c>
      <c r="K439">
        <v>173837</v>
      </c>
      <c r="L439">
        <v>1</v>
      </c>
    </row>
    <row r="440" spans="1:12" x14ac:dyDescent="0.35">
      <c r="A440">
        <v>7</v>
      </c>
      <c r="C440">
        <v>0</v>
      </c>
      <c r="D440" t="s">
        <v>89</v>
      </c>
      <c r="E440">
        <v>0</v>
      </c>
      <c r="F440">
        <v>0</v>
      </c>
      <c r="J440" t="s">
        <v>89</v>
      </c>
      <c r="K440">
        <v>173837</v>
      </c>
      <c r="L440">
        <v>1</v>
      </c>
    </row>
    <row r="441" spans="1:12" x14ac:dyDescent="0.35">
      <c r="A441">
        <v>8</v>
      </c>
      <c r="C441">
        <v>0</v>
      </c>
      <c r="D441" t="s">
        <v>89</v>
      </c>
      <c r="E441">
        <v>0</v>
      </c>
      <c r="F441">
        <v>0</v>
      </c>
      <c r="J441" t="s">
        <v>89</v>
      </c>
      <c r="K441">
        <v>173837</v>
      </c>
      <c r="L441">
        <v>1</v>
      </c>
    </row>
    <row r="442" spans="1:12" x14ac:dyDescent="0.35">
      <c r="A442">
        <v>9</v>
      </c>
      <c r="C442">
        <v>0</v>
      </c>
      <c r="D442" t="s">
        <v>89</v>
      </c>
      <c r="E442">
        <v>0</v>
      </c>
      <c r="F442">
        <v>0</v>
      </c>
      <c r="J442" t="s">
        <v>89</v>
      </c>
      <c r="K442">
        <v>173837</v>
      </c>
      <c r="L442">
        <v>1</v>
      </c>
    </row>
    <row r="443" spans="1:12" x14ac:dyDescent="0.35">
      <c r="A443">
        <v>10</v>
      </c>
      <c r="C443">
        <v>0</v>
      </c>
      <c r="D443" t="s">
        <v>89</v>
      </c>
      <c r="E443">
        <v>0</v>
      </c>
      <c r="F443">
        <v>0</v>
      </c>
      <c r="J443" t="s">
        <v>89</v>
      </c>
      <c r="K443">
        <v>173837</v>
      </c>
      <c r="L443">
        <v>1</v>
      </c>
    </row>
    <row r="444" spans="1:12" x14ac:dyDescent="0.35">
      <c r="A444">
        <v>11</v>
      </c>
      <c r="C444">
        <v>0</v>
      </c>
      <c r="D444" t="s">
        <v>89</v>
      </c>
      <c r="E444">
        <v>0</v>
      </c>
      <c r="F444">
        <v>0</v>
      </c>
      <c r="J444" t="s">
        <v>89</v>
      </c>
      <c r="K444">
        <v>173837</v>
      </c>
      <c r="L444">
        <v>1</v>
      </c>
    </row>
    <row r="445" spans="1:12" x14ac:dyDescent="0.35">
      <c r="A445">
        <v>12</v>
      </c>
      <c r="C445">
        <v>0</v>
      </c>
      <c r="D445" t="s">
        <v>89</v>
      </c>
      <c r="E445">
        <v>0</v>
      </c>
      <c r="F445">
        <v>0</v>
      </c>
      <c r="J445" t="s">
        <v>89</v>
      </c>
      <c r="K445">
        <v>173837</v>
      </c>
      <c r="L445">
        <v>1</v>
      </c>
    </row>
    <row r="446" spans="1:12" x14ac:dyDescent="0.35">
      <c r="A446">
        <v>1</v>
      </c>
      <c r="B446" t="s">
        <v>157</v>
      </c>
      <c r="C446">
        <v>15</v>
      </c>
      <c r="D446">
        <v>49</v>
      </c>
      <c r="E446">
        <v>3</v>
      </c>
      <c r="F446">
        <v>26</v>
      </c>
      <c r="G446" t="s">
        <v>158</v>
      </c>
      <c r="H446" t="s">
        <v>158</v>
      </c>
      <c r="I446">
        <v>4</v>
      </c>
      <c r="J446">
        <v>49</v>
      </c>
      <c r="K446">
        <v>28040</v>
      </c>
      <c r="L446">
        <v>1</v>
      </c>
    </row>
    <row r="447" spans="1:12" x14ac:dyDescent="0.35">
      <c r="A447">
        <v>2</v>
      </c>
      <c r="B447" t="s">
        <v>40</v>
      </c>
      <c r="C447">
        <v>27</v>
      </c>
      <c r="D447">
        <v>26</v>
      </c>
      <c r="E447">
        <v>1</v>
      </c>
      <c r="F447">
        <v>50</v>
      </c>
      <c r="G447">
        <v>4.7450231481480643E-3</v>
      </c>
      <c r="H447">
        <v>4.7450231481480643E-3</v>
      </c>
      <c r="I447">
        <v>4.7450231481480643E-3</v>
      </c>
      <c r="J447">
        <v>26</v>
      </c>
      <c r="K447">
        <v>28040</v>
      </c>
      <c r="L447">
        <v>1</v>
      </c>
    </row>
    <row r="448" spans="1:12" x14ac:dyDescent="0.35">
      <c r="A448">
        <v>3</v>
      </c>
      <c r="B448" t="s">
        <v>114</v>
      </c>
      <c r="C448">
        <v>44</v>
      </c>
      <c r="D448">
        <v>22</v>
      </c>
      <c r="E448">
        <v>1</v>
      </c>
      <c r="F448">
        <v>58</v>
      </c>
      <c r="G448">
        <v>1.8347685185185147E-2</v>
      </c>
      <c r="H448">
        <v>1.8347685185185147E-2</v>
      </c>
      <c r="I448">
        <v>1.8347685185185147E-2</v>
      </c>
      <c r="J448">
        <v>22</v>
      </c>
      <c r="K448">
        <v>28040</v>
      </c>
      <c r="L448">
        <v>1</v>
      </c>
    </row>
    <row r="449" spans="1:12" x14ac:dyDescent="0.35">
      <c r="A449">
        <v>4</v>
      </c>
      <c r="B449" t="s">
        <v>157</v>
      </c>
      <c r="C449">
        <v>3</v>
      </c>
      <c r="D449">
        <v>28</v>
      </c>
      <c r="E449">
        <v>1</v>
      </c>
      <c r="F449">
        <v>26</v>
      </c>
      <c r="G449">
        <v>1.3620370370370782E-3</v>
      </c>
      <c r="H449">
        <v>1.3620370370370782E-3</v>
      </c>
      <c r="I449">
        <v>1.3620370370370782E-3</v>
      </c>
      <c r="J449">
        <v>28</v>
      </c>
      <c r="K449">
        <v>28040</v>
      </c>
      <c r="L449">
        <v>1</v>
      </c>
    </row>
    <row r="450" spans="1:12" x14ac:dyDescent="0.35">
      <c r="A450">
        <v>5</v>
      </c>
      <c r="C450">
        <v>0</v>
      </c>
      <c r="D450" t="s">
        <v>89</v>
      </c>
      <c r="E450">
        <v>0</v>
      </c>
      <c r="F450">
        <v>0</v>
      </c>
      <c r="J450" t="s">
        <v>89</v>
      </c>
      <c r="K450">
        <v>28040</v>
      </c>
      <c r="L450">
        <v>1</v>
      </c>
    </row>
    <row r="451" spans="1:12" x14ac:dyDescent="0.35">
      <c r="A451">
        <v>6</v>
      </c>
      <c r="C451">
        <v>0</v>
      </c>
      <c r="D451" t="s">
        <v>89</v>
      </c>
      <c r="E451">
        <v>0</v>
      </c>
      <c r="F451">
        <v>0</v>
      </c>
      <c r="J451" t="s">
        <v>89</v>
      </c>
      <c r="K451">
        <v>28040</v>
      </c>
      <c r="L451">
        <v>1</v>
      </c>
    </row>
    <row r="452" spans="1:12" x14ac:dyDescent="0.35">
      <c r="A452">
        <v>7</v>
      </c>
      <c r="C452">
        <v>0</v>
      </c>
      <c r="D452" t="s">
        <v>89</v>
      </c>
      <c r="E452">
        <v>0</v>
      </c>
      <c r="F452">
        <v>0</v>
      </c>
      <c r="J452" t="s">
        <v>89</v>
      </c>
      <c r="K452">
        <v>28040</v>
      </c>
      <c r="L452">
        <v>1</v>
      </c>
    </row>
    <row r="453" spans="1:12" x14ac:dyDescent="0.35">
      <c r="A453">
        <v>8</v>
      </c>
      <c r="C453">
        <v>0</v>
      </c>
      <c r="D453" t="s">
        <v>89</v>
      </c>
      <c r="E453">
        <v>0</v>
      </c>
      <c r="F453">
        <v>0</v>
      </c>
      <c r="J453" t="s">
        <v>89</v>
      </c>
      <c r="K453">
        <v>28040</v>
      </c>
      <c r="L453">
        <v>1</v>
      </c>
    </row>
    <row r="454" spans="1:12" x14ac:dyDescent="0.35">
      <c r="A454">
        <v>9</v>
      </c>
      <c r="C454">
        <v>0</v>
      </c>
      <c r="D454" t="s">
        <v>89</v>
      </c>
      <c r="E454">
        <v>0</v>
      </c>
      <c r="F454">
        <v>0</v>
      </c>
      <c r="J454" t="s">
        <v>89</v>
      </c>
      <c r="K454">
        <v>28040</v>
      </c>
      <c r="L454">
        <v>1</v>
      </c>
    </row>
    <row r="455" spans="1:12" x14ac:dyDescent="0.35">
      <c r="A455">
        <v>10</v>
      </c>
      <c r="C455">
        <v>0</v>
      </c>
      <c r="D455" t="s">
        <v>89</v>
      </c>
      <c r="E455">
        <v>0</v>
      </c>
      <c r="F455">
        <v>0</v>
      </c>
      <c r="J455" t="s">
        <v>89</v>
      </c>
      <c r="K455">
        <v>28040</v>
      </c>
      <c r="L455">
        <v>1</v>
      </c>
    </row>
    <row r="456" spans="1:12" x14ac:dyDescent="0.35">
      <c r="A456">
        <v>11</v>
      </c>
      <c r="C456">
        <v>0</v>
      </c>
      <c r="D456" t="s">
        <v>89</v>
      </c>
      <c r="E456">
        <v>0</v>
      </c>
      <c r="F456">
        <v>0</v>
      </c>
      <c r="J456" t="s">
        <v>89</v>
      </c>
      <c r="K456">
        <v>28040</v>
      </c>
      <c r="L456">
        <v>1</v>
      </c>
    </row>
    <row r="457" spans="1:12" x14ac:dyDescent="0.35">
      <c r="A457">
        <v>12</v>
      </c>
      <c r="C457">
        <v>0</v>
      </c>
      <c r="D457" t="s">
        <v>89</v>
      </c>
      <c r="E457">
        <v>0</v>
      </c>
      <c r="F457">
        <v>0</v>
      </c>
      <c r="J457" t="s">
        <v>89</v>
      </c>
      <c r="K457">
        <v>28040</v>
      </c>
      <c r="L457">
        <v>1</v>
      </c>
    </row>
    <row r="458" spans="1:12" x14ac:dyDescent="0.35">
      <c r="A458">
        <v>1</v>
      </c>
      <c r="B458" t="s">
        <v>12</v>
      </c>
      <c r="C458">
        <v>31</v>
      </c>
      <c r="D458">
        <v>17</v>
      </c>
      <c r="E458">
        <v>3</v>
      </c>
      <c r="F458">
        <v>68</v>
      </c>
      <c r="G458">
        <v>1.1862962962962964E-2</v>
      </c>
      <c r="H458">
        <v>1.1862962962962964E-2</v>
      </c>
      <c r="I458">
        <v>1.1862962962962964E-2</v>
      </c>
      <c r="J458">
        <v>17</v>
      </c>
      <c r="K458">
        <v>501728</v>
      </c>
      <c r="L458">
        <v>1</v>
      </c>
    </row>
    <row r="459" spans="1:12" x14ac:dyDescent="0.35">
      <c r="A459">
        <v>2</v>
      </c>
      <c r="B459" t="s">
        <v>159</v>
      </c>
      <c r="C459">
        <v>12</v>
      </c>
      <c r="D459">
        <v>54</v>
      </c>
      <c r="E459">
        <v>2</v>
      </c>
      <c r="F459">
        <v>21</v>
      </c>
      <c r="G459">
        <v>5.5972222222222534E-3</v>
      </c>
      <c r="H459">
        <v>5.5972222222222534E-3</v>
      </c>
      <c r="I459">
        <v>5.5972222222222534E-3</v>
      </c>
      <c r="J459">
        <v>54</v>
      </c>
      <c r="K459">
        <v>501728</v>
      </c>
      <c r="L459">
        <v>1</v>
      </c>
    </row>
    <row r="460" spans="1:12" x14ac:dyDescent="0.35">
      <c r="A460">
        <v>3</v>
      </c>
      <c r="B460" t="s">
        <v>115</v>
      </c>
      <c r="C460">
        <v>41</v>
      </c>
      <c r="D460">
        <v>34</v>
      </c>
      <c r="E460">
        <v>1</v>
      </c>
      <c r="F460">
        <v>34</v>
      </c>
      <c r="G460">
        <v>1.8962847222222301E-2</v>
      </c>
      <c r="H460">
        <v>1.8962847222222301E-2</v>
      </c>
      <c r="I460">
        <v>1.8962847222222301E-2</v>
      </c>
      <c r="J460">
        <v>34</v>
      </c>
      <c r="K460">
        <v>501728</v>
      </c>
      <c r="L460">
        <v>1</v>
      </c>
    </row>
    <row r="461" spans="1:12" x14ac:dyDescent="0.35">
      <c r="A461">
        <v>4</v>
      </c>
      <c r="B461" t="s">
        <v>113</v>
      </c>
      <c r="C461">
        <v>1</v>
      </c>
      <c r="D461">
        <v>23</v>
      </c>
      <c r="E461">
        <v>1</v>
      </c>
      <c r="F461">
        <v>36</v>
      </c>
      <c r="G461">
        <v>1.2841435185184658E-3</v>
      </c>
      <c r="H461">
        <v>1.2841435185184658E-3</v>
      </c>
      <c r="I461">
        <v>1.2841435185184658E-3</v>
      </c>
      <c r="J461">
        <v>23</v>
      </c>
      <c r="K461">
        <v>501728</v>
      </c>
      <c r="L461">
        <v>1</v>
      </c>
    </row>
    <row r="462" spans="1:12" x14ac:dyDescent="0.35">
      <c r="A462">
        <v>5</v>
      </c>
      <c r="C462">
        <v>0</v>
      </c>
      <c r="D462" t="s">
        <v>89</v>
      </c>
      <c r="E462">
        <v>0</v>
      </c>
      <c r="F462">
        <v>0</v>
      </c>
      <c r="J462" t="s">
        <v>89</v>
      </c>
      <c r="K462">
        <v>501728</v>
      </c>
      <c r="L462">
        <v>1</v>
      </c>
    </row>
    <row r="463" spans="1:12" x14ac:dyDescent="0.35">
      <c r="A463">
        <v>6</v>
      </c>
      <c r="C463">
        <v>0</v>
      </c>
      <c r="D463" t="s">
        <v>89</v>
      </c>
      <c r="E463">
        <v>0</v>
      </c>
      <c r="F463">
        <v>0</v>
      </c>
      <c r="J463" t="s">
        <v>89</v>
      </c>
      <c r="K463">
        <v>501728</v>
      </c>
      <c r="L463">
        <v>1</v>
      </c>
    </row>
    <row r="464" spans="1:12" x14ac:dyDescent="0.35">
      <c r="A464">
        <v>7</v>
      </c>
      <c r="C464">
        <v>0</v>
      </c>
      <c r="D464" t="s">
        <v>89</v>
      </c>
      <c r="E464">
        <v>0</v>
      </c>
      <c r="F464">
        <v>0</v>
      </c>
      <c r="J464" t="s">
        <v>89</v>
      </c>
      <c r="K464">
        <v>501728</v>
      </c>
      <c r="L464">
        <v>1</v>
      </c>
    </row>
    <row r="465" spans="1:12" x14ac:dyDescent="0.35">
      <c r="A465">
        <v>8</v>
      </c>
      <c r="C465">
        <v>0</v>
      </c>
      <c r="D465" t="s">
        <v>89</v>
      </c>
      <c r="E465">
        <v>0</v>
      </c>
      <c r="F465">
        <v>0</v>
      </c>
      <c r="J465" t="s">
        <v>89</v>
      </c>
      <c r="K465">
        <v>501728</v>
      </c>
      <c r="L465">
        <v>1</v>
      </c>
    </row>
    <row r="466" spans="1:12" x14ac:dyDescent="0.35">
      <c r="A466">
        <v>9</v>
      </c>
      <c r="C466">
        <v>0</v>
      </c>
      <c r="D466" t="s">
        <v>89</v>
      </c>
      <c r="E466">
        <v>0</v>
      </c>
      <c r="F466">
        <v>0</v>
      </c>
      <c r="J466" t="s">
        <v>89</v>
      </c>
      <c r="K466">
        <v>501728</v>
      </c>
      <c r="L466">
        <v>1</v>
      </c>
    </row>
    <row r="467" spans="1:12" x14ac:dyDescent="0.35">
      <c r="A467">
        <v>10</v>
      </c>
      <c r="C467">
        <v>0</v>
      </c>
      <c r="D467" t="s">
        <v>89</v>
      </c>
      <c r="E467">
        <v>0</v>
      </c>
      <c r="F467">
        <v>0</v>
      </c>
      <c r="J467" t="s">
        <v>89</v>
      </c>
      <c r="K467">
        <v>501728</v>
      </c>
      <c r="L467">
        <v>1</v>
      </c>
    </row>
    <row r="468" spans="1:12" x14ac:dyDescent="0.35">
      <c r="A468">
        <v>11</v>
      </c>
      <c r="C468">
        <v>0</v>
      </c>
      <c r="D468" t="s">
        <v>89</v>
      </c>
      <c r="E468">
        <v>0</v>
      </c>
      <c r="F468">
        <v>0</v>
      </c>
      <c r="J468" t="s">
        <v>89</v>
      </c>
      <c r="K468">
        <v>501728</v>
      </c>
      <c r="L468">
        <v>1</v>
      </c>
    </row>
    <row r="469" spans="1:12" x14ac:dyDescent="0.35">
      <c r="A469">
        <v>12</v>
      </c>
      <c r="C469">
        <v>0</v>
      </c>
      <c r="D469" t="s">
        <v>89</v>
      </c>
      <c r="E469">
        <v>0</v>
      </c>
      <c r="F469">
        <v>0</v>
      </c>
      <c r="J469" t="s">
        <v>89</v>
      </c>
      <c r="K469">
        <v>501728</v>
      </c>
      <c r="L469">
        <v>1</v>
      </c>
    </row>
    <row r="470" spans="1:12" x14ac:dyDescent="0.35">
      <c r="A470">
        <v>1</v>
      </c>
      <c r="B470" t="s">
        <v>31</v>
      </c>
      <c r="C470">
        <v>35</v>
      </c>
      <c r="D470">
        <v>29</v>
      </c>
      <c r="E470">
        <v>2</v>
      </c>
      <c r="F470">
        <v>46</v>
      </c>
      <c r="G470">
        <v>1.2708680555555629E-2</v>
      </c>
      <c r="H470">
        <v>1.2708680555555629E-2</v>
      </c>
      <c r="I470">
        <v>1.2708680555555629E-2</v>
      </c>
      <c r="J470">
        <v>29</v>
      </c>
      <c r="K470">
        <v>542883</v>
      </c>
      <c r="L470">
        <v>1</v>
      </c>
    </row>
    <row r="471" spans="1:12" x14ac:dyDescent="0.35">
      <c r="A471">
        <v>2</v>
      </c>
      <c r="B471" t="s">
        <v>16</v>
      </c>
      <c r="C471">
        <v>6</v>
      </c>
      <c r="D471">
        <v>45</v>
      </c>
      <c r="E471">
        <v>2</v>
      </c>
      <c r="F471">
        <v>30</v>
      </c>
      <c r="G471">
        <v>5.1901620370369272E-3</v>
      </c>
      <c r="H471">
        <v>5.1901620370369272E-3</v>
      </c>
      <c r="I471">
        <v>5.1901620370369272E-3</v>
      </c>
      <c r="J471">
        <v>45</v>
      </c>
      <c r="K471">
        <v>542883</v>
      </c>
      <c r="L471">
        <v>1</v>
      </c>
    </row>
    <row r="472" spans="1:12" x14ac:dyDescent="0.35">
      <c r="A472">
        <v>3</v>
      </c>
      <c r="B472" t="s">
        <v>71</v>
      </c>
      <c r="C472">
        <v>6</v>
      </c>
      <c r="D472">
        <v>19</v>
      </c>
      <c r="E472">
        <v>1</v>
      </c>
      <c r="F472">
        <v>64</v>
      </c>
      <c r="G472">
        <v>1.8201157407407464E-2</v>
      </c>
      <c r="H472">
        <v>1.8201157407407464E-2</v>
      </c>
      <c r="I472">
        <v>1.8201157407407464E-2</v>
      </c>
      <c r="J472">
        <v>19</v>
      </c>
      <c r="K472">
        <v>542883</v>
      </c>
      <c r="L472">
        <v>1</v>
      </c>
    </row>
    <row r="473" spans="1:12" x14ac:dyDescent="0.35">
      <c r="A473">
        <v>4</v>
      </c>
      <c r="B473" t="s">
        <v>102</v>
      </c>
      <c r="C473">
        <v>15</v>
      </c>
      <c r="D473">
        <v>34</v>
      </c>
      <c r="E473">
        <v>1</v>
      </c>
      <c r="F473">
        <v>14</v>
      </c>
      <c r="G473">
        <v>1.4989583333333556E-3</v>
      </c>
      <c r="H473">
        <v>1.4989583333333556E-3</v>
      </c>
      <c r="I473">
        <v>1.4989583333333556E-3</v>
      </c>
      <c r="J473">
        <v>34</v>
      </c>
      <c r="K473">
        <v>542883</v>
      </c>
      <c r="L473">
        <v>1</v>
      </c>
    </row>
    <row r="474" spans="1:12" x14ac:dyDescent="0.35">
      <c r="A474">
        <v>5</v>
      </c>
      <c r="C474">
        <v>0</v>
      </c>
      <c r="D474" t="s">
        <v>89</v>
      </c>
      <c r="E474">
        <v>0</v>
      </c>
      <c r="F474">
        <v>0</v>
      </c>
      <c r="J474" t="s">
        <v>89</v>
      </c>
      <c r="K474">
        <v>542883</v>
      </c>
      <c r="L474">
        <v>1</v>
      </c>
    </row>
    <row r="475" spans="1:12" x14ac:dyDescent="0.35">
      <c r="A475">
        <v>6</v>
      </c>
      <c r="C475">
        <v>0</v>
      </c>
      <c r="D475" t="s">
        <v>89</v>
      </c>
      <c r="E475">
        <v>0</v>
      </c>
      <c r="F475">
        <v>0</v>
      </c>
      <c r="J475" t="s">
        <v>89</v>
      </c>
      <c r="K475">
        <v>542883</v>
      </c>
      <c r="L475">
        <v>1</v>
      </c>
    </row>
    <row r="476" spans="1:12" x14ac:dyDescent="0.35">
      <c r="A476">
        <v>7</v>
      </c>
      <c r="C476">
        <v>0</v>
      </c>
      <c r="D476" t="s">
        <v>89</v>
      </c>
      <c r="E476">
        <v>0</v>
      </c>
      <c r="F476">
        <v>0</v>
      </c>
      <c r="J476" t="s">
        <v>89</v>
      </c>
      <c r="K476">
        <v>542883</v>
      </c>
      <c r="L476">
        <v>1</v>
      </c>
    </row>
    <row r="477" spans="1:12" x14ac:dyDescent="0.35">
      <c r="A477">
        <v>8</v>
      </c>
      <c r="C477">
        <v>0</v>
      </c>
      <c r="D477" t="s">
        <v>89</v>
      </c>
      <c r="E477">
        <v>0</v>
      </c>
      <c r="F477">
        <v>0</v>
      </c>
      <c r="J477" t="s">
        <v>89</v>
      </c>
      <c r="K477">
        <v>542883</v>
      </c>
      <c r="L477">
        <v>1</v>
      </c>
    </row>
    <row r="478" spans="1:12" x14ac:dyDescent="0.35">
      <c r="A478">
        <v>9</v>
      </c>
      <c r="C478">
        <v>0</v>
      </c>
      <c r="D478" t="s">
        <v>89</v>
      </c>
      <c r="E478">
        <v>0</v>
      </c>
      <c r="F478">
        <v>0</v>
      </c>
      <c r="J478" t="s">
        <v>89</v>
      </c>
      <c r="K478">
        <v>542883</v>
      </c>
      <c r="L478">
        <v>1</v>
      </c>
    </row>
    <row r="479" spans="1:12" x14ac:dyDescent="0.35">
      <c r="A479">
        <v>10</v>
      </c>
      <c r="C479">
        <v>0</v>
      </c>
      <c r="D479" t="s">
        <v>89</v>
      </c>
      <c r="E479">
        <v>0</v>
      </c>
      <c r="F479">
        <v>0</v>
      </c>
      <c r="J479" t="s">
        <v>89</v>
      </c>
      <c r="K479">
        <v>542883</v>
      </c>
      <c r="L479">
        <v>1</v>
      </c>
    </row>
    <row r="480" spans="1:12" x14ac:dyDescent="0.35">
      <c r="A480">
        <v>11</v>
      </c>
      <c r="C480">
        <v>0</v>
      </c>
      <c r="D480" t="s">
        <v>89</v>
      </c>
      <c r="E480">
        <v>0</v>
      </c>
      <c r="F480">
        <v>0</v>
      </c>
      <c r="J480" t="s">
        <v>89</v>
      </c>
      <c r="K480">
        <v>542883</v>
      </c>
      <c r="L480">
        <v>1</v>
      </c>
    </row>
    <row r="481" spans="1:12" x14ac:dyDescent="0.35">
      <c r="A481">
        <v>12</v>
      </c>
      <c r="C481">
        <v>0</v>
      </c>
      <c r="D481" t="s">
        <v>89</v>
      </c>
      <c r="E481">
        <v>0</v>
      </c>
      <c r="F481">
        <v>0</v>
      </c>
      <c r="J481" t="s">
        <v>89</v>
      </c>
      <c r="K481">
        <v>542883</v>
      </c>
      <c r="L481">
        <v>1</v>
      </c>
    </row>
    <row r="482" spans="1:12" x14ac:dyDescent="0.35">
      <c r="A482">
        <v>1</v>
      </c>
      <c r="B482" t="s">
        <v>110</v>
      </c>
      <c r="C482">
        <v>36</v>
      </c>
      <c r="D482">
        <v>63</v>
      </c>
      <c r="E482">
        <v>2</v>
      </c>
      <c r="F482">
        <v>12</v>
      </c>
      <c r="G482" t="s">
        <v>129</v>
      </c>
      <c r="H482" t="s">
        <v>129</v>
      </c>
      <c r="I482">
        <v>8</v>
      </c>
      <c r="J482">
        <v>63</v>
      </c>
      <c r="K482">
        <v>8325</v>
      </c>
      <c r="L482">
        <v>1</v>
      </c>
    </row>
    <row r="483" spans="1:12" x14ac:dyDescent="0.35">
      <c r="A483">
        <v>2</v>
      </c>
      <c r="B483" t="s">
        <v>70</v>
      </c>
      <c r="C483">
        <v>7</v>
      </c>
      <c r="D483">
        <v>20</v>
      </c>
      <c r="E483">
        <v>1</v>
      </c>
      <c r="F483">
        <v>62</v>
      </c>
      <c r="G483">
        <v>4.669560185185162E-3</v>
      </c>
      <c r="H483">
        <v>4.669560185185162E-3</v>
      </c>
      <c r="I483">
        <v>4.669560185185162E-3</v>
      </c>
      <c r="J483">
        <v>20</v>
      </c>
      <c r="K483">
        <v>8325</v>
      </c>
      <c r="L483">
        <v>1</v>
      </c>
    </row>
    <row r="484" spans="1:12" x14ac:dyDescent="0.35">
      <c r="A484">
        <v>3</v>
      </c>
      <c r="B484" t="s">
        <v>84</v>
      </c>
      <c r="C484">
        <v>46</v>
      </c>
      <c r="D484">
        <v>30</v>
      </c>
      <c r="E484">
        <v>1</v>
      </c>
      <c r="F484">
        <v>42</v>
      </c>
      <c r="G484">
        <v>1.8752083333333225E-2</v>
      </c>
      <c r="H484">
        <v>1.8752083333333225E-2</v>
      </c>
      <c r="I484">
        <v>1.8752083333333225E-2</v>
      </c>
      <c r="J484">
        <v>30</v>
      </c>
      <c r="K484">
        <v>8325</v>
      </c>
      <c r="L484">
        <v>1</v>
      </c>
    </row>
    <row r="485" spans="1:12" x14ac:dyDescent="0.35">
      <c r="A485">
        <v>4</v>
      </c>
      <c r="C485">
        <v>0</v>
      </c>
      <c r="D485" t="s">
        <v>89</v>
      </c>
      <c r="E485">
        <v>0</v>
      </c>
      <c r="F485">
        <v>0</v>
      </c>
      <c r="J485" t="s">
        <v>89</v>
      </c>
      <c r="K485">
        <v>8325</v>
      </c>
      <c r="L485">
        <v>1</v>
      </c>
    </row>
    <row r="486" spans="1:12" x14ac:dyDescent="0.35">
      <c r="A486">
        <v>5</v>
      </c>
      <c r="C486">
        <v>0</v>
      </c>
      <c r="D486" t="s">
        <v>89</v>
      </c>
      <c r="E486">
        <v>0</v>
      </c>
      <c r="F486">
        <v>0</v>
      </c>
      <c r="J486" t="s">
        <v>89</v>
      </c>
      <c r="K486">
        <v>8325</v>
      </c>
      <c r="L486">
        <v>1</v>
      </c>
    </row>
    <row r="487" spans="1:12" x14ac:dyDescent="0.35">
      <c r="A487">
        <v>6</v>
      </c>
      <c r="C487">
        <v>0</v>
      </c>
      <c r="D487" t="s">
        <v>89</v>
      </c>
      <c r="E487">
        <v>0</v>
      </c>
      <c r="F487">
        <v>0</v>
      </c>
      <c r="J487" t="s">
        <v>89</v>
      </c>
      <c r="K487">
        <v>8325</v>
      </c>
      <c r="L487">
        <v>1</v>
      </c>
    </row>
    <row r="488" spans="1:12" x14ac:dyDescent="0.35">
      <c r="A488">
        <v>7</v>
      </c>
      <c r="C488">
        <v>0</v>
      </c>
      <c r="D488" t="s">
        <v>89</v>
      </c>
      <c r="E488">
        <v>0</v>
      </c>
      <c r="F488">
        <v>0</v>
      </c>
      <c r="J488" t="s">
        <v>89</v>
      </c>
      <c r="K488">
        <v>8325</v>
      </c>
      <c r="L488">
        <v>1</v>
      </c>
    </row>
    <row r="489" spans="1:12" x14ac:dyDescent="0.35">
      <c r="A489">
        <v>8</v>
      </c>
      <c r="C489">
        <v>0</v>
      </c>
      <c r="D489" t="s">
        <v>89</v>
      </c>
      <c r="E489">
        <v>0</v>
      </c>
      <c r="F489">
        <v>0</v>
      </c>
      <c r="J489" t="s">
        <v>89</v>
      </c>
      <c r="K489">
        <v>8325</v>
      </c>
      <c r="L489">
        <v>1</v>
      </c>
    </row>
    <row r="490" spans="1:12" x14ac:dyDescent="0.35">
      <c r="A490">
        <v>9</v>
      </c>
      <c r="C490">
        <v>0</v>
      </c>
      <c r="D490" t="s">
        <v>89</v>
      </c>
      <c r="E490">
        <v>0</v>
      </c>
      <c r="F490">
        <v>0</v>
      </c>
      <c r="J490" t="s">
        <v>89</v>
      </c>
      <c r="K490">
        <v>8325</v>
      </c>
      <c r="L490">
        <v>1</v>
      </c>
    </row>
    <row r="491" spans="1:12" x14ac:dyDescent="0.35">
      <c r="A491">
        <v>10</v>
      </c>
      <c r="C491">
        <v>0</v>
      </c>
      <c r="D491" t="s">
        <v>89</v>
      </c>
      <c r="E491">
        <v>0</v>
      </c>
      <c r="F491">
        <v>0</v>
      </c>
      <c r="J491" t="s">
        <v>89</v>
      </c>
      <c r="K491">
        <v>8325</v>
      </c>
      <c r="L491">
        <v>1</v>
      </c>
    </row>
    <row r="492" spans="1:12" x14ac:dyDescent="0.35">
      <c r="A492">
        <v>11</v>
      </c>
      <c r="C492">
        <v>0</v>
      </c>
      <c r="D492" t="s">
        <v>89</v>
      </c>
      <c r="E492">
        <v>0</v>
      </c>
      <c r="F492">
        <v>0</v>
      </c>
      <c r="J492" t="s">
        <v>89</v>
      </c>
      <c r="K492">
        <v>8325</v>
      </c>
      <c r="L492">
        <v>1</v>
      </c>
    </row>
    <row r="493" spans="1:12" x14ac:dyDescent="0.35">
      <c r="A493">
        <v>12</v>
      </c>
      <c r="C493">
        <v>0</v>
      </c>
      <c r="D493" t="s">
        <v>89</v>
      </c>
      <c r="E493">
        <v>0</v>
      </c>
      <c r="F493">
        <v>0</v>
      </c>
      <c r="J493" t="s">
        <v>89</v>
      </c>
      <c r="K493">
        <v>8325</v>
      </c>
      <c r="L493">
        <v>1</v>
      </c>
    </row>
    <row r="494" spans="1:12" x14ac:dyDescent="0.35">
      <c r="A494">
        <v>1</v>
      </c>
      <c r="B494" t="s">
        <v>69</v>
      </c>
      <c r="C494">
        <v>15</v>
      </c>
      <c r="D494">
        <v>65</v>
      </c>
      <c r="E494">
        <v>2</v>
      </c>
      <c r="F494">
        <v>10</v>
      </c>
      <c r="G494" t="s">
        <v>129</v>
      </c>
      <c r="H494" t="s">
        <v>129</v>
      </c>
      <c r="I494">
        <v>8</v>
      </c>
      <c r="J494">
        <v>65</v>
      </c>
      <c r="K494">
        <v>250172</v>
      </c>
      <c r="L494">
        <v>1</v>
      </c>
    </row>
    <row r="495" spans="1:12" x14ac:dyDescent="0.35">
      <c r="A495">
        <v>2</v>
      </c>
      <c r="B495" t="s">
        <v>106</v>
      </c>
      <c r="C495">
        <v>6</v>
      </c>
      <c r="D495">
        <v>2</v>
      </c>
      <c r="E495">
        <v>1</v>
      </c>
      <c r="F495">
        <v>98</v>
      </c>
      <c r="G495">
        <v>3.9424768518518949E-3</v>
      </c>
      <c r="H495">
        <v>3.9424768518518949E-3</v>
      </c>
      <c r="I495">
        <v>3.9424768518518949E-3</v>
      </c>
      <c r="J495">
        <v>2</v>
      </c>
      <c r="K495">
        <v>250172</v>
      </c>
      <c r="L495">
        <v>1</v>
      </c>
    </row>
    <row r="496" spans="1:12" x14ac:dyDescent="0.35">
      <c r="A496">
        <v>3</v>
      </c>
      <c r="B496" t="s">
        <v>141</v>
      </c>
      <c r="C496">
        <v>15</v>
      </c>
      <c r="D496">
        <v>49</v>
      </c>
      <c r="E496">
        <v>1</v>
      </c>
      <c r="F496">
        <v>4</v>
      </c>
      <c r="G496">
        <v>2.1287847222222211E-2</v>
      </c>
      <c r="H496">
        <v>2.1287847222222211E-2</v>
      </c>
      <c r="I496">
        <v>2.1287847222222211E-2</v>
      </c>
      <c r="J496">
        <v>49</v>
      </c>
      <c r="K496">
        <v>250172</v>
      </c>
      <c r="L496">
        <v>1</v>
      </c>
    </row>
    <row r="497" spans="1:12" x14ac:dyDescent="0.35">
      <c r="A497">
        <v>4</v>
      </c>
      <c r="C497">
        <v>0</v>
      </c>
      <c r="D497" t="s">
        <v>89</v>
      </c>
      <c r="E497">
        <v>0</v>
      </c>
      <c r="F497">
        <v>0</v>
      </c>
      <c r="J497" t="s">
        <v>89</v>
      </c>
      <c r="K497">
        <v>250172</v>
      </c>
      <c r="L497">
        <v>1</v>
      </c>
    </row>
    <row r="498" spans="1:12" x14ac:dyDescent="0.35">
      <c r="A498">
        <v>5</v>
      </c>
      <c r="C498">
        <v>0</v>
      </c>
      <c r="D498" t="s">
        <v>89</v>
      </c>
      <c r="E498">
        <v>0</v>
      </c>
      <c r="F498">
        <v>0</v>
      </c>
      <c r="J498" t="s">
        <v>89</v>
      </c>
      <c r="K498">
        <v>250172</v>
      </c>
      <c r="L498">
        <v>1</v>
      </c>
    </row>
    <row r="499" spans="1:12" x14ac:dyDescent="0.35">
      <c r="A499">
        <v>6</v>
      </c>
      <c r="C499">
        <v>0</v>
      </c>
      <c r="D499" t="s">
        <v>89</v>
      </c>
      <c r="E499">
        <v>0</v>
      </c>
      <c r="F499">
        <v>0</v>
      </c>
      <c r="J499" t="s">
        <v>89</v>
      </c>
      <c r="K499">
        <v>250172</v>
      </c>
      <c r="L499">
        <v>1</v>
      </c>
    </row>
    <row r="500" spans="1:12" x14ac:dyDescent="0.35">
      <c r="A500">
        <v>7</v>
      </c>
      <c r="C500">
        <v>0</v>
      </c>
      <c r="D500" t="s">
        <v>89</v>
      </c>
      <c r="E500">
        <v>0</v>
      </c>
      <c r="F500">
        <v>0</v>
      </c>
      <c r="J500" t="s">
        <v>89</v>
      </c>
      <c r="K500">
        <v>250172</v>
      </c>
      <c r="L500">
        <v>1</v>
      </c>
    </row>
    <row r="501" spans="1:12" x14ac:dyDescent="0.35">
      <c r="A501">
        <v>8</v>
      </c>
      <c r="C501">
        <v>0</v>
      </c>
      <c r="D501" t="s">
        <v>89</v>
      </c>
      <c r="E501">
        <v>0</v>
      </c>
      <c r="F501">
        <v>0</v>
      </c>
      <c r="J501" t="s">
        <v>89</v>
      </c>
      <c r="K501">
        <v>250172</v>
      </c>
      <c r="L501">
        <v>1</v>
      </c>
    </row>
    <row r="502" spans="1:12" x14ac:dyDescent="0.35">
      <c r="A502">
        <v>9</v>
      </c>
      <c r="C502">
        <v>0</v>
      </c>
      <c r="D502" t="s">
        <v>89</v>
      </c>
      <c r="E502">
        <v>0</v>
      </c>
      <c r="F502">
        <v>0</v>
      </c>
      <c r="J502" t="s">
        <v>89</v>
      </c>
      <c r="K502">
        <v>250172</v>
      </c>
      <c r="L502">
        <v>1</v>
      </c>
    </row>
    <row r="503" spans="1:12" x14ac:dyDescent="0.35">
      <c r="A503">
        <v>10</v>
      </c>
      <c r="C503">
        <v>0</v>
      </c>
      <c r="D503" t="s">
        <v>89</v>
      </c>
      <c r="E503">
        <v>0</v>
      </c>
      <c r="F503">
        <v>0</v>
      </c>
      <c r="J503" t="s">
        <v>89</v>
      </c>
      <c r="K503">
        <v>250172</v>
      </c>
      <c r="L503">
        <v>1</v>
      </c>
    </row>
    <row r="504" spans="1:12" x14ac:dyDescent="0.35">
      <c r="A504">
        <v>11</v>
      </c>
      <c r="C504">
        <v>0</v>
      </c>
      <c r="D504" t="s">
        <v>89</v>
      </c>
      <c r="E504">
        <v>0</v>
      </c>
      <c r="F504">
        <v>0</v>
      </c>
      <c r="J504" t="s">
        <v>89</v>
      </c>
      <c r="K504">
        <v>250172</v>
      </c>
      <c r="L504">
        <v>1</v>
      </c>
    </row>
    <row r="505" spans="1:12" x14ac:dyDescent="0.35">
      <c r="A505">
        <v>12</v>
      </c>
      <c r="C505">
        <v>0</v>
      </c>
      <c r="D505" t="s">
        <v>89</v>
      </c>
      <c r="E505">
        <v>0</v>
      </c>
      <c r="F505">
        <v>0</v>
      </c>
      <c r="J505" t="s">
        <v>89</v>
      </c>
      <c r="K505">
        <v>250172</v>
      </c>
      <c r="L505">
        <v>1</v>
      </c>
    </row>
    <row r="506" spans="1:12" x14ac:dyDescent="0.35">
      <c r="A506">
        <v>1</v>
      </c>
      <c r="B506" t="s">
        <v>93</v>
      </c>
      <c r="C506">
        <v>29</v>
      </c>
      <c r="D506">
        <v>32</v>
      </c>
      <c r="E506">
        <v>2</v>
      </c>
      <c r="F506">
        <v>43</v>
      </c>
      <c r="G506">
        <v>1.3152314814814714E-2</v>
      </c>
      <c r="H506">
        <v>1.3152314814814714E-2</v>
      </c>
      <c r="I506">
        <v>1.3152314814814714E-2</v>
      </c>
      <c r="J506">
        <v>32</v>
      </c>
      <c r="K506">
        <v>432338</v>
      </c>
      <c r="L506">
        <v>1</v>
      </c>
    </row>
    <row r="507" spans="1:12" x14ac:dyDescent="0.35">
      <c r="A507">
        <v>2</v>
      </c>
      <c r="B507" t="s">
        <v>139</v>
      </c>
      <c r="C507">
        <v>36</v>
      </c>
      <c r="D507">
        <v>42</v>
      </c>
      <c r="E507">
        <v>2</v>
      </c>
      <c r="F507">
        <v>33</v>
      </c>
      <c r="G507">
        <v>5.0542824074073511E-3</v>
      </c>
      <c r="H507">
        <v>5.0542824074073511E-3</v>
      </c>
      <c r="I507">
        <v>5.0542824074073511E-3</v>
      </c>
      <c r="J507">
        <v>42</v>
      </c>
      <c r="K507">
        <v>432338</v>
      </c>
      <c r="L507">
        <v>1</v>
      </c>
    </row>
    <row r="508" spans="1:12" x14ac:dyDescent="0.35">
      <c r="A508">
        <v>3</v>
      </c>
      <c r="B508" t="s">
        <v>155</v>
      </c>
      <c r="C508">
        <v>45</v>
      </c>
      <c r="D508">
        <v>35</v>
      </c>
      <c r="E508">
        <v>1</v>
      </c>
      <c r="F508">
        <v>32</v>
      </c>
      <c r="G508">
        <v>1.8964583333333396E-2</v>
      </c>
      <c r="H508">
        <v>1.8964583333333396E-2</v>
      </c>
      <c r="I508">
        <v>1.8964583333333396E-2</v>
      </c>
      <c r="J508">
        <v>35</v>
      </c>
      <c r="K508">
        <v>432338</v>
      </c>
      <c r="L508">
        <v>1</v>
      </c>
    </row>
    <row r="509" spans="1:12" x14ac:dyDescent="0.35">
      <c r="A509">
        <v>4</v>
      </c>
      <c r="C509">
        <v>0</v>
      </c>
      <c r="D509" t="s">
        <v>89</v>
      </c>
      <c r="E509">
        <v>0</v>
      </c>
      <c r="F509">
        <v>0</v>
      </c>
      <c r="J509" t="s">
        <v>89</v>
      </c>
      <c r="K509">
        <v>432338</v>
      </c>
      <c r="L509">
        <v>1</v>
      </c>
    </row>
    <row r="510" spans="1:12" x14ac:dyDescent="0.35">
      <c r="A510">
        <v>5</v>
      </c>
      <c r="C510">
        <v>0</v>
      </c>
      <c r="D510" t="s">
        <v>89</v>
      </c>
      <c r="E510">
        <v>0</v>
      </c>
      <c r="F510">
        <v>0</v>
      </c>
      <c r="J510" t="s">
        <v>89</v>
      </c>
      <c r="K510">
        <v>432338</v>
      </c>
      <c r="L510">
        <v>1</v>
      </c>
    </row>
    <row r="511" spans="1:12" x14ac:dyDescent="0.35">
      <c r="A511">
        <v>6</v>
      </c>
      <c r="C511">
        <v>0</v>
      </c>
      <c r="D511" t="s">
        <v>89</v>
      </c>
      <c r="E511">
        <v>0</v>
      </c>
      <c r="F511">
        <v>0</v>
      </c>
      <c r="J511" t="s">
        <v>89</v>
      </c>
      <c r="K511">
        <v>432338</v>
      </c>
      <c r="L511">
        <v>1</v>
      </c>
    </row>
    <row r="512" spans="1:12" x14ac:dyDescent="0.35">
      <c r="A512">
        <v>7</v>
      </c>
      <c r="C512">
        <v>0</v>
      </c>
      <c r="D512" t="s">
        <v>89</v>
      </c>
      <c r="E512">
        <v>0</v>
      </c>
      <c r="F512">
        <v>0</v>
      </c>
      <c r="J512" t="s">
        <v>89</v>
      </c>
      <c r="K512">
        <v>432338</v>
      </c>
      <c r="L512">
        <v>1</v>
      </c>
    </row>
    <row r="513" spans="1:12" x14ac:dyDescent="0.35">
      <c r="A513">
        <v>8</v>
      </c>
      <c r="C513">
        <v>0</v>
      </c>
      <c r="D513" t="s">
        <v>89</v>
      </c>
      <c r="E513">
        <v>0</v>
      </c>
      <c r="F513">
        <v>0</v>
      </c>
      <c r="J513" t="s">
        <v>89</v>
      </c>
      <c r="K513">
        <v>432338</v>
      </c>
      <c r="L513">
        <v>1</v>
      </c>
    </row>
    <row r="514" spans="1:12" x14ac:dyDescent="0.35">
      <c r="A514">
        <v>9</v>
      </c>
      <c r="C514">
        <v>0</v>
      </c>
      <c r="D514" t="s">
        <v>89</v>
      </c>
      <c r="E514">
        <v>0</v>
      </c>
      <c r="F514">
        <v>0</v>
      </c>
      <c r="J514" t="s">
        <v>89</v>
      </c>
      <c r="K514">
        <v>432338</v>
      </c>
      <c r="L514">
        <v>1</v>
      </c>
    </row>
    <row r="515" spans="1:12" x14ac:dyDescent="0.35">
      <c r="A515">
        <v>10</v>
      </c>
      <c r="C515">
        <v>0</v>
      </c>
      <c r="D515" t="s">
        <v>89</v>
      </c>
      <c r="E515">
        <v>0</v>
      </c>
      <c r="F515">
        <v>0</v>
      </c>
      <c r="J515" t="s">
        <v>89</v>
      </c>
      <c r="K515">
        <v>432338</v>
      </c>
      <c r="L515">
        <v>1</v>
      </c>
    </row>
    <row r="516" spans="1:12" x14ac:dyDescent="0.35">
      <c r="A516">
        <v>11</v>
      </c>
      <c r="C516">
        <v>0</v>
      </c>
      <c r="D516" t="s">
        <v>89</v>
      </c>
      <c r="E516">
        <v>0</v>
      </c>
      <c r="F516">
        <v>0</v>
      </c>
      <c r="J516" t="s">
        <v>89</v>
      </c>
      <c r="K516">
        <v>432338</v>
      </c>
      <c r="L516">
        <v>1</v>
      </c>
    </row>
    <row r="517" spans="1:12" x14ac:dyDescent="0.35">
      <c r="A517">
        <v>12</v>
      </c>
      <c r="C517">
        <v>0</v>
      </c>
      <c r="D517" t="s">
        <v>89</v>
      </c>
      <c r="E517">
        <v>0</v>
      </c>
      <c r="F517">
        <v>0</v>
      </c>
      <c r="J517" t="s">
        <v>89</v>
      </c>
      <c r="K517">
        <v>432338</v>
      </c>
      <c r="L517">
        <v>1</v>
      </c>
    </row>
    <row r="518" spans="1:12" x14ac:dyDescent="0.35">
      <c r="A518">
        <v>1</v>
      </c>
      <c r="B518" t="s">
        <v>98</v>
      </c>
      <c r="C518">
        <v>4</v>
      </c>
      <c r="D518">
        <v>47</v>
      </c>
      <c r="E518">
        <v>2</v>
      </c>
      <c r="F518">
        <v>28</v>
      </c>
      <c r="G518" t="s">
        <v>150</v>
      </c>
      <c r="H518" t="s">
        <v>150</v>
      </c>
      <c r="I518">
        <v>2</v>
      </c>
      <c r="J518">
        <v>47</v>
      </c>
      <c r="K518">
        <v>487949</v>
      </c>
      <c r="L518">
        <v>1</v>
      </c>
    </row>
    <row r="519" spans="1:12" x14ac:dyDescent="0.35">
      <c r="A519">
        <v>2</v>
      </c>
      <c r="B519" t="s">
        <v>153</v>
      </c>
      <c r="C519">
        <v>26</v>
      </c>
      <c r="D519">
        <v>31</v>
      </c>
      <c r="E519">
        <v>1</v>
      </c>
      <c r="F519">
        <v>44</v>
      </c>
      <c r="G519">
        <v>4.8680555555555838E-3</v>
      </c>
      <c r="H519">
        <v>4.8680555555555838E-3</v>
      </c>
      <c r="I519">
        <v>4.8680555555555838E-3</v>
      </c>
      <c r="J519">
        <v>31</v>
      </c>
      <c r="K519">
        <v>487949</v>
      </c>
      <c r="L519">
        <v>1</v>
      </c>
    </row>
    <row r="520" spans="1:12" x14ac:dyDescent="0.35">
      <c r="A520">
        <v>3</v>
      </c>
      <c r="B520" t="s">
        <v>98</v>
      </c>
      <c r="C520">
        <v>4</v>
      </c>
      <c r="D520">
        <v>37</v>
      </c>
      <c r="E520">
        <v>1</v>
      </c>
      <c r="F520">
        <v>28</v>
      </c>
      <c r="G520">
        <v>1.9228819444444545E-2</v>
      </c>
      <c r="H520">
        <v>1.9228819444444545E-2</v>
      </c>
      <c r="I520">
        <v>1.9228819444444545E-2</v>
      </c>
      <c r="J520">
        <v>37</v>
      </c>
      <c r="K520">
        <v>487949</v>
      </c>
      <c r="L520">
        <v>1</v>
      </c>
    </row>
    <row r="521" spans="1:12" x14ac:dyDescent="0.35">
      <c r="A521">
        <v>4</v>
      </c>
      <c r="C521">
        <v>0</v>
      </c>
      <c r="D521" t="s">
        <v>89</v>
      </c>
      <c r="E521">
        <v>0</v>
      </c>
      <c r="F521">
        <v>0</v>
      </c>
      <c r="J521" t="s">
        <v>89</v>
      </c>
      <c r="K521">
        <v>487949</v>
      </c>
      <c r="L521">
        <v>1</v>
      </c>
    </row>
    <row r="522" spans="1:12" x14ac:dyDescent="0.35">
      <c r="A522">
        <v>5</v>
      </c>
      <c r="C522">
        <v>0</v>
      </c>
      <c r="D522" t="s">
        <v>89</v>
      </c>
      <c r="E522">
        <v>0</v>
      </c>
      <c r="F522">
        <v>0</v>
      </c>
      <c r="J522" t="s">
        <v>89</v>
      </c>
      <c r="K522">
        <v>487949</v>
      </c>
      <c r="L522">
        <v>1</v>
      </c>
    </row>
    <row r="523" spans="1:12" x14ac:dyDescent="0.35">
      <c r="A523">
        <v>6</v>
      </c>
      <c r="C523">
        <v>0</v>
      </c>
      <c r="D523" t="s">
        <v>89</v>
      </c>
      <c r="E523">
        <v>0</v>
      </c>
      <c r="F523">
        <v>0</v>
      </c>
      <c r="J523" t="s">
        <v>89</v>
      </c>
      <c r="K523">
        <v>487949</v>
      </c>
      <c r="L523">
        <v>1</v>
      </c>
    </row>
    <row r="524" spans="1:12" x14ac:dyDescent="0.35">
      <c r="A524">
        <v>7</v>
      </c>
      <c r="C524">
        <v>0</v>
      </c>
      <c r="D524" t="s">
        <v>89</v>
      </c>
      <c r="E524">
        <v>0</v>
      </c>
      <c r="F524">
        <v>0</v>
      </c>
      <c r="J524" t="s">
        <v>89</v>
      </c>
      <c r="K524">
        <v>487949</v>
      </c>
      <c r="L524">
        <v>1</v>
      </c>
    </row>
    <row r="525" spans="1:12" x14ac:dyDescent="0.35">
      <c r="A525">
        <v>8</v>
      </c>
      <c r="C525">
        <v>0</v>
      </c>
      <c r="D525" t="s">
        <v>89</v>
      </c>
      <c r="E525">
        <v>0</v>
      </c>
      <c r="F525">
        <v>0</v>
      </c>
      <c r="J525" t="s">
        <v>89</v>
      </c>
      <c r="K525">
        <v>487949</v>
      </c>
      <c r="L525">
        <v>1</v>
      </c>
    </row>
    <row r="526" spans="1:12" x14ac:dyDescent="0.35">
      <c r="A526">
        <v>9</v>
      </c>
      <c r="C526">
        <v>0</v>
      </c>
      <c r="D526" t="s">
        <v>89</v>
      </c>
      <c r="E526">
        <v>0</v>
      </c>
      <c r="F526">
        <v>0</v>
      </c>
      <c r="J526" t="s">
        <v>89</v>
      </c>
      <c r="K526">
        <v>487949</v>
      </c>
      <c r="L526">
        <v>1</v>
      </c>
    </row>
    <row r="527" spans="1:12" x14ac:dyDescent="0.35">
      <c r="A527">
        <v>10</v>
      </c>
      <c r="C527">
        <v>0</v>
      </c>
      <c r="D527" t="s">
        <v>89</v>
      </c>
      <c r="E527">
        <v>0</v>
      </c>
      <c r="F527">
        <v>0</v>
      </c>
      <c r="J527" t="s">
        <v>89</v>
      </c>
      <c r="K527">
        <v>487949</v>
      </c>
      <c r="L527">
        <v>1</v>
      </c>
    </row>
    <row r="528" spans="1:12" x14ac:dyDescent="0.35">
      <c r="A528">
        <v>11</v>
      </c>
      <c r="C528">
        <v>0</v>
      </c>
      <c r="D528" t="s">
        <v>89</v>
      </c>
      <c r="E528">
        <v>0</v>
      </c>
      <c r="F528">
        <v>0</v>
      </c>
      <c r="J528" t="s">
        <v>89</v>
      </c>
      <c r="K528">
        <v>487949</v>
      </c>
      <c r="L528">
        <v>1</v>
      </c>
    </row>
    <row r="529" spans="1:12" x14ac:dyDescent="0.35">
      <c r="A529">
        <v>12</v>
      </c>
      <c r="C529">
        <v>0</v>
      </c>
      <c r="D529" t="s">
        <v>89</v>
      </c>
      <c r="E529">
        <v>0</v>
      </c>
      <c r="F529">
        <v>0</v>
      </c>
      <c r="J529" t="s">
        <v>89</v>
      </c>
      <c r="K529">
        <v>487949</v>
      </c>
      <c r="L529">
        <v>1</v>
      </c>
    </row>
    <row r="530" spans="1:12" x14ac:dyDescent="0.35">
      <c r="A530">
        <v>1</v>
      </c>
      <c r="B530" t="s">
        <v>13</v>
      </c>
      <c r="C530">
        <v>35</v>
      </c>
      <c r="D530">
        <v>35</v>
      </c>
      <c r="E530">
        <v>3</v>
      </c>
      <c r="F530">
        <v>40</v>
      </c>
      <c r="G530">
        <v>1.3259953703703697E-2</v>
      </c>
      <c r="H530">
        <v>1.3259953703703697E-2</v>
      </c>
      <c r="I530">
        <v>1.3259953703703697E-2</v>
      </c>
      <c r="J530">
        <v>35</v>
      </c>
      <c r="K530">
        <v>106655</v>
      </c>
      <c r="L530">
        <v>1</v>
      </c>
    </row>
    <row r="531" spans="1:12" x14ac:dyDescent="0.35">
      <c r="A531">
        <v>2</v>
      </c>
      <c r="B531" t="s">
        <v>119</v>
      </c>
      <c r="C531">
        <v>3</v>
      </c>
      <c r="D531">
        <v>28</v>
      </c>
      <c r="E531">
        <v>2</v>
      </c>
      <c r="F531">
        <v>47</v>
      </c>
      <c r="G531">
        <v>4.8224537037035997E-3</v>
      </c>
      <c r="H531">
        <v>4.8224537037035997E-3</v>
      </c>
      <c r="I531">
        <v>4.8224537037035997E-3</v>
      </c>
      <c r="J531">
        <v>28</v>
      </c>
      <c r="K531">
        <v>106655</v>
      </c>
      <c r="L531">
        <v>1</v>
      </c>
    </row>
    <row r="532" spans="1:12" x14ac:dyDescent="0.35">
      <c r="A532">
        <v>3</v>
      </c>
      <c r="B532" t="s">
        <v>110</v>
      </c>
      <c r="C532">
        <v>9</v>
      </c>
      <c r="D532">
        <v>45</v>
      </c>
      <c r="E532">
        <v>1</v>
      </c>
      <c r="F532">
        <v>12</v>
      </c>
      <c r="G532">
        <v>1.9881944444444466E-2</v>
      </c>
      <c r="H532">
        <v>1.9881944444444466E-2</v>
      </c>
      <c r="I532">
        <v>1.9881944444444466E-2</v>
      </c>
      <c r="J532">
        <v>45</v>
      </c>
      <c r="K532">
        <v>106655</v>
      </c>
      <c r="L532">
        <v>1</v>
      </c>
    </row>
    <row r="533" spans="1:12" x14ac:dyDescent="0.35">
      <c r="A533">
        <v>4</v>
      </c>
      <c r="C533">
        <v>0</v>
      </c>
      <c r="D533" t="s">
        <v>89</v>
      </c>
      <c r="E533">
        <v>0</v>
      </c>
      <c r="F533">
        <v>0</v>
      </c>
      <c r="J533" t="s">
        <v>89</v>
      </c>
      <c r="K533">
        <v>106655</v>
      </c>
      <c r="L533">
        <v>1</v>
      </c>
    </row>
    <row r="534" spans="1:12" x14ac:dyDescent="0.35">
      <c r="A534">
        <v>5</v>
      </c>
      <c r="C534">
        <v>0</v>
      </c>
      <c r="D534" t="s">
        <v>89</v>
      </c>
      <c r="E534">
        <v>0</v>
      </c>
      <c r="F534">
        <v>0</v>
      </c>
      <c r="J534" t="s">
        <v>89</v>
      </c>
      <c r="K534">
        <v>106655</v>
      </c>
      <c r="L534">
        <v>1</v>
      </c>
    </row>
    <row r="535" spans="1:12" x14ac:dyDescent="0.35">
      <c r="A535">
        <v>6</v>
      </c>
      <c r="C535">
        <v>0</v>
      </c>
      <c r="D535" t="s">
        <v>89</v>
      </c>
      <c r="E535">
        <v>0</v>
      </c>
      <c r="F535">
        <v>0</v>
      </c>
      <c r="J535" t="s">
        <v>89</v>
      </c>
      <c r="K535">
        <v>106655</v>
      </c>
      <c r="L535">
        <v>1</v>
      </c>
    </row>
    <row r="536" spans="1:12" x14ac:dyDescent="0.35">
      <c r="A536">
        <v>7</v>
      </c>
      <c r="C536">
        <v>0</v>
      </c>
      <c r="D536" t="s">
        <v>89</v>
      </c>
      <c r="E536">
        <v>0</v>
      </c>
      <c r="F536">
        <v>0</v>
      </c>
      <c r="J536" t="s">
        <v>89</v>
      </c>
      <c r="K536">
        <v>106655</v>
      </c>
      <c r="L536">
        <v>1</v>
      </c>
    </row>
    <row r="537" spans="1:12" x14ac:dyDescent="0.35">
      <c r="A537">
        <v>8</v>
      </c>
      <c r="C537">
        <v>0</v>
      </c>
      <c r="D537" t="s">
        <v>89</v>
      </c>
      <c r="E537">
        <v>0</v>
      </c>
      <c r="F537">
        <v>0</v>
      </c>
      <c r="J537" t="s">
        <v>89</v>
      </c>
      <c r="K537">
        <v>106655</v>
      </c>
      <c r="L537">
        <v>1</v>
      </c>
    </row>
    <row r="538" spans="1:12" x14ac:dyDescent="0.35">
      <c r="A538">
        <v>9</v>
      </c>
      <c r="C538">
        <v>0</v>
      </c>
      <c r="D538" t="s">
        <v>89</v>
      </c>
      <c r="E538">
        <v>0</v>
      </c>
      <c r="F538">
        <v>0</v>
      </c>
      <c r="J538" t="s">
        <v>89</v>
      </c>
      <c r="K538">
        <v>106655</v>
      </c>
      <c r="L538">
        <v>1</v>
      </c>
    </row>
    <row r="539" spans="1:12" x14ac:dyDescent="0.35">
      <c r="A539">
        <v>10</v>
      </c>
      <c r="C539">
        <v>0</v>
      </c>
      <c r="D539" t="s">
        <v>89</v>
      </c>
      <c r="E539">
        <v>0</v>
      </c>
      <c r="F539">
        <v>0</v>
      </c>
      <c r="J539" t="s">
        <v>89</v>
      </c>
      <c r="K539">
        <v>106655</v>
      </c>
      <c r="L539">
        <v>1</v>
      </c>
    </row>
    <row r="540" spans="1:12" x14ac:dyDescent="0.35">
      <c r="A540">
        <v>11</v>
      </c>
      <c r="C540">
        <v>0</v>
      </c>
      <c r="D540" t="s">
        <v>89</v>
      </c>
      <c r="E540">
        <v>0</v>
      </c>
      <c r="F540">
        <v>0</v>
      </c>
      <c r="J540" t="s">
        <v>89</v>
      </c>
      <c r="K540">
        <v>106655</v>
      </c>
      <c r="L540">
        <v>1</v>
      </c>
    </row>
    <row r="541" spans="1:12" x14ac:dyDescent="0.35">
      <c r="A541">
        <v>12</v>
      </c>
      <c r="C541">
        <v>0</v>
      </c>
      <c r="D541" t="s">
        <v>89</v>
      </c>
      <c r="E541">
        <v>0</v>
      </c>
      <c r="F541">
        <v>0</v>
      </c>
      <c r="J541" t="s">
        <v>89</v>
      </c>
      <c r="K541">
        <v>106655</v>
      </c>
      <c r="L541">
        <v>1</v>
      </c>
    </row>
    <row r="542" spans="1:12" x14ac:dyDescent="0.35">
      <c r="A542">
        <v>1</v>
      </c>
      <c r="B542" t="s">
        <v>133</v>
      </c>
      <c r="C542">
        <v>16</v>
      </c>
      <c r="D542">
        <v>37</v>
      </c>
      <c r="E542">
        <v>2</v>
      </c>
      <c r="F542">
        <v>38</v>
      </c>
      <c r="G542">
        <v>1.3300231481481406E-2</v>
      </c>
      <c r="H542">
        <v>1.3300231481481406E-2</v>
      </c>
      <c r="I542">
        <v>1.3300231481481406E-2</v>
      </c>
      <c r="J542">
        <v>37</v>
      </c>
      <c r="K542">
        <v>244353</v>
      </c>
      <c r="L542">
        <v>1</v>
      </c>
    </row>
    <row r="543" spans="1:12" x14ac:dyDescent="0.35">
      <c r="A543">
        <v>2</v>
      </c>
      <c r="B543" t="s">
        <v>98</v>
      </c>
      <c r="C543">
        <v>21</v>
      </c>
      <c r="D543">
        <v>47</v>
      </c>
      <c r="E543">
        <v>1</v>
      </c>
      <c r="F543">
        <v>28</v>
      </c>
      <c r="G543">
        <v>5.3334490740741813E-3</v>
      </c>
      <c r="H543">
        <v>5.3334490740741813E-3</v>
      </c>
      <c r="I543">
        <v>5.3334490740741813E-3</v>
      </c>
      <c r="J543">
        <v>47</v>
      </c>
      <c r="K543">
        <v>244353</v>
      </c>
      <c r="L543">
        <v>1</v>
      </c>
    </row>
    <row r="544" spans="1:12" x14ac:dyDescent="0.35">
      <c r="A544">
        <v>3</v>
      </c>
      <c r="B544" t="s">
        <v>157</v>
      </c>
      <c r="C544">
        <v>48</v>
      </c>
      <c r="D544">
        <v>38</v>
      </c>
      <c r="E544">
        <v>1</v>
      </c>
      <c r="F544">
        <v>26</v>
      </c>
      <c r="G544">
        <v>1.9229166666666631E-2</v>
      </c>
      <c r="H544">
        <v>1.9229166666666631E-2</v>
      </c>
      <c r="I544">
        <v>1.9229166666666631E-2</v>
      </c>
      <c r="J544">
        <v>38</v>
      </c>
      <c r="K544">
        <v>244353</v>
      </c>
      <c r="L544">
        <v>1</v>
      </c>
    </row>
    <row r="545" spans="1:12" x14ac:dyDescent="0.35">
      <c r="A545">
        <v>4</v>
      </c>
      <c r="C545">
        <v>0</v>
      </c>
      <c r="D545" t="s">
        <v>89</v>
      </c>
      <c r="E545">
        <v>0</v>
      </c>
      <c r="F545">
        <v>0</v>
      </c>
      <c r="J545" t="s">
        <v>89</v>
      </c>
      <c r="K545">
        <v>244353</v>
      </c>
      <c r="L545">
        <v>1</v>
      </c>
    </row>
    <row r="546" spans="1:12" x14ac:dyDescent="0.35">
      <c r="A546">
        <v>5</v>
      </c>
      <c r="C546">
        <v>0</v>
      </c>
      <c r="D546" t="s">
        <v>89</v>
      </c>
      <c r="E546">
        <v>0</v>
      </c>
      <c r="F546">
        <v>0</v>
      </c>
      <c r="J546" t="s">
        <v>89</v>
      </c>
      <c r="K546">
        <v>244353</v>
      </c>
      <c r="L546">
        <v>1</v>
      </c>
    </row>
    <row r="547" spans="1:12" x14ac:dyDescent="0.35">
      <c r="A547">
        <v>6</v>
      </c>
      <c r="C547">
        <v>0</v>
      </c>
      <c r="D547" t="s">
        <v>89</v>
      </c>
      <c r="E547">
        <v>0</v>
      </c>
      <c r="F547">
        <v>0</v>
      </c>
      <c r="J547" t="s">
        <v>89</v>
      </c>
      <c r="K547">
        <v>244353</v>
      </c>
      <c r="L547">
        <v>1</v>
      </c>
    </row>
    <row r="548" spans="1:12" x14ac:dyDescent="0.35">
      <c r="A548">
        <v>7</v>
      </c>
      <c r="C548">
        <v>0</v>
      </c>
      <c r="D548" t="s">
        <v>89</v>
      </c>
      <c r="E548">
        <v>0</v>
      </c>
      <c r="F548">
        <v>0</v>
      </c>
      <c r="J548" t="s">
        <v>89</v>
      </c>
      <c r="K548">
        <v>244353</v>
      </c>
      <c r="L548">
        <v>1</v>
      </c>
    </row>
    <row r="549" spans="1:12" x14ac:dyDescent="0.35">
      <c r="A549">
        <v>8</v>
      </c>
      <c r="C549">
        <v>0</v>
      </c>
      <c r="D549" t="s">
        <v>89</v>
      </c>
      <c r="E549">
        <v>0</v>
      </c>
      <c r="F549">
        <v>0</v>
      </c>
      <c r="J549" t="s">
        <v>89</v>
      </c>
      <c r="K549">
        <v>244353</v>
      </c>
      <c r="L549">
        <v>1</v>
      </c>
    </row>
    <row r="550" spans="1:12" x14ac:dyDescent="0.35">
      <c r="A550">
        <v>9</v>
      </c>
      <c r="C550">
        <v>0</v>
      </c>
      <c r="D550" t="s">
        <v>89</v>
      </c>
      <c r="E550">
        <v>0</v>
      </c>
      <c r="F550">
        <v>0</v>
      </c>
      <c r="J550" t="s">
        <v>89</v>
      </c>
      <c r="K550">
        <v>244353</v>
      </c>
      <c r="L550">
        <v>1</v>
      </c>
    </row>
    <row r="551" spans="1:12" x14ac:dyDescent="0.35">
      <c r="A551">
        <v>10</v>
      </c>
      <c r="C551">
        <v>0</v>
      </c>
      <c r="D551" t="s">
        <v>89</v>
      </c>
      <c r="E551">
        <v>0</v>
      </c>
      <c r="F551">
        <v>0</v>
      </c>
      <c r="J551" t="s">
        <v>89</v>
      </c>
      <c r="K551">
        <v>244353</v>
      </c>
      <c r="L551">
        <v>1</v>
      </c>
    </row>
    <row r="552" spans="1:12" x14ac:dyDescent="0.35">
      <c r="A552">
        <v>11</v>
      </c>
      <c r="C552">
        <v>0</v>
      </c>
      <c r="D552" t="s">
        <v>89</v>
      </c>
      <c r="E552">
        <v>0</v>
      </c>
      <c r="F552">
        <v>0</v>
      </c>
      <c r="J552" t="s">
        <v>89</v>
      </c>
      <c r="K552">
        <v>244353</v>
      </c>
      <c r="L552">
        <v>1</v>
      </c>
    </row>
    <row r="553" spans="1:12" x14ac:dyDescent="0.35">
      <c r="A553">
        <v>12</v>
      </c>
      <c r="C553">
        <v>0</v>
      </c>
      <c r="D553" t="s">
        <v>89</v>
      </c>
      <c r="E553">
        <v>0</v>
      </c>
      <c r="F553">
        <v>0</v>
      </c>
      <c r="J553" t="s">
        <v>89</v>
      </c>
      <c r="K553">
        <v>244353</v>
      </c>
      <c r="L553">
        <v>1</v>
      </c>
    </row>
    <row r="554" spans="1:12" x14ac:dyDescent="0.35">
      <c r="A554">
        <v>1</v>
      </c>
      <c r="B554" t="s">
        <v>43</v>
      </c>
      <c r="C554">
        <v>26</v>
      </c>
      <c r="D554">
        <v>53</v>
      </c>
      <c r="E554">
        <v>1</v>
      </c>
      <c r="F554">
        <v>22</v>
      </c>
      <c r="G554" t="s">
        <v>154</v>
      </c>
      <c r="H554" t="s">
        <v>154</v>
      </c>
      <c r="I554">
        <v>7</v>
      </c>
      <c r="J554">
        <v>53</v>
      </c>
      <c r="K554">
        <v>842919</v>
      </c>
      <c r="L554">
        <v>1</v>
      </c>
    </row>
    <row r="555" spans="1:12" x14ac:dyDescent="0.35">
      <c r="A555">
        <v>2</v>
      </c>
      <c r="B555" t="s">
        <v>19</v>
      </c>
      <c r="C555">
        <v>29</v>
      </c>
      <c r="D555">
        <v>21</v>
      </c>
      <c r="E555">
        <v>1</v>
      </c>
      <c r="F555">
        <v>60</v>
      </c>
      <c r="G555">
        <v>4.6736111111111978E-3</v>
      </c>
      <c r="H555">
        <v>4.6736111111111978E-3</v>
      </c>
      <c r="I555">
        <v>4.6736111111111978E-3</v>
      </c>
      <c r="J555">
        <v>21</v>
      </c>
      <c r="K555">
        <v>842919</v>
      </c>
      <c r="L555">
        <v>1</v>
      </c>
    </row>
    <row r="556" spans="1:12" x14ac:dyDescent="0.35">
      <c r="A556">
        <v>3</v>
      </c>
      <c r="B556" t="s">
        <v>156</v>
      </c>
      <c r="C556">
        <v>43</v>
      </c>
      <c r="D556">
        <v>47</v>
      </c>
      <c r="E556">
        <v>1</v>
      </c>
      <c r="F556">
        <v>8</v>
      </c>
      <c r="G556">
        <v>2.082060185185175E-2</v>
      </c>
      <c r="H556">
        <v>2.082060185185175E-2</v>
      </c>
      <c r="I556">
        <v>2.082060185185175E-2</v>
      </c>
      <c r="J556">
        <v>47</v>
      </c>
      <c r="K556">
        <v>842919</v>
      </c>
      <c r="L556">
        <v>1</v>
      </c>
    </row>
    <row r="557" spans="1:12" x14ac:dyDescent="0.35">
      <c r="A557">
        <v>4</v>
      </c>
      <c r="C557">
        <v>0</v>
      </c>
      <c r="D557" t="s">
        <v>89</v>
      </c>
      <c r="E557">
        <v>0</v>
      </c>
      <c r="F557">
        <v>0</v>
      </c>
      <c r="J557" t="s">
        <v>89</v>
      </c>
      <c r="K557">
        <v>842919</v>
      </c>
      <c r="L557">
        <v>1</v>
      </c>
    </row>
    <row r="558" spans="1:12" x14ac:dyDescent="0.35">
      <c r="A558">
        <v>5</v>
      </c>
      <c r="C558">
        <v>0</v>
      </c>
      <c r="D558" t="s">
        <v>89</v>
      </c>
      <c r="E558">
        <v>0</v>
      </c>
      <c r="F558">
        <v>0</v>
      </c>
      <c r="J558" t="s">
        <v>89</v>
      </c>
      <c r="K558">
        <v>842919</v>
      </c>
      <c r="L558">
        <v>1</v>
      </c>
    </row>
    <row r="559" spans="1:12" x14ac:dyDescent="0.35">
      <c r="A559">
        <v>6</v>
      </c>
      <c r="C559">
        <v>0</v>
      </c>
      <c r="D559" t="s">
        <v>89</v>
      </c>
      <c r="E559">
        <v>0</v>
      </c>
      <c r="F559">
        <v>0</v>
      </c>
      <c r="J559" t="s">
        <v>89</v>
      </c>
      <c r="K559">
        <v>842919</v>
      </c>
      <c r="L559">
        <v>1</v>
      </c>
    </row>
    <row r="560" spans="1:12" x14ac:dyDescent="0.35">
      <c r="A560">
        <v>7</v>
      </c>
      <c r="C560">
        <v>0</v>
      </c>
      <c r="D560" t="s">
        <v>89</v>
      </c>
      <c r="E560">
        <v>0</v>
      </c>
      <c r="F560">
        <v>0</v>
      </c>
      <c r="J560" t="s">
        <v>89</v>
      </c>
      <c r="K560">
        <v>842919</v>
      </c>
      <c r="L560">
        <v>1</v>
      </c>
    </row>
    <row r="561" spans="1:12" x14ac:dyDescent="0.35">
      <c r="A561">
        <v>8</v>
      </c>
      <c r="C561">
        <v>0</v>
      </c>
      <c r="D561" t="s">
        <v>89</v>
      </c>
      <c r="E561">
        <v>0</v>
      </c>
      <c r="F561">
        <v>0</v>
      </c>
      <c r="J561" t="s">
        <v>89</v>
      </c>
      <c r="K561">
        <v>842919</v>
      </c>
      <c r="L561">
        <v>1</v>
      </c>
    </row>
    <row r="562" spans="1:12" x14ac:dyDescent="0.35">
      <c r="A562">
        <v>9</v>
      </c>
      <c r="C562">
        <v>0</v>
      </c>
      <c r="D562" t="s">
        <v>89</v>
      </c>
      <c r="E562">
        <v>0</v>
      </c>
      <c r="F562">
        <v>0</v>
      </c>
      <c r="J562" t="s">
        <v>89</v>
      </c>
      <c r="K562">
        <v>842919</v>
      </c>
      <c r="L562">
        <v>1</v>
      </c>
    </row>
    <row r="563" spans="1:12" x14ac:dyDescent="0.35">
      <c r="A563">
        <v>10</v>
      </c>
      <c r="C563">
        <v>0</v>
      </c>
      <c r="D563" t="s">
        <v>89</v>
      </c>
      <c r="E563">
        <v>0</v>
      </c>
      <c r="F563">
        <v>0</v>
      </c>
      <c r="J563" t="s">
        <v>89</v>
      </c>
      <c r="K563">
        <v>842919</v>
      </c>
      <c r="L563">
        <v>1</v>
      </c>
    </row>
    <row r="564" spans="1:12" x14ac:dyDescent="0.35">
      <c r="A564">
        <v>11</v>
      </c>
      <c r="C564">
        <v>0</v>
      </c>
      <c r="D564" t="s">
        <v>89</v>
      </c>
      <c r="E564">
        <v>0</v>
      </c>
      <c r="F564">
        <v>0</v>
      </c>
      <c r="J564" t="s">
        <v>89</v>
      </c>
      <c r="K564">
        <v>842919</v>
      </c>
      <c r="L564">
        <v>1</v>
      </c>
    </row>
    <row r="565" spans="1:12" x14ac:dyDescent="0.35">
      <c r="A565">
        <v>12</v>
      </c>
      <c r="C565">
        <v>0</v>
      </c>
      <c r="D565" t="s">
        <v>89</v>
      </c>
      <c r="E565">
        <v>0</v>
      </c>
      <c r="F565">
        <v>0</v>
      </c>
      <c r="J565" t="s">
        <v>89</v>
      </c>
      <c r="K565">
        <v>842919</v>
      </c>
      <c r="L565">
        <v>1</v>
      </c>
    </row>
    <row r="566" spans="1:12" x14ac:dyDescent="0.35">
      <c r="A566">
        <v>1</v>
      </c>
      <c r="B566" t="s">
        <v>160</v>
      </c>
      <c r="C566">
        <v>27</v>
      </c>
      <c r="D566">
        <v>36</v>
      </c>
      <c r="E566">
        <v>2</v>
      </c>
      <c r="F566">
        <v>39</v>
      </c>
      <c r="G566">
        <v>1.3265856481481375E-2</v>
      </c>
      <c r="H566">
        <v>1.3265856481481375E-2</v>
      </c>
      <c r="I566">
        <v>1.3265856481481375E-2</v>
      </c>
      <c r="J566">
        <v>36</v>
      </c>
      <c r="K566">
        <v>511473</v>
      </c>
      <c r="L566">
        <v>1</v>
      </c>
    </row>
    <row r="567" spans="1:12" x14ac:dyDescent="0.35">
      <c r="A567">
        <v>2</v>
      </c>
      <c r="B567" t="s">
        <v>117</v>
      </c>
      <c r="C567">
        <v>20</v>
      </c>
      <c r="D567">
        <v>50</v>
      </c>
      <c r="E567">
        <v>1</v>
      </c>
      <c r="F567">
        <v>25</v>
      </c>
      <c r="G567">
        <v>5.3851851851851595E-3</v>
      </c>
      <c r="H567">
        <v>5.3851851851851595E-3</v>
      </c>
      <c r="I567">
        <v>5.3851851851851595E-3</v>
      </c>
      <c r="J567">
        <v>50</v>
      </c>
      <c r="K567">
        <v>511473</v>
      </c>
      <c r="L567">
        <v>1</v>
      </c>
    </row>
    <row r="568" spans="1:12" x14ac:dyDescent="0.35">
      <c r="A568">
        <v>3</v>
      </c>
      <c r="B568" t="s">
        <v>43</v>
      </c>
      <c r="C568">
        <v>1</v>
      </c>
      <c r="D568">
        <v>40</v>
      </c>
      <c r="E568">
        <v>1</v>
      </c>
      <c r="F568">
        <v>22</v>
      </c>
      <c r="G568">
        <v>1.9406481481481386E-2</v>
      </c>
      <c r="H568">
        <v>1.9406481481481386E-2</v>
      </c>
      <c r="I568">
        <v>1.9406481481481386E-2</v>
      </c>
      <c r="J568">
        <v>40</v>
      </c>
      <c r="K568">
        <v>511473</v>
      </c>
      <c r="L568">
        <v>1</v>
      </c>
    </row>
    <row r="569" spans="1:12" x14ac:dyDescent="0.35">
      <c r="A569">
        <v>4</v>
      </c>
      <c r="C569">
        <v>0</v>
      </c>
      <c r="D569" t="s">
        <v>89</v>
      </c>
      <c r="E569">
        <v>0</v>
      </c>
      <c r="F569">
        <v>0</v>
      </c>
      <c r="J569" t="s">
        <v>89</v>
      </c>
      <c r="K569">
        <v>511473</v>
      </c>
      <c r="L569">
        <v>1</v>
      </c>
    </row>
    <row r="570" spans="1:12" x14ac:dyDescent="0.35">
      <c r="A570">
        <v>5</v>
      </c>
      <c r="C570">
        <v>0</v>
      </c>
      <c r="D570" t="s">
        <v>89</v>
      </c>
      <c r="E570">
        <v>0</v>
      </c>
      <c r="F570">
        <v>0</v>
      </c>
      <c r="J570" t="s">
        <v>89</v>
      </c>
      <c r="K570">
        <v>511473</v>
      </c>
      <c r="L570">
        <v>1</v>
      </c>
    </row>
    <row r="571" spans="1:12" x14ac:dyDescent="0.35">
      <c r="A571">
        <v>6</v>
      </c>
      <c r="C571">
        <v>0</v>
      </c>
      <c r="D571" t="s">
        <v>89</v>
      </c>
      <c r="E571">
        <v>0</v>
      </c>
      <c r="F571">
        <v>0</v>
      </c>
      <c r="J571" t="s">
        <v>89</v>
      </c>
      <c r="K571">
        <v>511473</v>
      </c>
      <c r="L571">
        <v>1</v>
      </c>
    </row>
    <row r="572" spans="1:12" x14ac:dyDescent="0.35">
      <c r="A572">
        <v>7</v>
      </c>
      <c r="C572">
        <v>0</v>
      </c>
      <c r="D572" t="s">
        <v>89</v>
      </c>
      <c r="E572">
        <v>0</v>
      </c>
      <c r="F572">
        <v>0</v>
      </c>
      <c r="J572" t="s">
        <v>89</v>
      </c>
      <c r="K572">
        <v>511473</v>
      </c>
      <c r="L572">
        <v>1</v>
      </c>
    </row>
    <row r="573" spans="1:12" x14ac:dyDescent="0.35">
      <c r="A573">
        <v>8</v>
      </c>
      <c r="C573">
        <v>0</v>
      </c>
      <c r="D573" t="s">
        <v>89</v>
      </c>
      <c r="E573">
        <v>0</v>
      </c>
      <c r="F573">
        <v>0</v>
      </c>
      <c r="J573" t="s">
        <v>89</v>
      </c>
      <c r="K573">
        <v>511473</v>
      </c>
      <c r="L573">
        <v>1</v>
      </c>
    </row>
    <row r="574" spans="1:12" x14ac:dyDescent="0.35">
      <c r="A574">
        <v>9</v>
      </c>
      <c r="C574">
        <v>0</v>
      </c>
      <c r="D574" t="s">
        <v>89</v>
      </c>
      <c r="E574">
        <v>0</v>
      </c>
      <c r="F574">
        <v>0</v>
      </c>
      <c r="J574" t="s">
        <v>89</v>
      </c>
      <c r="K574">
        <v>511473</v>
      </c>
      <c r="L574">
        <v>1</v>
      </c>
    </row>
    <row r="575" spans="1:12" x14ac:dyDescent="0.35">
      <c r="A575">
        <v>10</v>
      </c>
      <c r="C575">
        <v>0</v>
      </c>
      <c r="D575" t="s">
        <v>89</v>
      </c>
      <c r="E575">
        <v>0</v>
      </c>
      <c r="F575">
        <v>0</v>
      </c>
      <c r="J575" t="s">
        <v>89</v>
      </c>
      <c r="K575">
        <v>511473</v>
      </c>
      <c r="L575">
        <v>1</v>
      </c>
    </row>
    <row r="576" spans="1:12" x14ac:dyDescent="0.35">
      <c r="A576">
        <v>11</v>
      </c>
      <c r="C576">
        <v>0</v>
      </c>
      <c r="D576" t="s">
        <v>89</v>
      </c>
      <c r="E576">
        <v>0</v>
      </c>
      <c r="F576">
        <v>0</v>
      </c>
      <c r="J576" t="s">
        <v>89</v>
      </c>
      <c r="K576">
        <v>511473</v>
      </c>
      <c r="L576">
        <v>1</v>
      </c>
    </row>
    <row r="577" spans="1:12" x14ac:dyDescent="0.35">
      <c r="A577">
        <v>12</v>
      </c>
      <c r="C577">
        <v>0</v>
      </c>
      <c r="D577" t="s">
        <v>89</v>
      </c>
      <c r="E577">
        <v>0</v>
      </c>
      <c r="F577">
        <v>0</v>
      </c>
      <c r="J577" t="s">
        <v>89</v>
      </c>
      <c r="K577">
        <v>511473</v>
      </c>
      <c r="L577">
        <v>1</v>
      </c>
    </row>
    <row r="578" spans="1:12" x14ac:dyDescent="0.35">
      <c r="A578">
        <v>1</v>
      </c>
      <c r="B578" t="s">
        <v>40</v>
      </c>
      <c r="C578">
        <v>23</v>
      </c>
      <c r="D578">
        <v>26</v>
      </c>
      <c r="E578">
        <v>2</v>
      </c>
      <c r="F578">
        <v>50</v>
      </c>
      <c r="G578">
        <v>1.2569907407407488E-2</v>
      </c>
      <c r="H578">
        <v>1.2569907407407488E-2</v>
      </c>
      <c r="I578">
        <v>1.2569907407407488E-2</v>
      </c>
      <c r="J578">
        <v>26</v>
      </c>
      <c r="K578">
        <v>686308</v>
      </c>
      <c r="L578">
        <v>1</v>
      </c>
    </row>
    <row r="579" spans="1:12" x14ac:dyDescent="0.35">
      <c r="A579">
        <v>2</v>
      </c>
      <c r="B579" t="s">
        <v>108</v>
      </c>
      <c r="C579">
        <v>33</v>
      </c>
      <c r="D579">
        <v>57</v>
      </c>
      <c r="E579">
        <v>2</v>
      </c>
      <c r="F579">
        <v>18</v>
      </c>
      <c r="G579">
        <v>5.6839120370371088E-3</v>
      </c>
      <c r="H579">
        <v>5.6839120370371088E-3</v>
      </c>
      <c r="I579">
        <v>5.6839120370371088E-3</v>
      </c>
      <c r="J579">
        <v>57</v>
      </c>
      <c r="K579">
        <v>686308</v>
      </c>
      <c r="L579">
        <v>1</v>
      </c>
    </row>
    <row r="580" spans="1:12" x14ac:dyDescent="0.35">
      <c r="A580">
        <v>3</v>
      </c>
      <c r="B580" t="s">
        <v>92</v>
      </c>
      <c r="C580">
        <v>3</v>
      </c>
      <c r="D580">
        <v>48</v>
      </c>
      <c r="E580">
        <v>1</v>
      </c>
      <c r="F580">
        <v>6</v>
      </c>
      <c r="G580">
        <v>2.1178009259259278E-2</v>
      </c>
      <c r="H580">
        <v>2.1178009259259278E-2</v>
      </c>
      <c r="I580">
        <v>2.1178009259259278E-2</v>
      </c>
      <c r="J580">
        <v>48</v>
      </c>
      <c r="K580">
        <v>686308</v>
      </c>
      <c r="L580">
        <v>1</v>
      </c>
    </row>
    <row r="581" spans="1:12" x14ac:dyDescent="0.35">
      <c r="A581">
        <v>4</v>
      </c>
      <c r="C581">
        <v>0</v>
      </c>
      <c r="D581" t="s">
        <v>89</v>
      </c>
      <c r="E581">
        <v>0</v>
      </c>
      <c r="F581">
        <v>0</v>
      </c>
      <c r="J581" t="s">
        <v>89</v>
      </c>
      <c r="K581">
        <v>686308</v>
      </c>
      <c r="L581">
        <v>1</v>
      </c>
    </row>
    <row r="582" spans="1:12" x14ac:dyDescent="0.35">
      <c r="A582">
        <v>5</v>
      </c>
      <c r="C582">
        <v>0</v>
      </c>
      <c r="D582" t="s">
        <v>89</v>
      </c>
      <c r="E582">
        <v>0</v>
      </c>
      <c r="F582">
        <v>0</v>
      </c>
      <c r="J582" t="s">
        <v>89</v>
      </c>
      <c r="K582">
        <v>686308</v>
      </c>
      <c r="L582">
        <v>1</v>
      </c>
    </row>
    <row r="583" spans="1:12" x14ac:dyDescent="0.35">
      <c r="A583">
        <v>6</v>
      </c>
      <c r="C583">
        <v>0</v>
      </c>
      <c r="D583" t="s">
        <v>89</v>
      </c>
      <c r="E583">
        <v>0</v>
      </c>
      <c r="F583">
        <v>0</v>
      </c>
      <c r="J583" t="s">
        <v>89</v>
      </c>
      <c r="K583">
        <v>686308</v>
      </c>
      <c r="L583">
        <v>1</v>
      </c>
    </row>
    <row r="584" spans="1:12" x14ac:dyDescent="0.35">
      <c r="A584">
        <v>7</v>
      </c>
      <c r="C584">
        <v>0</v>
      </c>
      <c r="D584" t="s">
        <v>89</v>
      </c>
      <c r="E584">
        <v>0</v>
      </c>
      <c r="F584">
        <v>0</v>
      </c>
      <c r="J584" t="s">
        <v>89</v>
      </c>
      <c r="K584">
        <v>686308</v>
      </c>
      <c r="L584">
        <v>1</v>
      </c>
    </row>
    <row r="585" spans="1:12" x14ac:dyDescent="0.35">
      <c r="A585">
        <v>8</v>
      </c>
      <c r="C585">
        <v>0</v>
      </c>
      <c r="D585" t="s">
        <v>89</v>
      </c>
      <c r="E585">
        <v>0</v>
      </c>
      <c r="F585">
        <v>0</v>
      </c>
      <c r="J585" t="s">
        <v>89</v>
      </c>
      <c r="K585">
        <v>686308</v>
      </c>
      <c r="L585">
        <v>1</v>
      </c>
    </row>
    <row r="586" spans="1:12" x14ac:dyDescent="0.35">
      <c r="A586">
        <v>9</v>
      </c>
      <c r="C586">
        <v>0</v>
      </c>
      <c r="D586" t="s">
        <v>89</v>
      </c>
      <c r="E586">
        <v>0</v>
      </c>
      <c r="F586">
        <v>0</v>
      </c>
      <c r="J586" t="s">
        <v>89</v>
      </c>
      <c r="K586">
        <v>686308</v>
      </c>
      <c r="L586">
        <v>1</v>
      </c>
    </row>
    <row r="587" spans="1:12" x14ac:dyDescent="0.35">
      <c r="A587">
        <v>10</v>
      </c>
      <c r="C587">
        <v>0</v>
      </c>
      <c r="D587" t="s">
        <v>89</v>
      </c>
      <c r="E587">
        <v>0</v>
      </c>
      <c r="F587">
        <v>0</v>
      </c>
      <c r="J587" t="s">
        <v>89</v>
      </c>
      <c r="K587">
        <v>686308</v>
      </c>
      <c r="L587">
        <v>1</v>
      </c>
    </row>
    <row r="588" spans="1:12" x14ac:dyDescent="0.35">
      <c r="A588">
        <v>11</v>
      </c>
      <c r="C588">
        <v>0</v>
      </c>
      <c r="D588" t="s">
        <v>89</v>
      </c>
      <c r="E588">
        <v>0</v>
      </c>
      <c r="F588">
        <v>0</v>
      </c>
      <c r="J588" t="s">
        <v>89</v>
      </c>
      <c r="K588">
        <v>686308</v>
      </c>
      <c r="L588">
        <v>1</v>
      </c>
    </row>
    <row r="589" spans="1:12" x14ac:dyDescent="0.35">
      <c r="A589">
        <v>12</v>
      </c>
      <c r="C589">
        <v>0</v>
      </c>
      <c r="D589" t="s">
        <v>89</v>
      </c>
      <c r="E589">
        <v>0</v>
      </c>
      <c r="F589">
        <v>0</v>
      </c>
      <c r="J589" t="s">
        <v>89</v>
      </c>
      <c r="K589">
        <v>686308</v>
      </c>
      <c r="L589">
        <v>1</v>
      </c>
    </row>
    <row r="590" spans="1:12" x14ac:dyDescent="0.35">
      <c r="A590">
        <v>1</v>
      </c>
      <c r="B590" t="s">
        <v>117</v>
      </c>
      <c r="C590">
        <v>44</v>
      </c>
      <c r="D590">
        <v>50</v>
      </c>
      <c r="E590">
        <v>3</v>
      </c>
      <c r="F590">
        <v>25</v>
      </c>
      <c r="G590" t="s">
        <v>158</v>
      </c>
      <c r="H590" t="s">
        <v>158</v>
      </c>
      <c r="I590">
        <v>4</v>
      </c>
      <c r="J590">
        <v>50</v>
      </c>
      <c r="K590">
        <v>478414</v>
      </c>
      <c r="L590">
        <v>1</v>
      </c>
    </row>
    <row r="591" spans="1:12" x14ac:dyDescent="0.35">
      <c r="A591">
        <v>2</v>
      </c>
      <c r="B591" t="s">
        <v>160</v>
      </c>
      <c r="C591">
        <v>13</v>
      </c>
      <c r="D591">
        <v>36</v>
      </c>
      <c r="E591">
        <v>1</v>
      </c>
      <c r="F591">
        <v>39</v>
      </c>
      <c r="G591">
        <v>4.9092592592592244E-3</v>
      </c>
      <c r="H591">
        <v>4.9092592592592244E-3</v>
      </c>
      <c r="I591">
        <v>4.9092592592592244E-3</v>
      </c>
      <c r="J591">
        <v>36</v>
      </c>
      <c r="K591">
        <v>478414</v>
      </c>
      <c r="L591">
        <v>1</v>
      </c>
    </row>
    <row r="592" spans="1:12" x14ac:dyDescent="0.35">
      <c r="A592">
        <v>3</v>
      </c>
      <c r="B592" t="s">
        <v>145</v>
      </c>
      <c r="C592">
        <v>49</v>
      </c>
      <c r="D592">
        <v>50</v>
      </c>
      <c r="E592">
        <v>1</v>
      </c>
      <c r="F592">
        <v>2</v>
      </c>
      <c r="G592">
        <v>2.2389351851851869E-2</v>
      </c>
      <c r="H592">
        <v>2.2389351851851869E-2</v>
      </c>
      <c r="I592">
        <v>2.2389351851851869E-2</v>
      </c>
      <c r="J592">
        <v>50</v>
      </c>
      <c r="K592">
        <v>478414</v>
      </c>
      <c r="L592">
        <v>1</v>
      </c>
    </row>
    <row r="593" spans="1:12" x14ac:dyDescent="0.35">
      <c r="A593">
        <v>4</v>
      </c>
      <c r="C593">
        <v>0</v>
      </c>
      <c r="D593" t="s">
        <v>89</v>
      </c>
      <c r="E593">
        <v>0</v>
      </c>
      <c r="F593">
        <v>0</v>
      </c>
      <c r="J593" t="s">
        <v>89</v>
      </c>
      <c r="K593">
        <v>478414</v>
      </c>
      <c r="L593">
        <v>1</v>
      </c>
    </row>
    <row r="594" spans="1:12" x14ac:dyDescent="0.35">
      <c r="A594">
        <v>5</v>
      </c>
      <c r="C594">
        <v>0</v>
      </c>
      <c r="D594" t="s">
        <v>89</v>
      </c>
      <c r="E594">
        <v>0</v>
      </c>
      <c r="F594">
        <v>0</v>
      </c>
      <c r="J594" t="s">
        <v>89</v>
      </c>
      <c r="K594">
        <v>478414</v>
      </c>
      <c r="L594">
        <v>1</v>
      </c>
    </row>
    <row r="595" spans="1:12" x14ac:dyDescent="0.35">
      <c r="A595">
        <v>6</v>
      </c>
      <c r="C595">
        <v>0</v>
      </c>
      <c r="D595" t="s">
        <v>89</v>
      </c>
      <c r="E595">
        <v>0</v>
      </c>
      <c r="F595">
        <v>0</v>
      </c>
      <c r="J595" t="s">
        <v>89</v>
      </c>
      <c r="K595">
        <v>478414</v>
      </c>
      <c r="L595">
        <v>1</v>
      </c>
    </row>
    <row r="596" spans="1:12" x14ac:dyDescent="0.35">
      <c r="A596">
        <v>7</v>
      </c>
      <c r="C596">
        <v>0</v>
      </c>
      <c r="D596" t="s">
        <v>89</v>
      </c>
      <c r="E596">
        <v>0</v>
      </c>
      <c r="F596">
        <v>0</v>
      </c>
      <c r="J596" t="s">
        <v>89</v>
      </c>
      <c r="K596">
        <v>478414</v>
      </c>
      <c r="L596">
        <v>1</v>
      </c>
    </row>
    <row r="597" spans="1:12" x14ac:dyDescent="0.35">
      <c r="A597">
        <v>8</v>
      </c>
      <c r="C597">
        <v>0</v>
      </c>
      <c r="D597" t="s">
        <v>89</v>
      </c>
      <c r="E597">
        <v>0</v>
      </c>
      <c r="F597">
        <v>0</v>
      </c>
      <c r="J597" t="s">
        <v>89</v>
      </c>
      <c r="K597">
        <v>478414</v>
      </c>
      <c r="L597">
        <v>1</v>
      </c>
    </row>
    <row r="598" spans="1:12" x14ac:dyDescent="0.35">
      <c r="A598">
        <v>9</v>
      </c>
      <c r="C598">
        <v>0</v>
      </c>
      <c r="D598" t="s">
        <v>89</v>
      </c>
      <c r="E598">
        <v>0</v>
      </c>
      <c r="F598">
        <v>0</v>
      </c>
      <c r="J598" t="s">
        <v>89</v>
      </c>
      <c r="K598">
        <v>478414</v>
      </c>
      <c r="L598">
        <v>1</v>
      </c>
    </row>
    <row r="599" spans="1:12" x14ac:dyDescent="0.35">
      <c r="A599">
        <v>10</v>
      </c>
      <c r="C599">
        <v>0</v>
      </c>
      <c r="D599" t="s">
        <v>89</v>
      </c>
      <c r="E599">
        <v>0</v>
      </c>
      <c r="F599">
        <v>0</v>
      </c>
      <c r="J599" t="s">
        <v>89</v>
      </c>
      <c r="K599">
        <v>478414</v>
      </c>
      <c r="L599">
        <v>1</v>
      </c>
    </row>
    <row r="600" spans="1:12" x14ac:dyDescent="0.35">
      <c r="A600">
        <v>11</v>
      </c>
      <c r="C600">
        <v>0</v>
      </c>
      <c r="D600" t="s">
        <v>89</v>
      </c>
      <c r="E600">
        <v>0</v>
      </c>
      <c r="F600">
        <v>0</v>
      </c>
      <c r="J600" t="s">
        <v>89</v>
      </c>
      <c r="K600">
        <v>478414</v>
      </c>
      <c r="L600">
        <v>1</v>
      </c>
    </row>
    <row r="601" spans="1:12" x14ac:dyDescent="0.35">
      <c r="A601">
        <v>12</v>
      </c>
      <c r="C601">
        <v>0</v>
      </c>
      <c r="D601" t="s">
        <v>89</v>
      </c>
      <c r="E601">
        <v>0</v>
      </c>
      <c r="F601">
        <v>0</v>
      </c>
      <c r="J601" t="s">
        <v>89</v>
      </c>
      <c r="K601">
        <v>478414</v>
      </c>
      <c r="L601">
        <v>1</v>
      </c>
    </row>
    <row r="602" spans="1:12" x14ac:dyDescent="0.35">
      <c r="A602">
        <v>1</v>
      </c>
      <c r="B602" t="s">
        <v>161</v>
      </c>
      <c r="C602">
        <v>10</v>
      </c>
      <c r="D602">
        <v>58</v>
      </c>
      <c r="E602">
        <v>2</v>
      </c>
      <c r="F602">
        <v>17</v>
      </c>
      <c r="G602" t="s">
        <v>129</v>
      </c>
      <c r="H602" t="s">
        <v>129</v>
      </c>
      <c r="I602">
        <v>8</v>
      </c>
      <c r="J602">
        <v>58</v>
      </c>
      <c r="K602">
        <v>468290</v>
      </c>
      <c r="L602">
        <v>1</v>
      </c>
    </row>
    <row r="603" spans="1:12" x14ac:dyDescent="0.35">
      <c r="A603">
        <v>2</v>
      </c>
      <c r="B603" t="s">
        <v>113</v>
      </c>
      <c r="C603">
        <v>31</v>
      </c>
      <c r="D603">
        <v>39</v>
      </c>
      <c r="E603">
        <v>1</v>
      </c>
      <c r="F603">
        <v>36</v>
      </c>
      <c r="G603">
        <v>4.9615740740740488E-3</v>
      </c>
      <c r="H603">
        <v>4.9615740740740488E-3</v>
      </c>
      <c r="I603">
        <v>4.9615740740740488E-3</v>
      </c>
      <c r="J603">
        <v>39</v>
      </c>
      <c r="K603">
        <v>468290</v>
      </c>
      <c r="L603">
        <v>1</v>
      </c>
    </row>
    <row r="604" spans="1:12" x14ac:dyDescent="0.35">
      <c r="A604">
        <v>3</v>
      </c>
      <c r="C604">
        <v>0</v>
      </c>
      <c r="D604" t="s">
        <v>89</v>
      </c>
      <c r="E604">
        <v>0</v>
      </c>
      <c r="F604">
        <v>0</v>
      </c>
      <c r="J604" t="s">
        <v>89</v>
      </c>
      <c r="K604">
        <v>468290</v>
      </c>
      <c r="L604">
        <v>1</v>
      </c>
    </row>
    <row r="605" spans="1:12" x14ac:dyDescent="0.35">
      <c r="A605">
        <v>4</v>
      </c>
      <c r="C605">
        <v>0</v>
      </c>
      <c r="D605" t="s">
        <v>89</v>
      </c>
      <c r="E605">
        <v>0</v>
      </c>
      <c r="F605">
        <v>0</v>
      </c>
      <c r="J605" t="s">
        <v>89</v>
      </c>
      <c r="K605">
        <v>468290</v>
      </c>
      <c r="L605">
        <v>1</v>
      </c>
    </row>
    <row r="606" spans="1:12" x14ac:dyDescent="0.35">
      <c r="A606">
        <v>5</v>
      </c>
      <c r="C606">
        <v>0</v>
      </c>
      <c r="D606" t="s">
        <v>89</v>
      </c>
      <c r="E606">
        <v>0</v>
      </c>
      <c r="F606">
        <v>0</v>
      </c>
      <c r="J606" t="s">
        <v>89</v>
      </c>
      <c r="K606">
        <v>468290</v>
      </c>
      <c r="L606">
        <v>1</v>
      </c>
    </row>
    <row r="607" spans="1:12" x14ac:dyDescent="0.35">
      <c r="A607">
        <v>6</v>
      </c>
      <c r="C607">
        <v>0</v>
      </c>
      <c r="D607" t="s">
        <v>89</v>
      </c>
      <c r="E607">
        <v>0</v>
      </c>
      <c r="F607">
        <v>0</v>
      </c>
      <c r="J607" t="s">
        <v>89</v>
      </c>
      <c r="K607">
        <v>468290</v>
      </c>
      <c r="L607">
        <v>1</v>
      </c>
    </row>
    <row r="608" spans="1:12" x14ac:dyDescent="0.35">
      <c r="A608">
        <v>7</v>
      </c>
      <c r="C608">
        <v>0</v>
      </c>
      <c r="D608" t="s">
        <v>89</v>
      </c>
      <c r="E608">
        <v>0</v>
      </c>
      <c r="F608">
        <v>0</v>
      </c>
      <c r="J608" t="s">
        <v>89</v>
      </c>
      <c r="K608">
        <v>468290</v>
      </c>
      <c r="L608">
        <v>1</v>
      </c>
    </row>
    <row r="609" spans="1:12" x14ac:dyDescent="0.35">
      <c r="A609">
        <v>8</v>
      </c>
      <c r="C609">
        <v>0</v>
      </c>
      <c r="D609" t="s">
        <v>89</v>
      </c>
      <c r="E609">
        <v>0</v>
      </c>
      <c r="F609">
        <v>0</v>
      </c>
      <c r="J609" t="s">
        <v>89</v>
      </c>
      <c r="K609">
        <v>468290</v>
      </c>
      <c r="L609">
        <v>1</v>
      </c>
    </row>
    <row r="610" spans="1:12" x14ac:dyDescent="0.35">
      <c r="A610">
        <v>9</v>
      </c>
      <c r="C610">
        <v>0</v>
      </c>
      <c r="D610" t="s">
        <v>89</v>
      </c>
      <c r="E610">
        <v>0</v>
      </c>
      <c r="F610">
        <v>0</v>
      </c>
      <c r="J610" t="s">
        <v>89</v>
      </c>
      <c r="K610">
        <v>468290</v>
      </c>
      <c r="L610">
        <v>1</v>
      </c>
    </row>
    <row r="611" spans="1:12" x14ac:dyDescent="0.35">
      <c r="A611">
        <v>10</v>
      </c>
      <c r="C611">
        <v>0</v>
      </c>
      <c r="D611" t="s">
        <v>89</v>
      </c>
      <c r="E611">
        <v>0</v>
      </c>
      <c r="F611">
        <v>0</v>
      </c>
      <c r="J611" t="s">
        <v>89</v>
      </c>
      <c r="K611">
        <v>468290</v>
      </c>
      <c r="L611">
        <v>1</v>
      </c>
    </row>
    <row r="612" spans="1:12" x14ac:dyDescent="0.35">
      <c r="A612">
        <v>11</v>
      </c>
      <c r="C612">
        <v>0</v>
      </c>
      <c r="D612" t="s">
        <v>89</v>
      </c>
      <c r="E612">
        <v>0</v>
      </c>
      <c r="F612">
        <v>0</v>
      </c>
      <c r="J612" t="s">
        <v>89</v>
      </c>
      <c r="K612">
        <v>468290</v>
      </c>
      <c r="L612">
        <v>1</v>
      </c>
    </row>
    <row r="613" spans="1:12" x14ac:dyDescent="0.35">
      <c r="A613">
        <v>12</v>
      </c>
      <c r="C613">
        <v>0</v>
      </c>
      <c r="D613" t="s">
        <v>89</v>
      </c>
      <c r="E613">
        <v>0</v>
      </c>
      <c r="F613">
        <v>0</v>
      </c>
      <c r="J613" t="s">
        <v>89</v>
      </c>
      <c r="K613">
        <v>468290</v>
      </c>
      <c r="L613">
        <v>1</v>
      </c>
    </row>
    <row r="614" spans="1:12" x14ac:dyDescent="0.35">
      <c r="A614">
        <v>1</v>
      </c>
      <c r="B614" t="s">
        <v>16</v>
      </c>
      <c r="C614">
        <v>8</v>
      </c>
      <c r="D614">
        <v>45</v>
      </c>
      <c r="E614">
        <v>2</v>
      </c>
      <c r="F614">
        <v>30</v>
      </c>
      <c r="G614" t="s">
        <v>162</v>
      </c>
      <c r="H614" t="s">
        <v>162</v>
      </c>
      <c r="I614">
        <v>1</v>
      </c>
      <c r="J614">
        <v>45</v>
      </c>
      <c r="K614">
        <v>677889</v>
      </c>
      <c r="L614">
        <v>1</v>
      </c>
    </row>
    <row r="615" spans="1:12" x14ac:dyDescent="0.35">
      <c r="A615">
        <v>2</v>
      </c>
      <c r="B615" t="s">
        <v>163</v>
      </c>
      <c r="C615">
        <v>25</v>
      </c>
      <c r="D615">
        <v>56</v>
      </c>
      <c r="E615">
        <v>1</v>
      </c>
      <c r="F615">
        <v>19</v>
      </c>
      <c r="G615">
        <v>5.6261574074074616E-3</v>
      </c>
      <c r="H615">
        <v>5.6261574074074616E-3</v>
      </c>
      <c r="I615">
        <v>5.6261574074074616E-3</v>
      </c>
      <c r="J615">
        <v>56</v>
      </c>
      <c r="K615">
        <v>677889</v>
      </c>
      <c r="L615">
        <v>1</v>
      </c>
    </row>
    <row r="616" spans="1:12" x14ac:dyDescent="0.35">
      <c r="A616">
        <v>3</v>
      </c>
      <c r="C616">
        <v>0</v>
      </c>
      <c r="D616" t="s">
        <v>89</v>
      </c>
      <c r="E616">
        <v>0</v>
      </c>
      <c r="F616">
        <v>0</v>
      </c>
      <c r="J616" t="s">
        <v>89</v>
      </c>
      <c r="K616">
        <v>677889</v>
      </c>
      <c r="L616">
        <v>1</v>
      </c>
    </row>
    <row r="617" spans="1:12" x14ac:dyDescent="0.35">
      <c r="A617">
        <v>4</v>
      </c>
      <c r="C617">
        <v>0</v>
      </c>
      <c r="D617" t="s">
        <v>89</v>
      </c>
      <c r="E617">
        <v>0</v>
      </c>
      <c r="F617">
        <v>0</v>
      </c>
      <c r="J617" t="s">
        <v>89</v>
      </c>
      <c r="K617">
        <v>677889</v>
      </c>
      <c r="L617">
        <v>1</v>
      </c>
    </row>
    <row r="618" spans="1:12" x14ac:dyDescent="0.35">
      <c r="A618">
        <v>5</v>
      </c>
      <c r="C618">
        <v>0</v>
      </c>
      <c r="D618" t="s">
        <v>89</v>
      </c>
      <c r="E618">
        <v>0</v>
      </c>
      <c r="F618">
        <v>0</v>
      </c>
      <c r="J618" t="s">
        <v>89</v>
      </c>
      <c r="K618">
        <v>677889</v>
      </c>
      <c r="L618">
        <v>1</v>
      </c>
    </row>
    <row r="619" spans="1:12" x14ac:dyDescent="0.35">
      <c r="A619">
        <v>6</v>
      </c>
      <c r="C619">
        <v>0</v>
      </c>
      <c r="D619" t="s">
        <v>89</v>
      </c>
      <c r="E619">
        <v>0</v>
      </c>
      <c r="F619">
        <v>0</v>
      </c>
      <c r="J619" t="s">
        <v>89</v>
      </c>
      <c r="K619">
        <v>677889</v>
      </c>
      <c r="L619">
        <v>1</v>
      </c>
    </row>
    <row r="620" spans="1:12" x14ac:dyDescent="0.35">
      <c r="A620">
        <v>7</v>
      </c>
      <c r="C620">
        <v>0</v>
      </c>
      <c r="D620" t="s">
        <v>89</v>
      </c>
      <c r="E620">
        <v>0</v>
      </c>
      <c r="F620">
        <v>0</v>
      </c>
      <c r="J620" t="s">
        <v>89</v>
      </c>
      <c r="K620">
        <v>677889</v>
      </c>
      <c r="L620">
        <v>1</v>
      </c>
    </row>
    <row r="621" spans="1:12" x14ac:dyDescent="0.35">
      <c r="A621">
        <v>8</v>
      </c>
      <c r="C621">
        <v>0</v>
      </c>
      <c r="D621" t="s">
        <v>89</v>
      </c>
      <c r="E621">
        <v>0</v>
      </c>
      <c r="F621">
        <v>0</v>
      </c>
      <c r="J621" t="s">
        <v>89</v>
      </c>
      <c r="K621">
        <v>677889</v>
      </c>
      <c r="L621">
        <v>1</v>
      </c>
    </row>
    <row r="622" spans="1:12" x14ac:dyDescent="0.35">
      <c r="A622">
        <v>9</v>
      </c>
      <c r="C622">
        <v>0</v>
      </c>
      <c r="D622" t="s">
        <v>89</v>
      </c>
      <c r="E622">
        <v>0</v>
      </c>
      <c r="F622">
        <v>0</v>
      </c>
      <c r="J622" t="s">
        <v>89</v>
      </c>
      <c r="K622">
        <v>677889</v>
      </c>
      <c r="L622">
        <v>1</v>
      </c>
    </row>
    <row r="623" spans="1:12" x14ac:dyDescent="0.35">
      <c r="A623">
        <v>10</v>
      </c>
      <c r="C623">
        <v>0</v>
      </c>
      <c r="D623" t="s">
        <v>89</v>
      </c>
      <c r="E623">
        <v>0</v>
      </c>
      <c r="F623">
        <v>0</v>
      </c>
      <c r="J623" t="s">
        <v>89</v>
      </c>
      <c r="K623">
        <v>677889</v>
      </c>
      <c r="L623">
        <v>1</v>
      </c>
    </row>
    <row r="624" spans="1:12" x14ac:dyDescent="0.35">
      <c r="A624">
        <v>11</v>
      </c>
      <c r="C624">
        <v>0</v>
      </c>
      <c r="D624" t="s">
        <v>89</v>
      </c>
      <c r="E624">
        <v>0</v>
      </c>
      <c r="F624">
        <v>0</v>
      </c>
      <c r="J624" t="s">
        <v>89</v>
      </c>
      <c r="K624">
        <v>677889</v>
      </c>
      <c r="L624">
        <v>1</v>
      </c>
    </row>
    <row r="625" spans="1:12" x14ac:dyDescent="0.35">
      <c r="A625">
        <v>12</v>
      </c>
      <c r="C625">
        <v>0</v>
      </c>
      <c r="D625" t="s">
        <v>89</v>
      </c>
      <c r="E625">
        <v>0</v>
      </c>
      <c r="F625">
        <v>0</v>
      </c>
      <c r="J625" t="s">
        <v>89</v>
      </c>
      <c r="K625">
        <v>677889</v>
      </c>
      <c r="L625">
        <v>1</v>
      </c>
    </row>
    <row r="626" spans="1:12" x14ac:dyDescent="0.35">
      <c r="A626">
        <v>1</v>
      </c>
      <c r="B626" t="s">
        <v>55</v>
      </c>
      <c r="C626">
        <v>25</v>
      </c>
      <c r="D626">
        <v>44</v>
      </c>
      <c r="E626">
        <v>2</v>
      </c>
      <c r="F626">
        <v>31</v>
      </c>
      <c r="G626">
        <v>1.3870023148148114E-2</v>
      </c>
      <c r="H626">
        <v>1.3870023148148114E-2</v>
      </c>
      <c r="I626">
        <v>1.3870023148148114E-2</v>
      </c>
      <c r="J626">
        <v>44</v>
      </c>
      <c r="K626">
        <v>221436</v>
      </c>
      <c r="L626">
        <v>1</v>
      </c>
    </row>
    <row r="627" spans="1:12" x14ac:dyDescent="0.35">
      <c r="A627">
        <v>2</v>
      </c>
      <c r="B627" t="s">
        <v>161</v>
      </c>
      <c r="C627">
        <v>16</v>
      </c>
      <c r="D627">
        <v>58</v>
      </c>
      <c r="E627">
        <v>1</v>
      </c>
      <c r="F627">
        <v>17</v>
      </c>
      <c r="G627">
        <v>5.7406250000000547E-3</v>
      </c>
      <c r="H627">
        <v>5.7406250000000547E-3</v>
      </c>
      <c r="I627">
        <v>5.7406250000000547E-3</v>
      </c>
      <c r="J627">
        <v>58</v>
      </c>
      <c r="K627">
        <v>221436</v>
      </c>
      <c r="L627">
        <v>1</v>
      </c>
    </row>
    <row r="628" spans="1:12" x14ac:dyDescent="0.35">
      <c r="A628">
        <v>3</v>
      </c>
      <c r="C628">
        <v>0</v>
      </c>
      <c r="D628" t="s">
        <v>89</v>
      </c>
      <c r="E628">
        <v>0</v>
      </c>
      <c r="F628">
        <v>0</v>
      </c>
      <c r="J628" t="s">
        <v>89</v>
      </c>
      <c r="K628">
        <v>221436</v>
      </c>
      <c r="L628">
        <v>1</v>
      </c>
    </row>
    <row r="629" spans="1:12" x14ac:dyDescent="0.35">
      <c r="A629">
        <v>4</v>
      </c>
      <c r="C629">
        <v>0</v>
      </c>
      <c r="D629" t="s">
        <v>89</v>
      </c>
      <c r="E629">
        <v>0</v>
      </c>
      <c r="F629">
        <v>0</v>
      </c>
      <c r="J629" t="s">
        <v>89</v>
      </c>
      <c r="K629">
        <v>221436</v>
      </c>
      <c r="L629">
        <v>1</v>
      </c>
    </row>
    <row r="630" spans="1:12" x14ac:dyDescent="0.35">
      <c r="A630">
        <v>5</v>
      </c>
      <c r="C630">
        <v>0</v>
      </c>
      <c r="D630" t="s">
        <v>89</v>
      </c>
      <c r="E630">
        <v>0</v>
      </c>
      <c r="F630">
        <v>0</v>
      </c>
      <c r="J630" t="s">
        <v>89</v>
      </c>
      <c r="K630">
        <v>221436</v>
      </c>
      <c r="L630">
        <v>1</v>
      </c>
    </row>
    <row r="631" spans="1:12" x14ac:dyDescent="0.35">
      <c r="A631">
        <v>6</v>
      </c>
      <c r="C631">
        <v>0</v>
      </c>
      <c r="D631" t="s">
        <v>89</v>
      </c>
      <c r="E631">
        <v>0</v>
      </c>
      <c r="F631">
        <v>0</v>
      </c>
      <c r="J631" t="s">
        <v>89</v>
      </c>
      <c r="K631">
        <v>221436</v>
      </c>
      <c r="L631">
        <v>1</v>
      </c>
    </row>
    <row r="632" spans="1:12" x14ac:dyDescent="0.35">
      <c r="A632">
        <v>7</v>
      </c>
      <c r="C632">
        <v>0</v>
      </c>
      <c r="D632" t="s">
        <v>89</v>
      </c>
      <c r="E632">
        <v>0</v>
      </c>
      <c r="F632">
        <v>0</v>
      </c>
      <c r="J632" t="s">
        <v>89</v>
      </c>
      <c r="K632">
        <v>221436</v>
      </c>
      <c r="L632">
        <v>1</v>
      </c>
    </row>
    <row r="633" spans="1:12" x14ac:dyDescent="0.35">
      <c r="A633">
        <v>8</v>
      </c>
      <c r="C633">
        <v>0</v>
      </c>
      <c r="D633" t="s">
        <v>89</v>
      </c>
      <c r="E633">
        <v>0</v>
      </c>
      <c r="F633">
        <v>0</v>
      </c>
      <c r="J633" t="s">
        <v>89</v>
      </c>
      <c r="K633">
        <v>221436</v>
      </c>
      <c r="L633">
        <v>1</v>
      </c>
    </row>
    <row r="634" spans="1:12" x14ac:dyDescent="0.35">
      <c r="A634">
        <v>9</v>
      </c>
      <c r="C634">
        <v>0</v>
      </c>
      <c r="D634" t="s">
        <v>89</v>
      </c>
      <c r="E634">
        <v>0</v>
      </c>
      <c r="F634">
        <v>0</v>
      </c>
      <c r="J634" t="s">
        <v>89</v>
      </c>
      <c r="K634">
        <v>221436</v>
      </c>
      <c r="L634">
        <v>1</v>
      </c>
    </row>
    <row r="635" spans="1:12" x14ac:dyDescent="0.35">
      <c r="A635">
        <v>10</v>
      </c>
      <c r="C635">
        <v>0</v>
      </c>
      <c r="D635" t="s">
        <v>89</v>
      </c>
      <c r="E635">
        <v>0</v>
      </c>
      <c r="F635">
        <v>0</v>
      </c>
      <c r="J635" t="s">
        <v>89</v>
      </c>
      <c r="K635">
        <v>221436</v>
      </c>
      <c r="L635">
        <v>1</v>
      </c>
    </row>
    <row r="636" spans="1:12" x14ac:dyDescent="0.35">
      <c r="A636">
        <v>11</v>
      </c>
      <c r="C636">
        <v>0</v>
      </c>
      <c r="D636" t="s">
        <v>89</v>
      </c>
      <c r="E636">
        <v>0</v>
      </c>
      <c r="F636">
        <v>0</v>
      </c>
      <c r="J636" t="s">
        <v>89</v>
      </c>
      <c r="K636">
        <v>221436</v>
      </c>
      <c r="L636">
        <v>1</v>
      </c>
    </row>
    <row r="637" spans="1:12" x14ac:dyDescent="0.35">
      <c r="A637">
        <v>12</v>
      </c>
      <c r="C637">
        <v>0</v>
      </c>
      <c r="D637" t="s">
        <v>89</v>
      </c>
      <c r="E637">
        <v>0</v>
      </c>
      <c r="F637">
        <v>0</v>
      </c>
      <c r="J637" t="s">
        <v>89</v>
      </c>
      <c r="K637">
        <v>221436</v>
      </c>
      <c r="L637">
        <v>1</v>
      </c>
    </row>
    <row r="638" spans="1:12" x14ac:dyDescent="0.35">
      <c r="A638">
        <v>1</v>
      </c>
      <c r="B638" t="s">
        <v>115</v>
      </c>
      <c r="C638">
        <v>22</v>
      </c>
      <c r="D638">
        <v>41</v>
      </c>
      <c r="E638">
        <v>2</v>
      </c>
      <c r="F638">
        <v>34</v>
      </c>
      <c r="G638">
        <v>1.3579745370370322E-2</v>
      </c>
      <c r="H638">
        <v>1.3579745370370322E-2</v>
      </c>
      <c r="I638">
        <v>1.3579745370370322E-2</v>
      </c>
      <c r="J638">
        <v>41</v>
      </c>
      <c r="K638">
        <v>155471</v>
      </c>
      <c r="L638">
        <v>1</v>
      </c>
    </row>
    <row r="639" spans="1:12" x14ac:dyDescent="0.35">
      <c r="A639">
        <v>2</v>
      </c>
      <c r="B639" t="s">
        <v>146</v>
      </c>
      <c r="C639">
        <v>23</v>
      </c>
      <c r="D639">
        <v>62</v>
      </c>
      <c r="E639">
        <v>1</v>
      </c>
      <c r="F639">
        <v>13</v>
      </c>
      <c r="G639">
        <v>6.0303240740740005E-3</v>
      </c>
      <c r="H639">
        <v>6.0303240740740005E-3</v>
      </c>
      <c r="I639">
        <v>6.0303240740740005E-3</v>
      </c>
      <c r="J639">
        <v>62</v>
      </c>
      <c r="K639">
        <v>155471</v>
      </c>
      <c r="L639">
        <v>1</v>
      </c>
    </row>
    <row r="640" spans="1:12" x14ac:dyDescent="0.35">
      <c r="A640">
        <v>3</v>
      </c>
      <c r="C640">
        <v>0</v>
      </c>
      <c r="D640" t="s">
        <v>89</v>
      </c>
      <c r="E640">
        <v>0</v>
      </c>
      <c r="F640">
        <v>0</v>
      </c>
      <c r="J640" t="s">
        <v>89</v>
      </c>
      <c r="K640">
        <v>155471</v>
      </c>
      <c r="L640">
        <v>1</v>
      </c>
    </row>
    <row r="641" spans="1:12" x14ac:dyDescent="0.35">
      <c r="A641">
        <v>4</v>
      </c>
      <c r="C641">
        <v>0</v>
      </c>
      <c r="D641" t="s">
        <v>89</v>
      </c>
      <c r="E641">
        <v>0</v>
      </c>
      <c r="F641">
        <v>0</v>
      </c>
      <c r="J641" t="s">
        <v>89</v>
      </c>
      <c r="K641">
        <v>155471</v>
      </c>
      <c r="L641">
        <v>1</v>
      </c>
    </row>
    <row r="642" spans="1:12" x14ac:dyDescent="0.35">
      <c r="A642">
        <v>5</v>
      </c>
      <c r="C642">
        <v>0</v>
      </c>
      <c r="D642" t="s">
        <v>89</v>
      </c>
      <c r="E642">
        <v>0</v>
      </c>
      <c r="F642">
        <v>0</v>
      </c>
      <c r="J642" t="s">
        <v>89</v>
      </c>
      <c r="K642">
        <v>155471</v>
      </c>
      <c r="L642">
        <v>1</v>
      </c>
    </row>
    <row r="643" spans="1:12" x14ac:dyDescent="0.35">
      <c r="A643">
        <v>6</v>
      </c>
      <c r="C643">
        <v>0</v>
      </c>
      <c r="D643" t="s">
        <v>89</v>
      </c>
      <c r="E643">
        <v>0</v>
      </c>
      <c r="F643">
        <v>0</v>
      </c>
      <c r="J643" t="s">
        <v>89</v>
      </c>
      <c r="K643">
        <v>155471</v>
      </c>
      <c r="L643">
        <v>1</v>
      </c>
    </row>
    <row r="644" spans="1:12" x14ac:dyDescent="0.35">
      <c r="A644">
        <v>7</v>
      </c>
      <c r="C644">
        <v>0</v>
      </c>
      <c r="D644" t="s">
        <v>89</v>
      </c>
      <c r="E644">
        <v>0</v>
      </c>
      <c r="F644">
        <v>0</v>
      </c>
      <c r="J644" t="s">
        <v>89</v>
      </c>
      <c r="K644">
        <v>155471</v>
      </c>
      <c r="L644">
        <v>1</v>
      </c>
    </row>
    <row r="645" spans="1:12" x14ac:dyDescent="0.35">
      <c r="A645">
        <v>8</v>
      </c>
      <c r="C645">
        <v>0</v>
      </c>
      <c r="D645" t="s">
        <v>89</v>
      </c>
      <c r="E645">
        <v>0</v>
      </c>
      <c r="F645">
        <v>0</v>
      </c>
      <c r="J645" t="s">
        <v>89</v>
      </c>
      <c r="K645">
        <v>155471</v>
      </c>
      <c r="L645">
        <v>1</v>
      </c>
    </row>
    <row r="646" spans="1:12" x14ac:dyDescent="0.35">
      <c r="A646">
        <v>9</v>
      </c>
      <c r="C646">
        <v>0</v>
      </c>
      <c r="D646" t="s">
        <v>89</v>
      </c>
      <c r="E646">
        <v>0</v>
      </c>
      <c r="F646">
        <v>0</v>
      </c>
      <c r="J646" t="s">
        <v>89</v>
      </c>
      <c r="K646">
        <v>155471</v>
      </c>
      <c r="L646">
        <v>1</v>
      </c>
    </row>
    <row r="647" spans="1:12" x14ac:dyDescent="0.35">
      <c r="A647">
        <v>10</v>
      </c>
      <c r="C647">
        <v>0</v>
      </c>
      <c r="D647" t="s">
        <v>89</v>
      </c>
      <c r="E647">
        <v>0</v>
      </c>
      <c r="F647">
        <v>0</v>
      </c>
      <c r="J647" t="s">
        <v>89</v>
      </c>
      <c r="K647">
        <v>155471</v>
      </c>
      <c r="L647">
        <v>1</v>
      </c>
    </row>
    <row r="648" spans="1:12" x14ac:dyDescent="0.35">
      <c r="A648">
        <v>11</v>
      </c>
      <c r="C648">
        <v>0</v>
      </c>
      <c r="D648" t="s">
        <v>89</v>
      </c>
      <c r="E648">
        <v>0</v>
      </c>
      <c r="F648">
        <v>0</v>
      </c>
      <c r="J648" t="s">
        <v>89</v>
      </c>
      <c r="K648">
        <v>155471</v>
      </c>
      <c r="L648">
        <v>1</v>
      </c>
    </row>
    <row r="649" spans="1:12" x14ac:dyDescent="0.35">
      <c r="A649">
        <v>12</v>
      </c>
      <c r="C649">
        <v>0</v>
      </c>
      <c r="D649" t="s">
        <v>89</v>
      </c>
      <c r="E649">
        <v>0</v>
      </c>
      <c r="F649">
        <v>0</v>
      </c>
      <c r="J649" t="s">
        <v>89</v>
      </c>
      <c r="K649">
        <v>155471</v>
      </c>
      <c r="L649">
        <v>1</v>
      </c>
    </row>
    <row r="650" spans="1:12" x14ac:dyDescent="0.35">
      <c r="A650">
        <v>1</v>
      </c>
      <c r="B650" t="s">
        <v>156</v>
      </c>
      <c r="C650">
        <v>11</v>
      </c>
      <c r="D650">
        <v>67</v>
      </c>
      <c r="E650">
        <v>2</v>
      </c>
      <c r="F650">
        <v>8</v>
      </c>
      <c r="G650" t="s">
        <v>164</v>
      </c>
      <c r="H650" t="s">
        <v>164</v>
      </c>
      <c r="I650">
        <v>9</v>
      </c>
      <c r="J650">
        <v>67</v>
      </c>
      <c r="K650">
        <v>286311</v>
      </c>
      <c r="L650">
        <v>1</v>
      </c>
    </row>
    <row r="651" spans="1:12" x14ac:dyDescent="0.35">
      <c r="A651">
        <v>2</v>
      </c>
      <c r="B651" t="s">
        <v>133</v>
      </c>
      <c r="C651">
        <v>5</v>
      </c>
      <c r="D651">
        <v>37</v>
      </c>
      <c r="E651">
        <v>1</v>
      </c>
      <c r="F651">
        <v>38</v>
      </c>
      <c r="G651">
        <v>4.9119212962962511E-3</v>
      </c>
      <c r="H651">
        <v>4.9119212962962511E-3</v>
      </c>
      <c r="I651">
        <v>4.9119212962962511E-3</v>
      </c>
      <c r="J651">
        <v>37</v>
      </c>
      <c r="K651">
        <v>286311</v>
      </c>
      <c r="L651">
        <v>1</v>
      </c>
    </row>
    <row r="652" spans="1:12" x14ac:dyDescent="0.35">
      <c r="A652">
        <v>3</v>
      </c>
      <c r="C652">
        <v>0</v>
      </c>
      <c r="D652" t="s">
        <v>89</v>
      </c>
      <c r="E652">
        <v>0</v>
      </c>
      <c r="F652">
        <v>0</v>
      </c>
      <c r="J652" t="s">
        <v>89</v>
      </c>
      <c r="K652">
        <v>286311</v>
      </c>
      <c r="L652">
        <v>1</v>
      </c>
    </row>
    <row r="653" spans="1:12" x14ac:dyDescent="0.35">
      <c r="A653">
        <v>4</v>
      </c>
      <c r="C653">
        <v>0</v>
      </c>
      <c r="D653" t="s">
        <v>89</v>
      </c>
      <c r="E653">
        <v>0</v>
      </c>
      <c r="F653">
        <v>0</v>
      </c>
      <c r="J653" t="s">
        <v>89</v>
      </c>
      <c r="K653">
        <v>286311</v>
      </c>
      <c r="L653">
        <v>1</v>
      </c>
    </row>
    <row r="654" spans="1:12" x14ac:dyDescent="0.35">
      <c r="A654">
        <v>5</v>
      </c>
      <c r="C654">
        <v>0</v>
      </c>
      <c r="D654" t="s">
        <v>89</v>
      </c>
      <c r="E654">
        <v>0</v>
      </c>
      <c r="F654">
        <v>0</v>
      </c>
      <c r="J654" t="s">
        <v>89</v>
      </c>
      <c r="K654">
        <v>286311</v>
      </c>
      <c r="L654">
        <v>1</v>
      </c>
    </row>
    <row r="655" spans="1:12" x14ac:dyDescent="0.35">
      <c r="A655">
        <v>6</v>
      </c>
      <c r="C655">
        <v>0</v>
      </c>
      <c r="D655" t="s">
        <v>89</v>
      </c>
      <c r="E655">
        <v>0</v>
      </c>
      <c r="F655">
        <v>0</v>
      </c>
      <c r="J655" t="s">
        <v>89</v>
      </c>
      <c r="K655">
        <v>286311</v>
      </c>
      <c r="L655">
        <v>1</v>
      </c>
    </row>
    <row r="656" spans="1:12" x14ac:dyDescent="0.35">
      <c r="A656">
        <v>7</v>
      </c>
      <c r="C656">
        <v>0</v>
      </c>
      <c r="D656" t="s">
        <v>89</v>
      </c>
      <c r="E656">
        <v>0</v>
      </c>
      <c r="F656">
        <v>0</v>
      </c>
      <c r="J656" t="s">
        <v>89</v>
      </c>
      <c r="K656">
        <v>286311</v>
      </c>
      <c r="L656">
        <v>1</v>
      </c>
    </row>
    <row r="657" spans="1:12" x14ac:dyDescent="0.35">
      <c r="A657">
        <v>8</v>
      </c>
      <c r="C657">
        <v>0</v>
      </c>
      <c r="D657" t="s">
        <v>89</v>
      </c>
      <c r="E657">
        <v>0</v>
      </c>
      <c r="F657">
        <v>0</v>
      </c>
      <c r="J657" t="s">
        <v>89</v>
      </c>
      <c r="K657">
        <v>286311</v>
      </c>
      <c r="L657">
        <v>1</v>
      </c>
    </row>
    <row r="658" spans="1:12" x14ac:dyDescent="0.35">
      <c r="A658">
        <v>9</v>
      </c>
      <c r="C658">
        <v>0</v>
      </c>
      <c r="D658" t="s">
        <v>89</v>
      </c>
      <c r="E658">
        <v>0</v>
      </c>
      <c r="F658">
        <v>0</v>
      </c>
      <c r="J658" t="s">
        <v>89</v>
      </c>
      <c r="K658">
        <v>286311</v>
      </c>
      <c r="L658">
        <v>1</v>
      </c>
    </row>
    <row r="659" spans="1:12" x14ac:dyDescent="0.35">
      <c r="A659">
        <v>10</v>
      </c>
      <c r="C659">
        <v>0</v>
      </c>
      <c r="D659" t="s">
        <v>89</v>
      </c>
      <c r="E659">
        <v>0</v>
      </c>
      <c r="F659">
        <v>0</v>
      </c>
      <c r="J659" t="s">
        <v>89</v>
      </c>
      <c r="K659">
        <v>286311</v>
      </c>
      <c r="L659">
        <v>1</v>
      </c>
    </row>
    <row r="660" spans="1:12" x14ac:dyDescent="0.35">
      <c r="A660">
        <v>11</v>
      </c>
      <c r="C660">
        <v>0</v>
      </c>
      <c r="D660" t="s">
        <v>89</v>
      </c>
      <c r="E660">
        <v>0</v>
      </c>
      <c r="F660">
        <v>0</v>
      </c>
      <c r="J660" t="s">
        <v>89</v>
      </c>
      <c r="K660">
        <v>286311</v>
      </c>
      <c r="L660">
        <v>1</v>
      </c>
    </row>
    <row r="661" spans="1:12" x14ac:dyDescent="0.35">
      <c r="A661">
        <v>12</v>
      </c>
      <c r="C661">
        <v>0</v>
      </c>
      <c r="D661" t="s">
        <v>89</v>
      </c>
      <c r="E661">
        <v>0</v>
      </c>
      <c r="F661">
        <v>0</v>
      </c>
      <c r="J661" t="s">
        <v>89</v>
      </c>
      <c r="K661">
        <v>286311</v>
      </c>
      <c r="L661">
        <v>1</v>
      </c>
    </row>
    <row r="662" spans="1:12" x14ac:dyDescent="0.35">
      <c r="A662">
        <v>1</v>
      </c>
      <c r="B662" t="s">
        <v>159</v>
      </c>
      <c r="C662">
        <v>8</v>
      </c>
      <c r="D662">
        <v>54</v>
      </c>
      <c r="E662">
        <v>3</v>
      </c>
      <c r="F662">
        <v>21</v>
      </c>
      <c r="G662" t="s">
        <v>154</v>
      </c>
      <c r="H662" t="s">
        <v>154</v>
      </c>
      <c r="I662">
        <v>7</v>
      </c>
      <c r="J662">
        <v>54</v>
      </c>
      <c r="K662">
        <v>1325298</v>
      </c>
      <c r="L662">
        <v>1</v>
      </c>
    </row>
    <row r="663" spans="1:12" x14ac:dyDescent="0.35">
      <c r="A663">
        <v>2</v>
      </c>
      <c r="B663" t="s">
        <v>50</v>
      </c>
      <c r="C663">
        <v>11</v>
      </c>
      <c r="D663">
        <v>51</v>
      </c>
      <c r="E663">
        <v>1</v>
      </c>
      <c r="F663">
        <v>24</v>
      </c>
      <c r="G663">
        <v>5.465393518518491E-3</v>
      </c>
      <c r="H663">
        <v>5.465393518518491E-3</v>
      </c>
      <c r="I663">
        <v>5.465393518518491E-3</v>
      </c>
      <c r="J663">
        <v>51</v>
      </c>
      <c r="K663">
        <v>1325298</v>
      </c>
      <c r="L663">
        <v>1</v>
      </c>
    </row>
    <row r="664" spans="1:12" x14ac:dyDescent="0.35">
      <c r="A664">
        <v>3</v>
      </c>
      <c r="C664">
        <v>0</v>
      </c>
      <c r="D664" t="s">
        <v>89</v>
      </c>
      <c r="E664">
        <v>0</v>
      </c>
      <c r="F664">
        <v>0</v>
      </c>
      <c r="J664" t="s">
        <v>89</v>
      </c>
      <c r="K664">
        <v>1325298</v>
      </c>
      <c r="L664">
        <v>1</v>
      </c>
    </row>
    <row r="665" spans="1:12" x14ac:dyDescent="0.35">
      <c r="A665">
        <v>4</v>
      </c>
      <c r="C665">
        <v>0</v>
      </c>
      <c r="D665" t="s">
        <v>89</v>
      </c>
      <c r="E665">
        <v>0</v>
      </c>
      <c r="F665">
        <v>0</v>
      </c>
      <c r="J665" t="s">
        <v>89</v>
      </c>
      <c r="K665">
        <v>1325298</v>
      </c>
      <c r="L665">
        <v>1</v>
      </c>
    </row>
    <row r="666" spans="1:12" x14ac:dyDescent="0.35">
      <c r="A666">
        <v>5</v>
      </c>
      <c r="C666">
        <v>0</v>
      </c>
      <c r="D666" t="s">
        <v>89</v>
      </c>
      <c r="E666">
        <v>0</v>
      </c>
      <c r="F666">
        <v>0</v>
      </c>
      <c r="J666" t="s">
        <v>89</v>
      </c>
      <c r="K666">
        <v>1325298</v>
      </c>
      <c r="L666">
        <v>1</v>
      </c>
    </row>
    <row r="667" spans="1:12" x14ac:dyDescent="0.35">
      <c r="A667">
        <v>6</v>
      </c>
      <c r="C667">
        <v>0</v>
      </c>
      <c r="D667" t="s">
        <v>89</v>
      </c>
      <c r="E667">
        <v>0</v>
      </c>
      <c r="F667">
        <v>0</v>
      </c>
      <c r="J667" t="s">
        <v>89</v>
      </c>
      <c r="K667">
        <v>1325298</v>
      </c>
      <c r="L667">
        <v>1</v>
      </c>
    </row>
    <row r="668" spans="1:12" x14ac:dyDescent="0.35">
      <c r="A668">
        <v>7</v>
      </c>
      <c r="C668">
        <v>0</v>
      </c>
      <c r="D668" t="s">
        <v>89</v>
      </c>
      <c r="E668">
        <v>0</v>
      </c>
      <c r="F668">
        <v>0</v>
      </c>
      <c r="J668" t="s">
        <v>89</v>
      </c>
      <c r="K668">
        <v>1325298</v>
      </c>
      <c r="L668">
        <v>1</v>
      </c>
    </row>
    <row r="669" spans="1:12" x14ac:dyDescent="0.35">
      <c r="A669">
        <v>8</v>
      </c>
      <c r="C669">
        <v>0</v>
      </c>
      <c r="D669" t="s">
        <v>89</v>
      </c>
      <c r="E669">
        <v>0</v>
      </c>
      <c r="F669">
        <v>0</v>
      </c>
      <c r="J669" t="s">
        <v>89</v>
      </c>
      <c r="K669">
        <v>1325298</v>
      </c>
      <c r="L669">
        <v>1</v>
      </c>
    </row>
    <row r="670" spans="1:12" x14ac:dyDescent="0.35">
      <c r="A670">
        <v>9</v>
      </c>
      <c r="C670">
        <v>0</v>
      </c>
      <c r="D670" t="s">
        <v>89</v>
      </c>
      <c r="E670">
        <v>0</v>
      </c>
      <c r="F670">
        <v>0</v>
      </c>
      <c r="J670" t="s">
        <v>89</v>
      </c>
      <c r="K670">
        <v>1325298</v>
      </c>
      <c r="L670">
        <v>1</v>
      </c>
    </row>
    <row r="671" spans="1:12" x14ac:dyDescent="0.35">
      <c r="A671">
        <v>10</v>
      </c>
      <c r="C671">
        <v>0</v>
      </c>
      <c r="D671" t="s">
        <v>89</v>
      </c>
      <c r="E671">
        <v>0</v>
      </c>
      <c r="F671">
        <v>0</v>
      </c>
      <c r="J671" t="s">
        <v>89</v>
      </c>
      <c r="K671">
        <v>1325298</v>
      </c>
      <c r="L671">
        <v>1</v>
      </c>
    </row>
    <row r="672" spans="1:12" x14ac:dyDescent="0.35">
      <c r="A672">
        <v>11</v>
      </c>
      <c r="C672">
        <v>0</v>
      </c>
      <c r="D672" t="s">
        <v>89</v>
      </c>
      <c r="E672">
        <v>0</v>
      </c>
      <c r="F672">
        <v>0</v>
      </c>
      <c r="J672" t="s">
        <v>89</v>
      </c>
      <c r="K672">
        <v>1325298</v>
      </c>
      <c r="L672">
        <v>1</v>
      </c>
    </row>
    <row r="673" spans="1:12" x14ac:dyDescent="0.35">
      <c r="A673">
        <v>12</v>
      </c>
      <c r="C673">
        <v>0</v>
      </c>
      <c r="D673" t="s">
        <v>89</v>
      </c>
      <c r="E673">
        <v>0</v>
      </c>
      <c r="F673">
        <v>0</v>
      </c>
      <c r="J673" t="s">
        <v>89</v>
      </c>
      <c r="K673">
        <v>1325298</v>
      </c>
      <c r="L673">
        <v>1</v>
      </c>
    </row>
    <row r="674" spans="1:12" x14ac:dyDescent="0.35">
      <c r="A674">
        <v>1</v>
      </c>
      <c r="B674" t="s">
        <v>155</v>
      </c>
      <c r="C674">
        <v>19</v>
      </c>
      <c r="D674">
        <v>43</v>
      </c>
      <c r="E674">
        <v>2</v>
      </c>
      <c r="F674">
        <v>32</v>
      </c>
      <c r="G674">
        <v>1.3845949074074104E-2</v>
      </c>
      <c r="H674">
        <v>1.3845949074074104E-2</v>
      </c>
      <c r="I674">
        <v>1.3845949074074104E-2</v>
      </c>
      <c r="J674">
        <v>43</v>
      </c>
      <c r="K674">
        <v>351417</v>
      </c>
      <c r="L674">
        <v>1</v>
      </c>
    </row>
    <row r="675" spans="1:12" x14ac:dyDescent="0.35">
      <c r="A675">
        <v>2</v>
      </c>
      <c r="B675" t="s">
        <v>165</v>
      </c>
      <c r="C675">
        <v>24</v>
      </c>
      <c r="D675">
        <v>66</v>
      </c>
      <c r="E675">
        <v>1</v>
      </c>
      <c r="F675">
        <v>9</v>
      </c>
      <c r="G675">
        <v>6.3197916666666298E-3</v>
      </c>
      <c r="H675">
        <v>6.3197916666666298E-3</v>
      </c>
      <c r="I675">
        <v>6.3197916666666298E-3</v>
      </c>
      <c r="J675">
        <v>66</v>
      </c>
      <c r="K675">
        <v>351417</v>
      </c>
      <c r="L675">
        <v>1</v>
      </c>
    </row>
    <row r="676" spans="1:12" x14ac:dyDescent="0.35">
      <c r="A676">
        <v>3</v>
      </c>
      <c r="C676">
        <v>0</v>
      </c>
      <c r="D676" t="s">
        <v>89</v>
      </c>
      <c r="E676">
        <v>0</v>
      </c>
      <c r="F676">
        <v>0</v>
      </c>
      <c r="J676" t="s">
        <v>89</v>
      </c>
      <c r="K676">
        <v>351417</v>
      </c>
      <c r="L676">
        <v>1</v>
      </c>
    </row>
    <row r="677" spans="1:12" x14ac:dyDescent="0.35">
      <c r="A677">
        <v>4</v>
      </c>
      <c r="C677">
        <v>0</v>
      </c>
      <c r="D677" t="s">
        <v>89</v>
      </c>
      <c r="E677">
        <v>0</v>
      </c>
      <c r="F677">
        <v>0</v>
      </c>
      <c r="J677" t="s">
        <v>89</v>
      </c>
      <c r="K677">
        <v>351417</v>
      </c>
      <c r="L677">
        <v>1</v>
      </c>
    </row>
    <row r="678" spans="1:12" x14ac:dyDescent="0.35">
      <c r="A678">
        <v>5</v>
      </c>
      <c r="C678">
        <v>0</v>
      </c>
      <c r="D678" t="s">
        <v>89</v>
      </c>
      <c r="E678">
        <v>0</v>
      </c>
      <c r="F678">
        <v>0</v>
      </c>
      <c r="J678" t="s">
        <v>89</v>
      </c>
      <c r="K678">
        <v>351417</v>
      </c>
      <c r="L678">
        <v>1</v>
      </c>
    </row>
    <row r="679" spans="1:12" x14ac:dyDescent="0.35">
      <c r="A679">
        <v>6</v>
      </c>
      <c r="C679">
        <v>0</v>
      </c>
      <c r="D679" t="s">
        <v>89</v>
      </c>
      <c r="E679">
        <v>0</v>
      </c>
      <c r="F679">
        <v>0</v>
      </c>
      <c r="J679" t="s">
        <v>89</v>
      </c>
      <c r="K679">
        <v>351417</v>
      </c>
      <c r="L679">
        <v>1</v>
      </c>
    </row>
    <row r="680" spans="1:12" x14ac:dyDescent="0.35">
      <c r="A680">
        <v>7</v>
      </c>
      <c r="C680">
        <v>0</v>
      </c>
      <c r="D680" t="s">
        <v>89</v>
      </c>
      <c r="E680">
        <v>0</v>
      </c>
      <c r="F680">
        <v>0</v>
      </c>
      <c r="J680" t="s">
        <v>89</v>
      </c>
      <c r="K680">
        <v>351417</v>
      </c>
      <c r="L680">
        <v>1</v>
      </c>
    </row>
    <row r="681" spans="1:12" x14ac:dyDescent="0.35">
      <c r="A681">
        <v>8</v>
      </c>
      <c r="C681">
        <v>0</v>
      </c>
      <c r="D681" t="s">
        <v>89</v>
      </c>
      <c r="E681">
        <v>0</v>
      </c>
      <c r="F681">
        <v>0</v>
      </c>
      <c r="J681" t="s">
        <v>89</v>
      </c>
      <c r="K681">
        <v>351417</v>
      </c>
      <c r="L681">
        <v>1</v>
      </c>
    </row>
    <row r="682" spans="1:12" x14ac:dyDescent="0.35">
      <c r="A682">
        <v>9</v>
      </c>
      <c r="C682">
        <v>0</v>
      </c>
      <c r="D682" t="s">
        <v>89</v>
      </c>
      <c r="E682">
        <v>0</v>
      </c>
      <c r="F682">
        <v>0</v>
      </c>
      <c r="J682" t="s">
        <v>89</v>
      </c>
      <c r="K682">
        <v>351417</v>
      </c>
      <c r="L682">
        <v>1</v>
      </c>
    </row>
    <row r="683" spans="1:12" x14ac:dyDescent="0.35">
      <c r="A683">
        <v>10</v>
      </c>
      <c r="C683">
        <v>0</v>
      </c>
      <c r="D683" t="s">
        <v>89</v>
      </c>
      <c r="E683">
        <v>0</v>
      </c>
      <c r="F683">
        <v>0</v>
      </c>
      <c r="J683" t="s">
        <v>89</v>
      </c>
      <c r="K683">
        <v>351417</v>
      </c>
      <c r="L683">
        <v>1</v>
      </c>
    </row>
    <row r="684" spans="1:12" x14ac:dyDescent="0.35">
      <c r="A684">
        <v>11</v>
      </c>
      <c r="C684">
        <v>0</v>
      </c>
      <c r="D684" t="s">
        <v>89</v>
      </c>
      <c r="E684">
        <v>0</v>
      </c>
      <c r="F684">
        <v>0</v>
      </c>
      <c r="J684" t="s">
        <v>89</v>
      </c>
      <c r="K684">
        <v>351417</v>
      </c>
      <c r="L684">
        <v>1</v>
      </c>
    </row>
    <row r="685" spans="1:12" x14ac:dyDescent="0.35">
      <c r="A685">
        <v>12</v>
      </c>
      <c r="C685">
        <v>0</v>
      </c>
      <c r="D685" t="s">
        <v>89</v>
      </c>
      <c r="E685">
        <v>0</v>
      </c>
      <c r="F685">
        <v>0</v>
      </c>
      <c r="J685" t="s">
        <v>89</v>
      </c>
      <c r="K685">
        <v>351417</v>
      </c>
      <c r="L685">
        <v>1</v>
      </c>
    </row>
    <row r="686" spans="1:12" x14ac:dyDescent="0.35">
      <c r="A686">
        <v>1</v>
      </c>
      <c r="B686" t="s">
        <v>50</v>
      </c>
      <c r="C686">
        <v>40</v>
      </c>
      <c r="D686">
        <v>51</v>
      </c>
      <c r="E686">
        <v>2</v>
      </c>
      <c r="F686">
        <v>24</v>
      </c>
      <c r="G686" t="s">
        <v>166</v>
      </c>
      <c r="H686" t="s">
        <v>166</v>
      </c>
      <c r="I686">
        <v>5</v>
      </c>
      <c r="J686">
        <v>51</v>
      </c>
      <c r="K686">
        <v>1697328</v>
      </c>
      <c r="L686">
        <v>1</v>
      </c>
    </row>
    <row r="687" spans="1:12" x14ac:dyDescent="0.35">
      <c r="A687">
        <v>2</v>
      </c>
      <c r="B687" t="s">
        <v>151</v>
      </c>
      <c r="C687">
        <v>28</v>
      </c>
      <c r="D687">
        <v>59</v>
      </c>
      <c r="E687">
        <v>1</v>
      </c>
      <c r="F687">
        <v>16</v>
      </c>
      <c r="G687">
        <v>5.8238425925924986E-3</v>
      </c>
      <c r="H687">
        <v>5.8238425925924986E-3</v>
      </c>
      <c r="I687">
        <v>5.8238425925924986E-3</v>
      </c>
      <c r="J687">
        <v>59</v>
      </c>
      <c r="K687">
        <v>1697328</v>
      </c>
      <c r="L687">
        <v>1</v>
      </c>
    </row>
    <row r="688" spans="1:12" x14ac:dyDescent="0.35">
      <c r="A688">
        <v>3</v>
      </c>
      <c r="C688">
        <v>0</v>
      </c>
      <c r="D688" t="s">
        <v>89</v>
      </c>
      <c r="E688">
        <v>0</v>
      </c>
      <c r="F688">
        <v>0</v>
      </c>
      <c r="J688" t="s">
        <v>89</v>
      </c>
      <c r="K688">
        <v>1697328</v>
      </c>
      <c r="L688">
        <v>1</v>
      </c>
    </row>
    <row r="689" spans="1:12" x14ac:dyDescent="0.35">
      <c r="A689">
        <v>4</v>
      </c>
      <c r="C689">
        <v>0</v>
      </c>
      <c r="D689" t="s">
        <v>89</v>
      </c>
      <c r="E689">
        <v>0</v>
      </c>
      <c r="F689">
        <v>0</v>
      </c>
      <c r="J689" t="s">
        <v>89</v>
      </c>
      <c r="K689">
        <v>1697328</v>
      </c>
      <c r="L689">
        <v>1</v>
      </c>
    </row>
    <row r="690" spans="1:12" x14ac:dyDescent="0.35">
      <c r="A690">
        <v>5</v>
      </c>
      <c r="C690">
        <v>0</v>
      </c>
      <c r="D690" t="s">
        <v>89</v>
      </c>
      <c r="E690">
        <v>0</v>
      </c>
      <c r="F690">
        <v>0</v>
      </c>
      <c r="J690" t="s">
        <v>89</v>
      </c>
      <c r="K690">
        <v>1697328</v>
      </c>
      <c r="L690">
        <v>1</v>
      </c>
    </row>
    <row r="691" spans="1:12" x14ac:dyDescent="0.35">
      <c r="A691">
        <v>6</v>
      </c>
      <c r="C691">
        <v>0</v>
      </c>
      <c r="D691" t="s">
        <v>89</v>
      </c>
      <c r="E691">
        <v>0</v>
      </c>
      <c r="F691">
        <v>0</v>
      </c>
      <c r="J691" t="s">
        <v>89</v>
      </c>
      <c r="K691">
        <v>1697328</v>
      </c>
      <c r="L691">
        <v>1</v>
      </c>
    </row>
    <row r="692" spans="1:12" x14ac:dyDescent="0.35">
      <c r="A692">
        <v>7</v>
      </c>
      <c r="C692">
        <v>0</v>
      </c>
      <c r="D692" t="s">
        <v>89</v>
      </c>
      <c r="E692">
        <v>0</v>
      </c>
      <c r="F692">
        <v>0</v>
      </c>
      <c r="J692" t="s">
        <v>89</v>
      </c>
      <c r="K692">
        <v>1697328</v>
      </c>
      <c r="L692">
        <v>1</v>
      </c>
    </row>
    <row r="693" spans="1:12" x14ac:dyDescent="0.35">
      <c r="A693">
        <v>8</v>
      </c>
      <c r="C693">
        <v>0</v>
      </c>
      <c r="D693" t="s">
        <v>89</v>
      </c>
      <c r="E693">
        <v>0</v>
      </c>
      <c r="F693">
        <v>0</v>
      </c>
      <c r="J693" t="s">
        <v>89</v>
      </c>
      <c r="K693">
        <v>1697328</v>
      </c>
      <c r="L693">
        <v>1</v>
      </c>
    </row>
    <row r="694" spans="1:12" x14ac:dyDescent="0.35">
      <c r="A694">
        <v>9</v>
      </c>
      <c r="C694">
        <v>0</v>
      </c>
      <c r="D694" t="s">
        <v>89</v>
      </c>
      <c r="E694">
        <v>0</v>
      </c>
      <c r="F694">
        <v>0</v>
      </c>
      <c r="J694" t="s">
        <v>89</v>
      </c>
      <c r="K694">
        <v>1697328</v>
      </c>
      <c r="L694">
        <v>1</v>
      </c>
    </row>
    <row r="695" spans="1:12" x14ac:dyDescent="0.35">
      <c r="A695">
        <v>10</v>
      </c>
      <c r="C695">
        <v>0</v>
      </c>
      <c r="D695" t="s">
        <v>89</v>
      </c>
      <c r="E695">
        <v>0</v>
      </c>
      <c r="F695">
        <v>0</v>
      </c>
      <c r="J695" t="s">
        <v>89</v>
      </c>
      <c r="K695">
        <v>1697328</v>
      </c>
      <c r="L695">
        <v>1</v>
      </c>
    </row>
    <row r="696" spans="1:12" x14ac:dyDescent="0.35">
      <c r="A696">
        <v>11</v>
      </c>
      <c r="C696">
        <v>0</v>
      </c>
      <c r="D696" t="s">
        <v>89</v>
      </c>
      <c r="E696">
        <v>0</v>
      </c>
      <c r="F696">
        <v>0</v>
      </c>
      <c r="J696" t="s">
        <v>89</v>
      </c>
      <c r="K696">
        <v>1697328</v>
      </c>
      <c r="L696">
        <v>1</v>
      </c>
    </row>
    <row r="697" spans="1:12" x14ac:dyDescent="0.35">
      <c r="A697">
        <v>12</v>
      </c>
      <c r="C697">
        <v>0</v>
      </c>
      <c r="D697" t="s">
        <v>89</v>
      </c>
      <c r="E697">
        <v>0</v>
      </c>
      <c r="F697">
        <v>0</v>
      </c>
      <c r="J697" t="s">
        <v>89</v>
      </c>
      <c r="K697">
        <v>1697328</v>
      </c>
      <c r="L697">
        <v>1</v>
      </c>
    </row>
    <row r="698" spans="1:12" x14ac:dyDescent="0.35">
      <c r="A698">
        <v>1</v>
      </c>
      <c r="B698" t="s">
        <v>167</v>
      </c>
      <c r="C698">
        <v>18</v>
      </c>
      <c r="D698">
        <v>72</v>
      </c>
      <c r="E698">
        <v>2</v>
      </c>
      <c r="F698">
        <v>3</v>
      </c>
      <c r="G698" t="s">
        <v>168</v>
      </c>
      <c r="H698" t="s">
        <v>168</v>
      </c>
      <c r="I698">
        <v>10</v>
      </c>
      <c r="J698">
        <v>72</v>
      </c>
      <c r="K698">
        <v>119313</v>
      </c>
      <c r="L698">
        <v>1</v>
      </c>
    </row>
    <row r="699" spans="1:12" x14ac:dyDescent="0.35">
      <c r="A699">
        <v>2</v>
      </c>
      <c r="B699" t="s">
        <v>155</v>
      </c>
      <c r="C699">
        <v>38</v>
      </c>
      <c r="D699">
        <v>43</v>
      </c>
      <c r="E699">
        <v>1</v>
      </c>
      <c r="F699">
        <v>32</v>
      </c>
      <c r="G699">
        <v>5.1403935185185823E-3</v>
      </c>
      <c r="H699">
        <v>5.1403935185185823E-3</v>
      </c>
      <c r="I699">
        <v>5.1403935185185823E-3</v>
      </c>
      <c r="J699">
        <v>43</v>
      </c>
      <c r="K699">
        <v>119313</v>
      </c>
      <c r="L699">
        <v>1</v>
      </c>
    </row>
    <row r="700" spans="1:12" x14ac:dyDescent="0.35">
      <c r="A700">
        <v>3</v>
      </c>
      <c r="C700">
        <v>0</v>
      </c>
      <c r="D700" t="s">
        <v>89</v>
      </c>
      <c r="E700">
        <v>0</v>
      </c>
      <c r="F700">
        <v>0</v>
      </c>
      <c r="J700" t="s">
        <v>89</v>
      </c>
      <c r="K700">
        <v>119313</v>
      </c>
      <c r="L700">
        <v>1</v>
      </c>
    </row>
    <row r="701" spans="1:12" x14ac:dyDescent="0.35">
      <c r="A701">
        <v>4</v>
      </c>
      <c r="C701">
        <v>0</v>
      </c>
      <c r="D701" t="s">
        <v>89</v>
      </c>
      <c r="E701">
        <v>0</v>
      </c>
      <c r="F701">
        <v>0</v>
      </c>
      <c r="J701" t="s">
        <v>89</v>
      </c>
      <c r="K701">
        <v>119313</v>
      </c>
      <c r="L701">
        <v>1</v>
      </c>
    </row>
    <row r="702" spans="1:12" x14ac:dyDescent="0.35">
      <c r="A702">
        <v>5</v>
      </c>
      <c r="C702">
        <v>0</v>
      </c>
      <c r="D702" t="s">
        <v>89</v>
      </c>
      <c r="E702">
        <v>0</v>
      </c>
      <c r="F702">
        <v>0</v>
      </c>
      <c r="J702" t="s">
        <v>89</v>
      </c>
      <c r="K702">
        <v>119313</v>
      </c>
      <c r="L702">
        <v>1</v>
      </c>
    </row>
    <row r="703" spans="1:12" x14ac:dyDescent="0.35">
      <c r="A703">
        <v>6</v>
      </c>
      <c r="C703">
        <v>0</v>
      </c>
      <c r="D703" t="s">
        <v>89</v>
      </c>
      <c r="E703">
        <v>0</v>
      </c>
      <c r="F703">
        <v>0</v>
      </c>
      <c r="J703" t="s">
        <v>89</v>
      </c>
      <c r="K703">
        <v>119313</v>
      </c>
      <c r="L703">
        <v>1</v>
      </c>
    </row>
    <row r="704" spans="1:12" x14ac:dyDescent="0.35">
      <c r="A704">
        <v>7</v>
      </c>
      <c r="C704">
        <v>0</v>
      </c>
      <c r="D704" t="s">
        <v>89</v>
      </c>
      <c r="E704">
        <v>0</v>
      </c>
      <c r="F704">
        <v>0</v>
      </c>
      <c r="J704" t="s">
        <v>89</v>
      </c>
      <c r="K704">
        <v>119313</v>
      </c>
      <c r="L704">
        <v>1</v>
      </c>
    </row>
    <row r="705" spans="1:12" x14ac:dyDescent="0.35">
      <c r="A705">
        <v>8</v>
      </c>
      <c r="C705">
        <v>0</v>
      </c>
      <c r="D705" t="s">
        <v>89</v>
      </c>
      <c r="E705">
        <v>0</v>
      </c>
      <c r="F705">
        <v>0</v>
      </c>
      <c r="J705" t="s">
        <v>89</v>
      </c>
      <c r="K705">
        <v>119313</v>
      </c>
      <c r="L705">
        <v>1</v>
      </c>
    </row>
    <row r="706" spans="1:12" x14ac:dyDescent="0.35">
      <c r="A706">
        <v>9</v>
      </c>
      <c r="C706">
        <v>0</v>
      </c>
      <c r="D706" t="s">
        <v>89</v>
      </c>
      <c r="E706">
        <v>0</v>
      </c>
      <c r="F706">
        <v>0</v>
      </c>
      <c r="J706" t="s">
        <v>89</v>
      </c>
      <c r="K706">
        <v>119313</v>
      </c>
      <c r="L706">
        <v>1</v>
      </c>
    </row>
    <row r="707" spans="1:12" x14ac:dyDescent="0.35">
      <c r="A707">
        <v>10</v>
      </c>
      <c r="C707">
        <v>0</v>
      </c>
      <c r="D707" t="s">
        <v>89</v>
      </c>
      <c r="E707">
        <v>0</v>
      </c>
      <c r="F707">
        <v>0</v>
      </c>
      <c r="J707" t="s">
        <v>89</v>
      </c>
      <c r="K707">
        <v>119313</v>
      </c>
      <c r="L707">
        <v>1</v>
      </c>
    </row>
    <row r="708" spans="1:12" x14ac:dyDescent="0.35">
      <c r="A708">
        <v>11</v>
      </c>
      <c r="C708">
        <v>0</v>
      </c>
      <c r="D708" t="s">
        <v>89</v>
      </c>
      <c r="E708">
        <v>0</v>
      </c>
      <c r="F708">
        <v>0</v>
      </c>
      <c r="J708" t="s">
        <v>89</v>
      </c>
      <c r="K708">
        <v>119313</v>
      </c>
      <c r="L708">
        <v>1</v>
      </c>
    </row>
    <row r="709" spans="1:12" x14ac:dyDescent="0.35">
      <c r="A709">
        <v>12</v>
      </c>
      <c r="C709">
        <v>0</v>
      </c>
      <c r="D709" t="s">
        <v>89</v>
      </c>
      <c r="E709">
        <v>0</v>
      </c>
      <c r="F709">
        <v>0</v>
      </c>
      <c r="J709" t="s">
        <v>89</v>
      </c>
      <c r="K709">
        <v>119313</v>
      </c>
      <c r="L709">
        <v>1</v>
      </c>
    </row>
    <row r="710" spans="1:12" x14ac:dyDescent="0.35">
      <c r="A710">
        <v>1</v>
      </c>
      <c r="B710" t="s">
        <v>102</v>
      </c>
      <c r="C710">
        <v>24</v>
      </c>
      <c r="D710" t="s">
        <v>128</v>
      </c>
      <c r="E710">
        <v>3</v>
      </c>
      <c r="F710">
        <v>14</v>
      </c>
      <c r="G710" t="s">
        <v>129</v>
      </c>
      <c r="H710" t="s">
        <v>129</v>
      </c>
      <c r="I710">
        <v>8</v>
      </c>
      <c r="J710" t="s">
        <v>128</v>
      </c>
      <c r="K710">
        <v>514502</v>
      </c>
      <c r="L710">
        <v>1</v>
      </c>
    </row>
    <row r="711" spans="1:12" x14ac:dyDescent="0.35">
      <c r="A711">
        <v>2</v>
      </c>
      <c r="B711" t="s">
        <v>36</v>
      </c>
      <c r="C711">
        <v>33</v>
      </c>
      <c r="D711">
        <v>55</v>
      </c>
      <c r="E711">
        <v>1</v>
      </c>
      <c r="F711">
        <v>20</v>
      </c>
      <c r="G711">
        <v>5.6023148148147683E-3</v>
      </c>
      <c r="H711">
        <v>5.6023148148147683E-3</v>
      </c>
      <c r="I711">
        <v>5.6023148148147683E-3</v>
      </c>
      <c r="J711">
        <v>55</v>
      </c>
      <c r="K711">
        <v>514502</v>
      </c>
      <c r="L711">
        <v>1</v>
      </c>
    </row>
    <row r="712" spans="1:12" x14ac:dyDescent="0.35">
      <c r="A712">
        <v>3</v>
      </c>
      <c r="C712">
        <v>0</v>
      </c>
      <c r="D712" t="s">
        <v>89</v>
      </c>
      <c r="E712">
        <v>0</v>
      </c>
      <c r="F712">
        <v>0</v>
      </c>
      <c r="J712" t="s">
        <v>89</v>
      </c>
      <c r="K712">
        <v>514502</v>
      </c>
      <c r="L712">
        <v>1</v>
      </c>
    </row>
    <row r="713" spans="1:12" x14ac:dyDescent="0.35">
      <c r="A713">
        <v>4</v>
      </c>
      <c r="C713">
        <v>0</v>
      </c>
      <c r="D713" t="s">
        <v>89</v>
      </c>
      <c r="E713">
        <v>0</v>
      </c>
      <c r="F713">
        <v>0</v>
      </c>
      <c r="J713" t="s">
        <v>89</v>
      </c>
      <c r="K713">
        <v>514502</v>
      </c>
      <c r="L713">
        <v>1</v>
      </c>
    </row>
    <row r="714" spans="1:12" x14ac:dyDescent="0.35">
      <c r="A714">
        <v>5</v>
      </c>
      <c r="C714">
        <v>0</v>
      </c>
      <c r="D714" t="s">
        <v>89</v>
      </c>
      <c r="E714">
        <v>0</v>
      </c>
      <c r="F714">
        <v>0</v>
      </c>
      <c r="J714" t="s">
        <v>89</v>
      </c>
      <c r="K714">
        <v>514502</v>
      </c>
      <c r="L714">
        <v>1</v>
      </c>
    </row>
    <row r="715" spans="1:12" x14ac:dyDescent="0.35">
      <c r="A715">
        <v>6</v>
      </c>
      <c r="C715">
        <v>0</v>
      </c>
      <c r="D715" t="s">
        <v>89</v>
      </c>
      <c r="E715">
        <v>0</v>
      </c>
      <c r="F715">
        <v>0</v>
      </c>
      <c r="J715" t="s">
        <v>89</v>
      </c>
      <c r="K715">
        <v>514502</v>
      </c>
      <c r="L715">
        <v>1</v>
      </c>
    </row>
    <row r="716" spans="1:12" x14ac:dyDescent="0.35">
      <c r="A716">
        <v>7</v>
      </c>
      <c r="C716">
        <v>0</v>
      </c>
      <c r="D716" t="s">
        <v>89</v>
      </c>
      <c r="E716">
        <v>0</v>
      </c>
      <c r="F716">
        <v>0</v>
      </c>
      <c r="J716" t="s">
        <v>89</v>
      </c>
      <c r="K716">
        <v>514502</v>
      </c>
      <c r="L716">
        <v>1</v>
      </c>
    </row>
    <row r="717" spans="1:12" x14ac:dyDescent="0.35">
      <c r="A717">
        <v>8</v>
      </c>
      <c r="C717">
        <v>0</v>
      </c>
      <c r="D717" t="s">
        <v>89</v>
      </c>
      <c r="E717">
        <v>0</v>
      </c>
      <c r="F717">
        <v>0</v>
      </c>
      <c r="J717" t="s">
        <v>89</v>
      </c>
      <c r="K717">
        <v>514502</v>
      </c>
      <c r="L717">
        <v>1</v>
      </c>
    </row>
    <row r="718" spans="1:12" x14ac:dyDescent="0.35">
      <c r="A718">
        <v>9</v>
      </c>
      <c r="C718">
        <v>0</v>
      </c>
      <c r="D718" t="s">
        <v>89</v>
      </c>
      <c r="E718">
        <v>0</v>
      </c>
      <c r="F718">
        <v>0</v>
      </c>
      <c r="J718" t="s">
        <v>89</v>
      </c>
      <c r="K718">
        <v>514502</v>
      </c>
      <c r="L718">
        <v>1</v>
      </c>
    </row>
    <row r="719" spans="1:12" x14ac:dyDescent="0.35">
      <c r="A719">
        <v>10</v>
      </c>
      <c r="C719">
        <v>0</v>
      </c>
      <c r="D719" t="s">
        <v>89</v>
      </c>
      <c r="E719">
        <v>0</v>
      </c>
      <c r="F719">
        <v>0</v>
      </c>
      <c r="J719" t="s">
        <v>89</v>
      </c>
      <c r="K719">
        <v>514502</v>
      </c>
      <c r="L719">
        <v>1</v>
      </c>
    </row>
    <row r="720" spans="1:12" x14ac:dyDescent="0.35">
      <c r="A720">
        <v>11</v>
      </c>
      <c r="C720">
        <v>0</v>
      </c>
      <c r="D720" t="s">
        <v>89</v>
      </c>
      <c r="E720">
        <v>0</v>
      </c>
      <c r="F720">
        <v>0</v>
      </c>
      <c r="J720" t="s">
        <v>89</v>
      </c>
      <c r="K720">
        <v>514502</v>
      </c>
      <c r="L720">
        <v>1</v>
      </c>
    </row>
    <row r="721" spans="1:12" x14ac:dyDescent="0.35">
      <c r="A721">
        <v>12</v>
      </c>
      <c r="C721">
        <v>0</v>
      </c>
      <c r="D721" t="s">
        <v>89</v>
      </c>
      <c r="E721">
        <v>0</v>
      </c>
      <c r="F721">
        <v>0</v>
      </c>
      <c r="J721" t="s">
        <v>89</v>
      </c>
      <c r="K721">
        <v>514502</v>
      </c>
      <c r="L721">
        <v>1</v>
      </c>
    </row>
    <row r="722" spans="1:12" x14ac:dyDescent="0.35">
      <c r="A722">
        <v>1</v>
      </c>
      <c r="B722" t="s">
        <v>107</v>
      </c>
      <c r="C722">
        <v>44</v>
      </c>
      <c r="D722">
        <v>48</v>
      </c>
      <c r="E722">
        <v>2</v>
      </c>
      <c r="F722">
        <v>27</v>
      </c>
      <c r="G722" t="s">
        <v>158</v>
      </c>
      <c r="H722" t="s">
        <v>158</v>
      </c>
      <c r="I722">
        <v>4</v>
      </c>
      <c r="J722">
        <v>48</v>
      </c>
      <c r="K722">
        <v>231921</v>
      </c>
      <c r="L722">
        <v>1</v>
      </c>
    </row>
    <row r="723" spans="1:12" x14ac:dyDescent="0.35">
      <c r="A723">
        <v>2</v>
      </c>
      <c r="B723" t="s">
        <v>92</v>
      </c>
      <c r="C723">
        <v>14</v>
      </c>
      <c r="D723">
        <v>69</v>
      </c>
      <c r="E723">
        <v>1</v>
      </c>
      <c r="F723">
        <v>6</v>
      </c>
      <c r="G723">
        <v>6.6228009259259313E-3</v>
      </c>
      <c r="H723">
        <v>6.6228009259259313E-3</v>
      </c>
      <c r="I723">
        <v>6.6228009259259313E-3</v>
      </c>
      <c r="J723">
        <v>69</v>
      </c>
      <c r="K723">
        <v>231921</v>
      </c>
      <c r="L723">
        <v>1</v>
      </c>
    </row>
    <row r="724" spans="1:12" x14ac:dyDescent="0.35">
      <c r="A724">
        <v>3</v>
      </c>
      <c r="C724">
        <v>0</v>
      </c>
      <c r="D724" t="s">
        <v>89</v>
      </c>
      <c r="E724">
        <v>0</v>
      </c>
      <c r="F724">
        <v>0</v>
      </c>
      <c r="J724" t="s">
        <v>89</v>
      </c>
      <c r="K724">
        <v>231921</v>
      </c>
      <c r="L724">
        <v>1</v>
      </c>
    </row>
    <row r="725" spans="1:12" x14ac:dyDescent="0.35">
      <c r="A725">
        <v>4</v>
      </c>
      <c r="C725">
        <v>0</v>
      </c>
      <c r="D725" t="s">
        <v>89</v>
      </c>
      <c r="E725">
        <v>0</v>
      </c>
      <c r="F725">
        <v>0</v>
      </c>
      <c r="J725" t="s">
        <v>89</v>
      </c>
      <c r="K725">
        <v>231921</v>
      </c>
      <c r="L725">
        <v>1</v>
      </c>
    </row>
    <row r="726" spans="1:12" x14ac:dyDescent="0.35">
      <c r="A726">
        <v>5</v>
      </c>
      <c r="C726">
        <v>0</v>
      </c>
      <c r="D726" t="s">
        <v>89</v>
      </c>
      <c r="E726">
        <v>0</v>
      </c>
      <c r="F726">
        <v>0</v>
      </c>
      <c r="J726" t="s">
        <v>89</v>
      </c>
      <c r="K726">
        <v>231921</v>
      </c>
      <c r="L726">
        <v>1</v>
      </c>
    </row>
    <row r="727" spans="1:12" x14ac:dyDescent="0.35">
      <c r="A727">
        <v>6</v>
      </c>
      <c r="C727">
        <v>0</v>
      </c>
      <c r="D727" t="s">
        <v>89</v>
      </c>
      <c r="E727">
        <v>0</v>
      </c>
      <c r="F727">
        <v>0</v>
      </c>
      <c r="J727" t="s">
        <v>89</v>
      </c>
      <c r="K727">
        <v>231921</v>
      </c>
      <c r="L727">
        <v>1</v>
      </c>
    </row>
    <row r="728" spans="1:12" x14ac:dyDescent="0.35">
      <c r="A728">
        <v>7</v>
      </c>
      <c r="C728">
        <v>0</v>
      </c>
      <c r="D728" t="s">
        <v>89</v>
      </c>
      <c r="E728">
        <v>0</v>
      </c>
      <c r="F728">
        <v>0</v>
      </c>
      <c r="J728" t="s">
        <v>89</v>
      </c>
      <c r="K728">
        <v>231921</v>
      </c>
      <c r="L728">
        <v>1</v>
      </c>
    </row>
    <row r="729" spans="1:12" x14ac:dyDescent="0.35">
      <c r="A729">
        <v>8</v>
      </c>
      <c r="C729">
        <v>0</v>
      </c>
      <c r="D729" t="s">
        <v>89</v>
      </c>
      <c r="E729">
        <v>0</v>
      </c>
      <c r="F729">
        <v>0</v>
      </c>
      <c r="J729" t="s">
        <v>89</v>
      </c>
      <c r="K729">
        <v>231921</v>
      </c>
      <c r="L729">
        <v>1</v>
      </c>
    </row>
    <row r="730" spans="1:12" x14ac:dyDescent="0.35">
      <c r="A730">
        <v>9</v>
      </c>
      <c r="C730">
        <v>0</v>
      </c>
      <c r="D730" t="s">
        <v>89</v>
      </c>
      <c r="E730">
        <v>0</v>
      </c>
      <c r="F730">
        <v>0</v>
      </c>
      <c r="J730" t="s">
        <v>89</v>
      </c>
      <c r="K730">
        <v>231921</v>
      </c>
      <c r="L730">
        <v>1</v>
      </c>
    </row>
    <row r="731" spans="1:12" x14ac:dyDescent="0.35">
      <c r="A731">
        <v>10</v>
      </c>
      <c r="C731">
        <v>0</v>
      </c>
      <c r="D731" t="s">
        <v>89</v>
      </c>
      <c r="E731">
        <v>0</v>
      </c>
      <c r="F731">
        <v>0</v>
      </c>
      <c r="J731" t="s">
        <v>89</v>
      </c>
      <c r="K731">
        <v>231921</v>
      </c>
      <c r="L731">
        <v>1</v>
      </c>
    </row>
    <row r="732" spans="1:12" x14ac:dyDescent="0.35">
      <c r="A732">
        <v>11</v>
      </c>
      <c r="C732">
        <v>0</v>
      </c>
      <c r="D732" t="s">
        <v>89</v>
      </c>
      <c r="E732">
        <v>0</v>
      </c>
      <c r="F732">
        <v>0</v>
      </c>
      <c r="J732" t="s">
        <v>89</v>
      </c>
      <c r="K732">
        <v>231921</v>
      </c>
      <c r="L732">
        <v>1</v>
      </c>
    </row>
    <row r="733" spans="1:12" x14ac:dyDescent="0.35">
      <c r="A733">
        <v>12</v>
      </c>
      <c r="C733">
        <v>0</v>
      </c>
      <c r="D733" t="s">
        <v>89</v>
      </c>
      <c r="E733">
        <v>0</v>
      </c>
      <c r="F733">
        <v>0</v>
      </c>
      <c r="J733" t="s">
        <v>89</v>
      </c>
      <c r="K733">
        <v>231921</v>
      </c>
      <c r="L733">
        <v>1</v>
      </c>
    </row>
    <row r="734" spans="1:12" x14ac:dyDescent="0.35">
      <c r="A734">
        <v>1</v>
      </c>
      <c r="B734" t="s">
        <v>77</v>
      </c>
      <c r="C734">
        <v>1</v>
      </c>
      <c r="D734">
        <v>46</v>
      </c>
      <c r="E734">
        <v>2</v>
      </c>
      <c r="F734">
        <v>29</v>
      </c>
      <c r="G734" t="s">
        <v>150</v>
      </c>
      <c r="H734" t="s">
        <v>150</v>
      </c>
      <c r="I734">
        <v>2</v>
      </c>
      <c r="J734">
        <v>46</v>
      </c>
      <c r="K734">
        <v>196667</v>
      </c>
      <c r="L734">
        <v>1</v>
      </c>
    </row>
    <row r="735" spans="1:12" x14ac:dyDescent="0.35">
      <c r="A735">
        <v>2</v>
      </c>
      <c r="B735" t="s">
        <v>145</v>
      </c>
      <c r="C735">
        <v>15</v>
      </c>
      <c r="D735" t="s">
        <v>149</v>
      </c>
      <c r="E735">
        <v>1</v>
      </c>
      <c r="F735">
        <v>2</v>
      </c>
      <c r="G735" t="s">
        <v>150</v>
      </c>
      <c r="H735" t="s">
        <v>150</v>
      </c>
      <c r="I735">
        <v>2</v>
      </c>
      <c r="J735" t="s">
        <v>149</v>
      </c>
      <c r="K735">
        <v>196667</v>
      </c>
      <c r="L735">
        <v>1</v>
      </c>
    </row>
    <row r="736" spans="1:12" x14ac:dyDescent="0.35">
      <c r="A736">
        <v>3</v>
      </c>
      <c r="C736">
        <v>0</v>
      </c>
      <c r="D736" t="s">
        <v>89</v>
      </c>
      <c r="E736">
        <v>0</v>
      </c>
      <c r="F736">
        <v>0</v>
      </c>
      <c r="J736" t="s">
        <v>89</v>
      </c>
      <c r="K736">
        <v>196667</v>
      </c>
      <c r="L736">
        <v>1</v>
      </c>
    </row>
    <row r="737" spans="1:12" x14ac:dyDescent="0.35">
      <c r="A737">
        <v>4</v>
      </c>
      <c r="C737">
        <v>0</v>
      </c>
      <c r="D737" t="s">
        <v>89</v>
      </c>
      <c r="E737">
        <v>0</v>
      </c>
      <c r="F737">
        <v>0</v>
      </c>
      <c r="J737" t="s">
        <v>89</v>
      </c>
      <c r="K737">
        <v>196667</v>
      </c>
      <c r="L737">
        <v>1</v>
      </c>
    </row>
    <row r="738" spans="1:12" x14ac:dyDescent="0.35">
      <c r="A738">
        <v>5</v>
      </c>
      <c r="C738">
        <v>0</v>
      </c>
      <c r="D738" t="s">
        <v>89</v>
      </c>
      <c r="E738">
        <v>0</v>
      </c>
      <c r="F738">
        <v>0</v>
      </c>
      <c r="J738" t="s">
        <v>89</v>
      </c>
      <c r="K738">
        <v>196667</v>
      </c>
      <c r="L738">
        <v>1</v>
      </c>
    </row>
    <row r="739" spans="1:12" x14ac:dyDescent="0.35">
      <c r="A739">
        <v>6</v>
      </c>
      <c r="C739">
        <v>0</v>
      </c>
      <c r="D739" t="s">
        <v>89</v>
      </c>
      <c r="E739">
        <v>0</v>
      </c>
      <c r="F739">
        <v>0</v>
      </c>
      <c r="J739" t="s">
        <v>89</v>
      </c>
      <c r="K739">
        <v>196667</v>
      </c>
      <c r="L739">
        <v>1</v>
      </c>
    </row>
    <row r="740" spans="1:12" x14ac:dyDescent="0.35">
      <c r="A740">
        <v>7</v>
      </c>
      <c r="C740">
        <v>0</v>
      </c>
      <c r="D740" t="s">
        <v>89</v>
      </c>
      <c r="E740">
        <v>0</v>
      </c>
      <c r="F740">
        <v>0</v>
      </c>
      <c r="J740" t="s">
        <v>89</v>
      </c>
      <c r="K740">
        <v>196667</v>
      </c>
      <c r="L740">
        <v>1</v>
      </c>
    </row>
    <row r="741" spans="1:12" x14ac:dyDescent="0.35">
      <c r="A741">
        <v>8</v>
      </c>
      <c r="C741">
        <v>0</v>
      </c>
      <c r="D741" t="s">
        <v>89</v>
      </c>
      <c r="E741">
        <v>0</v>
      </c>
      <c r="F741">
        <v>0</v>
      </c>
      <c r="J741" t="s">
        <v>89</v>
      </c>
      <c r="K741">
        <v>196667</v>
      </c>
      <c r="L741">
        <v>1</v>
      </c>
    </row>
    <row r="742" spans="1:12" x14ac:dyDescent="0.35">
      <c r="A742">
        <v>9</v>
      </c>
      <c r="C742">
        <v>0</v>
      </c>
      <c r="D742" t="s">
        <v>89</v>
      </c>
      <c r="E742">
        <v>0</v>
      </c>
      <c r="F742">
        <v>0</v>
      </c>
      <c r="J742" t="s">
        <v>89</v>
      </c>
      <c r="K742">
        <v>196667</v>
      </c>
      <c r="L742">
        <v>1</v>
      </c>
    </row>
    <row r="743" spans="1:12" x14ac:dyDescent="0.35">
      <c r="A743">
        <v>10</v>
      </c>
      <c r="C743">
        <v>0</v>
      </c>
      <c r="D743" t="s">
        <v>89</v>
      </c>
      <c r="E743">
        <v>0</v>
      </c>
      <c r="F743">
        <v>0</v>
      </c>
      <c r="J743" t="s">
        <v>89</v>
      </c>
      <c r="K743">
        <v>196667</v>
      </c>
      <c r="L743">
        <v>1</v>
      </c>
    </row>
    <row r="744" spans="1:12" x14ac:dyDescent="0.35">
      <c r="A744">
        <v>11</v>
      </c>
      <c r="C744">
        <v>0</v>
      </c>
      <c r="D744" t="s">
        <v>89</v>
      </c>
      <c r="E744">
        <v>0</v>
      </c>
      <c r="F744">
        <v>0</v>
      </c>
      <c r="J744" t="s">
        <v>89</v>
      </c>
      <c r="K744">
        <v>196667</v>
      </c>
      <c r="L744">
        <v>1</v>
      </c>
    </row>
    <row r="745" spans="1:12" x14ac:dyDescent="0.35">
      <c r="A745">
        <v>12</v>
      </c>
      <c r="C745">
        <v>0</v>
      </c>
      <c r="D745" t="s">
        <v>89</v>
      </c>
      <c r="E745">
        <v>0</v>
      </c>
      <c r="F745">
        <v>0</v>
      </c>
      <c r="J745" t="s">
        <v>89</v>
      </c>
      <c r="K745">
        <v>196667</v>
      </c>
      <c r="L745">
        <v>1</v>
      </c>
    </row>
    <row r="746" spans="1:12" x14ac:dyDescent="0.35">
      <c r="A746">
        <v>1</v>
      </c>
      <c r="B746" t="s">
        <v>131</v>
      </c>
      <c r="C746">
        <v>39</v>
      </c>
      <c r="D746">
        <v>70</v>
      </c>
      <c r="E746">
        <v>2</v>
      </c>
      <c r="F746">
        <v>5</v>
      </c>
      <c r="G746" t="s">
        <v>164</v>
      </c>
      <c r="H746" t="s">
        <v>164</v>
      </c>
      <c r="I746">
        <v>9</v>
      </c>
      <c r="J746">
        <v>70</v>
      </c>
      <c r="K746">
        <v>160128</v>
      </c>
      <c r="L746">
        <v>1</v>
      </c>
    </row>
    <row r="747" spans="1:12" x14ac:dyDescent="0.35">
      <c r="A747">
        <v>2</v>
      </c>
      <c r="B747" t="s">
        <v>157</v>
      </c>
      <c r="C747">
        <v>37</v>
      </c>
      <c r="D747">
        <v>49</v>
      </c>
      <c r="E747">
        <v>1</v>
      </c>
      <c r="F747">
        <v>26</v>
      </c>
      <c r="G747">
        <v>5.3745370370370527E-3</v>
      </c>
      <c r="H747">
        <v>5.3745370370370527E-3</v>
      </c>
      <c r="I747">
        <v>5.3745370370370527E-3</v>
      </c>
      <c r="J747">
        <v>49</v>
      </c>
      <c r="K747">
        <v>160128</v>
      </c>
      <c r="L747">
        <v>1</v>
      </c>
    </row>
    <row r="748" spans="1:12" x14ac:dyDescent="0.35">
      <c r="A748">
        <v>3</v>
      </c>
      <c r="C748">
        <v>0</v>
      </c>
      <c r="D748" t="s">
        <v>89</v>
      </c>
      <c r="E748">
        <v>0</v>
      </c>
      <c r="F748">
        <v>0</v>
      </c>
      <c r="J748" t="s">
        <v>89</v>
      </c>
      <c r="K748">
        <v>160128</v>
      </c>
      <c r="L748">
        <v>1</v>
      </c>
    </row>
    <row r="749" spans="1:12" x14ac:dyDescent="0.35">
      <c r="A749">
        <v>4</v>
      </c>
      <c r="C749">
        <v>0</v>
      </c>
      <c r="D749" t="s">
        <v>89</v>
      </c>
      <c r="E749">
        <v>0</v>
      </c>
      <c r="F749">
        <v>0</v>
      </c>
      <c r="J749" t="s">
        <v>89</v>
      </c>
      <c r="K749">
        <v>160128</v>
      </c>
      <c r="L749">
        <v>1</v>
      </c>
    </row>
    <row r="750" spans="1:12" x14ac:dyDescent="0.35">
      <c r="A750">
        <v>5</v>
      </c>
      <c r="C750">
        <v>0</v>
      </c>
      <c r="D750" t="s">
        <v>89</v>
      </c>
      <c r="E750">
        <v>0</v>
      </c>
      <c r="F750">
        <v>0</v>
      </c>
      <c r="J750" t="s">
        <v>89</v>
      </c>
      <c r="K750">
        <v>160128</v>
      </c>
      <c r="L750">
        <v>1</v>
      </c>
    </row>
    <row r="751" spans="1:12" x14ac:dyDescent="0.35">
      <c r="A751">
        <v>6</v>
      </c>
      <c r="C751">
        <v>0</v>
      </c>
      <c r="D751" t="s">
        <v>89</v>
      </c>
      <c r="E751">
        <v>0</v>
      </c>
      <c r="F751">
        <v>0</v>
      </c>
      <c r="J751" t="s">
        <v>89</v>
      </c>
      <c r="K751">
        <v>160128</v>
      </c>
      <c r="L751">
        <v>1</v>
      </c>
    </row>
    <row r="752" spans="1:12" x14ac:dyDescent="0.35">
      <c r="A752">
        <v>7</v>
      </c>
      <c r="C752">
        <v>0</v>
      </c>
      <c r="D752" t="s">
        <v>89</v>
      </c>
      <c r="E752">
        <v>0</v>
      </c>
      <c r="F752">
        <v>0</v>
      </c>
      <c r="J752" t="s">
        <v>89</v>
      </c>
      <c r="K752">
        <v>160128</v>
      </c>
      <c r="L752">
        <v>1</v>
      </c>
    </row>
    <row r="753" spans="1:12" x14ac:dyDescent="0.35">
      <c r="A753">
        <v>8</v>
      </c>
      <c r="C753">
        <v>0</v>
      </c>
      <c r="D753" t="s">
        <v>89</v>
      </c>
      <c r="E753">
        <v>0</v>
      </c>
      <c r="F753">
        <v>0</v>
      </c>
      <c r="J753" t="s">
        <v>89</v>
      </c>
      <c r="K753">
        <v>160128</v>
      </c>
      <c r="L753">
        <v>1</v>
      </c>
    </row>
    <row r="754" spans="1:12" x14ac:dyDescent="0.35">
      <c r="A754">
        <v>9</v>
      </c>
      <c r="C754">
        <v>0</v>
      </c>
      <c r="D754" t="s">
        <v>89</v>
      </c>
      <c r="E754">
        <v>0</v>
      </c>
      <c r="F754">
        <v>0</v>
      </c>
      <c r="J754" t="s">
        <v>89</v>
      </c>
      <c r="K754">
        <v>160128</v>
      </c>
      <c r="L754">
        <v>1</v>
      </c>
    </row>
    <row r="755" spans="1:12" x14ac:dyDescent="0.35">
      <c r="A755">
        <v>10</v>
      </c>
      <c r="C755">
        <v>0</v>
      </c>
      <c r="D755" t="s">
        <v>89</v>
      </c>
      <c r="E755">
        <v>0</v>
      </c>
      <c r="F755">
        <v>0</v>
      </c>
      <c r="J755" t="s">
        <v>89</v>
      </c>
      <c r="K755">
        <v>160128</v>
      </c>
      <c r="L755">
        <v>1</v>
      </c>
    </row>
    <row r="756" spans="1:12" x14ac:dyDescent="0.35">
      <c r="A756">
        <v>11</v>
      </c>
      <c r="C756">
        <v>0</v>
      </c>
      <c r="D756" t="s">
        <v>89</v>
      </c>
      <c r="E756">
        <v>0</v>
      </c>
      <c r="F756">
        <v>0</v>
      </c>
      <c r="J756" t="s">
        <v>89</v>
      </c>
      <c r="K756">
        <v>160128</v>
      </c>
      <c r="L756">
        <v>1</v>
      </c>
    </row>
    <row r="757" spans="1:12" x14ac:dyDescent="0.35">
      <c r="A757">
        <v>12</v>
      </c>
      <c r="C757">
        <v>0</v>
      </c>
      <c r="D757" t="s">
        <v>89</v>
      </c>
      <c r="E757">
        <v>0</v>
      </c>
      <c r="F757">
        <v>0</v>
      </c>
      <c r="J757" t="s">
        <v>89</v>
      </c>
      <c r="K757">
        <v>160128</v>
      </c>
      <c r="L757">
        <v>1</v>
      </c>
    </row>
    <row r="758" spans="1:12" x14ac:dyDescent="0.35">
      <c r="A758">
        <v>1</v>
      </c>
      <c r="B758" t="s">
        <v>169</v>
      </c>
      <c r="C758">
        <v>2</v>
      </c>
      <c r="D758">
        <v>52</v>
      </c>
      <c r="E758">
        <v>2</v>
      </c>
      <c r="F758">
        <v>23</v>
      </c>
      <c r="G758" t="s">
        <v>68</v>
      </c>
      <c r="H758" t="s">
        <v>68</v>
      </c>
      <c r="I758">
        <v>6</v>
      </c>
      <c r="J758">
        <v>52</v>
      </c>
      <c r="K758">
        <v>858387</v>
      </c>
      <c r="L758">
        <v>1</v>
      </c>
    </row>
    <row r="759" spans="1:12" x14ac:dyDescent="0.35">
      <c r="A759">
        <v>2</v>
      </c>
      <c r="B759" t="s">
        <v>156</v>
      </c>
      <c r="C759">
        <v>12</v>
      </c>
      <c r="D759">
        <v>67</v>
      </c>
      <c r="E759">
        <v>1</v>
      </c>
      <c r="F759">
        <v>8</v>
      </c>
      <c r="G759">
        <v>6.4285879629628617E-3</v>
      </c>
      <c r="H759">
        <v>6.4285879629628617E-3</v>
      </c>
      <c r="I759">
        <v>6.4285879629628617E-3</v>
      </c>
      <c r="J759">
        <v>67</v>
      </c>
      <c r="K759">
        <v>858387</v>
      </c>
      <c r="L759">
        <v>1</v>
      </c>
    </row>
    <row r="760" spans="1:12" x14ac:dyDescent="0.35">
      <c r="A760">
        <v>3</v>
      </c>
      <c r="C760">
        <v>0</v>
      </c>
      <c r="D760" t="s">
        <v>89</v>
      </c>
      <c r="E760">
        <v>0</v>
      </c>
      <c r="F760">
        <v>0</v>
      </c>
      <c r="J760" t="s">
        <v>89</v>
      </c>
      <c r="K760">
        <v>858387</v>
      </c>
      <c r="L760">
        <v>1</v>
      </c>
    </row>
    <row r="761" spans="1:12" x14ac:dyDescent="0.35">
      <c r="A761">
        <v>4</v>
      </c>
      <c r="C761">
        <v>0</v>
      </c>
      <c r="D761" t="s">
        <v>89</v>
      </c>
      <c r="E761">
        <v>0</v>
      </c>
      <c r="F761">
        <v>0</v>
      </c>
      <c r="J761" t="s">
        <v>89</v>
      </c>
      <c r="K761">
        <v>858387</v>
      </c>
      <c r="L761">
        <v>1</v>
      </c>
    </row>
    <row r="762" spans="1:12" x14ac:dyDescent="0.35">
      <c r="A762">
        <v>5</v>
      </c>
      <c r="C762">
        <v>0</v>
      </c>
      <c r="D762" t="s">
        <v>89</v>
      </c>
      <c r="E762">
        <v>0</v>
      </c>
      <c r="F762">
        <v>0</v>
      </c>
      <c r="J762" t="s">
        <v>89</v>
      </c>
      <c r="K762">
        <v>858387</v>
      </c>
      <c r="L762">
        <v>1</v>
      </c>
    </row>
    <row r="763" spans="1:12" x14ac:dyDescent="0.35">
      <c r="A763">
        <v>6</v>
      </c>
      <c r="C763">
        <v>0</v>
      </c>
      <c r="D763" t="s">
        <v>89</v>
      </c>
      <c r="E763">
        <v>0</v>
      </c>
      <c r="F763">
        <v>0</v>
      </c>
      <c r="J763" t="s">
        <v>89</v>
      </c>
      <c r="K763">
        <v>858387</v>
      </c>
      <c r="L763">
        <v>1</v>
      </c>
    </row>
    <row r="764" spans="1:12" x14ac:dyDescent="0.35">
      <c r="A764">
        <v>7</v>
      </c>
      <c r="C764">
        <v>0</v>
      </c>
      <c r="D764" t="s">
        <v>89</v>
      </c>
      <c r="E764">
        <v>0</v>
      </c>
      <c r="F764">
        <v>0</v>
      </c>
      <c r="J764" t="s">
        <v>89</v>
      </c>
      <c r="K764">
        <v>858387</v>
      </c>
      <c r="L764">
        <v>1</v>
      </c>
    </row>
    <row r="765" spans="1:12" x14ac:dyDescent="0.35">
      <c r="A765">
        <v>8</v>
      </c>
      <c r="C765">
        <v>0</v>
      </c>
      <c r="D765" t="s">
        <v>89</v>
      </c>
      <c r="E765">
        <v>0</v>
      </c>
      <c r="F765">
        <v>0</v>
      </c>
      <c r="J765" t="s">
        <v>89</v>
      </c>
      <c r="K765">
        <v>858387</v>
      </c>
      <c r="L765">
        <v>1</v>
      </c>
    </row>
    <row r="766" spans="1:12" x14ac:dyDescent="0.35">
      <c r="A766">
        <v>9</v>
      </c>
      <c r="C766">
        <v>0</v>
      </c>
      <c r="D766" t="s">
        <v>89</v>
      </c>
      <c r="E766">
        <v>0</v>
      </c>
      <c r="F766">
        <v>0</v>
      </c>
      <c r="J766" t="s">
        <v>89</v>
      </c>
      <c r="K766">
        <v>858387</v>
      </c>
      <c r="L766">
        <v>1</v>
      </c>
    </row>
    <row r="767" spans="1:12" x14ac:dyDescent="0.35">
      <c r="A767">
        <v>10</v>
      </c>
      <c r="C767">
        <v>0</v>
      </c>
      <c r="D767" t="s">
        <v>89</v>
      </c>
      <c r="E767">
        <v>0</v>
      </c>
      <c r="F767">
        <v>0</v>
      </c>
      <c r="J767" t="s">
        <v>89</v>
      </c>
      <c r="K767">
        <v>858387</v>
      </c>
      <c r="L767">
        <v>1</v>
      </c>
    </row>
    <row r="768" spans="1:12" x14ac:dyDescent="0.35">
      <c r="A768">
        <v>11</v>
      </c>
      <c r="C768">
        <v>0</v>
      </c>
      <c r="D768" t="s">
        <v>89</v>
      </c>
      <c r="E768">
        <v>0</v>
      </c>
      <c r="F768">
        <v>0</v>
      </c>
      <c r="J768" t="s">
        <v>89</v>
      </c>
      <c r="K768">
        <v>858387</v>
      </c>
      <c r="L768">
        <v>1</v>
      </c>
    </row>
    <row r="769" spans="1:12" x14ac:dyDescent="0.35">
      <c r="A769">
        <v>12</v>
      </c>
      <c r="C769">
        <v>0</v>
      </c>
      <c r="D769" t="s">
        <v>89</v>
      </c>
      <c r="E769">
        <v>0</v>
      </c>
      <c r="F769">
        <v>0</v>
      </c>
      <c r="J769" t="s">
        <v>89</v>
      </c>
      <c r="K769">
        <v>858387</v>
      </c>
      <c r="L769">
        <v>1</v>
      </c>
    </row>
    <row r="770" spans="1:12" x14ac:dyDescent="0.35">
      <c r="A770">
        <v>1</v>
      </c>
      <c r="B770" t="s">
        <v>151</v>
      </c>
      <c r="C770">
        <v>5</v>
      </c>
      <c r="D770">
        <v>59</v>
      </c>
      <c r="E770">
        <v>2</v>
      </c>
      <c r="F770">
        <v>16</v>
      </c>
      <c r="G770" t="s">
        <v>129</v>
      </c>
      <c r="H770" t="s">
        <v>129</v>
      </c>
      <c r="I770">
        <v>8</v>
      </c>
      <c r="J770">
        <v>59</v>
      </c>
      <c r="K770">
        <v>849478</v>
      </c>
      <c r="L770">
        <v>1</v>
      </c>
    </row>
    <row r="771" spans="1:12" x14ac:dyDescent="0.35">
      <c r="A771">
        <v>2</v>
      </c>
      <c r="B771" t="s">
        <v>126</v>
      </c>
      <c r="C771">
        <v>9</v>
      </c>
      <c r="D771">
        <v>60</v>
      </c>
      <c r="E771">
        <v>1</v>
      </c>
      <c r="F771">
        <v>15</v>
      </c>
      <c r="G771">
        <v>5.8422453703703692E-3</v>
      </c>
      <c r="H771">
        <v>5.8422453703703692E-3</v>
      </c>
      <c r="I771">
        <v>5.8422453703703692E-3</v>
      </c>
      <c r="J771">
        <v>60</v>
      </c>
      <c r="K771">
        <v>849478</v>
      </c>
      <c r="L771">
        <v>1</v>
      </c>
    </row>
    <row r="772" spans="1:12" x14ac:dyDescent="0.35">
      <c r="A772">
        <v>3</v>
      </c>
      <c r="C772">
        <v>0</v>
      </c>
      <c r="D772" t="s">
        <v>89</v>
      </c>
      <c r="E772">
        <v>0</v>
      </c>
      <c r="F772">
        <v>0</v>
      </c>
      <c r="J772" t="s">
        <v>89</v>
      </c>
      <c r="K772">
        <v>849478</v>
      </c>
      <c r="L772">
        <v>1</v>
      </c>
    </row>
    <row r="773" spans="1:12" x14ac:dyDescent="0.35">
      <c r="A773">
        <v>4</v>
      </c>
      <c r="C773">
        <v>0</v>
      </c>
      <c r="D773" t="s">
        <v>89</v>
      </c>
      <c r="E773">
        <v>0</v>
      </c>
      <c r="F773">
        <v>0</v>
      </c>
      <c r="J773" t="s">
        <v>89</v>
      </c>
      <c r="K773">
        <v>849478</v>
      </c>
      <c r="L773">
        <v>1</v>
      </c>
    </row>
    <row r="774" spans="1:12" x14ac:dyDescent="0.35">
      <c r="A774">
        <v>5</v>
      </c>
      <c r="C774">
        <v>0</v>
      </c>
      <c r="D774" t="s">
        <v>89</v>
      </c>
      <c r="E774">
        <v>0</v>
      </c>
      <c r="F774">
        <v>0</v>
      </c>
      <c r="J774" t="s">
        <v>89</v>
      </c>
      <c r="K774">
        <v>849478</v>
      </c>
      <c r="L774">
        <v>1</v>
      </c>
    </row>
    <row r="775" spans="1:12" x14ac:dyDescent="0.35">
      <c r="A775">
        <v>6</v>
      </c>
      <c r="C775">
        <v>0</v>
      </c>
      <c r="D775" t="s">
        <v>89</v>
      </c>
      <c r="E775">
        <v>0</v>
      </c>
      <c r="F775">
        <v>0</v>
      </c>
      <c r="J775" t="s">
        <v>89</v>
      </c>
      <c r="K775">
        <v>849478</v>
      </c>
      <c r="L775">
        <v>1</v>
      </c>
    </row>
    <row r="776" spans="1:12" x14ac:dyDescent="0.35">
      <c r="A776">
        <v>7</v>
      </c>
      <c r="C776">
        <v>0</v>
      </c>
      <c r="D776" t="s">
        <v>89</v>
      </c>
      <c r="E776">
        <v>0</v>
      </c>
      <c r="F776">
        <v>0</v>
      </c>
      <c r="J776" t="s">
        <v>89</v>
      </c>
      <c r="K776">
        <v>849478</v>
      </c>
      <c r="L776">
        <v>1</v>
      </c>
    </row>
    <row r="777" spans="1:12" x14ac:dyDescent="0.35">
      <c r="A777">
        <v>8</v>
      </c>
      <c r="C777">
        <v>0</v>
      </c>
      <c r="D777" t="s">
        <v>89</v>
      </c>
      <c r="E777">
        <v>0</v>
      </c>
      <c r="F777">
        <v>0</v>
      </c>
      <c r="J777" t="s">
        <v>89</v>
      </c>
      <c r="K777">
        <v>849478</v>
      </c>
      <c r="L777">
        <v>1</v>
      </c>
    </row>
    <row r="778" spans="1:12" x14ac:dyDescent="0.35">
      <c r="A778">
        <v>9</v>
      </c>
      <c r="C778">
        <v>0</v>
      </c>
      <c r="D778" t="s">
        <v>89</v>
      </c>
      <c r="E778">
        <v>0</v>
      </c>
      <c r="F778">
        <v>0</v>
      </c>
      <c r="J778" t="s">
        <v>89</v>
      </c>
      <c r="K778">
        <v>849478</v>
      </c>
      <c r="L778">
        <v>1</v>
      </c>
    </row>
    <row r="779" spans="1:12" x14ac:dyDescent="0.35">
      <c r="A779">
        <v>10</v>
      </c>
      <c r="C779">
        <v>0</v>
      </c>
      <c r="D779" t="s">
        <v>89</v>
      </c>
      <c r="E779">
        <v>0</v>
      </c>
      <c r="F779">
        <v>0</v>
      </c>
      <c r="J779" t="s">
        <v>89</v>
      </c>
      <c r="K779">
        <v>849478</v>
      </c>
      <c r="L779">
        <v>1</v>
      </c>
    </row>
    <row r="780" spans="1:12" x14ac:dyDescent="0.35">
      <c r="A780">
        <v>11</v>
      </c>
      <c r="C780">
        <v>0</v>
      </c>
      <c r="D780" t="s">
        <v>89</v>
      </c>
      <c r="E780">
        <v>0</v>
      </c>
      <c r="F780">
        <v>0</v>
      </c>
      <c r="J780" t="s">
        <v>89</v>
      </c>
      <c r="K780">
        <v>849478</v>
      </c>
      <c r="L780">
        <v>1</v>
      </c>
    </row>
    <row r="781" spans="1:12" x14ac:dyDescent="0.35">
      <c r="A781">
        <v>12</v>
      </c>
      <c r="C781">
        <v>0</v>
      </c>
      <c r="D781" t="s">
        <v>89</v>
      </c>
      <c r="E781">
        <v>0</v>
      </c>
      <c r="F781">
        <v>0</v>
      </c>
      <c r="J781" t="s">
        <v>89</v>
      </c>
      <c r="K781">
        <v>849478</v>
      </c>
      <c r="L781">
        <v>1</v>
      </c>
    </row>
    <row r="782" spans="1:12" x14ac:dyDescent="0.35">
      <c r="A782">
        <v>1</v>
      </c>
      <c r="B782" t="s">
        <v>145</v>
      </c>
      <c r="C782">
        <v>47</v>
      </c>
      <c r="D782">
        <v>73</v>
      </c>
      <c r="E782">
        <v>2</v>
      </c>
      <c r="F782">
        <v>2</v>
      </c>
      <c r="G782" t="s">
        <v>170</v>
      </c>
      <c r="H782" t="s">
        <v>170</v>
      </c>
      <c r="I782">
        <v>11</v>
      </c>
      <c r="J782">
        <v>73</v>
      </c>
      <c r="K782">
        <v>315266</v>
      </c>
      <c r="L782">
        <v>1</v>
      </c>
    </row>
    <row r="783" spans="1:12" x14ac:dyDescent="0.35">
      <c r="A783">
        <v>2</v>
      </c>
      <c r="B783" t="s">
        <v>169</v>
      </c>
      <c r="C783">
        <v>2</v>
      </c>
      <c r="D783">
        <v>52</v>
      </c>
      <c r="E783">
        <v>1</v>
      </c>
      <c r="F783">
        <v>23</v>
      </c>
      <c r="G783">
        <v>5.4724537037036391E-3</v>
      </c>
      <c r="H783">
        <v>5.4724537037036391E-3</v>
      </c>
      <c r="I783">
        <v>5.4724537037036391E-3</v>
      </c>
      <c r="J783">
        <v>52</v>
      </c>
      <c r="K783">
        <v>315266</v>
      </c>
      <c r="L783">
        <v>1</v>
      </c>
    </row>
    <row r="784" spans="1:12" x14ac:dyDescent="0.35">
      <c r="A784">
        <v>3</v>
      </c>
      <c r="C784">
        <v>0</v>
      </c>
      <c r="D784" t="s">
        <v>89</v>
      </c>
      <c r="E784">
        <v>0</v>
      </c>
      <c r="F784">
        <v>0</v>
      </c>
      <c r="J784" t="s">
        <v>89</v>
      </c>
      <c r="K784">
        <v>315266</v>
      </c>
      <c r="L784">
        <v>1</v>
      </c>
    </row>
    <row r="785" spans="1:12" x14ac:dyDescent="0.35">
      <c r="A785">
        <v>4</v>
      </c>
      <c r="C785">
        <v>0</v>
      </c>
      <c r="D785" t="s">
        <v>89</v>
      </c>
      <c r="E785">
        <v>0</v>
      </c>
      <c r="F785">
        <v>0</v>
      </c>
      <c r="J785" t="s">
        <v>89</v>
      </c>
      <c r="K785">
        <v>315266</v>
      </c>
      <c r="L785">
        <v>1</v>
      </c>
    </row>
    <row r="786" spans="1:12" x14ac:dyDescent="0.35">
      <c r="A786">
        <v>5</v>
      </c>
      <c r="C786">
        <v>0</v>
      </c>
      <c r="D786" t="s">
        <v>89</v>
      </c>
      <c r="E786">
        <v>0</v>
      </c>
      <c r="F786">
        <v>0</v>
      </c>
      <c r="J786" t="s">
        <v>89</v>
      </c>
      <c r="K786">
        <v>315266</v>
      </c>
      <c r="L786">
        <v>1</v>
      </c>
    </row>
    <row r="787" spans="1:12" x14ac:dyDescent="0.35">
      <c r="A787">
        <v>6</v>
      </c>
      <c r="C787">
        <v>0</v>
      </c>
      <c r="D787" t="s">
        <v>89</v>
      </c>
      <c r="E787">
        <v>0</v>
      </c>
      <c r="F787">
        <v>0</v>
      </c>
      <c r="J787" t="s">
        <v>89</v>
      </c>
      <c r="K787">
        <v>315266</v>
      </c>
      <c r="L787">
        <v>1</v>
      </c>
    </row>
    <row r="788" spans="1:12" x14ac:dyDescent="0.35">
      <c r="A788">
        <v>7</v>
      </c>
      <c r="C788">
        <v>0</v>
      </c>
      <c r="D788" t="s">
        <v>89</v>
      </c>
      <c r="E788">
        <v>0</v>
      </c>
      <c r="F788">
        <v>0</v>
      </c>
      <c r="J788" t="s">
        <v>89</v>
      </c>
      <c r="K788">
        <v>315266</v>
      </c>
      <c r="L788">
        <v>1</v>
      </c>
    </row>
    <row r="789" spans="1:12" x14ac:dyDescent="0.35">
      <c r="A789">
        <v>8</v>
      </c>
      <c r="C789">
        <v>0</v>
      </c>
      <c r="D789" t="s">
        <v>89</v>
      </c>
      <c r="E789">
        <v>0</v>
      </c>
      <c r="F789">
        <v>0</v>
      </c>
      <c r="J789" t="s">
        <v>89</v>
      </c>
      <c r="K789">
        <v>315266</v>
      </c>
      <c r="L789">
        <v>1</v>
      </c>
    </row>
    <row r="790" spans="1:12" x14ac:dyDescent="0.35">
      <c r="A790">
        <v>9</v>
      </c>
      <c r="C790">
        <v>0</v>
      </c>
      <c r="D790" t="s">
        <v>89</v>
      </c>
      <c r="E790">
        <v>0</v>
      </c>
      <c r="F790">
        <v>0</v>
      </c>
      <c r="J790" t="s">
        <v>89</v>
      </c>
      <c r="K790">
        <v>315266</v>
      </c>
      <c r="L790">
        <v>1</v>
      </c>
    </row>
    <row r="791" spans="1:12" x14ac:dyDescent="0.35">
      <c r="A791">
        <v>10</v>
      </c>
      <c r="C791">
        <v>0</v>
      </c>
      <c r="D791" t="s">
        <v>89</v>
      </c>
      <c r="E791">
        <v>0</v>
      </c>
      <c r="F791">
        <v>0</v>
      </c>
      <c r="J791" t="s">
        <v>89</v>
      </c>
      <c r="K791">
        <v>315266</v>
      </c>
      <c r="L791">
        <v>1</v>
      </c>
    </row>
    <row r="792" spans="1:12" x14ac:dyDescent="0.35">
      <c r="A792">
        <v>11</v>
      </c>
      <c r="C792">
        <v>0</v>
      </c>
      <c r="D792" t="s">
        <v>89</v>
      </c>
      <c r="E792">
        <v>0</v>
      </c>
      <c r="F792">
        <v>0</v>
      </c>
      <c r="J792" t="s">
        <v>89</v>
      </c>
      <c r="K792">
        <v>315266</v>
      </c>
      <c r="L792">
        <v>1</v>
      </c>
    </row>
    <row r="793" spans="1:12" x14ac:dyDescent="0.35">
      <c r="A793">
        <v>12</v>
      </c>
      <c r="C793">
        <v>0</v>
      </c>
      <c r="D793" t="s">
        <v>89</v>
      </c>
      <c r="E793">
        <v>0</v>
      </c>
      <c r="F793">
        <v>0</v>
      </c>
      <c r="J793" t="s">
        <v>89</v>
      </c>
      <c r="K793">
        <v>315266</v>
      </c>
      <c r="L793">
        <v>1</v>
      </c>
    </row>
    <row r="794" spans="1:12" x14ac:dyDescent="0.35">
      <c r="A794">
        <v>1</v>
      </c>
      <c r="B794" t="s">
        <v>163</v>
      </c>
      <c r="C794">
        <v>28</v>
      </c>
      <c r="D794">
        <v>56</v>
      </c>
      <c r="E794">
        <v>2</v>
      </c>
      <c r="F794">
        <v>19</v>
      </c>
      <c r="G794" t="s">
        <v>129</v>
      </c>
      <c r="H794" t="s">
        <v>129</v>
      </c>
      <c r="I794">
        <v>8</v>
      </c>
      <c r="J794">
        <v>56</v>
      </c>
      <c r="K794">
        <v>270266</v>
      </c>
      <c r="L794">
        <v>1</v>
      </c>
    </row>
    <row r="795" spans="1:12" x14ac:dyDescent="0.35">
      <c r="A795">
        <v>2</v>
      </c>
      <c r="B795" t="s">
        <v>131</v>
      </c>
      <c r="C795">
        <v>0</v>
      </c>
      <c r="D795">
        <v>70</v>
      </c>
      <c r="E795">
        <v>0</v>
      </c>
      <c r="F795">
        <v>5</v>
      </c>
      <c r="G795">
        <v>6.9094907407407646E-3</v>
      </c>
      <c r="H795">
        <v>6.9094907407407646E-3</v>
      </c>
      <c r="I795">
        <v>6.9094907407407646E-3</v>
      </c>
      <c r="J795">
        <v>70</v>
      </c>
      <c r="K795">
        <v>270266</v>
      </c>
      <c r="L795">
        <v>1</v>
      </c>
    </row>
    <row r="796" spans="1:12" x14ac:dyDescent="0.35">
      <c r="A796">
        <v>3</v>
      </c>
      <c r="C796">
        <v>0</v>
      </c>
      <c r="D796" t="s">
        <v>89</v>
      </c>
      <c r="E796">
        <v>0</v>
      </c>
      <c r="F796">
        <v>0</v>
      </c>
      <c r="J796" t="s">
        <v>89</v>
      </c>
      <c r="K796">
        <v>270266</v>
      </c>
      <c r="L796">
        <v>1</v>
      </c>
    </row>
    <row r="797" spans="1:12" x14ac:dyDescent="0.35">
      <c r="A797">
        <v>4</v>
      </c>
      <c r="C797">
        <v>0</v>
      </c>
      <c r="D797" t="s">
        <v>89</v>
      </c>
      <c r="E797">
        <v>0</v>
      </c>
      <c r="F797">
        <v>0</v>
      </c>
      <c r="J797" t="s">
        <v>89</v>
      </c>
      <c r="K797">
        <v>270266</v>
      </c>
      <c r="L797">
        <v>1</v>
      </c>
    </row>
    <row r="798" spans="1:12" x14ac:dyDescent="0.35">
      <c r="A798">
        <v>5</v>
      </c>
      <c r="C798">
        <v>0</v>
      </c>
      <c r="D798" t="s">
        <v>89</v>
      </c>
      <c r="E798">
        <v>0</v>
      </c>
      <c r="F798">
        <v>0</v>
      </c>
      <c r="J798" t="s">
        <v>89</v>
      </c>
      <c r="K798">
        <v>270266</v>
      </c>
      <c r="L798">
        <v>1</v>
      </c>
    </row>
    <row r="799" spans="1:12" x14ac:dyDescent="0.35">
      <c r="A799">
        <v>6</v>
      </c>
      <c r="C799">
        <v>0</v>
      </c>
      <c r="D799" t="s">
        <v>89</v>
      </c>
      <c r="E799">
        <v>0</v>
      </c>
      <c r="F799">
        <v>0</v>
      </c>
      <c r="J799" t="s">
        <v>89</v>
      </c>
      <c r="K799">
        <v>270266</v>
      </c>
      <c r="L799">
        <v>1</v>
      </c>
    </row>
    <row r="800" spans="1:12" x14ac:dyDescent="0.35">
      <c r="A800">
        <v>7</v>
      </c>
      <c r="C800">
        <v>0</v>
      </c>
      <c r="D800" t="s">
        <v>89</v>
      </c>
      <c r="E800">
        <v>0</v>
      </c>
      <c r="F800">
        <v>0</v>
      </c>
      <c r="J800" t="s">
        <v>89</v>
      </c>
      <c r="K800">
        <v>270266</v>
      </c>
      <c r="L800">
        <v>1</v>
      </c>
    </row>
    <row r="801" spans="1:12" x14ac:dyDescent="0.35">
      <c r="A801">
        <v>8</v>
      </c>
      <c r="C801">
        <v>0</v>
      </c>
      <c r="D801" t="s">
        <v>89</v>
      </c>
      <c r="E801">
        <v>0</v>
      </c>
      <c r="F801">
        <v>0</v>
      </c>
      <c r="J801" t="s">
        <v>89</v>
      </c>
      <c r="K801">
        <v>270266</v>
      </c>
      <c r="L801">
        <v>1</v>
      </c>
    </row>
    <row r="802" spans="1:12" x14ac:dyDescent="0.35">
      <c r="A802">
        <v>9</v>
      </c>
      <c r="C802">
        <v>0</v>
      </c>
      <c r="D802" t="s">
        <v>89</v>
      </c>
      <c r="E802">
        <v>0</v>
      </c>
      <c r="F802">
        <v>0</v>
      </c>
      <c r="J802" t="s">
        <v>89</v>
      </c>
      <c r="K802">
        <v>270266</v>
      </c>
      <c r="L802">
        <v>1</v>
      </c>
    </row>
    <row r="803" spans="1:12" x14ac:dyDescent="0.35">
      <c r="A803">
        <v>10</v>
      </c>
      <c r="C803">
        <v>0</v>
      </c>
      <c r="D803" t="s">
        <v>89</v>
      </c>
      <c r="E803">
        <v>0</v>
      </c>
      <c r="F803">
        <v>0</v>
      </c>
      <c r="J803" t="s">
        <v>89</v>
      </c>
      <c r="K803">
        <v>270266</v>
      </c>
      <c r="L803">
        <v>1</v>
      </c>
    </row>
    <row r="804" spans="1:12" x14ac:dyDescent="0.35">
      <c r="A804">
        <v>11</v>
      </c>
      <c r="C804">
        <v>0</v>
      </c>
      <c r="D804" t="s">
        <v>89</v>
      </c>
      <c r="E804">
        <v>0</v>
      </c>
      <c r="F804">
        <v>0</v>
      </c>
      <c r="J804" t="s">
        <v>89</v>
      </c>
      <c r="K804">
        <v>270266</v>
      </c>
      <c r="L804">
        <v>1</v>
      </c>
    </row>
    <row r="805" spans="1:12" x14ac:dyDescent="0.35">
      <c r="A805">
        <v>12</v>
      </c>
      <c r="C805">
        <v>0</v>
      </c>
      <c r="D805" t="s">
        <v>89</v>
      </c>
      <c r="E805">
        <v>0</v>
      </c>
      <c r="F805">
        <v>0</v>
      </c>
      <c r="J805" t="s">
        <v>89</v>
      </c>
      <c r="K805">
        <v>270266</v>
      </c>
      <c r="L805">
        <v>1</v>
      </c>
    </row>
    <row r="806" spans="1:12" x14ac:dyDescent="0.35">
      <c r="A806">
        <v>1</v>
      </c>
      <c r="B806" t="s">
        <v>171</v>
      </c>
      <c r="C806">
        <v>41</v>
      </c>
      <c r="D806">
        <v>64</v>
      </c>
      <c r="E806">
        <v>2</v>
      </c>
      <c r="F806">
        <v>11</v>
      </c>
      <c r="G806" t="s">
        <v>129</v>
      </c>
      <c r="H806" t="s">
        <v>129</v>
      </c>
      <c r="I806">
        <v>8</v>
      </c>
      <c r="J806">
        <v>64</v>
      </c>
      <c r="K806">
        <v>423302</v>
      </c>
      <c r="L806">
        <v>1</v>
      </c>
    </row>
    <row r="807" spans="1:12" x14ac:dyDescent="0.35">
      <c r="A807">
        <v>2</v>
      </c>
      <c r="B807" t="s">
        <v>110</v>
      </c>
      <c r="C807">
        <v>34</v>
      </c>
      <c r="D807">
        <v>63</v>
      </c>
      <c r="E807">
        <v>1</v>
      </c>
      <c r="F807">
        <v>12</v>
      </c>
      <c r="G807">
        <v>6.1344907407407945E-3</v>
      </c>
      <c r="H807">
        <v>6.1344907407407945E-3</v>
      </c>
      <c r="I807">
        <v>6.1344907407407945E-3</v>
      </c>
      <c r="J807">
        <v>63</v>
      </c>
      <c r="K807">
        <v>423302</v>
      </c>
      <c r="L807">
        <v>1</v>
      </c>
    </row>
    <row r="808" spans="1:12" x14ac:dyDescent="0.35">
      <c r="A808">
        <v>3</v>
      </c>
      <c r="C808">
        <v>0</v>
      </c>
      <c r="D808" t="s">
        <v>89</v>
      </c>
      <c r="E808">
        <v>0</v>
      </c>
      <c r="F808">
        <v>0</v>
      </c>
      <c r="J808" t="s">
        <v>89</v>
      </c>
      <c r="K808">
        <v>423302</v>
      </c>
      <c r="L808">
        <v>1</v>
      </c>
    </row>
    <row r="809" spans="1:12" x14ac:dyDescent="0.35">
      <c r="A809">
        <v>4</v>
      </c>
      <c r="C809">
        <v>0</v>
      </c>
      <c r="D809" t="s">
        <v>89</v>
      </c>
      <c r="E809">
        <v>0</v>
      </c>
      <c r="F809">
        <v>0</v>
      </c>
      <c r="J809" t="s">
        <v>89</v>
      </c>
      <c r="K809">
        <v>423302</v>
      </c>
      <c r="L809">
        <v>1</v>
      </c>
    </row>
    <row r="810" spans="1:12" x14ac:dyDescent="0.35">
      <c r="A810">
        <v>5</v>
      </c>
      <c r="C810">
        <v>0</v>
      </c>
      <c r="D810" t="s">
        <v>89</v>
      </c>
      <c r="E810">
        <v>0</v>
      </c>
      <c r="F810">
        <v>0</v>
      </c>
      <c r="J810" t="s">
        <v>89</v>
      </c>
      <c r="K810">
        <v>423302</v>
      </c>
      <c r="L810">
        <v>1</v>
      </c>
    </row>
    <row r="811" spans="1:12" x14ac:dyDescent="0.35">
      <c r="A811">
        <v>6</v>
      </c>
      <c r="C811">
        <v>0</v>
      </c>
      <c r="D811" t="s">
        <v>89</v>
      </c>
      <c r="E811">
        <v>0</v>
      </c>
      <c r="F811">
        <v>0</v>
      </c>
      <c r="J811" t="s">
        <v>89</v>
      </c>
      <c r="K811">
        <v>423302</v>
      </c>
      <c r="L811">
        <v>1</v>
      </c>
    </row>
    <row r="812" spans="1:12" x14ac:dyDescent="0.35">
      <c r="A812">
        <v>7</v>
      </c>
      <c r="C812">
        <v>0</v>
      </c>
      <c r="D812" t="s">
        <v>89</v>
      </c>
      <c r="E812">
        <v>0</v>
      </c>
      <c r="F812">
        <v>0</v>
      </c>
      <c r="J812" t="s">
        <v>89</v>
      </c>
      <c r="K812">
        <v>423302</v>
      </c>
      <c r="L812">
        <v>1</v>
      </c>
    </row>
    <row r="813" spans="1:12" x14ac:dyDescent="0.35">
      <c r="A813">
        <v>8</v>
      </c>
      <c r="C813">
        <v>0</v>
      </c>
      <c r="D813" t="s">
        <v>89</v>
      </c>
      <c r="E813">
        <v>0</v>
      </c>
      <c r="F813">
        <v>0</v>
      </c>
      <c r="J813" t="s">
        <v>89</v>
      </c>
      <c r="K813">
        <v>423302</v>
      </c>
      <c r="L813">
        <v>1</v>
      </c>
    </row>
    <row r="814" spans="1:12" x14ac:dyDescent="0.35">
      <c r="A814">
        <v>9</v>
      </c>
      <c r="C814">
        <v>0</v>
      </c>
      <c r="D814" t="s">
        <v>89</v>
      </c>
      <c r="E814">
        <v>0</v>
      </c>
      <c r="F814">
        <v>0</v>
      </c>
      <c r="J814" t="s">
        <v>89</v>
      </c>
      <c r="K814">
        <v>423302</v>
      </c>
      <c r="L814">
        <v>1</v>
      </c>
    </row>
    <row r="815" spans="1:12" x14ac:dyDescent="0.35">
      <c r="A815">
        <v>10</v>
      </c>
      <c r="C815">
        <v>0</v>
      </c>
      <c r="D815" t="s">
        <v>89</v>
      </c>
      <c r="E815">
        <v>0</v>
      </c>
      <c r="F815">
        <v>0</v>
      </c>
      <c r="J815" t="s">
        <v>89</v>
      </c>
      <c r="K815">
        <v>423302</v>
      </c>
      <c r="L815">
        <v>1</v>
      </c>
    </row>
    <row r="816" spans="1:12" x14ac:dyDescent="0.35">
      <c r="A816">
        <v>11</v>
      </c>
      <c r="C816">
        <v>0</v>
      </c>
      <c r="D816" t="s">
        <v>89</v>
      </c>
      <c r="E816">
        <v>0</v>
      </c>
      <c r="F816">
        <v>0</v>
      </c>
      <c r="J816" t="s">
        <v>89</v>
      </c>
      <c r="K816">
        <v>423302</v>
      </c>
      <c r="L816">
        <v>1</v>
      </c>
    </row>
    <row r="817" spans="1:12" x14ac:dyDescent="0.35">
      <c r="A817">
        <v>12</v>
      </c>
      <c r="C817">
        <v>0</v>
      </c>
      <c r="D817" t="s">
        <v>89</v>
      </c>
      <c r="E817">
        <v>0</v>
      </c>
      <c r="F817">
        <v>0</v>
      </c>
      <c r="J817" t="s">
        <v>89</v>
      </c>
      <c r="K817">
        <v>423302</v>
      </c>
      <c r="L817">
        <v>1</v>
      </c>
    </row>
    <row r="818" spans="1:12" x14ac:dyDescent="0.35">
      <c r="A818">
        <v>1</v>
      </c>
      <c r="B818" t="s">
        <v>108</v>
      </c>
      <c r="C818">
        <v>22</v>
      </c>
      <c r="D818">
        <v>57</v>
      </c>
      <c r="E818">
        <v>1</v>
      </c>
      <c r="F818">
        <v>18</v>
      </c>
      <c r="G818" t="s">
        <v>129</v>
      </c>
      <c r="H818" t="s">
        <v>129</v>
      </c>
      <c r="I818">
        <v>8</v>
      </c>
      <c r="J818">
        <v>57</v>
      </c>
      <c r="K818">
        <v>1692338</v>
      </c>
      <c r="L818">
        <v>1</v>
      </c>
    </row>
    <row r="819" spans="1:12" x14ac:dyDescent="0.35">
      <c r="A819">
        <v>2</v>
      </c>
      <c r="B819" t="s">
        <v>145</v>
      </c>
      <c r="C819">
        <v>10</v>
      </c>
      <c r="D819" t="s">
        <v>149</v>
      </c>
      <c r="E819">
        <v>1</v>
      </c>
      <c r="F819">
        <v>2</v>
      </c>
      <c r="G819" t="s">
        <v>150</v>
      </c>
      <c r="H819" t="s">
        <v>150</v>
      </c>
      <c r="I819">
        <v>2</v>
      </c>
      <c r="J819" t="s">
        <v>149</v>
      </c>
      <c r="K819">
        <v>1692338</v>
      </c>
      <c r="L819">
        <v>1</v>
      </c>
    </row>
    <row r="820" spans="1:12" x14ac:dyDescent="0.35">
      <c r="A820">
        <v>3</v>
      </c>
      <c r="C820">
        <v>0</v>
      </c>
      <c r="D820" t="s">
        <v>89</v>
      </c>
      <c r="E820">
        <v>0</v>
      </c>
      <c r="F820">
        <v>0</v>
      </c>
      <c r="J820" t="s">
        <v>89</v>
      </c>
      <c r="K820">
        <v>1692338</v>
      </c>
      <c r="L820">
        <v>1</v>
      </c>
    </row>
    <row r="821" spans="1:12" x14ac:dyDescent="0.35">
      <c r="A821">
        <v>4</v>
      </c>
      <c r="C821">
        <v>0</v>
      </c>
      <c r="D821" t="s">
        <v>89</v>
      </c>
      <c r="E821">
        <v>0</v>
      </c>
      <c r="F821">
        <v>0</v>
      </c>
      <c r="J821" t="s">
        <v>89</v>
      </c>
      <c r="K821">
        <v>1692338</v>
      </c>
      <c r="L821">
        <v>1</v>
      </c>
    </row>
    <row r="822" spans="1:12" x14ac:dyDescent="0.35">
      <c r="A822">
        <v>5</v>
      </c>
      <c r="C822">
        <v>0</v>
      </c>
      <c r="D822" t="s">
        <v>89</v>
      </c>
      <c r="E822">
        <v>0</v>
      </c>
      <c r="F822">
        <v>0</v>
      </c>
      <c r="J822" t="s">
        <v>89</v>
      </c>
      <c r="K822">
        <v>1692338</v>
      </c>
      <c r="L822">
        <v>1</v>
      </c>
    </row>
    <row r="823" spans="1:12" x14ac:dyDescent="0.35">
      <c r="A823">
        <v>6</v>
      </c>
      <c r="C823">
        <v>0</v>
      </c>
      <c r="D823" t="s">
        <v>89</v>
      </c>
      <c r="E823">
        <v>0</v>
      </c>
      <c r="F823">
        <v>0</v>
      </c>
      <c r="J823" t="s">
        <v>89</v>
      </c>
      <c r="K823">
        <v>1692338</v>
      </c>
      <c r="L823">
        <v>1</v>
      </c>
    </row>
    <row r="824" spans="1:12" x14ac:dyDescent="0.35">
      <c r="A824">
        <v>7</v>
      </c>
      <c r="C824">
        <v>0</v>
      </c>
      <c r="D824" t="s">
        <v>89</v>
      </c>
      <c r="E824">
        <v>0</v>
      </c>
      <c r="F824">
        <v>0</v>
      </c>
      <c r="J824" t="s">
        <v>89</v>
      </c>
      <c r="K824">
        <v>1692338</v>
      </c>
      <c r="L824">
        <v>1</v>
      </c>
    </row>
    <row r="825" spans="1:12" x14ac:dyDescent="0.35">
      <c r="A825">
        <v>8</v>
      </c>
      <c r="C825">
        <v>0</v>
      </c>
      <c r="D825" t="s">
        <v>89</v>
      </c>
      <c r="E825">
        <v>0</v>
      </c>
      <c r="F825">
        <v>0</v>
      </c>
      <c r="J825" t="s">
        <v>89</v>
      </c>
      <c r="K825">
        <v>1692338</v>
      </c>
      <c r="L825">
        <v>1</v>
      </c>
    </row>
    <row r="826" spans="1:12" x14ac:dyDescent="0.35">
      <c r="A826">
        <v>9</v>
      </c>
      <c r="C826">
        <v>0</v>
      </c>
      <c r="D826" t="s">
        <v>89</v>
      </c>
      <c r="E826">
        <v>0</v>
      </c>
      <c r="F826">
        <v>0</v>
      </c>
      <c r="J826" t="s">
        <v>89</v>
      </c>
      <c r="K826">
        <v>1692338</v>
      </c>
      <c r="L826">
        <v>1</v>
      </c>
    </row>
    <row r="827" spans="1:12" x14ac:dyDescent="0.35">
      <c r="A827">
        <v>10</v>
      </c>
      <c r="C827">
        <v>0</v>
      </c>
      <c r="D827" t="s">
        <v>89</v>
      </c>
      <c r="E827">
        <v>0</v>
      </c>
      <c r="F827">
        <v>0</v>
      </c>
      <c r="J827" t="s">
        <v>89</v>
      </c>
      <c r="K827">
        <v>1692338</v>
      </c>
      <c r="L827">
        <v>1</v>
      </c>
    </row>
    <row r="828" spans="1:12" x14ac:dyDescent="0.35">
      <c r="A828">
        <v>11</v>
      </c>
      <c r="C828">
        <v>0</v>
      </c>
      <c r="D828" t="s">
        <v>89</v>
      </c>
      <c r="E828">
        <v>0</v>
      </c>
      <c r="F828">
        <v>0</v>
      </c>
      <c r="J828" t="s">
        <v>89</v>
      </c>
      <c r="K828">
        <v>1692338</v>
      </c>
      <c r="L828">
        <v>1</v>
      </c>
    </row>
    <row r="829" spans="1:12" x14ac:dyDescent="0.35">
      <c r="A829">
        <v>12</v>
      </c>
      <c r="C829">
        <v>0</v>
      </c>
      <c r="D829" t="s">
        <v>89</v>
      </c>
      <c r="E829">
        <v>0</v>
      </c>
      <c r="F829">
        <v>0</v>
      </c>
      <c r="J829" t="s">
        <v>89</v>
      </c>
      <c r="K829">
        <v>1692338</v>
      </c>
      <c r="L829">
        <v>1</v>
      </c>
    </row>
    <row r="830" spans="1:12" x14ac:dyDescent="0.35">
      <c r="A830">
        <v>1</v>
      </c>
      <c r="B830" t="s">
        <v>141</v>
      </c>
      <c r="C830">
        <v>32</v>
      </c>
      <c r="D830">
        <v>71</v>
      </c>
      <c r="E830">
        <v>2</v>
      </c>
      <c r="F830">
        <v>4</v>
      </c>
      <c r="G830" t="s">
        <v>164</v>
      </c>
      <c r="H830" t="s">
        <v>164</v>
      </c>
      <c r="I830">
        <v>9</v>
      </c>
      <c r="J830">
        <v>71</v>
      </c>
      <c r="K830">
        <v>275390</v>
      </c>
      <c r="L830">
        <v>1</v>
      </c>
    </row>
    <row r="831" spans="1:12" x14ac:dyDescent="0.35">
      <c r="A831">
        <v>2</v>
      </c>
      <c r="B831" t="s">
        <v>102</v>
      </c>
      <c r="C831">
        <v>3</v>
      </c>
      <c r="D831">
        <v>61</v>
      </c>
      <c r="E831">
        <v>1</v>
      </c>
      <c r="F831">
        <v>14</v>
      </c>
      <c r="G831">
        <v>5.9041666666665993E-3</v>
      </c>
      <c r="H831">
        <v>5.9041666666665993E-3</v>
      </c>
      <c r="I831">
        <v>5.9041666666665993E-3</v>
      </c>
      <c r="J831">
        <v>61</v>
      </c>
      <c r="K831">
        <v>275390</v>
      </c>
      <c r="L831">
        <v>1</v>
      </c>
    </row>
    <row r="832" spans="1:12" x14ac:dyDescent="0.35">
      <c r="A832">
        <v>3</v>
      </c>
      <c r="C832">
        <v>0</v>
      </c>
      <c r="D832" t="s">
        <v>89</v>
      </c>
      <c r="E832">
        <v>0</v>
      </c>
      <c r="F832">
        <v>0</v>
      </c>
      <c r="J832" t="s">
        <v>89</v>
      </c>
      <c r="K832">
        <v>275390</v>
      </c>
      <c r="L832">
        <v>1</v>
      </c>
    </row>
    <row r="833" spans="1:12" x14ac:dyDescent="0.35">
      <c r="A833">
        <v>4</v>
      </c>
      <c r="C833">
        <v>0</v>
      </c>
      <c r="D833" t="s">
        <v>89</v>
      </c>
      <c r="E833">
        <v>0</v>
      </c>
      <c r="F833">
        <v>0</v>
      </c>
      <c r="J833" t="s">
        <v>89</v>
      </c>
      <c r="K833">
        <v>275390</v>
      </c>
      <c r="L833">
        <v>1</v>
      </c>
    </row>
    <row r="834" spans="1:12" x14ac:dyDescent="0.35">
      <c r="A834">
        <v>5</v>
      </c>
      <c r="C834">
        <v>0</v>
      </c>
      <c r="D834" t="s">
        <v>89</v>
      </c>
      <c r="E834">
        <v>0</v>
      </c>
      <c r="F834">
        <v>0</v>
      </c>
      <c r="J834" t="s">
        <v>89</v>
      </c>
      <c r="K834">
        <v>275390</v>
      </c>
      <c r="L834">
        <v>1</v>
      </c>
    </row>
    <row r="835" spans="1:12" x14ac:dyDescent="0.35">
      <c r="A835">
        <v>6</v>
      </c>
      <c r="C835">
        <v>0</v>
      </c>
      <c r="D835" t="s">
        <v>89</v>
      </c>
      <c r="E835">
        <v>0</v>
      </c>
      <c r="F835">
        <v>0</v>
      </c>
      <c r="J835" t="s">
        <v>89</v>
      </c>
      <c r="K835">
        <v>275390</v>
      </c>
      <c r="L835">
        <v>1</v>
      </c>
    </row>
    <row r="836" spans="1:12" x14ac:dyDescent="0.35">
      <c r="A836">
        <v>7</v>
      </c>
      <c r="C836">
        <v>0</v>
      </c>
      <c r="D836" t="s">
        <v>89</v>
      </c>
      <c r="E836">
        <v>0</v>
      </c>
      <c r="F836">
        <v>0</v>
      </c>
      <c r="J836" t="s">
        <v>89</v>
      </c>
      <c r="K836">
        <v>275390</v>
      </c>
      <c r="L836">
        <v>1</v>
      </c>
    </row>
    <row r="837" spans="1:12" x14ac:dyDescent="0.35">
      <c r="A837">
        <v>8</v>
      </c>
      <c r="C837">
        <v>0</v>
      </c>
      <c r="D837" t="s">
        <v>89</v>
      </c>
      <c r="E837">
        <v>0</v>
      </c>
      <c r="F837">
        <v>0</v>
      </c>
      <c r="J837" t="s">
        <v>89</v>
      </c>
      <c r="K837">
        <v>275390</v>
      </c>
      <c r="L837">
        <v>1</v>
      </c>
    </row>
    <row r="838" spans="1:12" x14ac:dyDescent="0.35">
      <c r="A838">
        <v>9</v>
      </c>
      <c r="C838">
        <v>0</v>
      </c>
      <c r="D838" t="s">
        <v>89</v>
      </c>
      <c r="E838">
        <v>0</v>
      </c>
      <c r="F838">
        <v>0</v>
      </c>
      <c r="J838" t="s">
        <v>89</v>
      </c>
      <c r="K838">
        <v>275390</v>
      </c>
      <c r="L838">
        <v>1</v>
      </c>
    </row>
    <row r="839" spans="1:12" x14ac:dyDescent="0.35">
      <c r="A839">
        <v>10</v>
      </c>
      <c r="C839">
        <v>0</v>
      </c>
      <c r="D839" t="s">
        <v>89</v>
      </c>
      <c r="E839">
        <v>0</v>
      </c>
      <c r="F839">
        <v>0</v>
      </c>
      <c r="J839" t="s">
        <v>89</v>
      </c>
      <c r="K839">
        <v>275390</v>
      </c>
      <c r="L839">
        <v>1</v>
      </c>
    </row>
    <row r="840" spans="1:12" x14ac:dyDescent="0.35">
      <c r="A840">
        <v>11</v>
      </c>
      <c r="C840">
        <v>0</v>
      </c>
      <c r="D840" t="s">
        <v>89</v>
      </c>
      <c r="E840">
        <v>0</v>
      </c>
      <c r="F840">
        <v>0</v>
      </c>
      <c r="J840" t="s">
        <v>89</v>
      </c>
      <c r="K840">
        <v>275390</v>
      </c>
      <c r="L840">
        <v>1</v>
      </c>
    </row>
    <row r="841" spans="1:12" x14ac:dyDescent="0.35">
      <c r="A841">
        <v>12</v>
      </c>
      <c r="C841">
        <v>0</v>
      </c>
      <c r="D841" t="s">
        <v>89</v>
      </c>
      <c r="E841">
        <v>0</v>
      </c>
      <c r="F841">
        <v>0</v>
      </c>
      <c r="J841" t="s">
        <v>89</v>
      </c>
      <c r="K841">
        <v>275390</v>
      </c>
      <c r="L841">
        <v>1</v>
      </c>
    </row>
    <row r="842" spans="1:12" x14ac:dyDescent="0.35">
      <c r="A842">
        <v>1</v>
      </c>
      <c r="B842" t="s">
        <v>135</v>
      </c>
      <c r="C842">
        <v>14</v>
      </c>
      <c r="D842">
        <v>68</v>
      </c>
      <c r="E842">
        <v>2</v>
      </c>
      <c r="F842">
        <v>7</v>
      </c>
      <c r="G842" t="s">
        <v>164</v>
      </c>
      <c r="H842" t="s">
        <v>164</v>
      </c>
      <c r="I842">
        <v>9</v>
      </c>
      <c r="J842">
        <v>68</v>
      </c>
      <c r="K842">
        <v>470906</v>
      </c>
      <c r="L842">
        <v>1</v>
      </c>
    </row>
    <row r="843" spans="1:12" x14ac:dyDescent="0.35">
      <c r="A843">
        <v>2</v>
      </c>
      <c r="B843" t="s">
        <v>171</v>
      </c>
      <c r="C843">
        <v>36</v>
      </c>
      <c r="D843">
        <v>64</v>
      </c>
      <c r="E843">
        <v>1</v>
      </c>
      <c r="F843">
        <v>11</v>
      </c>
      <c r="G843">
        <v>6.2162037037036821E-3</v>
      </c>
      <c r="H843">
        <v>6.2162037037036821E-3</v>
      </c>
      <c r="I843">
        <v>6.2162037037036821E-3</v>
      </c>
      <c r="J843">
        <v>64</v>
      </c>
      <c r="K843">
        <v>470906</v>
      </c>
      <c r="L843">
        <v>1</v>
      </c>
    </row>
    <row r="844" spans="1:12" x14ac:dyDescent="0.35">
      <c r="A844">
        <v>3</v>
      </c>
      <c r="C844">
        <v>0</v>
      </c>
      <c r="D844" t="s">
        <v>89</v>
      </c>
      <c r="E844">
        <v>0</v>
      </c>
      <c r="F844">
        <v>0</v>
      </c>
      <c r="J844" t="s">
        <v>89</v>
      </c>
      <c r="K844">
        <v>470906</v>
      </c>
      <c r="L844">
        <v>1</v>
      </c>
    </row>
    <row r="845" spans="1:12" x14ac:dyDescent="0.35">
      <c r="A845">
        <v>4</v>
      </c>
      <c r="C845">
        <v>0</v>
      </c>
      <c r="D845" t="s">
        <v>89</v>
      </c>
      <c r="E845">
        <v>0</v>
      </c>
      <c r="F845">
        <v>0</v>
      </c>
      <c r="J845" t="s">
        <v>89</v>
      </c>
      <c r="K845">
        <v>470906</v>
      </c>
      <c r="L845">
        <v>1</v>
      </c>
    </row>
    <row r="846" spans="1:12" x14ac:dyDescent="0.35">
      <c r="A846">
        <v>5</v>
      </c>
      <c r="C846">
        <v>0</v>
      </c>
      <c r="D846" t="s">
        <v>89</v>
      </c>
      <c r="E846">
        <v>0</v>
      </c>
      <c r="F846">
        <v>0</v>
      </c>
      <c r="J846" t="s">
        <v>89</v>
      </c>
      <c r="K846">
        <v>470906</v>
      </c>
      <c r="L846">
        <v>1</v>
      </c>
    </row>
    <row r="847" spans="1:12" x14ac:dyDescent="0.35">
      <c r="A847">
        <v>6</v>
      </c>
      <c r="C847">
        <v>0</v>
      </c>
      <c r="D847" t="s">
        <v>89</v>
      </c>
      <c r="E847">
        <v>0</v>
      </c>
      <c r="F847">
        <v>0</v>
      </c>
      <c r="J847" t="s">
        <v>89</v>
      </c>
      <c r="K847">
        <v>470906</v>
      </c>
      <c r="L847">
        <v>1</v>
      </c>
    </row>
    <row r="848" spans="1:12" x14ac:dyDescent="0.35">
      <c r="A848">
        <v>7</v>
      </c>
      <c r="C848">
        <v>0</v>
      </c>
      <c r="D848" t="s">
        <v>89</v>
      </c>
      <c r="E848">
        <v>0</v>
      </c>
      <c r="F848">
        <v>0</v>
      </c>
      <c r="J848" t="s">
        <v>89</v>
      </c>
      <c r="K848">
        <v>470906</v>
      </c>
      <c r="L848">
        <v>1</v>
      </c>
    </row>
    <row r="849" spans="1:12" x14ac:dyDescent="0.35">
      <c r="A849">
        <v>8</v>
      </c>
      <c r="C849">
        <v>0</v>
      </c>
      <c r="D849" t="s">
        <v>89</v>
      </c>
      <c r="E849">
        <v>0</v>
      </c>
      <c r="F849">
        <v>0</v>
      </c>
      <c r="J849" t="s">
        <v>89</v>
      </c>
      <c r="K849">
        <v>470906</v>
      </c>
      <c r="L849">
        <v>1</v>
      </c>
    </row>
    <row r="850" spans="1:12" x14ac:dyDescent="0.35">
      <c r="A850">
        <v>9</v>
      </c>
      <c r="C850">
        <v>0</v>
      </c>
      <c r="D850" t="s">
        <v>89</v>
      </c>
      <c r="E850">
        <v>0</v>
      </c>
      <c r="F850">
        <v>0</v>
      </c>
      <c r="J850" t="s">
        <v>89</v>
      </c>
      <c r="K850">
        <v>470906</v>
      </c>
      <c r="L850">
        <v>1</v>
      </c>
    </row>
    <row r="851" spans="1:12" x14ac:dyDescent="0.35">
      <c r="A851">
        <v>10</v>
      </c>
      <c r="C851">
        <v>0</v>
      </c>
      <c r="D851" t="s">
        <v>89</v>
      </c>
      <c r="E851">
        <v>0</v>
      </c>
      <c r="F851">
        <v>0</v>
      </c>
      <c r="J851" t="s">
        <v>89</v>
      </c>
      <c r="K851">
        <v>470906</v>
      </c>
      <c r="L851">
        <v>1</v>
      </c>
    </row>
    <row r="852" spans="1:12" x14ac:dyDescent="0.35">
      <c r="A852">
        <v>11</v>
      </c>
      <c r="C852">
        <v>0</v>
      </c>
      <c r="D852" t="s">
        <v>89</v>
      </c>
      <c r="E852">
        <v>0</v>
      </c>
      <c r="F852">
        <v>0</v>
      </c>
      <c r="J852" t="s">
        <v>89</v>
      </c>
      <c r="K852">
        <v>470906</v>
      </c>
      <c r="L852">
        <v>1</v>
      </c>
    </row>
    <row r="853" spans="1:12" x14ac:dyDescent="0.35">
      <c r="A853">
        <v>12</v>
      </c>
      <c r="C853">
        <v>0</v>
      </c>
      <c r="D853" t="s">
        <v>89</v>
      </c>
      <c r="E853">
        <v>0</v>
      </c>
      <c r="F853">
        <v>0</v>
      </c>
      <c r="J853" t="s">
        <v>89</v>
      </c>
      <c r="K853">
        <v>470906</v>
      </c>
      <c r="L853">
        <v>1</v>
      </c>
    </row>
    <row r="854" spans="1:12" x14ac:dyDescent="0.35">
      <c r="A854">
        <v>1</v>
      </c>
      <c r="B854" t="s">
        <v>92</v>
      </c>
      <c r="C854">
        <v>46</v>
      </c>
      <c r="D854">
        <v>69</v>
      </c>
      <c r="E854">
        <v>2</v>
      </c>
      <c r="F854">
        <v>6</v>
      </c>
      <c r="G854" t="s">
        <v>164</v>
      </c>
      <c r="H854" t="s">
        <v>164</v>
      </c>
      <c r="I854">
        <v>9</v>
      </c>
      <c r="J854">
        <v>69</v>
      </c>
      <c r="K854">
        <v>667464</v>
      </c>
      <c r="L854">
        <v>1</v>
      </c>
    </row>
    <row r="855" spans="1:12" x14ac:dyDescent="0.35">
      <c r="A855">
        <v>2</v>
      </c>
      <c r="B855" t="s">
        <v>69</v>
      </c>
      <c r="C855">
        <v>4</v>
      </c>
      <c r="D855">
        <v>65</v>
      </c>
      <c r="E855">
        <v>1</v>
      </c>
      <c r="F855">
        <v>10</v>
      </c>
      <c r="G855">
        <v>6.3190972222222364E-3</v>
      </c>
      <c r="H855">
        <v>6.3190972222222364E-3</v>
      </c>
      <c r="I855">
        <v>6.3190972222222364E-3</v>
      </c>
      <c r="J855">
        <v>65</v>
      </c>
      <c r="K855">
        <v>667464</v>
      </c>
      <c r="L855">
        <v>1</v>
      </c>
    </row>
    <row r="856" spans="1:12" x14ac:dyDescent="0.35">
      <c r="A856">
        <v>3</v>
      </c>
      <c r="C856">
        <v>0</v>
      </c>
      <c r="D856" t="s">
        <v>89</v>
      </c>
      <c r="E856">
        <v>0</v>
      </c>
      <c r="F856">
        <v>0</v>
      </c>
      <c r="J856" t="s">
        <v>89</v>
      </c>
      <c r="K856">
        <v>667464</v>
      </c>
      <c r="L856">
        <v>1</v>
      </c>
    </row>
    <row r="857" spans="1:12" x14ac:dyDescent="0.35">
      <c r="A857">
        <v>4</v>
      </c>
      <c r="C857">
        <v>0</v>
      </c>
      <c r="D857" t="s">
        <v>89</v>
      </c>
      <c r="E857">
        <v>0</v>
      </c>
      <c r="F857">
        <v>0</v>
      </c>
      <c r="J857" t="s">
        <v>89</v>
      </c>
      <c r="K857">
        <v>667464</v>
      </c>
      <c r="L857">
        <v>1</v>
      </c>
    </row>
    <row r="858" spans="1:12" x14ac:dyDescent="0.35">
      <c r="A858">
        <v>5</v>
      </c>
      <c r="C858">
        <v>0</v>
      </c>
      <c r="D858" t="s">
        <v>89</v>
      </c>
      <c r="E858">
        <v>0</v>
      </c>
      <c r="F858">
        <v>0</v>
      </c>
      <c r="J858" t="s">
        <v>89</v>
      </c>
      <c r="K858">
        <v>667464</v>
      </c>
      <c r="L858">
        <v>1</v>
      </c>
    </row>
    <row r="859" spans="1:12" x14ac:dyDescent="0.35">
      <c r="A859">
        <v>6</v>
      </c>
      <c r="C859">
        <v>0</v>
      </c>
      <c r="D859" t="s">
        <v>89</v>
      </c>
      <c r="E859">
        <v>0</v>
      </c>
      <c r="F859">
        <v>0</v>
      </c>
      <c r="J859" t="s">
        <v>89</v>
      </c>
      <c r="K859">
        <v>667464</v>
      </c>
      <c r="L859">
        <v>1</v>
      </c>
    </row>
    <row r="860" spans="1:12" x14ac:dyDescent="0.35">
      <c r="A860">
        <v>7</v>
      </c>
      <c r="C860">
        <v>0</v>
      </c>
      <c r="D860" t="s">
        <v>89</v>
      </c>
      <c r="E860">
        <v>0</v>
      </c>
      <c r="F860">
        <v>0</v>
      </c>
      <c r="J860" t="s">
        <v>89</v>
      </c>
      <c r="K860">
        <v>667464</v>
      </c>
      <c r="L860">
        <v>1</v>
      </c>
    </row>
    <row r="861" spans="1:12" x14ac:dyDescent="0.35">
      <c r="A861">
        <v>8</v>
      </c>
      <c r="C861">
        <v>0</v>
      </c>
      <c r="D861" t="s">
        <v>89</v>
      </c>
      <c r="E861">
        <v>0</v>
      </c>
      <c r="F861">
        <v>0</v>
      </c>
      <c r="J861" t="s">
        <v>89</v>
      </c>
      <c r="K861">
        <v>667464</v>
      </c>
      <c r="L861">
        <v>1</v>
      </c>
    </row>
    <row r="862" spans="1:12" x14ac:dyDescent="0.35">
      <c r="A862">
        <v>9</v>
      </c>
      <c r="C862">
        <v>0</v>
      </c>
      <c r="D862" t="s">
        <v>89</v>
      </c>
      <c r="E862">
        <v>0</v>
      </c>
      <c r="F862">
        <v>0</v>
      </c>
      <c r="J862" t="s">
        <v>89</v>
      </c>
      <c r="K862">
        <v>667464</v>
      </c>
      <c r="L862">
        <v>1</v>
      </c>
    </row>
    <row r="863" spans="1:12" x14ac:dyDescent="0.35">
      <c r="A863">
        <v>10</v>
      </c>
      <c r="C863">
        <v>0</v>
      </c>
      <c r="D863" t="s">
        <v>89</v>
      </c>
      <c r="E863">
        <v>0</v>
      </c>
      <c r="F863">
        <v>0</v>
      </c>
      <c r="J863" t="s">
        <v>89</v>
      </c>
      <c r="K863">
        <v>667464</v>
      </c>
      <c r="L863">
        <v>1</v>
      </c>
    </row>
    <row r="864" spans="1:12" x14ac:dyDescent="0.35">
      <c r="A864">
        <v>11</v>
      </c>
      <c r="C864">
        <v>0</v>
      </c>
      <c r="D864" t="s">
        <v>89</v>
      </c>
      <c r="E864">
        <v>0</v>
      </c>
      <c r="F864">
        <v>0</v>
      </c>
      <c r="J864" t="s">
        <v>89</v>
      </c>
      <c r="K864">
        <v>667464</v>
      </c>
      <c r="L864">
        <v>1</v>
      </c>
    </row>
    <row r="865" spans="1:12" x14ac:dyDescent="0.35">
      <c r="A865">
        <v>12</v>
      </c>
      <c r="C865">
        <v>0</v>
      </c>
      <c r="D865" t="s">
        <v>89</v>
      </c>
      <c r="E865">
        <v>0</v>
      </c>
      <c r="F865">
        <v>0</v>
      </c>
      <c r="J865" t="s">
        <v>89</v>
      </c>
      <c r="K865">
        <v>667464</v>
      </c>
      <c r="L865">
        <v>1</v>
      </c>
    </row>
    <row r="866" spans="1:12" x14ac:dyDescent="0.35">
      <c r="A866">
        <v>1</v>
      </c>
      <c r="B866" t="s">
        <v>165</v>
      </c>
      <c r="C866">
        <v>45</v>
      </c>
      <c r="D866">
        <v>66</v>
      </c>
      <c r="E866">
        <v>2</v>
      </c>
      <c r="F866">
        <v>9</v>
      </c>
      <c r="G866" t="s">
        <v>164</v>
      </c>
      <c r="H866" t="s">
        <v>164</v>
      </c>
      <c r="I866">
        <v>9</v>
      </c>
      <c r="J866">
        <v>66</v>
      </c>
      <c r="K866">
        <v>1076087</v>
      </c>
      <c r="L866">
        <v>1</v>
      </c>
    </row>
    <row r="867" spans="1:12" x14ac:dyDescent="0.35">
      <c r="A867">
        <v>2</v>
      </c>
      <c r="B867" t="s">
        <v>141</v>
      </c>
      <c r="C867">
        <v>35</v>
      </c>
      <c r="D867" t="s">
        <v>172</v>
      </c>
      <c r="E867">
        <v>1</v>
      </c>
      <c r="F867">
        <v>4</v>
      </c>
      <c r="G867" t="s">
        <v>162</v>
      </c>
      <c r="H867" t="s">
        <v>162</v>
      </c>
      <c r="I867">
        <v>1</v>
      </c>
      <c r="J867" t="s">
        <v>172</v>
      </c>
      <c r="K867">
        <v>1076087</v>
      </c>
      <c r="L867">
        <v>1</v>
      </c>
    </row>
    <row r="868" spans="1:12" x14ac:dyDescent="0.35">
      <c r="A868">
        <v>3</v>
      </c>
      <c r="C868">
        <v>0</v>
      </c>
      <c r="D868" t="s">
        <v>89</v>
      </c>
      <c r="E868">
        <v>0</v>
      </c>
      <c r="F868">
        <v>0</v>
      </c>
      <c r="J868" t="s">
        <v>89</v>
      </c>
      <c r="K868">
        <v>1076087</v>
      </c>
      <c r="L868">
        <v>1</v>
      </c>
    </row>
    <row r="869" spans="1:12" x14ac:dyDescent="0.35">
      <c r="A869">
        <v>4</v>
      </c>
      <c r="C869">
        <v>0</v>
      </c>
      <c r="D869" t="s">
        <v>89</v>
      </c>
      <c r="E869">
        <v>0</v>
      </c>
      <c r="F869">
        <v>0</v>
      </c>
      <c r="J869" t="s">
        <v>89</v>
      </c>
      <c r="K869">
        <v>1076087</v>
      </c>
      <c r="L869">
        <v>1</v>
      </c>
    </row>
    <row r="870" spans="1:12" x14ac:dyDescent="0.35">
      <c r="A870">
        <v>5</v>
      </c>
      <c r="C870">
        <v>0</v>
      </c>
      <c r="D870" t="s">
        <v>89</v>
      </c>
      <c r="E870">
        <v>0</v>
      </c>
      <c r="F870">
        <v>0</v>
      </c>
      <c r="J870" t="s">
        <v>89</v>
      </c>
      <c r="K870">
        <v>1076087</v>
      </c>
      <c r="L870">
        <v>1</v>
      </c>
    </row>
    <row r="871" spans="1:12" x14ac:dyDescent="0.35">
      <c r="A871">
        <v>6</v>
      </c>
      <c r="C871">
        <v>0</v>
      </c>
      <c r="D871" t="s">
        <v>89</v>
      </c>
      <c r="E871">
        <v>0</v>
      </c>
      <c r="F871">
        <v>0</v>
      </c>
      <c r="J871" t="s">
        <v>89</v>
      </c>
      <c r="K871">
        <v>1076087</v>
      </c>
      <c r="L871">
        <v>1</v>
      </c>
    </row>
    <row r="872" spans="1:12" x14ac:dyDescent="0.35">
      <c r="A872">
        <v>7</v>
      </c>
      <c r="C872">
        <v>0</v>
      </c>
      <c r="D872" t="s">
        <v>89</v>
      </c>
      <c r="E872">
        <v>0</v>
      </c>
      <c r="F872">
        <v>0</v>
      </c>
      <c r="J872" t="s">
        <v>89</v>
      </c>
      <c r="K872">
        <v>1076087</v>
      </c>
      <c r="L872">
        <v>1</v>
      </c>
    </row>
    <row r="873" spans="1:12" x14ac:dyDescent="0.35">
      <c r="A873">
        <v>8</v>
      </c>
      <c r="C873">
        <v>0</v>
      </c>
      <c r="D873" t="s">
        <v>89</v>
      </c>
      <c r="E873">
        <v>0</v>
      </c>
      <c r="F873">
        <v>0</v>
      </c>
      <c r="J873" t="s">
        <v>89</v>
      </c>
      <c r="K873">
        <v>1076087</v>
      </c>
      <c r="L873">
        <v>1</v>
      </c>
    </row>
    <row r="874" spans="1:12" x14ac:dyDescent="0.35">
      <c r="A874">
        <v>9</v>
      </c>
      <c r="C874">
        <v>0</v>
      </c>
      <c r="D874" t="s">
        <v>89</v>
      </c>
      <c r="E874">
        <v>0</v>
      </c>
      <c r="F874">
        <v>0</v>
      </c>
      <c r="J874" t="s">
        <v>89</v>
      </c>
      <c r="K874">
        <v>1076087</v>
      </c>
      <c r="L874">
        <v>1</v>
      </c>
    </row>
    <row r="875" spans="1:12" x14ac:dyDescent="0.35">
      <c r="A875">
        <v>10</v>
      </c>
      <c r="C875">
        <v>0</v>
      </c>
      <c r="D875" t="s">
        <v>89</v>
      </c>
      <c r="E875">
        <v>0</v>
      </c>
      <c r="F875">
        <v>0</v>
      </c>
      <c r="J875" t="s">
        <v>89</v>
      </c>
      <c r="K875">
        <v>1076087</v>
      </c>
      <c r="L875">
        <v>1</v>
      </c>
    </row>
    <row r="876" spans="1:12" x14ac:dyDescent="0.35">
      <c r="A876">
        <v>11</v>
      </c>
      <c r="C876">
        <v>0</v>
      </c>
      <c r="D876" t="s">
        <v>89</v>
      </c>
      <c r="E876">
        <v>0</v>
      </c>
      <c r="F876">
        <v>0</v>
      </c>
      <c r="J876" t="s">
        <v>89</v>
      </c>
      <c r="K876">
        <v>1076087</v>
      </c>
      <c r="L876">
        <v>1</v>
      </c>
    </row>
    <row r="877" spans="1:12" x14ac:dyDescent="0.35">
      <c r="A877">
        <v>12</v>
      </c>
      <c r="C877">
        <v>0</v>
      </c>
      <c r="D877" t="s">
        <v>89</v>
      </c>
      <c r="E877">
        <v>0</v>
      </c>
      <c r="F877">
        <v>0</v>
      </c>
      <c r="J877" t="s">
        <v>89</v>
      </c>
      <c r="K877">
        <v>1076087</v>
      </c>
      <c r="L877">
        <v>1</v>
      </c>
    </row>
    <row r="878" spans="1:12" x14ac:dyDescent="0.35">
      <c r="A878">
        <v>1</v>
      </c>
      <c r="B878" t="s">
        <v>173</v>
      </c>
      <c r="C878">
        <v>37</v>
      </c>
      <c r="D878">
        <v>75</v>
      </c>
      <c r="E878">
        <v>2</v>
      </c>
      <c r="F878">
        <v>0</v>
      </c>
      <c r="G878" t="s">
        <v>170</v>
      </c>
      <c r="H878" t="s">
        <v>170</v>
      </c>
      <c r="I878">
        <v>11</v>
      </c>
      <c r="J878">
        <v>75</v>
      </c>
      <c r="K878">
        <v>1178252</v>
      </c>
      <c r="L878">
        <v>1</v>
      </c>
    </row>
    <row r="879" spans="1:12" x14ac:dyDescent="0.35">
      <c r="A879">
        <v>2</v>
      </c>
      <c r="B879" t="s">
        <v>135</v>
      </c>
      <c r="C879">
        <v>1</v>
      </c>
      <c r="D879">
        <v>68</v>
      </c>
      <c r="E879">
        <v>1</v>
      </c>
      <c r="F879">
        <v>7</v>
      </c>
      <c r="G879">
        <v>6.574768518518459E-3</v>
      </c>
      <c r="H879">
        <v>6.574768518518459E-3</v>
      </c>
      <c r="I879">
        <v>6.574768518518459E-3</v>
      </c>
      <c r="J879">
        <v>68</v>
      </c>
      <c r="K879">
        <v>1178252</v>
      </c>
      <c r="L879">
        <v>1</v>
      </c>
    </row>
    <row r="880" spans="1:12" x14ac:dyDescent="0.35">
      <c r="A880">
        <v>3</v>
      </c>
      <c r="C880">
        <v>0</v>
      </c>
      <c r="D880" t="s">
        <v>89</v>
      </c>
      <c r="E880">
        <v>0</v>
      </c>
      <c r="F880">
        <v>0</v>
      </c>
      <c r="J880" t="s">
        <v>89</v>
      </c>
      <c r="K880">
        <v>1178252</v>
      </c>
      <c r="L880">
        <v>1</v>
      </c>
    </row>
    <row r="881" spans="1:12" x14ac:dyDescent="0.35">
      <c r="A881">
        <v>4</v>
      </c>
      <c r="C881">
        <v>0</v>
      </c>
      <c r="D881" t="s">
        <v>89</v>
      </c>
      <c r="E881">
        <v>0</v>
      </c>
      <c r="F881">
        <v>0</v>
      </c>
      <c r="J881" t="s">
        <v>89</v>
      </c>
      <c r="K881">
        <v>1178252</v>
      </c>
      <c r="L881">
        <v>1</v>
      </c>
    </row>
    <row r="882" spans="1:12" x14ac:dyDescent="0.35">
      <c r="A882">
        <v>5</v>
      </c>
      <c r="C882">
        <v>0</v>
      </c>
      <c r="D882" t="s">
        <v>89</v>
      </c>
      <c r="E882">
        <v>0</v>
      </c>
      <c r="F882">
        <v>0</v>
      </c>
      <c r="J882" t="s">
        <v>89</v>
      </c>
      <c r="K882">
        <v>1178252</v>
      </c>
      <c r="L882">
        <v>1</v>
      </c>
    </row>
    <row r="883" spans="1:12" x14ac:dyDescent="0.35">
      <c r="A883">
        <v>6</v>
      </c>
      <c r="C883">
        <v>0</v>
      </c>
      <c r="D883" t="s">
        <v>89</v>
      </c>
      <c r="E883">
        <v>0</v>
      </c>
      <c r="F883">
        <v>0</v>
      </c>
      <c r="J883" t="s">
        <v>89</v>
      </c>
      <c r="K883">
        <v>1178252</v>
      </c>
      <c r="L883">
        <v>1</v>
      </c>
    </row>
    <row r="884" spans="1:12" x14ac:dyDescent="0.35">
      <c r="A884">
        <v>7</v>
      </c>
      <c r="C884">
        <v>0</v>
      </c>
      <c r="D884" t="s">
        <v>89</v>
      </c>
      <c r="E884">
        <v>0</v>
      </c>
      <c r="F884">
        <v>0</v>
      </c>
      <c r="J884" t="s">
        <v>89</v>
      </c>
      <c r="K884">
        <v>1178252</v>
      </c>
      <c r="L884">
        <v>1</v>
      </c>
    </row>
    <row r="885" spans="1:12" x14ac:dyDescent="0.35">
      <c r="A885">
        <v>8</v>
      </c>
      <c r="C885">
        <v>0</v>
      </c>
      <c r="D885" t="s">
        <v>89</v>
      </c>
      <c r="E885">
        <v>0</v>
      </c>
      <c r="F885">
        <v>0</v>
      </c>
      <c r="J885" t="s">
        <v>89</v>
      </c>
      <c r="K885">
        <v>1178252</v>
      </c>
      <c r="L885">
        <v>1</v>
      </c>
    </row>
    <row r="886" spans="1:12" x14ac:dyDescent="0.35">
      <c r="A886">
        <v>9</v>
      </c>
      <c r="C886">
        <v>0</v>
      </c>
      <c r="D886" t="s">
        <v>89</v>
      </c>
      <c r="E886">
        <v>0</v>
      </c>
      <c r="F886">
        <v>0</v>
      </c>
      <c r="J886" t="s">
        <v>89</v>
      </c>
      <c r="K886">
        <v>1178252</v>
      </c>
      <c r="L886">
        <v>1</v>
      </c>
    </row>
    <row r="887" spans="1:12" x14ac:dyDescent="0.35">
      <c r="A887">
        <v>10</v>
      </c>
      <c r="C887">
        <v>0</v>
      </c>
      <c r="D887" t="s">
        <v>89</v>
      </c>
      <c r="E887">
        <v>0</v>
      </c>
      <c r="F887">
        <v>0</v>
      </c>
      <c r="J887" t="s">
        <v>89</v>
      </c>
      <c r="K887">
        <v>1178252</v>
      </c>
      <c r="L887">
        <v>1</v>
      </c>
    </row>
    <row r="888" spans="1:12" x14ac:dyDescent="0.35">
      <c r="A888">
        <v>11</v>
      </c>
      <c r="C888">
        <v>0</v>
      </c>
      <c r="D888" t="s">
        <v>89</v>
      </c>
      <c r="E888">
        <v>0</v>
      </c>
      <c r="F888">
        <v>0</v>
      </c>
      <c r="J888" t="s">
        <v>89</v>
      </c>
      <c r="K888">
        <v>1178252</v>
      </c>
      <c r="L888">
        <v>1</v>
      </c>
    </row>
    <row r="889" spans="1:12" x14ac:dyDescent="0.35">
      <c r="A889">
        <v>12</v>
      </c>
      <c r="C889">
        <v>0</v>
      </c>
      <c r="D889" t="s">
        <v>89</v>
      </c>
      <c r="E889">
        <v>0</v>
      </c>
      <c r="F889">
        <v>0</v>
      </c>
      <c r="J889" t="s">
        <v>89</v>
      </c>
      <c r="K889">
        <v>1178252</v>
      </c>
      <c r="L889">
        <v>1</v>
      </c>
    </row>
    <row r="890" spans="1:12" x14ac:dyDescent="0.35">
      <c r="A890">
        <v>1</v>
      </c>
      <c r="B890" t="s">
        <v>174</v>
      </c>
      <c r="C890">
        <v>18</v>
      </c>
      <c r="D890">
        <v>76</v>
      </c>
      <c r="E890">
        <v>1</v>
      </c>
      <c r="F890">
        <v>-1</v>
      </c>
      <c r="G890" t="s">
        <v>170</v>
      </c>
      <c r="H890" t="s">
        <v>170</v>
      </c>
      <c r="I890">
        <v>11</v>
      </c>
      <c r="J890">
        <v>76</v>
      </c>
      <c r="K890">
        <v>844066</v>
      </c>
      <c r="L890">
        <v>1</v>
      </c>
    </row>
    <row r="891" spans="1:12" x14ac:dyDescent="0.35">
      <c r="A891">
        <v>2</v>
      </c>
      <c r="B891" t="s">
        <v>141</v>
      </c>
      <c r="C891">
        <v>40</v>
      </c>
      <c r="D891" t="s">
        <v>172</v>
      </c>
      <c r="E891">
        <v>1</v>
      </c>
      <c r="F891">
        <v>4</v>
      </c>
      <c r="G891" t="s">
        <v>162</v>
      </c>
      <c r="H891" t="s">
        <v>162</v>
      </c>
      <c r="I891">
        <v>1</v>
      </c>
      <c r="J891" t="s">
        <v>172</v>
      </c>
      <c r="K891">
        <v>844066</v>
      </c>
      <c r="L891">
        <v>1</v>
      </c>
    </row>
    <row r="892" spans="1:12" x14ac:dyDescent="0.35">
      <c r="A892">
        <v>3</v>
      </c>
      <c r="C892">
        <v>0</v>
      </c>
      <c r="D892" t="s">
        <v>89</v>
      </c>
      <c r="E892">
        <v>0</v>
      </c>
      <c r="F892">
        <v>0</v>
      </c>
      <c r="J892" t="s">
        <v>89</v>
      </c>
      <c r="K892">
        <v>844066</v>
      </c>
      <c r="L892">
        <v>1</v>
      </c>
    </row>
    <row r="893" spans="1:12" x14ac:dyDescent="0.35">
      <c r="A893">
        <v>4</v>
      </c>
      <c r="C893">
        <v>0</v>
      </c>
      <c r="D893" t="s">
        <v>89</v>
      </c>
      <c r="E893">
        <v>0</v>
      </c>
      <c r="F893">
        <v>0</v>
      </c>
      <c r="J893" t="s">
        <v>89</v>
      </c>
      <c r="K893">
        <v>844066</v>
      </c>
      <c r="L893">
        <v>1</v>
      </c>
    </row>
    <row r="894" spans="1:12" x14ac:dyDescent="0.35">
      <c r="A894">
        <v>5</v>
      </c>
      <c r="C894">
        <v>0</v>
      </c>
      <c r="D894" t="s">
        <v>89</v>
      </c>
      <c r="E894">
        <v>0</v>
      </c>
      <c r="F894">
        <v>0</v>
      </c>
      <c r="J894" t="s">
        <v>89</v>
      </c>
      <c r="K894">
        <v>844066</v>
      </c>
      <c r="L894">
        <v>1</v>
      </c>
    </row>
    <row r="895" spans="1:12" x14ac:dyDescent="0.35">
      <c r="A895">
        <v>6</v>
      </c>
      <c r="C895">
        <v>0</v>
      </c>
      <c r="D895" t="s">
        <v>89</v>
      </c>
      <c r="E895">
        <v>0</v>
      </c>
      <c r="F895">
        <v>0</v>
      </c>
      <c r="J895" t="s">
        <v>89</v>
      </c>
      <c r="K895">
        <v>844066</v>
      </c>
      <c r="L895">
        <v>1</v>
      </c>
    </row>
    <row r="896" spans="1:12" x14ac:dyDescent="0.35">
      <c r="A896">
        <v>7</v>
      </c>
      <c r="C896">
        <v>0</v>
      </c>
      <c r="D896" t="s">
        <v>89</v>
      </c>
      <c r="E896">
        <v>0</v>
      </c>
      <c r="F896">
        <v>0</v>
      </c>
      <c r="J896" t="s">
        <v>89</v>
      </c>
      <c r="K896">
        <v>844066</v>
      </c>
      <c r="L896">
        <v>1</v>
      </c>
    </row>
    <row r="897" spans="1:12" x14ac:dyDescent="0.35">
      <c r="A897">
        <v>8</v>
      </c>
      <c r="C897">
        <v>0</v>
      </c>
      <c r="D897" t="s">
        <v>89</v>
      </c>
      <c r="E897">
        <v>0</v>
      </c>
      <c r="F897">
        <v>0</v>
      </c>
      <c r="J897" t="s">
        <v>89</v>
      </c>
      <c r="K897">
        <v>844066</v>
      </c>
      <c r="L897">
        <v>1</v>
      </c>
    </row>
    <row r="898" spans="1:12" x14ac:dyDescent="0.35">
      <c r="A898">
        <v>9</v>
      </c>
      <c r="C898">
        <v>0</v>
      </c>
      <c r="D898" t="s">
        <v>89</v>
      </c>
      <c r="E898">
        <v>0</v>
      </c>
      <c r="F898">
        <v>0</v>
      </c>
      <c r="J898" t="s">
        <v>89</v>
      </c>
      <c r="K898">
        <v>844066</v>
      </c>
      <c r="L898">
        <v>1</v>
      </c>
    </row>
    <row r="899" spans="1:12" x14ac:dyDescent="0.35">
      <c r="A899">
        <v>10</v>
      </c>
      <c r="C899">
        <v>0</v>
      </c>
      <c r="D899" t="s">
        <v>89</v>
      </c>
      <c r="E899">
        <v>0</v>
      </c>
      <c r="F899">
        <v>0</v>
      </c>
      <c r="J899" t="s">
        <v>89</v>
      </c>
      <c r="K899">
        <v>844066</v>
      </c>
      <c r="L899">
        <v>1</v>
      </c>
    </row>
    <row r="900" spans="1:12" x14ac:dyDescent="0.35">
      <c r="A900">
        <v>11</v>
      </c>
      <c r="C900">
        <v>0</v>
      </c>
      <c r="D900" t="s">
        <v>89</v>
      </c>
      <c r="E900">
        <v>0</v>
      </c>
      <c r="F900">
        <v>0</v>
      </c>
      <c r="J900" t="s">
        <v>89</v>
      </c>
      <c r="K900">
        <v>844066</v>
      </c>
      <c r="L900">
        <v>1</v>
      </c>
    </row>
    <row r="901" spans="1:12" x14ac:dyDescent="0.35">
      <c r="A901">
        <v>12</v>
      </c>
      <c r="C901">
        <v>0</v>
      </c>
      <c r="D901" t="s">
        <v>89</v>
      </c>
      <c r="E901">
        <v>0</v>
      </c>
      <c r="F901">
        <v>0</v>
      </c>
      <c r="J901" t="s">
        <v>89</v>
      </c>
      <c r="K901">
        <v>844066</v>
      </c>
      <c r="L901">
        <v>1</v>
      </c>
    </row>
    <row r="902" spans="1:12" x14ac:dyDescent="0.35">
      <c r="A902">
        <v>1</v>
      </c>
      <c r="B902" t="s">
        <v>143</v>
      </c>
      <c r="C902">
        <v>25</v>
      </c>
      <c r="D902">
        <v>74</v>
      </c>
      <c r="E902">
        <v>1</v>
      </c>
      <c r="F902">
        <v>1</v>
      </c>
      <c r="G902" t="s">
        <v>170</v>
      </c>
      <c r="H902" t="s">
        <v>170</v>
      </c>
      <c r="I902">
        <v>11</v>
      </c>
      <c r="J902">
        <v>74</v>
      </c>
      <c r="K902">
        <v>105253</v>
      </c>
      <c r="L902">
        <v>1</v>
      </c>
    </row>
    <row r="903" spans="1:12" x14ac:dyDescent="0.35">
      <c r="A903">
        <v>2</v>
      </c>
      <c r="B903" t="s">
        <v>145</v>
      </c>
      <c r="C903">
        <v>39</v>
      </c>
      <c r="D903" t="s">
        <v>149</v>
      </c>
      <c r="E903">
        <v>1</v>
      </c>
      <c r="F903">
        <v>2</v>
      </c>
      <c r="G903" t="s">
        <v>150</v>
      </c>
      <c r="H903" t="s">
        <v>150</v>
      </c>
      <c r="I903">
        <v>2</v>
      </c>
      <c r="J903" t="s">
        <v>149</v>
      </c>
      <c r="K903">
        <v>105253</v>
      </c>
      <c r="L903">
        <v>1</v>
      </c>
    </row>
    <row r="904" spans="1:12" x14ac:dyDescent="0.35">
      <c r="A904">
        <v>3</v>
      </c>
      <c r="C904">
        <v>0</v>
      </c>
      <c r="D904" t="s">
        <v>89</v>
      </c>
      <c r="E904">
        <v>0</v>
      </c>
      <c r="F904">
        <v>0</v>
      </c>
      <c r="J904" t="s">
        <v>89</v>
      </c>
      <c r="K904">
        <v>105253</v>
      </c>
      <c r="L904">
        <v>1</v>
      </c>
    </row>
    <row r="905" spans="1:12" x14ac:dyDescent="0.35">
      <c r="A905">
        <v>4</v>
      </c>
      <c r="C905">
        <v>0</v>
      </c>
      <c r="D905" t="s">
        <v>89</v>
      </c>
      <c r="E905">
        <v>0</v>
      </c>
      <c r="F905">
        <v>0</v>
      </c>
      <c r="J905" t="s">
        <v>89</v>
      </c>
      <c r="K905">
        <v>105253</v>
      </c>
      <c r="L905">
        <v>1</v>
      </c>
    </row>
    <row r="906" spans="1:12" x14ac:dyDescent="0.35">
      <c r="A906">
        <v>5</v>
      </c>
      <c r="C906">
        <v>0</v>
      </c>
      <c r="D906" t="s">
        <v>89</v>
      </c>
      <c r="E906">
        <v>0</v>
      </c>
      <c r="F906">
        <v>0</v>
      </c>
      <c r="J906" t="s">
        <v>89</v>
      </c>
      <c r="K906">
        <v>105253</v>
      </c>
      <c r="L906">
        <v>1</v>
      </c>
    </row>
    <row r="907" spans="1:12" x14ac:dyDescent="0.35">
      <c r="A907">
        <v>6</v>
      </c>
      <c r="C907">
        <v>0</v>
      </c>
      <c r="D907" t="s">
        <v>89</v>
      </c>
      <c r="E907">
        <v>0</v>
      </c>
      <c r="F907">
        <v>0</v>
      </c>
      <c r="J907" t="s">
        <v>89</v>
      </c>
      <c r="K907">
        <v>105253</v>
      </c>
      <c r="L907">
        <v>1</v>
      </c>
    </row>
    <row r="908" spans="1:12" x14ac:dyDescent="0.35">
      <c r="A908">
        <v>7</v>
      </c>
      <c r="C908">
        <v>0</v>
      </c>
      <c r="D908" t="s">
        <v>89</v>
      </c>
      <c r="E908">
        <v>0</v>
      </c>
      <c r="F908">
        <v>0</v>
      </c>
      <c r="J908" t="s">
        <v>89</v>
      </c>
      <c r="K908">
        <v>105253</v>
      </c>
      <c r="L908">
        <v>1</v>
      </c>
    </row>
    <row r="909" spans="1:12" x14ac:dyDescent="0.35">
      <c r="A909">
        <v>8</v>
      </c>
      <c r="C909">
        <v>0</v>
      </c>
      <c r="D909" t="s">
        <v>89</v>
      </c>
      <c r="E909">
        <v>0</v>
      </c>
      <c r="F909">
        <v>0</v>
      </c>
      <c r="J909" t="s">
        <v>89</v>
      </c>
      <c r="K909">
        <v>105253</v>
      </c>
      <c r="L909">
        <v>1</v>
      </c>
    </row>
    <row r="910" spans="1:12" x14ac:dyDescent="0.35">
      <c r="A910">
        <v>9</v>
      </c>
      <c r="C910">
        <v>0</v>
      </c>
      <c r="D910" t="s">
        <v>89</v>
      </c>
      <c r="E910">
        <v>0</v>
      </c>
      <c r="F910">
        <v>0</v>
      </c>
      <c r="J910" t="s">
        <v>89</v>
      </c>
      <c r="K910">
        <v>105253</v>
      </c>
      <c r="L910">
        <v>1</v>
      </c>
    </row>
    <row r="911" spans="1:12" x14ac:dyDescent="0.35">
      <c r="A911">
        <v>10</v>
      </c>
      <c r="C911">
        <v>0</v>
      </c>
      <c r="D911" t="s">
        <v>89</v>
      </c>
      <c r="E911">
        <v>0</v>
      </c>
      <c r="F911">
        <v>0</v>
      </c>
      <c r="J911" t="s">
        <v>89</v>
      </c>
      <c r="K911">
        <v>105253</v>
      </c>
      <c r="L911">
        <v>1</v>
      </c>
    </row>
    <row r="912" spans="1:12" x14ac:dyDescent="0.35">
      <c r="A912">
        <v>11</v>
      </c>
      <c r="C912">
        <v>0</v>
      </c>
      <c r="D912" t="s">
        <v>89</v>
      </c>
      <c r="E912">
        <v>0</v>
      </c>
      <c r="F912">
        <v>0</v>
      </c>
      <c r="J912" t="s">
        <v>89</v>
      </c>
      <c r="K912">
        <v>105253</v>
      </c>
      <c r="L912">
        <v>1</v>
      </c>
    </row>
    <row r="913" spans="1:12" x14ac:dyDescent="0.35">
      <c r="A913">
        <v>12</v>
      </c>
      <c r="C913">
        <v>0</v>
      </c>
      <c r="D913" t="s">
        <v>89</v>
      </c>
      <c r="E913">
        <v>0</v>
      </c>
      <c r="F913">
        <v>0</v>
      </c>
      <c r="J913" t="s">
        <v>89</v>
      </c>
      <c r="K913">
        <v>105253</v>
      </c>
      <c r="L913">
        <v>1</v>
      </c>
    </row>
    <row r="914" spans="1:12" x14ac:dyDescent="0.35">
      <c r="A914">
        <v>1</v>
      </c>
      <c r="B914" t="s">
        <v>175</v>
      </c>
      <c r="C914">
        <v>28</v>
      </c>
      <c r="D914">
        <v>77</v>
      </c>
      <c r="E914">
        <v>1</v>
      </c>
      <c r="F914">
        <v>-2</v>
      </c>
      <c r="G914" t="s">
        <v>170</v>
      </c>
      <c r="H914" t="s">
        <v>170</v>
      </c>
      <c r="I914">
        <v>11</v>
      </c>
      <c r="J914">
        <v>77</v>
      </c>
      <c r="K914">
        <v>703126</v>
      </c>
      <c r="L914">
        <v>1</v>
      </c>
    </row>
    <row r="915" spans="1:12" x14ac:dyDescent="0.35">
      <c r="A915">
        <v>2</v>
      </c>
      <c r="C915">
        <v>0</v>
      </c>
      <c r="D915" t="s">
        <v>89</v>
      </c>
      <c r="E915">
        <v>0</v>
      </c>
      <c r="F915">
        <v>0</v>
      </c>
      <c r="J915" t="s">
        <v>89</v>
      </c>
      <c r="K915">
        <v>703126</v>
      </c>
      <c r="L915">
        <v>1</v>
      </c>
    </row>
    <row r="916" spans="1:12" x14ac:dyDescent="0.35">
      <c r="A916">
        <v>3</v>
      </c>
      <c r="C916">
        <v>0</v>
      </c>
      <c r="D916" t="s">
        <v>89</v>
      </c>
      <c r="E916">
        <v>0</v>
      </c>
      <c r="F916">
        <v>0</v>
      </c>
      <c r="J916" t="s">
        <v>89</v>
      </c>
      <c r="K916">
        <v>703126</v>
      </c>
      <c r="L916">
        <v>1</v>
      </c>
    </row>
    <row r="917" spans="1:12" x14ac:dyDescent="0.35">
      <c r="A917">
        <v>4</v>
      </c>
      <c r="C917">
        <v>0</v>
      </c>
      <c r="D917" t="s">
        <v>89</v>
      </c>
      <c r="E917">
        <v>0</v>
      </c>
      <c r="F917">
        <v>0</v>
      </c>
      <c r="J917" t="s">
        <v>89</v>
      </c>
      <c r="K917">
        <v>703126</v>
      </c>
      <c r="L917">
        <v>1</v>
      </c>
    </row>
    <row r="918" spans="1:12" x14ac:dyDescent="0.35">
      <c r="A918">
        <v>5</v>
      </c>
      <c r="C918">
        <v>0</v>
      </c>
      <c r="D918" t="s">
        <v>89</v>
      </c>
      <c r="E918">
        <v>0</v>
      </c>
      <c r="F918">
        <v>0</v>
      </c>
      <c r="J918" t="s">
        <v>89</v>
      </c>
      <c r="K918">
        <v>703126</v>
      </c>
      <c r="L918">
        <v>1</v>
      </c>
    </row>
    <row r="919" spans="1:12" x14ac:dyDescent="0.35">
      <c r="A919">
        <v>6</v>
      </c>
      <c r="C919">
        <v>0</v>
      </c>
      <c r="D919" t="s">
        <v>89</v>
      </c>
      <c r="E919">
        <v>0</v>
      </c>
      <c r="F919">
        <v>0</v>
      </c>
      <c r="J919" t="s">
        <v>89</v>
      </c>
      <c r="K919">
        <v>703126</v>
      </c>
      <c r="L919">
        <v>1</v>
      </c>
    </row>
    <row r="920" spans="1:12" x14ac:dyDescent="0.35">
      <c r="A920">
        <v>7</v>
      </c>
      <c r="C920">
        <v>0</v>
      </c>
      <c r="D920" t="s">
        <v>89</v>
      </c>
      <c r="E920">
        <v>0</v>
      </c>
      <c r="F920">
        <v>0</v>
      </c>
      <c r="J920" t="s">
        <v>89</v>
      </c>
      <c r="K920">
        <v>703126</v>
      </c>
      <c r="L920">
        <v>1</v>
      </c>
    </row>
    <row r="921" spans="1:12" x14ac:dyDescent="0.35">
      <c r="A921">
        <v>8</v>
      </c>
      <c r="C921">
        <v>0</v>
      </c>
      <c r="D921" t="s">
        <v>89</v>
      </c>
      <c r="E921">
        <v>0</v>
      </c>
      <c r="F921">
        <v>0</v>
      </c>
      <c r="J921" t="s">
        <v>89</v>
      </c>
      <c r="K921">
        <v>703126</v>
      </c>
      <c r="L921">
        <v>1</v>
      </c>
    </row>
    <row r="922" spans="1:12" x14ac:dyDescent="0.35">
      <c r="A922">
        <v>9</v>
      </c>
      <c r="C922">
        <v>0</v>
      </c>
      <c r="D922" t="s">
        <v>89</v>
      </c>
      <c r="E922">
        <v>0</v>
      </c>
      <c r="F922">
        <v>0</v>
      </c>
      <c r="J922" t="s">
        <v>89</v>
      </c>
      <c r="K922">
        <v>703126</v>
      </c>
      <c r="L922">
        <v>1</v>
      </c>
    </row>
    <row r="923" spans="1:12" x14ac:dyDescent="0.35">
      <c r="A923">
        <v>10</v>
      </c>
      <c r="C923">
        <v>0</v>
      </c>
      <c r="D923" t="s">
        <v>89</v>
      </c>
      <c r="E923">
        <v>0</v>
      </c>
      <c r="F923">
        <v>0</v>
      </c>
      <c r="J923" t="s">
        <v>89</v>
      </c>
      <c r="K923">
        <v>703126</v>
      </c>
      <c r="L923">
        <v>1</v>
      </c>
    </row>
    <row r="924" spans="1:12" x14ac:dyDescent="0.35">
      <c r="A924">
        <v>11</v>
      </c>
      <c r="C924">
        <v>0</v>
      </c>
      <c r="D924" t="s">
        <v>89</v>
      </c>
      <c r="E924">
        <v>0</v>
      </c>
      <c r="F924">
        <v>0</v>
      </c>
      <c r="J924" t="s">
        <v>89</v>
      </c>
      <c r="K924">
        <v>703126</v>
      </c>
      <c r="L924">
        <v>1</v>
      </c>
    </row>
    <row r="925" spans="1:12" x14ac:dyDescent="0.35">
      <c r="A925">
        <v>12</v>
      </c>
      <c r="C925">
        <v>0</v>
      </c>
      <c r="D925" t="s">
        <v>89</v>
      </c>
      <c r="E925">
        <v>0</v>
      </c>
      <c r="F925">
        <v>0</v>
      </c>
      <c r="J925" t="s">
        <v>89</v>
      </c>
      <c r="K925">
        <v>703126</v>
      </c>
      <c r="L925">
        <v>1</v>
      </c>
    </row>
    <row r="926" spans="1:12" x14ac:dyDescent="0.35">
      <c r="A926">
        <v>1</v>
      </c>
      <c r="B926" t="s">
        <v>176</v>
      </c>
      <c r="C926">
        <v>49</v>
      </c>
      <c r="D926">
        <v>78</v>
      </c>
      <c r="E926">
        <v>2</v>
      </c>
      <c r="F926">
        <v>-3</v>
      </c>
      <c r="G926" t="s">
        <v>170</v>
      </c>
      <c r="H926" t="s">
        <v>170</v>
      </c>
      <c r="I926">
        <v>11</v>
      </c>
      <c r="J926">
        <v>78</v>
      </c>
      <c r="K926">
        <v>683220</v>
      </c>
      <c r="L926">
        <v>1</v>
      </c>
    </row>
    <row r="927" spans="1:12" x14ac:dyDescent="0.35">
      <c r="A927">
        <v>2</v>
      </c>
      <c r="C927">
        <v>0</v>
      </c>
      <c r="D927" t="s">
        <v>89</v>
      </c>
      <c r="E927">
        <v>0</v>
      </c>
      <c r="F927">
        <v>0</v>
      </c>
      <c r="J927" t="s">
        <v>89</v>
      </c>
      <c r="K927">
        <v>683220</v>
      </c>
      <c r="L927">
        <v>1</v>
      </c>
    </row>
    <row r="928" spans="1:12" x14ac:dyDescent="0.35">
      <c r="A928">
        <v>3</v>
      </c>
      <c r="C928">
        <v>0</v>
      </c>
      <c r="D928" t="s">
        <v>89</v>
      </c>
      <c r="E928">
        <v>0</v>
      </c>
      <c r="F928">
        <v>0</v>
      </c>
      <c r="J928" t="s">
        <v>89</v>
      </c>
      <c r="K928">
        <v>683220</v>
      </c>
      <c r="L928">
        <v>1</v>
      </c>
    </row>
    <row r="929" spans="1:12" x14ac:dyDescent="0.35">
      <c r="A929">
        <v>4</v>
      </c>
      <c r="C929">
        <v>0</v>
      </c>
      <c r="D929" t="s">
        <v>89</v>
      </c>
      <c r="E929">
        <v>0</v>
      </c>
      <c r="F929">
        <v>0</v>
      </c>
      <c r="J929" t="s">
        <v>89</v>
      </c>
      <c r="K929">
        <v>683220</v>
      </c>
      <c r="L929">
        <v>1</v>
      </c>
    </row>
    <row r="930" spans="1:12" x14ac:dyDescent="0.35">
      <c r="A930">
        <v>5</v>
      </c>
      <c r="C930">
        <v>0</v>
      </c>
      <c r="D930" t="s">
        <v>89</v>
      </c>
      <c r="E930">
        <v>0</v>
      </c>
      <c r="F930">
        <v>0</v>
      </c>
      <c r="J930" t="s">
        <v>89</v>
      </c>
      <c r="K930">
        <v>683220</v>
      </c>
      <c r="L930">
        <v>1</v>
      </c>
    </row>
    <row r="931" spans="1:12" x14ac:dyDescent="0.35">
      <c r="A931">
        <v>6</v>
      </c>
      <c r="C931">
        <v>0</v>
      </c>
      <c r="D931" t="s">
        <v>89</v>
      </c>
      <c r="E931">
        <v>0</v>
      </c>
      <c r="F931">
        <v>0</v>
      </c>
      <c r="J931" t="s">
        <v>89</v>
      </c>
      <c r="K931">
        <v>683220</v>
      </c>
      <c r="L931">
        <v>1</v>
      </c>
    </row>
    <row r="932" spans="1:12" x14ac:dyDescent="0.35">
      <c r="A932">
        <v>7</v>
      </c>
      <c r="C932">
        <v>0</v>
      </c>
      <c r="D932" t="s">
        <v>89</v>
      </c>
      <c r="E932">
        <v>0</v>
      </c>
      <c r="F932">
        <v>0</v>
      </c>
      <c r="J932" t="s">
        <v>89</v>
      </c>
      <c r="K932">
        <v>683220</v>
      </c>
      <c r="L932">
        <v>1</v>
      </c>
    </row>
    <row r="933" spans="1:12" x14ac:dyDescent="0.35">
      <c r="A933">
        <v>8</v>
      </c>
      <c r="C933">
        <v>0</v>
      </c>
      <c r="D933" t="s">
        <v>89</v>
      </c>
      <c r="E933">
        <v>0</v>
      </c>
      <c r="F933">
        <v>0</v>
      </c>
      <c r="J933" t="s">
        <v>89</v>
      </c>
      <c r="K933">
        <v>683220</v>
      </c>
      <c r="L933">
        <v>1</v>
      </c>
    </row>
    <row r="934" spans="1:12" x14ac:dyDescent="0.35">
      <c r="A934">
        <v>9</v>
      </c>
      <c r="C934">
        <v>0</v>
      </c>
      <c r="D934" t="s">
        <v>89</v>
      </c>
      <c r="E934">
        <v>0</v>
      </c>
      <c r="F934">
        <v>0</v>
      </c>
      <c r="J934" t="s">
        <v>89</v>
      </c>
      <c r="K934">
        <v>683220</v>
      </c>
      <c r="L934">
        <v>1</v>
      </c>
    </row>
    <row r="935" spans="1:12" x14ac:dyDescent="0.35">
      <c r="A935">
        <v>10</v>
      </c>
      <c r="C935">
        <v>0</v>
      </c>
      <c r="D935" t="s">
        <v>89</v>
      </c>
      <c r="E935">
        <v>0</v>
      </c>
      <c r="F935">
        <v>0</v>
      </c>
      <c r="J935" t="s">
        <v>89</v>
      </c>
      <c r="K935">
        <v>683220</v>
      </c>
      <c r="L935">
        <v>1</v>
      </c>
    </row>
    <row r="936" spans="1:12" x14ac:dyDescent="0.35">
      <c r="A936">
        <v>11</v>
      </c>
      <c r="C936">
        <v>0</v>
      </c>
      <c r="D936" t="s">
        <v>89</v>
      </c>
      <c r="E936">
        <v>0</v>
      </c>
      <c r="F936">
        <v>0</v>
      </c>
      <c r="J936" t="s">
        <v>89</v>
      </c>
      <c r="K936">
        <v>683220</v>
      </c>
      <c r="L936">
        <v>1</v>
      </c>
    </row>
    <row r="937" spans="1:12" x14ac:dyDescent="0.35">
      <c r="A937">
        <v>12</v>
      </c>
      <c r="C937">
        <v>0</v>
      </c>
      <c r="D937" t="s">
        <v>89</v>
      </c>
      <c r="E937">
        <v>0</v>
      </c>
      <c r="F937">
        <v>0</v>
      </c>
      <c r="J937" t="s">
        <v>89</v>
      </c>
      <c r="K937">
        <v>683220</v>
      </c>
      <c r="L937">
        <v>1</v>
      </c>
    </row>
    <row r="938" spans="1:12" x14ac:dyDescent="0.35">
      <c r="A938">
        <v>1</v>
      </c>
      <c r="B938" t="s">
        <v>177</v>
      </c>
      <c r="C938">
        <v>42</v>
      </c>
      <c r="D938">
        <v>79</v>
      </c>
      <c r="E938">
        <v>2</v>
      </c>
      <c r="F938">
        <v>-4</v>
      </c>
      <c r="G938" t="s">
        <v>170</v>
      </c>
      <c r="H938" t="s">
        <v>170</v>
      </c>
      <c r="I938">
        <v>11</v>
      </c>
      <c r="J938">
        <v>79</v>
      </c>
      <c r="K938">
        <v>213806</v>
      </c>
      <c r="L938">
        <v>1</v>
      </c>
    </row>
    <row r="939" spans="1:12" x14ac:dyDescent="0.35">
      <c r="A939">
        <v>2</v>
      </c>
      <c r="C939">
        <v>0</v>
      </c>
      <c r="D939" t="s">
        <v>89</v>
      </c>
      <c r="E939">
        <v>0</v>
      </c>
      <c r="F939">
        <v>0</v>
      </c>
      <c r="J939" t="s">
        <v>89</v>
      </c>
      <c r="K939">
        <v>213806</v>
      </c>
      <c r="L939">
        <v>1</v>
      </c>
    </row>
    <row r="940" spans="1:12" x14ac:dyDescent="0.35">
      <c r="A940">
        <v>3</v>
      </c>
      <c r="C940">
        <v>0</v>
      </c>
      <c r="D940" t="s">
        <v>89</v>
      </c>
      <c r="E940">
        <v>0</v>
      </c>
      <c r="F940">
        <v>0</v>
      </c>
      <c r="J940" t="s">
        <v>89</v>
      </c>
      <c r="K940">
        <v>213806</v>
      </c>
      <c r="L940">
        <v>1</v>
      </c>
    </row>
    <row r="941" spans="1:12" x14ac:dyDescent="0.35">
      <c r="A941">
        <v>4</v>
      </c>
      <c r="C941">
        <v>0</v>
      </c>
      <c r="D941" t="s">
        <v>89</v>
      </c>
      <c r="E941">
        <v>0</v>
      </c>
      <c r="F941">
        <v>0</v>
      </c>
      <c r="J941" t="s">
        <v>89</v>
      </c>
      <c r="K941">
        <v>213806</v>
      </c>
      <c r="L941">
        <v>1</v>
      </c>
    </row>
    <row r="942" spans="1:12" x14ac:dyDescent="0.35">
      <c r="A942">
        <v>5</v>
      </c>
      <c r="C942">
        <v>0</v>
      </c>
      <c r="D942" t="s">
        <v>89</v>
      </c>
      <c r="E942">
        <v>0</v>
      </c>
      <c r="F942">
        <v>0</v>
      </c>
      <c r="J942" t="s">
        <v>89</v>
      </c>
      <c r="K942">
        <v>213806</v>
      </c>
      <c r="L942">
        <v>1</v>
      </c>
    </row>
    <row r="943" spans="1:12" x14ac:dyDescent="0.35">
      <c r="A943">
        <v>6</v>
      </c>
      <c r="C943">
        <v>0</v>
      </c>
      <c r="D943" t="s">
        <v>89</v>
      </c>
      <c r="E943">
        <v>0</v>
      </c>
      <c r="F943">
        <v>0</v>
      </c>
      <c r="J943" t="s">
        <v>89</v>
      </c>
      <c r="K943">
        <v>213806</v>
      </c>
      <c r="L943">
        <v>1</v>
      </c>
    </row>
    <row r="944" spans="1:12" x14ac:dyDescent="0.35">
      <c r="A944">
        <v>7</v>
      </c>
      <c r="C944">
        <v>0</v>
      </c>
      <c r="D944" t="s">
        <v>89</v>
      </c>
      <c r="E944">
        <v>0</v>
      </c>
      <c r="F944">
        <v>0</v>
      </c>
      <c r="J944" t="s">
        <v>89</v>
      </c>
      <c r="K944">
        <v>213806</v>
      </c>
      <c r="L944">
        <v>1</v>
      </c>
    </row>
    <row r="945" spans="1:12" x14ac:dyDescent="0.35">
      <c r="A945">
        <v>8</v>
      </c>
      <c r="C945">
        <v>0</v>
      </c>
      <c r="D945" t="s">
        <v>89</v>
      </c>
      <c r="E945">
        <v>0</v>
      </c>
      <c r="F945">
        <v>0</v>
      </c>
      <c r="J945" t="s">
        <v>89</v>
      </c>
      <c r="K945">
        <v>213806</v>
      </c>
      <c r="L945">
        <v>1</v>
      </c>
    </row>
    <row r="946" spans="1:12" x14ac:dyDescent="0.35">
      <c r="A946">
        <v>9</v>
      </c>
      <c r="C946">
        <v>0</v>
      </c>
      <c r="D946" t="s">
        <v>89</v>
      </c>
      <c r="E946">
        <v>0</v>
      </c>
      <c r="F946">
        <v>0</v>
      </c>
      <c r="J946" t="s">
        <v>89</v>
      </c>
      <c r="K946">
        <v>213806</v>
      </c>
      <c r="L946">
        <v>1</v>
      </c>
    </row>
    <row r="947" spans="1:12" x14ac:dyDescent="0.35">
      <c r="A947">
        <v>10</v>
      </c>
      <c r="C947">
        <v>0</v>
      </c>
      <c r="D947" t="s">
        <v>89</v>
      </c>
      <c r="E947">
        <v>0</v>
      </c>
      <c r="F947">
        <v>0</v>
      </c>
      <c r="J947" t="s">
        <v>89</v>
      </c>
      <c r="K947">
        <v>213806</v>
      </c>
      <c r="L947">
        <v>1</v>
      </c>
    </row>
    <row r="948" spans="1:12" x14ac:dyDescent="0.35">
      <c r="A948">
        <v>11</v>
      </c>
      <c r="C948">
        <v>0</v>
      </c>
      <c r="D948" t="s">
        <v>89</v>
      </c>
      <c r="E948">
        <v>0</v>
      </c>
      <c r="F948">
        <v>0</v>
      </c>
      <c r="J948" t="s">
        <v>89</v>
      </c>
      <c r="K948">
        <v>213806</v>
      </c>
      <c r="L948">
        <v>1</v>
      </c>
    </row>
    <row r="949" spans="1:12" x14ac:dyDescent="0.35">
      <c r="A949">
        <v>12</v>
      </c>
      <c r="C949">
        <v>0</v>
      </c>
      <c r="D949" t="s">
        <v>89</v>
      </c>
      <c r="E949">
        <v>0</v>
      </c>
      <c r="F949">
        <v>0</v>
      </c>
      <c r="J949" t="s">
        <v>89</v>
      </c>
      <c r="K949">
        <v>213806</v>
      </c>
      <c r="L949">
        <v>1</v>
      </c>
    </row>
    <row r="950" spans="1:12" x14ac:dyDescent="0.35">
      <c r="A950">
        <v>1</v>
      </c>
      <c r="B950" t="s">
        <v>178</v>
      </c>
      <c r="C950">
        <v>36</v>
      </c>
      <c r="D950">
        <v>80</v>
      </c>
      <c r="E950">
        <v>1</v>
      </c>
      <c r="F950">
        <v>-5</v>
      </c>
      <c r="G950" t="s">
        <v>170</v>
      </c>
      <c r="H950" t="s">
        <v>170</v>
      </c>
      <c r="I950">
        <v>11</v>
      </c>
      <c r="J950">
        <v>80</v>
      </c>
      <c r="K950">
        <v>1523179</v>
      </c>
      <c r="L950">
        <v>1</v>
      </c>
    </row>
    <row r="951" spans="1:12" x14ac:dyDescent="0.35">
      <c r="A951">
        <v>2</v>
      </c>
      <c r="C951">
        <v>0</v>
      </c>
      <c r="D951" t="s">
        <v>89</v>
      </c>
      <c r="E951">
        <v>0</v>
      </c>
      <c r="F951">
        <v>0</v>
      </c>
      <c r="J951" t="s">
        <v>89</v>
      </c>
      <c r="K951">
        <v>1523179</v>
      </c>
      <c r="L951">
        <v>1</v>
      </c>
    </row>
    <row r="952" spans="1:12" x14ac:dyDescent="0.35">
      <c r="A952">
        <v>3</v>
      </c>
      <c r="C952">
        <v>0</v>
      </c>
      <c r="D952" t="s">
        <v>89</v>
      </c>
      <c r="E952">
        <v>0</v>
      </c>
      <c r="F952">
        <v>0</v>
      </c>
      <c r="J952" t="s">
        <v>89</v>
      </c>
      <c r="K952">
        <v>1523179</v>
      </c>
      <c r="L952">
        <v>1</v>
      </c>
    </row>
    <row r="953" spans="1:12" x14ac:dyDescent="0.35">
      <c r="A953">
        <v>4</v>
      </c>
      <c r="C953">
        <v>0</v>
      </c>
      <c r="D953" t="s">
        <v>89</v>
      </c>
      <c r="E953">
        <v>0</v>
      </c>
      <c r="F953">
        <v>0</v>
      </c>
      <c r="J953" t="s">
        <v>89</v>
      </c>
      <c r="K953">
        <v>1523179</v>
      </c>
      <c r="L953">
        <v>1</v>
      </c>
    </row>
    <row r="954" spans="1:12" x14ac:dyDescent="0.35">
      <c r="A954">
        <v>5</v>
      </c>
      <c r="C954">
        <v>0</v>
      </c>
      <c r="D954" t="s">
        <v>89</v>
      </c>
      <c r="E954">
        <v>0</v>
      </c>
      <c r="F954">
        <v>0</v>
      </c>
      <c r="J954" t="s">
        <v>89</v>
      </c>
      <c r="K954">
        <v>1523179</v>
      </c>
      <c r="L954">
        <v>1</v>
      </c>
    </row>
    <row r="955" spans="1:12" x14ac:dyDescent="0.35">
      <c r="A955">
        <v>6</v>
      </c>
      <c r="C955">
        <v>0</v>
      </c>
      <c r="D955" t="s">
        <v>89</v>
      </c>
      <c r="E955">
        <v>0</v>
      </c>
      <c r="F955">
        <v>0</v>
      </c>
      <c r="J955" t="s">
        <v>89</v>
      </c>
      <c r="K955">
        <v>1523179</v>
      </c>
      <c r="L955">
        <v>1</v>
      </c>
    </row>
    <row r="956" spans="1:12" x14ac:dyDescent="0.35">
      <c r="A956">
        <v>7</v>
      </c>
      <c r="C956">
        <v>0</v>
      </c>
      <c r="D956" t="s">
        <v>89</v>
      </c>
      <c r="E956">
        <v>0</v>
      </c>
      <c r="F956">
        <v>0</v>
      </c>
      <c r="J956" t="s">
        <v>89</v>
      </c>
      <c r="K956">
        <v>1523179</v>
      </c>
      <c r="L956">
        <v>1</v>
      </c>
    </row>
    <row r="957" spans="1:12" x14ac:dyDescent="0.35">
      <c r="A957">
        <v>8</v>
      </c>
      <c r="C957">
        <v>0</v>
      </c>
      <c r="D957" t="s">
        <v>89</v>
      </c>
      <c r="E957">
        <v>0</v>
      </c>
      <c r="F957">
        <v>0</v>
      </c>
      <c r="J957" t="s">
        <v>89</v>
      </c>
      <c r="K957">
        <v>1523179</v>
      </c>
      <c r="L957">
        <v>1</v>
      </c>
    </row>
    <row r="958" spans="1:12" x14ac:dyDescent="0.35">
      <c r="A958">
        <v>9</v>
      </c>
      <c r="C958">
        <v>0</v>
      </c>
      <c r="D958" t="s">
        <v>89</v>
      </c>
      <c r="E958">
        <v>0</v>
      </c>
      <c r="F958">
        <v>0</v>
      </c>
      <c r="J958" t="s">
        <v>89</v>
      </c>
      <c r="K958">
        <v>1523179</v>
      </c>
      <c r="L958">
        <v>1</v>
      </c>
    </row>
    <row r="959" spans="1:12" x14ac:dyDescent="0.35">
      <c r="A959">
        <v>10</v>
      </c>
      <c r="C959">
        <v>0</v>
      </c>
      <c r="D959" t="s">
        <v>89</v>
      </c>
      <c r="E959">
        <v>0</v>
      </c>
      <c r="F959">
        <v>0</v>
      </c>
      <c r="J959" t="s">
        <v>89</v>
      </c>
      <c r="K959">
        <v>1523179</v>
      </c>
      <c r="L959">
        <v>1</v>
      </c>
    </row>
    <row r="960" spans="1:12" x14ac:dyDescent="0.35">
      <c r="A960">
        <v>11</v>
      </c>
      <c r="C960">
        <v>0</v>
      </c>
      <c r="D960" t="s">
        <v>89</v>
      </c>
      <c r="E960">
        <v>0</v>
      </c>
      <c r="F960">
        <v>0</v>
      </c>
      <c r="J960" t="s">
        <v>89</v>
      </c>
      <c r="K960">
        <v>1523179</v>
      </c>
      <c r="L960">
        <v>1</v>
      </c>
    </row>
    <row r="961" spans="1:12" x14ac:dyDescent="0.35">
      <c r="A961">
        <v>12</v>
      </c>
      <c r="C961">
        <v>0</v>
      </c>
      <c r="D961" t="s">
        <v>89</v>
      </c>
      <c r="E961">
        <v>0</v>
      </c>
      <c r="F961">
        <v>0</v>
      </c>
      <c r="J961" t="s">
        <v>89</v>
      </c>
      <c r="K961">
        <v>1523179</v>
      </c>
      <c r="L961">
        <v>1</v>
      </c>
    </row>
    <row r="962" spans="1:12" x14ac:dyDescent="0.35">
      <c r="A962">
        <v>1</v>
      </c>
      <c r="B962" t="s">
        <v>179</v>
      </c>
      <c r="C962">
        <v>13</v>
      </c>
      <c r="D962">
        <v>81</v>
      </c>
      <c r="E962">
        <v>2</v>
      </c>
      <c r="F962">
        <v>-6</v>
      </c>
      <c r="G962" t="s">
        <v>170</v>
      </c>
      <c r="H962" t="s">
        <v>170</v>
      </c>
      <c r="I962">
        <v>11</v>
      </c>
      <c r="J962">
        <v>81</v>
      </c>
      <c r="K962">
        <v>233855</v>
      </c>
      <c r="L962">
        <v>1</v>
      </c>
    </row>
    <row r="963" spans="1:12" x14ac:dyDescent="0.35">
      <c r="A963">
        <v>2</v>
      </c>
      <c r="C963">
        <v>0</v>
      </c>
      <c r="D963" t="s">
        <v>89</v>
      </c>
      <c r="E963">
        <v>0</v>
      </c>
      <c r="F963">
        <v>0</v>
      </c>
      <c r="J963" t="s">
        <v>89</v>
      </c>
      <c r="K963">
        <v>233855</v>
      </c>
      <c r="L963">
        <v>1</v>
      </c>
    </row>
    <row r="964" spans="1:12" x14ac:dyDescent="0.35">
      <c r="A964">
        <v>3</v>
      </c>
      <c r="C964">
        <v>0</v>
      </c>
      <c r="D964" t="s">
        <v>89</v>
      </c>
      <c r="E964">
        <v>0</v>
      </c>
      <c r="F964">
        <v>0</v>
      </c>
      <c r="J964" t="s">
        <v>89</v>
      </c>
      <c r="K964">
        <v>233855</v>
      </c>
      <c r="L964">
        <v>1</v>
      </c>
    </row>
    <row r="965" spans="1:12" x14ac:dyDescent="0.35">
      <c r="A965">
        <v>4</v>
      </c>
      <c r="C965">
        <v>0</v>
      </c>
      <c r="D965" t="s">
        <v>89</v>
      </c>
      <c r="E965">
        <v>0</v>
      </c>
      <c r="F965">
        <v>0</v>
      </c>
      <c r="J965" t="s">
        <v>89</v>
      </c>
      <c r="K965">
        <v>233855</v>
      </c>
      <c r="L965">
        <v>1</v>
      </c>
    </row>
    <row r="966" spans="1:12" x14ac:dyDescent="0.35">
      <c r="A966">
        <v>5</v>
      </c>
      <c r="C966">
        <v>0</v>
      </c>
      <c r="D966" t="s">
        <v>89</v>
      </c>
      <c r="E966">
        <v>0</v>
      </c>
      <c r="F966">
        <v>0</v>
      </c>
      <c r="J966" t="s">
        <v>89</v>
      </c>
      <c r="K966">
        <v>233855</v>
      </c>
      <c r="L966">
        <v>1</v>
      </c>
    </row>
    <row r="967" spans="1:12" x14ac:dyDescent="0.35">
      <c r="A967">
        <v>6</v>
      </c>
      <c r="C967">
        <v>0</v>
      </c>
      <c r="D967" t="s">
        <v>89</v>
      </c>
      <c r="E967">
        <v>0</v>
      </c>
      <c r="F967">
        <v>0</v>
      </c>
      <c r="J967" t="s">
        <v>89</v>
      </c>
      <c r="K967">
        <v>233855</v>
      </c>
      <c r="L967">
        <v>1</v>
      </c>
    </row>
    <row r="968" spans="1:12" x14ac:dyDescent="0.35">
      <c r="A968">
        <v>7</v>
      </c>
      <c r="C968">
        <v>0</v>
      </c>
      <c r="D968" t="s">
        <v>89</v>
      </c>
      <c r="E968">
        <v>0</v>
      </c>
      <c r="F968">
        <v>0</v>
      </c>
      <c r="J968" t="s">
        <v>89</v>
      </c>
      <c r="K968">
        <v>233855</v>
      </c>
      <c r="L968">
        <v>1</v>
      </c>
    </row>
    <row r="969" spans="1:12" x14ac:dyDescent="0.35">
      <c r="A969">
        <v>8</v>
      </c>
      <c r="C969">
        <v>0</v>
      </c>
      <c r="D969" t="s">
        <v>89</v>
      </c>
      <c r="E969">
        <v>0</v>
      </c>
      <c r="F969">
        <v>0</v>
      </c>
      <c r="J969" t="s">
        <v>89</v>
      </c>
      <c r="K969">
        <v>233855</v>
      </c>
      <c r="L969">
        <v>1</v>
      </c>
    </row>
    <row r="970" spans="1:12" x14ac:dyDescent="0.35">
      <c r="A970">
        <v>9</v>
      </c>
      <c r="C970">
        <v>0</v>
      </c>
      <c r="D970" t="s">
        <v>89</v>
      </c>
      <c r="E970">
        <v>0</v>
      </c>
      <c r="F970">
        <v>0</v>
      </c>
      <c r="J970" t="s">
        <v>89</v>
      </c>
      <c r="K970">
        <v>233855</v>
      </c>
      <c r="L970">
        <v>1</v>
      </c>
    </row>
    <row r="971" spans="1:12" x14ac:dyDescent="0.35">
      <c r="A971">
        <v>10</v>
      </c>
      <c r="C971">
        <v>0</v>
      </c>
      <c r="D971" t="s">
        <v>89</v>
      </c>
      <c r="E971">
        <v>0</v>
      </c>
      <c r="F971">
        <v>0</v>
      </c>
      <c r="J971" t="s">
        <v>89</v>
      </c>
      <c r="K971">
        <v>233855</v>
      </c>
      <c r="L971">
        <v>1</v>
      </c>
    </row>
    <row r="972" spans="1:12" x14ac:dyDescent="0.35">
      <c r="A972">
        <v>11</v>
      </c>
      <c r="C972">
        <v>0</v>
      </c>
      <c r="D972" t="s">
        <v>89</v>
      </c>
      <c r="E972">
        <v>0</v>
      </c>
      <c r="F972">
        <v>0</v>
      </c>
      <c r="J972" t="s">
        <v>89</v>
      </c>
      <c r="K972">
        <v>233855</v>
      </c>
      <c r="L972">
        <v>1</v>
      </c>
    </row>
    <row r="973" spans="1:12" x14ac:dyDescent="0.35">
      <c r="A973">
        <v>12</v>
      </c>
      <c r="C973">
        <v>0</v>
      </c>
      <c r="D973" t="s">
        <v>89</v>
      </c>
      <c r="E973">
        <v>0</v>
      </c>
      <c r="F973">
        <v>0</v>
      </c>
      <c r="J973" t="s">
        <v>89</v>
      </c>
      <c r="K973">
        <v>233855</v>
      </c>
      <c r="L973">
        <v>1</v>
      </c>
    </row>
    <row r="974" spans="1:12" x14ac:dyDescent="0.35">
      <c r="A974">
        <v>1</v>
      </c>
      <c r="B974" t="s">
        <v>180</v>
      </c>
      <c r="C974">
        <v>29</v>
      </c>
      <c r="D974">
        <v>82</v>
      </c>
      <c r="E974">
        <v>1</v>
      </c>
      <c r="F974">
        <v>-7</v>
      </c>
      <c r="G974" t="s">
        <v>170</v>
      </c>
      <c r="H974" t="s">
        <v>170</v>
      </c>
      <c r="I974">
        <v>11</v>
      </c>
      <c r="J974">
        <v>82</v>
      </c>
      <c r="K974">
        <v>256607</v>
      </c>
      <c r="L974">
        <v>1</v>
      </c>
    </row>
    <row r="975" spans="1:12" x14ac:dyDescent="0.35">
      <c r="A975">
        <v>2</v>
      </c>
      <c r="C975">
        <v>0</v>
      </c>
      <c r="D975" t="s">
        <v>89</v>
      </c>
      <c r="E975">
        <v>0</v>
      </c>
      <c r="F975">
        <v>0</v>
      </c>
      <c r="J975" t="s">
        <v>89</v>
      </c>
      <c r="K975">
        <v>256607</v>
      </c>
      <c r="L975">
        <v>1</v>
      </c>
    </row>
    <row r="976" spans="1:12" x14ac:dyDescent="0.35">
      <c r="A976">
        <v>3</v>
      </c>
      <c r="C976">
        <v>0</v>
      </c>
      <c r="D976" t="s">
        <v>89</v>
      </c>
      <c r="E976">
        <v>0</v>
      </c>
      <c r="F976">
        <v>0</v>
      </c>
      <c r="J976" t="s">
        <v>89</v>
      </c>
      <c r="K976">
        <v>256607</v>
      </c>
      <c r="L976">
        <v>1</v>
      </c>
    </row>
    <row r="977" spans="1:12" x14ac:dyDescent="0.35">
      <c r="A977">
        <v>4</v>
      </c>
      <c r="C977">
        <v>0</v>
      </c>
      <c r="D977" t="s">
        <v>89</v>
      </c>
      <c r="E977">
        <v>0</v>
      </c>
      <c r="F977">
        <v>0</v>
      </c>
      <c r="J977" t="s">
        <v>89</v>
      </c>
      <c r="K977">
        <v>256607</v>
      </c>
      <c r="L977">
        <v>1</v>
      </c>
    </row>
    <row r="978" spans="1:12" x14ac:dyDescent="0.35">
      <c r="A978">
        <v>5</v>
      </c>
      <c r="C978">
        <v>0</v>
      </c>
      <c r="D978" t="s">
        <v>89</v>
      </c>
      <c r="E978">
        <v>0</v>
      </c>
      <c r="F978">
        <v>0</v>
      </c>
      <c r="J978" t="s">
        <v>89</v>
      </c>
      <c r="K978">
        <v>256607</v>
      </c>
      <c r="L978">
        <v>1</v>
      </c>
    </row>
    <row r="979" spans="1:12" x14ac:dyDescent="0.35">
      <c r="A979">
        <v>6</v>
      </c>
      <c r="C979">
        <v>0</v>
      </c>
      <c r="D979" t="s">
        <v>89</v>
      </c>
      <c r="E979">
        <v>0</v>
      </c>
      <c r="F979">
        <v>0</v>
      </c>
      <c r="J979" t="s">
        <v>89</v>
      </c>
      <c r="K979">
        <v>256607</v>
      </c>
      <c r="L979">
        <v>1</v>
      </c>
    </row>
    <row r="980" spans="1:12" x14ac:dyDescent="0.35">
      <c r="A980">
        <v>7</v>
      </c>
      <c r="C980">
        <v>0</v>
      </c>
      <c r="D980" t="s">
        <v>89</v>
      </c>
      <c r="E980">
        <v>0</v>
      </c>
      <c r="F980">
        <v>0</v>
      </c>
      <c r="J980" t="s">
        <v>89</v>
      </c>
      <c r="K980">
        <v>256607</v>
      </c>
      <c r="L980">
        <v>1</v>
      </c>
    </row>
    <row r="981" spans="1:12" x14ac:dyDescent="0.35">
      <c r="A981">
        <v>8</v>
      </c>
      <c r="C981">
        <v>0</v>
      </c>
      <c r="D981" t="s">
        <v>89</v>
      </c>
      <c r="E981">
        <v>0</v>
      </c>
      <c r="F981">
        <v>0</v>
      </c>
      <c r="J981" t="s">
        <v>89</v>
      </c>
      <c r="K981">
        <v>256607</v>
      </c>
      <c r="L981">
        <v>1</v>
      </c>
    </row>
    <row r="982" spans="1:12" x14ac:dyDescent="0.35">
      <c r="A982">
        <v>9</v>
      </c>
      <c r="C982">
        <v>0</v>
      </c>
      <c r="D982" t="s">
        <v>89</v>
      </c>
      <c r="E982">
        <v>0</v>
      </c>
      <c r="F982">
        <v>0</v>
      </c>
      <c r="J982" t="s">
        <v>89</v>
      </c>
      <c r="K982">
        <v>256607</v>
      </c>
      <c r="L982">
        <v>1</v>
      </c>
    </row>
    <row r="983" spans="1:12" x14ac:dyDescent="0.35">
      <c r="A983">
        <v>10</v>
      </c>
      <c r="C983">
        <v>0</v>
      </c>
      <c r="D983" t="s">
        <v>89</v>
      </c>
      <c r="E983">
        <v>0</v>
      </c>
      <c r="F983">
        <v>0</v>
      </c>
      <c r="J983" t="s">
        <v>89</v>
      </c>
      <c r="K983">
        <v>256607</v>
      </c>
      <c r="L983">
        <v>1</v>
      </c>
    </row>
    <row r="984" spans="1:12" x14ac:dyDescent="0.35">
      <c r="A984">
        <v>11</v>
      </c>
      <c r="C984">
        <v>0</v>
      </c>
      <c r="D984" t="s">
        <v>89</v>
      </c>
      <c r="E984">
        <v>0</v>
      </c>
      <c r="F984">
        <v>0</v>
      </c>
      <c r="J984" t="s">
        <v>89</v>
      </c>
      <c r="K984">
        <v>256607</v>
      </c>
      <c r="L984">
        <v>1</v>
      </c>
    </row>
    <row r="985" spans="1:12" x14ac:dyDescent="0.35">
      <c r="A985">
        <v>12</v>
      </c>
      <c r="C985">
        <v>0</v>
      </c>
      <c r="D985" t="s">
        <v>89</v>
      </c>
      <c r="E985">
        <v>0</v>
      </c>
      <c r="F985">
        <v>0</v>
      </c>
      <c r="J985" t="s">
        <v>89</v>
      </c>
      <c r="K985">
        <v>256607</v>
      </c>
      <c r="L985">
        <v>1</v>
      </c>
    </row>
    <row r="986" spans="1:12" x14ac:dyDescent="0.35">
      <c r="A986">
        <v>1</v>
      </c>
      <c r="B986" t="s">
        <v>181</v>
      </c>
      <c r="C986">
        <v>21</v>
      </c>
      <c r="D986">
        <v>83</v>
      </c>
      <c r="E986">
        <v>2</v>
      </c>
      <c r="F986">
        <v>-8</v>
      </c>
      <c r="G986" t="s">
        <v>170</v>
      </c>
      <c r="H986" t="s">
        <v>170</v>
      </c>
      <c r="I986">
        <v>11</v>
      </c>
      <c r="J986">
        <v>83</v>
      </c>
      <c r="K986">
        <v>93473</v>
      </c>
      <c r="L986">
        <v>1</v>
      </c>
    </row>
    <row r="987" spans="1:12" x14ac:dyDescent="0.35">
      <c r="A987">
        <v>2</v>
      </c>
      <c r="C987">
        <v>0</v>
      </c>
      <c r="D987" t="s">
        <v>89</v>
      </c>
      <c r="E987">
        <v>0</v>
      </c>
      <c r="F987">
        <v>0</v>
      </c>
      <c r="J987" t="s">
        <v>89</v>
      </c>
      <c r="K987">
        <v>93473</v>
      </c>
      <c r="L987">
        <v>1</v>
      </c>
    </row>
    <row r="988" spans="1:12" x14ac:dyDescent="0.35">
      <c r="A988">
        <v>3</v>
      </c>
      <c r="C988">
        <v>0</v>
      </c>
      <c r="D988" t="s">
        <v>89</v>
      </c>
      <c r="E988">
        <v>0</v>
      </c>
      <c r="F988">
        <v>0</v>
      </c>
      <c r="J988" t="s">
        <v>89</v>
      </c>
      <c r="K988">
        <v>93473</v>
      </c>
      <c r="L988">
        <v>1</v>
      </c>
    </row>
    <row r="989" spans="1:12" x14ac:dyDescent="0.35">
      <c r="A989">
        <v>4</v>
      </c>
      <c r="C989">
        <v>0</v>
      </c>
      <c r="D989" t="s">
        <v>89</v>
      </c>
      <c r="E989">
        <v>0</v>
      </c>
      <c r="F989">
        <v>0</v>
      </c>
      <c r="J989" t="s">
        <v>89</v>
      </c>
      <c r="K989">
        <v>93473</v>
      </c>
      <c r="L989">
        <v>1</v>
      </c>
    </row>
    <row r="990" spans="1:12" x14ac:dyDescent="0.35">
      <c r="A990">
        <v>5</v>
      </c>
      <c r="C990">
        <v>0</v>
      </c>
      <c r="D990" t="s">
        <v>89</v>
      </c>
      <c r="E990">
        <v>0</v>
      </c>
      <c r="F990">
        <v>0</v>
      </c>
      <c r="J990" t="s">
        <v>89</v>
      </c>
      <c r="K990">
        <v>93473</v>
      </c>
      <c r="L990">
        <v>1</v>
      </c>
    </row>
    <row r="991" spans="1:12" x14ac:dyDescent="0.35">
      <c r="A991">
        <v>6</v>
      </c>
      <c r="C991">
        <v>0</v>
      </c>
      <c r="D991" t="s">
        <v>89</v>
      </c>
      <c r="E991">
        <v>0</v>
      </c>
      <c r="F991">
        <v>0</v>
      </c>
      <c r="J991" t="s">
        <v>89</v>
      </c>
      <c r="K991">
        <v>93473</v>
      </c>
      <c r="L991">
        <v>1</v>
      </c>
    </row>
    <row r="992" spans="1:12" x14ac:dyDescent="0.35">
      <c r="A992">
        <v>7</v>
      </c>
      <c r="C992">
        <v>0</v>
      </c>
      <c r="D992" t="s">
        <v>89</v>
      </c>
      <c r="E992">
        <v>0</v>
      </c>
      <c r="F992">
        <v>0</v>
      </c>
      <c r="J992" t="s">
        <v>89</v>
      </c>
      <c r="K992">
        <v>93473</v>
      </c>
      <c r="L992">
        <v>1</v>
      </c>
    </row>
    <row r="993" spans="1:12" x14ac:dyDescent="0.35">
      <c r="A993">
        <v>8</v>
      </c>
      <c r="C993">
        <v>0</v>
      </c>
      <c r="D993" t="s">
        <v>89</v>
      </c>
      <c r="E993">
        <v>0</v>
      </c>
      <c r="F993">
        <v>0</v>
      </c>
      <c r="J993" t="s">
        <v>89</v>
      </c>
      <c r="K993">
        <v>93473</v>
      </c>
      <c r="L993">
        <v>1</v>
      </c>
    </row>
    <row r="994" spans="1:12" x14ac:dyDescent="0.35">
      <c r="A994">
        <v>9</v>
      </c>
      <c r="C994">
        <v>0</v>
      </c>
      <c r="D994" t="s">
        <v>89</v>
      </c>
      <c r="E994">
        <v>0</v>
      </c>
      <c r="F994">
        <v>0</v>
      </c>
      <c r="J994" t="s">
        <v>89</v>
      </c>
      <c r="K994">
        <v>93473</v>
      </c>
      <c r="L994">
        <v>1</v>
      </c>
    </row>
    <row r="995" spans="1:12" x14ac:dyDescent="0.35">
      <c r="A995">
        <v>10</v>
      </c>
      <c r="C995">
        <v>0</v>
      </c>
      <c r="D995" t="s">
        <v>89</v>
      </c>
      <c r="E995">
        <v>0</v>
      </c>
      <c r="F995">
        <v>0</v>
      </c>
      <c r="J995" t="s">
        <v>89</v>
      </c>
      <c r="K995">
        <v>93473</v>
      </c>
      <c r="L995">
        <v>1</v>
      </c>
    </row>
    <row r="996" spans="1:12" x14ac:dyDescent="0.35">
      <c r="A996">
        <v>11</v>
      </c>
      <c r="C996">
        <v>0</v>
      </c>
      <c r="D996" t="s">
        <v>89</v>
      </c>
      <c r="E996">
        <v>0</v>
      </c>
      <c r="F996">
        <v>0</v>
      </c>
      <c r="J996" t="s">
        <v>89</v>
      </c>
      <c r="K996">
        <v>93473</v>
      </c>
      <c r="L996">
        <v>1</v>
      </c>
    </row>
    <row r="997" spans="1:12" x14ac:dyDescent="0.35">
      <c r="A997">
        <v>12</v>
      </c>
      <c r="C997">
        <v>0</v>
      </c>
      <c r="D997" t="s">
        <v>89</v>
      </c>
      <c r="E997">
        <v>0</v>
      </c>
      <c r="F997">
        <v>0</v>
      </c>
      <c r="J997" t="s">
        <v>89</v>
      </c>
      <c r="K997">
        <v>93473</v>
      </c>
      <c r="L997">
        <v>1</v>
      </c>
    </row>
    <row r="998" spans="1:12" x14ac:dyDescent="0.35">
      <c r="A998">
        <v>1</v>
      </c>
      <c r="B998" t="s">
        <v>182</v>
      </c>
      <c r="C998">
        <v>23</v>
      </c>
      <c r="D998">
        <v>84</v>
      </c>
      <c r="E998">
        <v>1</v>
      </c>
      <c r="F998">
        <v>-9</v>
      </c>
      <c r="G998" t="s">
        <v>170</v>
      </c>
      <c r="H998" t="s">
        <v>170</v>
      </c>
      <c r="I998">
        <v>11</v>
      </c>
      <c r="J998">
        <v>84</v>
      </c>
      <c r="K998">
        <v>191624</v>
      </c>
      <c r="L998">
        <v>1</v>
      </c>
    </row>
    <row r="999" spans="1:12" x14ac:dyDescent="0.35">
      <c r="A999">
        <v>2</v>
      </c>
      <c r="C999">
        <v>0</v>
      </c>
      <c r="D999" t="s">
        <v>89</v>
      </c>
      <c r="E999">
        <v>0</v>
      </c>
      <c r="F999">
        <v>0</v>
      </c>
      <c r="J999" t="s">
        <v>89</v>
      </c>
      <c r="K999">
        <v>191624</v>
      </c>
      <c r="L999">
        <v>1</v>
      </c>
    </row>
    <row r="1000" spans="1:12" x14ac:dyDescent="0.35">
      <c r="A1000">
        <v>3</v>
      </c>
      <c r="C1000">
        <v>0</v>
      </c>
      <c r="D1000" t="s">
        <v>89</v>
      </c>
      <c r="E1000">
        <v>0</v>
      </c>
      <c r="F1000">
        <v>0</v>
      </c>
      <c r="J1000" t="s">
        <v>89</v>
      </c>
      <c r="K1000">
        <v>191624</v>
      </c>
      <c r="L1000">
        <v>1</v>
      </c>
    </row>
    <row r="1001" spans="1:12" x14ac:dyDescent="0.35">
      <c r="A1001">
        <v>4</v>
      </c>
      <c r="C1001">
        <v>0</v>
      </c>
      <c r="D1001" t="s">
        <v>89</v>
      </c>
      <c r="E1001">
        <v>0</v>
      </c>
      <c r="F1001">
        <v>0</v>
      </c>
      <c r="J1001" t="s">
        <v>89</v>
      </c>
      <c r="K1001">
        <v>191624</v>
      </c>
      <c r="L1001">
        <v>1</v>
      </c>
    </row>
    <row r="1002" spans="1:12" x14ac:dyDescent="0.35">
      <c r="A1002">
        <v>5</v>
      </c>
      <c r="C1002">
        <v>0</v>
      </c>
      <c r="D1002" t="s">
        <v>89</v>
      </c>
      <c r="E1002">
        <v>0</v>
      </c>
      <c r="F1002">
        <v>0</v>
      </c>
      <c r="J1002" t="s">
        <v>89</v>
      </c>
      <c r="K1002">
        <v>191624</v>
      </c>
      <c r="L1002">
        <v>1</v>
      </c>
    </row>
    <row r="1003" spans="1:12" x14ac:dyDescent="0.35">
      <c r="A1003">
        <v>6</v>
      </c>
      <c r="C1003">
        <v>0</v>
      </c>
      <c r="D1003" t="s">
        <v>89</v>
      </c>
      <c r="E1003">
        <v>0</v>
      </c>
      <c r="F1003">
        <v>0</v>
      </c>
      <c r="J1003" t="s">
        <v>89</v>
      </c>
      <c r="K1003">
        <v>191624</v>
      </c>
      <c r="L1003">
        <v>1</v>
      </c>
    </row>
    <row r="1004" spans="1:12" x14ac:dyDescent="0.35">
      <c r="A1004">
        <v>7</v>
      </c>
      <c r="C1004">
        <v>0</v>
      </c>
      <c r="D1004" t="s">
        <v>89</v>
      </c>
      <c r="E1004">
        <v>0</v>
      </c>
      <c r="F1004">
        <v>0</v>
      </c>
      <c r="J1004" t="s">
        <v>89</v>
      </c>
      <c r="K1004">
        <v>191624</v>
      </c>
      <c r="L1004">
        <v>1</v>
      </c>
    </row>
    <row r="1005" spans="1:12" x14ac:dyDescent="0.35">
      <c r="A1005">
        <v>8</v>
      </c>
      <c r="C1005">
        <v>0</v>
      </c>
      <c r="D1005" t="s">
        <v>89</v>
      </c>
      <c r="E1005">
        <v>0</v>
      </c>
      <c r="F1005">
        <v>0</v>
      </c>
      <c r="J1005" t="s">
        <v>89</v>
      </c>
      <c r="K1005">
        <v>191624</v>
      </c>
      <c r="L1005">
        <v>1</v>
      </c>
    </row>
    <row r="1006" spans="1:12" x14ac:dyDescent="0.35">
      <c r="A1006">
        <v>9</v>
      </c>
      <c r="C1006">
        <v>0</v>
      </c>
      <c r="D1006" t="s">
        <v>89</v>
      </c>
      <c r="E1006">
        <v>0</v>
      </c>
      <c r="F1006">
        <v>0</v>
      </c>
      <c r="J1006" t="s">
        <v>89</v>
      </c>
      <c r="K1006">
        <v>191624</v>
      </c>
      <c r="L1006">
        <v>1</v>
      </c>
    </row>
    <row r="1007" spans="1:12" x14ac:dyDescent="0.35">
      <c r="A1007">
        <v>10</v>
      </c>
      <c r="C1007">
        <v>0</v>
      </c>
      <c r="D1007" t="s">
        <v>89</v>
      </c>
      <c r="E1007">
        <v>0</v>
      </c>
      <c r="F1007">
        <v>0</v>
      </c>
      <c r="J1007" t="s">
        <v>89</v>
      </c>
      <c r="K1007">
        <v>191624</v>
      </c>
      <c r="L1007">
        <v>1</v>
      </c>
    </row>
    <row r="1008" spans="1:12" x14ac:dyDescent="0.35">
      <c r="A1008">
        <v>11</v>
      </c>
      <c r="C1008">
        <v>0</v>
      </c>
      <c r="D1008" t="s">
        <v>89</v>
      </c>
      <c r="E1008">
        <v>0</v>
      </c>
      <c r="F1008">
        <v>0</v>
      </c>
      <c r="J1008" t="s">
        <v>89</v>
      </c>
      <c r="K1008">
        <v>191624</v>
      </c>
      <c r="L1008">
        <v>1</v>
      </c>
    </row>
    <row r="1009" spans="1:12" x14ac:dyDescent="0.35">
      <c r="A1009">
        <v>12</v>
      </c>
      <c r="C1009">
        <v>0</v>
      </c>
      <c r="D1009" t="s">
        <v>89</v>
      </c>
      <c r="E1009">
        <v>0</v>
      </c>
      <c r="F1009">
        <v>0</v>
      </c>
      <c r="J1009" t="s">
        <v>89</v>
      </c>
      <c r="K1009">
        <v>191624</v>
      </c>
      <c r="L1009">
        <v>1</v>
      </c>
    </row>
    <row r="1010" spans="1:12" x14ac:dyDescent="0.35">
      <c r="A1010">
        <v>1</v>
      </c>
      <c r="B1010" t="s">
        <v>183</v>
      </c>
      <c r="C1010">
        <v>28</v>
      </c>
      <c r="D1010">
        <v>85</v>
      </c>
      <c r="E1010">
        <v>3</v>
      </c>
      <c r="F1010">
        <v>-10</v>
      </c>
      <c r="G1010" t="s">
        <v>170</v>
      </c>
      <c r="H1010" t="s">
        <v>170</v>
      </c>
      <c r="I1010">
        <v>11</v>
      </c>
      <c r="J1010">
        <v>85</v>
      </c>
      <c r="K1010">
        <v>308712</v>
      </c>
      <c r="L1010">
        <v>1</v>
      </c>
    </row>
    <row r="1011" spans="1:12" x14ac:dyDescent="0.35">
      <c r="A1011">
        <v>2</v>
      </c>
      <c r="C1011">
        <v>0</v>
      </c>
      <c r="D1011" t="s">
        <v>89</v>
      </c>
      <c r="E1011">
        <v>0</v>
      </c>
      <c r="F1011">
        <v>0</v>
      </c>
      <c r="J1011" t="s">
        <v>89</v>
      </c>
      <c r="K1011">
        <v>308712</v>
      </c>
      <c r="L1011">
        <v>1</v>
      </c>
    </row>
    <row r="1012" spans="1:12" x14ac:dyDescent="0.35">
      <c r="A1012">
        <v>3</v>
      </c>
      <c r="C1012">
        <v>0</v>
      </c>
      <c r="D1012" t="s">
        <v>89</v>
      </c>
      <c r="E1012">
        <v>0</v>
      </c>
      <c r="F1012">
        <v>0</v>
      </c>
      <c r="J1012" t="s">
        <v>89</v>
      </c>
      <c r="K1012">
        <v>308712</v>
      </c>
      <c r="L1012">
        <v>1</v>
      </c>
    </row>
    <row r="1013" spans="1:12" x14ac:dyDescent="0.35">
      <c r="A1013">
        <v>4</v>
      </c>
      <c r="C1013">
        <v>0</v>
      </c>
      <c r="D1013" t="s">
        <v>89</v>
      </c>
      <c r="E1013">
        <v>0</v>
      </c>
      <c r="F1013">
        <v>0</v>
      </c>
      <c r="J1013" t="s">
        <v>89</v>
      </c>
      <c r="K1013">
        <v>308712</v>
      </c>
      <c r="L1013">
        <v>1</v>
      </c>
    </row>
    <row r="1014" spans="1:12" x14ac:dyDescent="0.35">
      <c r="A1014">
        <v>5</v>
      </c>
      <c r="C1014">
        <v>0</v>
      </c>
      <c r="D1014" t="s">
        <v>89</v>
      </c>
      <c r="E1014">
        <v>0</v>
      </c>
      <c r="F1014">
        <v>0</v>
      </c>
      <c r="J1014" t="s">
        <v>89</v>
      </c>
      <c r="K1014">
        <v>308712</v>
      </c>
      <c r="L1014">
        <v>1</v>
      </c>
    </row>
    <row r="1015" spans="1:12" x14ac:dyDescent="0.35">
      <c r="A1015">
        <v>6</v>
      </c>
      <c r="C1015">
        <v>0</v>
      </c>
      <c r="D1015" t="s">
        <v>89</v>
      </c>
      <c r="E1015">
        <v>0</v>
      </c>
      <c r="F1015">
        <v>0</v>
      </c>
      <c r="J1015" t="s">
        <v>89</v>
      </c>
      <c r="K1015">
        <v>308712</v>
      </c>
      <c r="L1015">
        <v>1</v>
      </c>
    </row>
    <row r="1016" spans="1:12" x14ac:dyDescent="0.35">
      <c r="A1016">
        <v>7</v>
      </c>
      <c r="C1016">
        <v>0</v>
      </c>
      <c r="D1016" t="s">
        <v>89</v>
      </c>
      <c r="E1016">
        <v>0</v>
      </c>
      <c r="F1016">
        <v>0</v>
      </c>
      <c r="J1016" t="s">
        <v>89</v>
      </c>
      <c r="K1016">
        <v>308712</v>
      </c>
      <c r="L1016">
        <v>1</v>
      </c>
    </row>
    <row r="1017" spans="1:12" x14ac:dyDescent="0.35">
      <c r="A1017">
        <v>8</v>
      </c>
      <c r="C1017">
        <v>0</v>
      </c>
      <c r="D1017" t="s">
        <v>89</v>
      </c>
      <c r="E1017">
        <v>0</v>
      </c>
      <c r="F1017">
        <v>0</v>
      </c>
      <c r="J1017" t="s">
        <v>89</v>
      </c>
      <c r="K1017">
        <v>308712</v>
      </c>
      <c r="L1017">
        <v>1</v>
      </c>
    </row>
    <row r="1018" spans="1:12" x14ac:dyDescent="0.35">
      <c r="A1018">
        <v>9</v>
      </c>
      <c r="C1018">
        <v>0</v>
      </c>
      <c r="D1018" t="s">
        <v>89</v>
      </c>
      <c r="E1018">
        <v>0</v>
      </c>
      <c r="F1018">
        <v>0</v>
      </c>
      <c r="J1018" t="s">
        <v>89</v>
      </c>
      <c r="K1018">
        <v>308712</v>
      </c>
      <c r="L1018">
        <v>1</v>
      </c>
    </row>
    <row r="1019" spans="1:12" x14ac:dyDescent="0.35">
      <c r="A1019">
        <v>10</v>
      </c>
      <c r="C1019">
        <v>0</v>
      </c>
      <c r="D1019" t="s">
        <v>89</v>
      </c>
      <c r="E1019">
        <v>0</v>
      </c>
      <c r="F1019">
        <v>0</v>
      </c>
      <c r="J1019" t="s">
        <v>89</v>
      </c>
      <c r="K1019">
        <v>308712</v>
      </c>
      <c r="L1019">
        <v>1</v>
      </c>
    </row>
    <row r="1020" spans="1:12" x14ac:dyDescent="0.35">
      <c r="A1020">
        <v>11</v>
      </c>
      <c r="C1020">
        <v>0</v>
      </c>
      <c r="D1020" t="s">
        <v>89</v>
      </c>
      <c r="E1020">
        <v>0</v>
      </c>
      <c r="F1020">
        <v>0</v>
      </c>
      <c r="J1020" t="s">
        <v>89</v>
      </c>
      <c r="K1020">
        <v>308712</v>
      </c>
      <c r="L1020">
        <v>1</v>
      </c>
    </row>
    <row r="1021" spans="1:12" x14ac:dyDescent="0.35">
      <c r="A1021">
        <v>12</v>
      </c>
      <c r="C1021">
        <v>0</v>
      </c>
      <c r="D1021" t="s">
        <v>89</v>
      </c>
      <c r="E1021">
        <v>0</v>
      </c>
      <c r="F1021">
        <v>0</v>
      </c>
      <c r="J1021" t="s">
        <v>89</v>
      </c>
      <c r="K1021">
        <v>308712</v>
      </c>
      <c r="L1021">
        <v>1</v>
      </c>
    </row>
    <row r="1022" spans="1:12" x14ac:dyDescent="0.35">
      <c r="A1022">
        <v>1</v>
      </c>
      <c r="B1022" t="s">
        <v>184</v>
      </c>
      <c r="C1022">
        <v>27</v>
      </c>
      <c r="D1022">
        <v>86</v>
      </c>
      <c r="E1022">
        <v>1</v>
      </c>
      <c r="F1022">
        <v>-11</v>
      </c>
      <c r="G1022" t="s">
        <v>170</v>
      </c>
      <c r="H1022" t="s">
        <v>170</v>
      </c>
      <c r="I1022">
        <v>11</v>
      </c>
      <c r="J1022">
        <v>86</v>
      </c>
      <c r="K1022">
        <v>434258</v>
      </c>
      <c r="L1022">
        <v>1</v>
      </c>
    </row>
    <row r="1023" spans="1:12" x14ac:dyDescent="0.35">
      <c r="A1023">
        <v>2</v>
      </c>
      <c r="C1023">
        <v>0</v>
      </c>
      <c r="D1023" t="s">
        <v>89</v>
      </c>
      <c r="E1023">
        <v>0</v>
      </c>
      <c r="F1023">
        <v>0</v>
      </c>
      <c r="J1023" t="s">
        <v>89</v>
      </c>
      <c r="K1023">
        <v>434258</v>
      </c>
      <c r="L1023">
        <v>1</v>
      </c>
    </row>
    <row r="1024" spans="1:12" x14ac:dyDescent="0.35">
      <c r="A1024">
        <v>3</v>
      </c>
      <c r="C1024">
        <v>0</v>
      </c>
      <c r="D1024" t="s">
        <v>89</v>
      </c>
      <c r="E1024">
        <v>0</v>
      </c>
      <c r="F1024">
        <v>0</v>
      </c>
      <c r="J1024" t="s">
        <v>89</v>
      </c>
      <c r="K1024">
        <v>434258</v>
      </c>
      <c r="L1024">
        <v>1</v>
      </c>
    </row>
    <row r="1025" spans="1:12" x14ac:dyDescent="0.35">
      <c r="A1025">
        <v>4</v>
      </c>
      <c r="C1025">
        <v>0</v>
      </c>
      <c r="D1025" t="s">
        <v>89</v>
      </c>
      <c r="E1025">
        <v>0</v>
      </c>
      <c r="F1025">
        <v>0</v>
      </c>
      <c r="J1025" t="s">
        <v>89</v>
      </c>
      <c r="K1025">
        <v>434258</v>
      </c>
      <c r="L1025">
        <v>1</v>
      </c>
    </row>
    <row r="1026" spans="1:12" x14ac:dyDescent="0.35">
      <c r="A1026">
        <v>5</v>
      </c>
      <c r="C1026">
        <v>0</v>
      </c>
      <c r="D1026" t="s">
        <v>89</v>
      </c>
      <c r="E1026">
        <v>0</v>
      </c>
      <c r="F1026">
        <v>0</v>
      </c>
      <c r="J1026" t="s">
        <v>89</v>
      </c>
      <c r="K1026">
        <v>434258</v>
      </c>
      <c r="L1026">
        <v>1</v>
      </c>
    </row>
    <row r="1027" spans="1:12" x14ac:dyDescent="0.35">
      <c r="A1027">
        <v>6</v>
      </c>
      <c r="C1027">
        <v>0</v>
      </c>
      <c r="D1027" t="s">
        <v>89</v>
      </c>
      <c r="E1027">
        <v>0</v>
      </c>
      <c r="F1027">
        <v>0</v>
      </c>
      <c r="J1027" t="s">
        <v>89</v>
      </c>
      <c r="K1027">
        <v>434258</v>
      </c>
      <c r="L1027">
        <v>1</v>
      </c>
    </row>
    <row r="1028" spans="1:12" x14ac:dyDescent="0.35">
      <c r="A1028">
        <v>7</v>
      </c>
      <c r="C1028">
        <v>0</v>
      </c>
      <c r="D1028" t="s">
        <v>89</v>
      </c>
      <c r="E1028">
        <v>0</v>
      </c>
      <c r="F1028">
        <v>0</v>
      </c>
      <c r="J1028" t="s">
        <v>89</v>
      </c>
      <c r="K1028">
        <v>434258</v>
      </c>
      <c r="L1028">
        <v>1</v>
      </c>
    </row>
    <row r="1029" spans="1:12" x14ac:dyDescent="0.35">
      <c r="A1029">
        <v>8</v>
      </c>
      <c r="C1029">
        <v>0</v>
      </c>
      <c r="D1029" t="s">
        <v>89</v>
      </c>
      <c r="E1029">
        <v>0</v>
      </c>
      <c r="F1029">
        <v>0</v>
      </c>
      <c r="J1029" t="s">
        <v>89</v>
      </c>
      <c r="K1029">
        <v>434258</v>
      </c>
      <c r="L1029">
        <v>1</v>
      </c>
    </row>
    <row r="1030" spans="1:12" x14ac:dyDescent="0.35">
      <c r="A1030">
        <v>9</v>
      </c>
      <c r="C1030">
        <v>0</v>
      </c>
      <c r="D1030" t="s">
        <v>89</v>
      </c>
      <c r="E1030">
        <v>0</v>
      </c>
      <c r="F1030">
        <v>0</v>
      </c>
      <c r="J1030" t="s">
        <v>89</v>
      </c>
      <c r="K1030">
        <v>434258</v>
      </c>
      <c r="L1030">
        <v>1</v>
      </c>
    </row>
    <row r="1031" spans="1:12" x14ac:dyDescent="0.35">
      <c r="A1031">
        <v>10</v>
      </c>
      <c r="C1031">
        <v>0</v>
      </c>
      <c r="D1031" t="s">
        <v>89</v>
      </c>
      <c r="E1031">
        <v>0</v>
      </c>
      <c r="F1031">
        <v>0</v>
      </c>
      <c r="J1031" t="s">
        <v>89</v>
      </c>
      <c r="K1031">
        <v>434258</v>
      </c>
      <c r="L1031">
        <v>1</v>
      </c>
    </row>
    <row r="1032" spans="1:12" x14ac:dyDescent="0.35">
      <c r="A1032">
        <v>11</v>
      </c>
      <c r="C1032">
        <v>0</v>
      </c>
      <c r="D1032" t="s">
        <v>89</v>
      </c>
      <c r="E1032">
        <v>0</v>
      </c>
      <c r="F1032">
        <v>0</v>
      </c>
      <c r="J1032" t="s">
        <v>89</v>
      </c>
      <c r="K1032">
        <v>434258</v>
      </c>
      <c r="L1032">
        <v>1</v>
      </c>
    </row>
    <row r="1033" spans="1:12" x14ac:dyDescent="0.35">
      <c r="A1033">
        <v>12</v>
      </c>
      <c r="C1033">
        <v>0</v>
      </c>
      <c r="D1033" t="s">
        <v>89</v>
      </c>
      <c r="E1033">
        <v>0</v>
      </c>
      <c r="F1033">
        <v>0</v>
      </c>
      <c r="J1033" t="s">
        <v>89</v>
      </c>
      <c r="K1033">
        <v>434258</v>
      </c>
      <c r="L1033">
        <v>1</v>
      </c>
    </row>
    <row r="1034" spans="1:12" x14ac:dyDescent="0.35">
      <c r="A1034">
        <v>1</v>
      </c>
      <c r="B1034" t="s">
        <v>185</v>
      </c>
      <c r="C1034">
        <v>30</v>
      </c>
      <c r="D1034">
        <v>87</v>
      </c>
      <c r="E1034">
        <v>1</v>
      </c>
      <c r="F1034">
        <v>-12</v>
      </c>
      <c r="G1034" t="s">
        <v>170</v>
      </c>
      <c r="H1034" t="s">
        <v>170</v>
      </c>
      <c r="I1034">
        <v>11</v>
      </c>
      <c r="J1034">
        <v>87</v>
      </c>
      <c r="K1034">
        <v>345700</v>
      </c>
      <c r="L1034">
        <v>1</v>
      </c>
    </row>
    <row r="1035" spans="1:12" x14ac:dyDescent="0.35">
      <c r="A1035">
        <v>2</v>
      </c>
      <c r="C1035">
        <v>0</v>
      </c>
      <c r="D1035" t="s">
        <v>89</v>
      </c>
      <c r="E1035">
        <v>0</v>
      </c>
      <c r="F1035">
        <v>0</v>
      </c>
      <c r="J1035" t="s">
        <v>89</v>
      </c>
      <c r="K1035">
        <v>345700</v>
      </c>
      <c r="L1035">
        <v>1</v>
      </c>
    </row>
    <row r="1036" spans="1:12" x14ac:dyDescent="0.35">
      <c r="A1036">
        <v>3</v>
      </c>
      <c r="C1036">
        <v>0</v>
      </c>
      <c r="D1036" t="s">
        <v>89</v>
      </c>
      <c r="E1036">
        <v>0</v>
      </c>
      <c r="F1036">
        <v>0</v>
      </c>
      <c r="J1036" t="s">
        <v>89</v>
      </c>
      <c r="K1036">
        <v>345700</v>
      </c>
      <c r="L1036">
        <v>1</v>
      </c>
    </row>
    <row r="1037" spans="1:12" x14ac:dyDescent="0.35">
      <c r="A1037">
        <v>4</v>
      </c>
      <c r="C1037">
        <v>0</v>
      </c>
      <c r="D1037" t="s">
        <v>89</v>
      </c>
      <c r="E1037">
        <v>0</v>
      </c>
      <c r="F1037">
        <v>0</v>
      </c>
      <c r="J1037" t="s">
        <v>89</v>
      </c>
      <c r="K1037">
        <v>345700</v>
      </c>
      <c r="L1037">
        <v>1</v>
      </c>
    </row>
    <row r="1038" spans="1:12" x14ac:dyDescent="0.35">
      <c r="A1038">
        <v>5</v>
      </c>
      <c r="C1038">
        <v>0</v>
      </c>
      <c r="D1038" t="s">
        <v>89</v>
      </c>
      <c r="E1038">
        <v>0</v>
      </c>
      <c r="F1038">
        <v>0</v>
      </c>
      <c r="J1038" t="s">
        <v>89</v>
      </c>
      <c r="K1038">
        <v>345700</v>
      </c>
      <c r="L1038">
        <v>1</v>
      </c>
    </row>
    <row r="1039" spans="1:12" x14ac:dyDescent="0.35">
      <c r="A1039">
        <v>6</v>
      </c>
      <c r="C1039">
        <v>0</v>
      </c>
      <c r="D1039" t="s">
        <v>89</v>
      </c>
      <c r="E1039">
        <v>0</v>
      </c>
      <c r="F1039">
        <v>0</v>
      </c>
      <c r="J1039" t="s">
        <v>89</v>
      </c>
      <c r="K1039">
        <v>345700</v>
      </c>
      <c r="L1039">
        <v>1</v>
      </c>
    </row>
    <row r="1040" spans="1:12" x14ac:dyDescent="0.35">
      <c r="A1040">
        <v>7</v>
      </c>
      <c r="C1040">
        <v>0</v>
      </c>
      <c r="D1040" t="s">
        <v>89</v>
      </c>
      <c r="E1040">
        <v>0</v>
      </c>
      <c r="F1040">
        <v>0</v>
      </c>
      <c r="J1040" t="s">
        <v>89</v>
      </c>
      <c r="K1040">
        <v>345700</v>
      </c>
      <c r="L1040">
        <v>1</v>
      </c>
    </row>
    <row r="1041" spans="1:12" x14ac:dyDescent="0.35">
      <c r="A1041">
        <v>8</v>
      </c>
      <c r="C1041">
        <v>0</v>
      </c>
      <c r="D1041" t="s">
        <v>89</v>
      </c>
      <c r="E1041">
        <v>0</v>
      </c>
      <c r="F1041">
        <v>0</v>
      </c>
      <c r="J1041" t="s">
        <v>89</v>
      </c>
      <c r="K1041">
        <v>345700</v>
      </c>
      <c r="L1041">
        <v>1</v>
      </c>
    </row>
    <row r="1042" spans="1:12" x14ac:dyDescent="0.35">
      <c r="A1042">
        <v>9</v>
      </c>
      <c r="C1042">
        <v>0</v>
      </c>
      <c r="D1042" t="s">
        <v>89</v>
      </c>
      <c r="E1042">
        <v>0</v>
      </c>
      <c r="F1042">
        <v>0</v>
      </c>
      <c r="J1042" t="s">
        <v>89</v>
      </c>
      <c r="K1042">
        <v>345700</v>
      </c>
      <c r="L1042">
        <v>1</v>
      </c>
    </row>
    <row r="1043" spans="1:12" x14ac:dyDescent="0.35">
      <c r="A1043">
        <v>10</v>
      </c>
      <c r="C1043">
        <v>0</v>
      </c>
      <c r="D1043" t="s">
        <v>89</v>
      </c>
      <c r="E1043">
        <v>0</v>
      </c>
      <c r="F1043">
        <v>0</v>
      </c>
      <c r="J1043" t="s">
        <v>89</v>
      </c>
      <c r="K1043">
        <v>345700</v>
      </c>
      <c r="L1043">
        <v>1</v>
      </c>
    </row>
    <row r="1044" spans="1:12" x14ac:dyDescent="0.35">
      <c r="A1044">
        <v>11</v>
      </c>
      <c r="C1044">
        <v>0</v>
      </c>
      <c r="D1044" t="s">
        <v>89</v>
      </c>
      <c r="E1044">
        <v>0</v>
      </c>
      <c r="F1044">
        <v>0</v>
      </c>
      <c r="J1044" t="s">
        <v>89</v>
      </c>
      <c r="K1044">
        <v>345700</v>
      </c>
      <c r="L1044">
        <v>1</v>
      </c>
    </row>
    <row r="1045" spans="1:12" x14ac:dyDescent="0.35">
      <c r="A1045">
        <v>12</v>
      </c>
      <c r="C1045">
        <v>0</v>
      </c>
      <c r="D1045" t="s">
        <v>89</v>
      </c>
      <c r="E1045">
        <v>0</v>
      </c>
      <c r="F1045">
        <v>0</v>
      </c>
      <c r="J1045" t="s">
        <v>89</v>
      </c>
      <c r="K1045">
        <v>345700</v>
      </c>
      <c r="L1045">
        <v>1</v>
      </c>
    </row>
    <row r="1046" spans="1:12" x14ac:dyDescent="0.35">
      <c r="A1046">
        <v>1</v>
      </c>
      <c r="B1046" t="s">
        <v>186</v>
      </c>
      <c r="C1046">
        <v>19</v>
      </c>
      <c r="D1046">
        <v>88</v>
      </c>
      <c r="E1046">
        <v>3</v>
      </c>
      <c r="F1046">
        <v>-13</v>
      </c>
      <c r="G1046" t="s">
        <v>170</v>
      </c>
      <c r="H1046" t="s">
        <v>170</v>
      </c>
      <c r="I1046">
        <v>11</v>
      </c>
      <c r="J1046">
        <v>88</v>
      </c>
      <c r="K1046">
        <v>247005</v>
      </c>
      <c r="L1046">
        <v>1</v>
      </c>
    </row>
    <row r="1047" spans="1:12" x14ac:dyDescent="0.35">
      <c r="A1047">
        <v>2</v>
      </c>
      <c r="C1047">
        <v>0</v>
      </c>
      <c r="D1047" t="s">
        <v>89</v>
      </c>
      <c r="E1047">
        <v>0</v>
      </c>
      <c r="F1047">
        <v>0</v>
      </c>
      <c r="J1047" t="s">
        <v>89</v>
      </c>
      <c r="K1047">
        <v>247005</v>
      </c>
      <c r="L1047">
        <v>1</v>
      </c>
    </row>
    <row r="1048" spans="1:12" x14ac:dyDescent="0.35">
      <c r="A1048">
        <v>3</v>
      </c>
      <c r="C1048">
        <v>0</v>
      </c>
      <c r="D1048" t="s">
        <v>89</v>
      </c>
      <c r="E1048">
        <v>0</v>
      </c>
      <c r="F1048">
        <v>0</v>
      </c>
      <c r="J1048" t="s">
        <v>89</v>
      </c>
      <c r="K1048">
        <v>247005</v>
      </c>
      <c r="L1048">
        <v>1</v>
      </c>
    </row>
    <row r="1049" spans="1:12" x14ac:dyDescent="0.35">
      <c r="A1049">
        <v>4</v>
      </c>
      <c r="C1049">
        <v>0</v>
      </c>
      <c r="D1049" t="s">
        <v>89</v>
      </c>
      <c r="E1049">
        <v>0</v>
      </c>
      <c r="F1049">
        <v>0</v>
      </c>
      <c r="J1049" t="s">
        <v>89</v>
      </c>
      <c r="K1049">
        <v>247005</v>
      </c>
      <c r="L1049">
        <v>1</v>
      </c>
    </row>
    <row r="1050" spans="1:12" x14ac:dyDescent="0.35">
      <c r="A1050">
        <v>5</v>
      </c>
      <c r="C1050">
        <v>0</v>
      </c>
      <c r="D1050" t="s">
        <v>89</v>
      </c>
      <c r="E1050">
        <v>0</v>
      </c>
      <c r="F1050">
        <v>0</v>
      </c>
      <c r="J1050" t="s">
        <v>89</v>
      </c>
      <c r="K1050">
        <v>247005</v>
      </c>
      <c r="L1050">
        <v>1</v>
      </c>
    </row>
    <row r="1051" spans="1:12" x14ac:dyDescent="0.35">
      <c r="A1051">
        <v>6</v>
      </c>
      <c r="C1051">
        <v>0</v>
      </c>
      <c r="D1051" t="s">
        <v>89</v>
      </c>
      <c r="E1051">
        <v>0</v>
      </c>
      <c r="F1051">
        <v>0</v>
      </c>
      <c r="J1051" t="s">
        <v>89</v>
      </c>
      <c r="K1051">
        <v>247005</v>
      </c>
      <c r="L1051">
        <v>1</v>
      </c>
    </row>
    <row r="1052" spans="1:12" x14ac:dyDescent="0.35">
      <c r="A1052">
        <v>7</v>
      </c>
      <c r="C1052">
        <v>0</v>
      </c>
      <c r="D1052" t="s">
        <v>89</v>
      </c>
      <c r="E1052">
        <v>0</v>
      </c>
      <c r="F1052">
        <v>0</v>
      </c>
      <c r="J1052" t="s">
        <v>89</v>
      </c>
      <c r="K1052">
        <v>247005</v>
      </c>
      <c r="L1052">
        <v>1</v>
      </c>
    </row>
    <row r="1053" spans="1:12" x14ac:dyDescent="0.35">
      <c r="A1053">
        <v>8</v>
      </c>
      <c r="C1053">
        <v>0</v>
      </c>
      <c r="D1053" t="s">
        <v>89</v>
      </c>
      <c r="E1053">
        <v>0</v>
      </c>
      <c r="F1053">
        <v>0</v>
      </c>
      <c r="J1053" t="s">
        <v>89</v>
      </c>
      <c r="K1053">
        <v>247005</v>
      </c>
      <c r="L1053">
        <v>1</v>
      </c>
    </row>
    <row r="1054" spans="1:12" x14ac:dyDescent="0.35">
      <c r="A1054">
        <v>9</v>
      </c>
      <c r="C1054">
        <v>0</v>
      </c>
      <c r="D1054" t="s">
        <v>89</v>
      </c>
      <c r="E1054">
        <v>0</v>
      </c>
      <c r="F1054">
        <v>0</v>
      </c>
      <c r="J1054" t="s">
        <v>89</v>
      </c>
      <c r="K1054">
        <v>247005</v>
      </c>
      <c r="L1054">
        <v>1</v>
      </c>
    </row>
    <row r="1055" spans="1:12" x14ac:dyDescent="0.35">
      <c r="A1055">
        <v>10</v>
      </c>
      <c r="C1055">
        <v>0</v>
      </c>
      <c r="D1055" t="s">
        <v>89</v>
      </c>
      <c r="E1055">
        <v>0</v>
      </c>
      <c r="F1055">
        <v>0</v>
      </c>
      <c r="J1055" t="s">
        <v>89</v>
      </c>
      <c r="K1055">
        <v>247005</v>
      </c>
      <c r="L1055">
        <v>1</v>
      </c>
    </row>
    <row r="1056" spans="1:12" x14ac:dyDescent="0.35">
      <c r="A1056">
        <v>11</v>
      </c>
      <c r="C1056">
        <v>0</v>
      </c>
      <c r="D1056" t="s">
        <v>89</v>
      </c>
      <c r="E1056">
        <v>0</v>
      </c>
      <c r="F1056">
        <v>0</v>
      </c>
      <c r="J1056" t="s">
        <v>89</v>
      </c>
      <c r="K1056">
        <v>247005</v>
      </c>
      <c r="L1056">
        <v>1</v>
      </c>
    </row>
    <row r="1057" spans="1:12" x14ac:dyDescent="0.35">
      <c r="A1057">
        <v>12</v>
      </c>
      <c r="C1057">
        <v>0</v>
      </c>
      <c r="D1057" t="s">
        <v>89</v>
      </c>
      <c r="E1057">
        <v>0</v>
      </c>
      <c r="F1057">
        <v>0</v>
      </c>
      <c r="J1057" t="s">
        <v>89</v>
      </c>
      <c r="K1057">
        <v>247005</v>
      </c>
      <c r="L1057">
        <v>1</v>
      </c>
    </row>
    <row r="1058" spans="1:12" x14ac:dyDescent="0.35">
      <c r="A1058">
        <v>1</v>
      </c>
      <c r="B1058" t="s">
        <v>187</v>
      </c>
      <c r="C1058">
        <v>9</v>
      </c>
      <c r="D1058">
        <v>89</v>
      </c>
      <c r="E1058">
        <v>1</v>
      </c>
      <c r="F1058">
        <v>-14</v>
      </c>
      <c r="G1058" t="s">
        <v>170</v>
      </c>
      <c r="H1058" t="s">
        <v>170</v>
      </c>
      <c r="I1058">
        <v>11</v>
      </c>
      <c r="J1058">
        <v>89</v>
      </c>
      <c r="K1058">
        <v>1721</v>
      </c>
      <c r="L1058">
        <v>1</v>
      </c>
    </row>
    <row r="1059" spans="1:12" x14ac:dyDescent="0.35">
      <c r="A1059">
        <v>2</v>
      </c>
      <c r="C1059">
        <v>0</v>
      </c>
      <c r="D1059" t="s">
        <v>89</v>
      </c>
      <c r="E1059">
        <v>0</v>
      </c>
      <c r="F1059">
        <v>0</v>
      </c>
      <c r="J1059" t="s">
        <v>89</v>
      </c>
      <c r="K1059">
        <v>1721</v>
      </c>
      <c r="L1059">
        <v>1</v>
      </c>
    </row>
    <row r="1060" spans="1:12" x14ac:dyDescent="0.35">
      <c r="A1060">
        <v>3</v>
      </c>
      <c r="C1060">
        <v>0</v>
      </c>
      <c r="D1060" t="s">
        <v>89</v>
      </c>
      <c r="E1060">
        <v>0</v>
      </c>
      <c r="F1060">
        <v>0</v>
      </c>
      <c r="J1060" t="s">
        <v>89</v>
      </c>
      <c r="K1060">
        <v>1721</v>
      </c>
      <c r="L1060">
        <v>1</v>
      </c>
    </row>
    <row r="1061" spans="1:12" x14ac:dyDescent="0.35">
      <c r="A1061">
        <v>4</v>
      </c>
      <c r="C1061">
        <v>0</v>
      </c>
      <c r="D1061" t="s">
        <v>89</v>
      </c>
      <c r="E1061">
        <v>0</v>
      </c>
      <c r="F1061">
        <v>0</v>
      </c>
      <c r="J1061" t="s">
        <v>89</v>
      </c>
      <c r="K1061">
        <v>1721</v>
      </c>
      <c r="L1061">
        <v>1</v>
      </c>
    </row>
    <row r="1062" spans="1:12" x14ac:dyDescent="0.35">
      <c r="A1062">
        <v>5</v>
      </c>
      <c r="C1062">
        <v>0</v>
      </c>
      <c r="D1062" t="s">
        <v>89</v>
      </c>
      <c r="E1062">
        <v>0</v>
      </c>
      <c r="F1062">
        <v>0</v>
      </c>
      <c r="J1062" t="s">
        <v>89</v>
      </c>
      <c r="K1062">
        <v>1721</v>
      </c>
      <c r="L1062">
        <v>1</v>
      </c>
    </row>
    <row r="1063" spans="1:12" x14ac:dyDescent="0.35">
      <c r="A1063">
        <v>6</v>
      </c>
      <c r="C1063">
        <v>0</v>
      </c>
      <c r="D1063" t="s">
        <v>89</v>
      </c>
      <c r="E1063">
        <v>0</v>
      </c>
      <c r="F1063">
        <v>0</v>
      </c>
      <c r="J1063" t="s">
        <v>89</v>
      </c>
      <c r="K1063">
        <v>1721</v>
      </c>
      <c r="L1063">
        <v>1</v>
      </c>
    </row>
    <row r="1064" spans="1:12" x14ac:dyDescent="0.35">
      <c r="A1064">
        <v>7</v>
      </c>
      <c r="C1064">
        <v>0</v>
      </c>
      <c r="D1064" t="s">
        <v>89</v>
      </c>
      <c r="E1064">
        <v>0</v>
      </c>
      <c r="F1064">
        <v>0</v>
      </c>
      <c r="J1064" t="s">
        <v>89</v>
      </c>
      <c r="K1064">
        <v>1721</v>
      </c>
      <c r="L1064">
        <v>1</v>
      </c>
    </row>
    <row r="1065" spans="1:12" x14ac:dyDescent="0.35">
      <c r="A1065">
        <v>8</v>
      </c>
      <c r="C1065">
        <v>0</v>
      </c>
      <c r="D1065" t="s">
        <v>89</v>
      </c>
      <c r="E1065">
        <v>0</v>
      </c>
      <c r="F1065">
        <v>0</v>
      </c>
      <c r="J1065" t="s">
        <v>89</v>
      </c>
      <c r="K1065">
        <v>1721</v>
      </c>
      <c r="L1065">
        <v>1</v>
      </c>
    </row>
    <row r="1066" spans="1:12" x14ac:dyDescent="0.35">
      <c r="A1066">
        <v>9</v>
      </c>
      <c r="C1066">
        <v>0</v>
      </c>
      <c r="D1066" t="s">
        <v>89</v>
      </c>
      <c r="E1066">
        <v>0</v>
      </c>
      <c r="F1066">
        <v>0</v>
      </c>
      <c r="J1066" t="s">
        <v>89</v>
      </c>
      <c r="K1066">
        <v>1721</v>
      </c>
      <c r="L1066">
        <v>1</v>
      </c>
    </row>
    <row r="1067" spans="1:12" x14ac:dyDescent="0.35">
      <c r="A1067">
        <v>10</v>
      </c>
      <c r="C1067">
        <v>0</v>
      </c>
      <c r="D1067" t="s">
        <v>89</v>
      </c>
      <c r="E1067">
        <v>0</v>
      </c>
      <c r="F1067">
        <v>0</v>
      </c>
      <c r="J1067" t="s">
        <v>89</v>
      </c>
      <c r="K1067">
        <v>1721</v>
      </c>
      <c r="L1067">
        <v>1</v>
      </c>
    </row>
    <row r="1068" spans="1:12" x14ac:dyDescent="0.35">
      <c r="A1068">
        <v>11</v>
      </c>
      <c r="C1068">
        <v>0</v>
      </c>
      <c r="D1068" t="s">
        <v>89</v>
      </c>
      <c r="E1068">
        <v>0</v>
      </c>
      <c r="F1068">
        <v>0</v>
      </c>
      <c r="J1068" t="s">
        <v>89</v>
      </c>
      <c r="K1068">
        <v>1721</v>
      </c>
      <c r="L1068">
        <v>1</v>
      </c>
    </row>
    <row r="1069" spans="1:12" x14ac:dyDescent="0.35">
      <c r="A1069">
        <v>12</v>
      </c>
      <c r="C1069">
        <v>0</v>
      </c>
      <c r="D1069" t="s">
        <v>89</v>
      </c>
      <c r="E1069">
        <v>0</v>
      </c>
      <c r="F1069">
        <v>0</v>
      </c>
      <c r="J1069" t="s">
        <v>89</v>
      </c>
      <c r="K1069">
        <v>1721</v>
      </c>
      <c r="L1069">
        <v>1</v>
      </c>
    </row>
    <row r="1070" spans="1:12" x14ac:dyDescent="0.35">
      <c r="A1070">
        <v>1</v>
      </c>
      <c r="B1070" t="s">
        <v>188</v>
      </c>
      <c r="C1070">
        <v>20</v>
      </c>
      <c r="D1070">
        <v>90</v>
      </c>
      <c r="E1070">
        <v>3</v>
      </c>
      <c r="F1070">
        <v>-15</v>
      </c>
      <c r="G1070" t="s">
        <v>170</v>
      </c>
      <c r="H1070" t="s">
        <v>170</v>
      </c>
      <c r="I1070">
        <v>11</v>
      </c>
      <c r="J1070">
        <v>90</v>
      </c>
      <c r="K1070">
        <v>755342</v>
      </c>
      <c r="L1070">
        <v>1</v>
      </c>
    </row>
    <row r="1071" spans="1:12" x14ac:dyDescent="0.35">
      <c r="A1071">
        <v>2</v>
      </c>
      <c r="C1071">
        <v>0</v>
      </c>
      <c r="D1071" t="s">
        <v>89</v>
      </c>
      <c r="E1071">
        <v>0</v>
      </c>
      <c r="F1071">
        <v>0</v>
      </c>
      <c r="J1071" t="s">
        <v>89</v>
      </c>
      <c r="K1071">
        <v>755342</v>
      </c>
      <c r="L1071">
        <v>1</v>
      </c>
    </row>
    <row r="1072" spans="1:12" x14ac:dyDescent="0.35">
      <c r="A1072">
        <v>3</v>
      </c>
      <c r="C1072">
        <v>0</v>
      </c>
      <c r="D1072" t="s">
        <v>89</v>
      </c>
      <c r="E1072">
        <v>0</v>
      </c>
      <c r="F1072">
        <v>0</v>
      </c>
      <c r="J1072" t="s">
        <v>89</v>
      </c>
      <c r="K1072">
        <v>755342</v>
      </c>
      <c r="L1072">
        <v>1</v>
      </c>
    </row>
    <row r="1073" spans="1:12" x14ac:dyDescent="0.35">
      <c r="A1073">
        <v>4</v>
      </c>
      <c r="C1073">
        <v>0</v>
      </c>
      <c r="D1073" t="s">
        <v>89</v>
      </c>
      <c r="E1073">
        <v>0</v>
      </c>
      <c r="F1073">
        <v>0</v>
      </c>
      <c r="J1073" t="s">
        <v>89</v>
      </c>
      <c r="K1073">
        <v>755342</v>
      </c>
      <c r="L1073">
        <v>1</v>
      </c>
    </row>
    <row r="1074" spans="1:12" x14ac:dyDescent="0.35">
      <c r="A1074">
        <v>5</v>
      </c>
      <c r="C1074">
        <v>0</v>
      </c>
      <c r="D1074" t="s">
        <v>89</v>
      </c>
      <c r="E1074">
        <v>0</v>
      </c>
      <c r="F1074">
        <v>0</v>
      </c>
      <c r="J1074" t="s">
        <v>89</v>
      </c>
      <c r="K1074">
        <v>755342</v>
      </c>
      <c r="L1074">
        <v>1</v>
      </c>
    </row>
    <row r="1075" spans="1:12" x14ac:dyDescent="0.35">
      <c r="A1075">
        <v>6</v>
      </c>
      <c r="C1075">
        <v>0</v>
      </c>
      <c r="D1075" t="s">
        <v>89</v>
      </c>
      <c r="E1075">
        <v>0</v>
      </c>
      <c r="F1075">
        <v>0</v>
      </c>
      <c r="J1075" t="s">
        <v>89</v>
      </c>
      <c r="K1075">
        <v>755342</v>
      </c>
      <c r="L1075">
        <v>1</v>
      </c>
    </row>
    <row r="1076" spans="1:12" x14ac:dyDescent="0.35">
      <c r="A1076">
        <v>7</v>
      </c>
      <c r="C1076">
        <v>0</v>
      </c>
      <c r="D1076" t="s">
        <v>89</v>
      </c>
      <c r="E1076">
        <v>0</v>
      </c>
      <c r="F1076">
        <v>0</v>
      </c>
      <c r="J1076" t="s">
        <v>89</v>
      </c>
      <c r="K1076">
        <v>755342</v>
      </c>
      <c r="L1076">
        <v>1</v>
      </c>
    </row>
    <row r="1077" spans="1:12" x14ac:dyDescent="0.35">
      <c r="A1077">
        <v>8</v>
      </c>
      <c r="C1077">
        <v>0</v>
      </c>
      <c r="D1077" t="s">
        <v>89</v>
      </c>
      <c r="E1077">
        <v>0</v>
      </c>
      <c r="F1077">
        <v>0</v>
      </c>
      <c r="J1077" t="s">
        <v>89</v>
      </c>
      <c r="K1077">
        <v>755342</v>
      </c>
      <c r="L1077">
        <v>1</v>
      </c>
    </row>
    <row r="1078" spans="1:12" x14ac:dyDescent="0.35">
      <c r="A1078">
        <v>9</v>
      </c>
      <c r="C1078">
        <v>0</v>
      </c>
      <c r="D1078" t="s">
        <v>89</v>
      </c>
      <c r="E1078">
        <v>0</v>
      </c>
      <c r="F1078">
        <v>0</v>
      </c>
      <c r="J1078" t="s">
        <v>89</v>
      </c>
      <c r="K1078">
        <v>755342</v>
      </c>
      <c r="L1078">
        <v>1</v>
      </c>
    </row>
    <row r="1079" spans="1:12" x14ac:dyDescent="0.35">
      <c r="A1079">
        <v>10</v>
      </c>
      <c r="C1079">
        <v>0</v>
      </c>
      <c r="D1079" t="s">
        <v>89</v>
      </c>
      <c r="E1079">
        <v>0</v>
      </c>
      <c r="F1079">
        <v>0</v>
      </c>
      <c r="J1079" t="s">
        <v>89</v>
      </c>
      <c r="K1079">
        <v>755342</v>
      </c>
      <c r="L1079">
        <v>1</v>
      </c>
    </row>
    <row r="1080" spans="1:12" x14ac:dyDescent="0.35">
      <c r="A1080">
        <v>11</v>
      </c>
      <c r="C1080">
        <v>0</v>
      </c>
      <c r="D1080" t="s">
        <v>89</v>
      </c>
      <c r="E1080">
        <v>0</v>
      </c>
      <c r="F1080">
        <v>0</v>
      </c>
      <c r="J1080" t="s">
        <v>89</v>
      </c>
      <c r="K1080">
        <v>755342</v>
      </c>
      <c r="L1080">
        <v>1</v>
      </c>
    </row>
    <row r="1081" spans="1:12" x14ac:dyDescent="0.35">
      <c r="A1081">
        <v>12</v>
      </c>
      <c r="C1081">
        <v>0</v>
      </c>
      <c r="D1081" t="s">
        <v>89</v>
      </c>
      <c r="E1081">
        <v>0</v>
      </c>
      <c r="F1081">
        <v>0</v>
      </c>
      <c r="J1081" t="s">
        <v>89</v>
      </c>
      <c r="K1081">
        <v>755342</v>
      </c>
      <c r="L1081">
        <v>1</v>
      </c>
    </row>
    <row r="1082" spans="1:12" x14ac:dyDescent="0.35">
      <c r="A1082">
        <v>1</v>
      </c>
      <c r="B1082" t="s">
        <v>189</v>
      </c>
      <c r="C1082">
        <v>16</v>
      </c>
      <c r="D1082">
        <v>91</v>
      </c>
      <c r="E1082">
        <v>1</v>
      </c>
      <c r="F1082">
        <v>-16</v>
      </c>
      <c r="G1082" t="s">
        <v>190</v>
      </c>
      <c r="H1082" t="s">
        <v>190</v>
      </c>
      <c r="I1082">
        <v>12</v>
      </c>
      <c r="J1082">
        <v>91</v>
      </c>
      <c r="K1082">
        <v>733576</v>
      </c>
      <c r="L1082">
        <v>1</v>
      </c>
    </row>
    <row r="1083" spans="1:12" x14ac:dyDescent="0.35">
      <c r="A1083">
        <v>2</v>
      </c>
      <c r="C1083">
        <v>0</v>
      </c>
      <c r="D1083" t="s">
        <v>89</v>
      </c>
      <c r="E1083">
        <v>0</v>
      </c>
      <c r="F1083">
        <v>0</v>
      </c>
      <c r="J1083" t="s">
        <v>89</v>
      </c>
      <c r="K1083">
        <v>733576</v>
      </c>
      <c r="L1083">
        <v>1</v>
      </c>
    </row>
    <row r="1084" spans="1:12" x14ac:dyDescent="0.35">
      <c r="A1084">
        <v>3</v>
      </c>
      <c r="C1084">
        <v>0</v>
      </c>
      <c r="D1084" t="s">
        <v>89</v>
      </c>
      <c r="E1084">
        <v>0</v>
      </c>
      <c r="F1084">
        <v>0</v>
      </c>
      <c r="J1084" t="s">
        <v>89</v>
      </c>
      <c r="K1084">
        <v>733576</v>
      </c>
      <c r="L1084">
        <v>1</v>
      </c>
    </row>
    <row r="1085" spans="1:12" x14ac:dyDescent="0.35">
      <c r="A1085">
        <v>4</v>
      </c>
      <c r="C1085">
        <v>0</v>
      </c>
      <c r="D1085" t="s">
        <v>89</v>
      </c>
      <c r="E1085">
        <v>0</v>
      </c>
      <c r="F1085">
        <v>0</v>
      </c>
      <c r="J1085" t="s">
        <v>89</v>
      </c>
      <c r="K1085">
        <v>733576</v>
      </c>
      <c r="L1085">
        <v>1</v>
      </c>
    </row>
    <row r="1086" spans="1:12" x14ac:dyDescent="0.35">
      <c r="A1086">
        <v>5</v>
      </c>
      <c r="C1086">
        <v>0</v>
      </c>
      <c r="D1086" t="s">
        <v>89</v>
      </c>
      <c r="E1086">
        <v>0</v>
      </c>
      <c r="F1086">
        <v>0</v>
      </c>
      <c r="J1086" t="s">
        <v>89</v>
      </c>
      <c r="K1086">
        <v>733576</v>
      </c>
      <c r="L1086">
        <v>1</v>
      </c>
    </row>
    <row r="1087" spans="1:12" x14ac:dyDescent="0.35">
      <c r="A1087">
        <v>6</v>
      </c>
      <c r="C1087">
        <v>0</v>
      </c>
      <c r="D1087" t="s">
        <v>89</v>
      </c>
      <c r="E1087">
        <v>0</v>
      </c>
      <c r="F1087">
        <v>0</v>
      </c>
      <c r="J1087" t="s">
        <v>89</v>
      </c>
      <c r="K1087">
        <v>733576</v>
      </c>
      <c r="L1087">
        <v>1</v>
      </c>
    </row>
    <row r="1088" spans="1:12" x14ac:dyDescent="0.35">
      <c r="A1088">
        <v>7</v>
      </c>
      <c r="C1088">
        <v>0</v>
      </c>
      <c r="D1088" t="s">
        <v>89</v>
      </c>
      <c r="E1088">
        <v>0</v>
      </c>
      <c r="F1088">
        <v>0</v>
      </c>
      <c r="J1088" t="s">
        <v>89</v>
      </c>
      <c r="K1088">
        <v>733576</v>
      </c>
      <c r="L1088">
        <v>1</v>
      </c>
    </row>
    <row r="1089" spans="1:12" x14ac:dyDescent="0.35">
      <c r="A1089">
        <v>8</v>
      </c>
      <c r="C1089">
        <v>0</v>
      </c>
      <c r="D1089" t="s">
        <v>89</v>
      </c>
      <c r="E1089">
        <v>0</v>
      </c>
      <c r="F1089">
        <v>0</v>
      </c>
      <c r="J1089" t="s">
        <v>89</v>
      </c>
      <c r="K1089">
        <v>733576</v>
      </c>
      <c r="L1089">
        <v>1</v>
      </c>
    </row>
    <row r="1090" spans="1:12" x14ac:dyDescent="0.35">
      <c r="A1090">
        <v>9</v>
      </c>
      <c r="C1090">
        <v>0</v>
      </c>
      <c r="D1090" t="s">
        <v>89</v>
      </c>
      <c r="E1090">
        <v>0</v>
      </c>
      <c r="F1090">
        <v>0</v>
      </c>
      <c r="J1090" t="s">
        <v>89</v>
      </c>
      <c r="K1090">
        <v>733576</v>
      </c>
      <c r="L1090">
        <v>1</v>
      </c>
    </row>
    <row r="1091" spans="1:12" x14ac:dyDescent="0.35">
      <c r="A1091">
        <v>10</v>
      </c>
      <c r="C1091">
        <v>0</v>
      </c>
      <c r="D1091" t="s">
        <v>89</v>
      </c>
      <c r="E1091">
        <v>0</v>
      </c>
      <c r="F1091">
        <v>0</v>
      </c>
      <c r="J1091" t="s">
        <v>89</v>
      </c>
      <c r="K1091">
        <v>733576</v>
      </c>
      <c r="L1091">
        <v>1</v>
      </c>
    </row>
    <row r="1092" spans="1:12" x14ac:dyDescent="0.35">
      <c r="A1092">
        <v>11</v>
      </c>
      <c r="C1092">
        <v>0</v>
      </c>
      <c r="D1092" t="s">
        <v>89</v>
      </c>
      <c r="E1092">
        <v>0</v>
      </c>
      <c r="F1092">
        <v>0</v>
      </c>
      <c r="J1092" t="s">
        <v>89</v>
      </c>
      <c r="K1092">
        <v>733576</v>
      </c>
      <c r="L1092">
        <v>1</v>
      </c>
    </row>
    <row r="1093" spans="1:12" x14ac:dyDescent="0.35">
      <c r="A1093">
        <v>12</v>
      </c>
      <c r="C1093">
        <v>0</v>
      </c>
      <c r="D1093" t="s">
        <v>89</v>
      </c>
      <c r="E1093">
        <v>0</v>
      </c>
      <c r="F1093">
        <v>0</v>
      </c>
      <c r="J1093" t="s">
        <v>89</v>
      </c>
      <c r="K1093">
        <v>733576</v>
      </c>
      <c r="L1093">
        <v>1</v>
      </c>
    </row>
    <row r="1094" spans="1:12" x14ac:dyDescent="0.35">
      <c r="A1094">
        <v>1</v>
      </c>
      <c r="B1094" t="s">
        <v>191</v>
      </c>
      <c r="C1094">
        <v>3</v>
      </c>
      <c r="D1094">
        <v>92</v>
      </c>
      <c r="E1094">
        <v>2</v>
      </c>
      <c r="F1094">
        <v>-17</v>
      </c>
      <c r="G1094" t="s">
        <v>192</v>
      </c>
      <c r="H1094" t="s">
        <v>192</v>
      </c>
      <c r="I1094">
        <v>14</v>
      </c>
      <c r="J1094">
        <v>92</v>
      </c>
      <c r="K1094">
        <v>658408</v>
      </c>
      <c r="L1094">
        <v>1</v>
      </c>
    </row>
    <row r="1095" spans="1:12" x14ac:dyDescent="0.35">
      <c r="A1095">
        <v>2</v>
      </c>
      <c r="C1095">
        <v>0</v>
      </c>
      <c r="D1095" t="s">
        <v>89</v>
      </c>
      <c r="E1095">
        <v>0</v>
      </c>
      <c r="F1095">
        <v>0</v>
      </c>
      <c r="J1095" t="s">
        <v>89</v>
      </c>
      <c r="K1095">
        <v>658408</v>
      </c>
      <c r="L1095">
        <v>1</v>
      </c>
    </row>
    <row r="1096" spans="1:12" x14ac:dyDescent="0.35">
      <c r="A1096">
        <v>3</v>
      </c>
      <c r="C1096">
        <v>0</v>
      </c>
      <c r="D1096" t="s">
        <v>89</v>
      </c>
      <c r="E1096">
        <v>0</v>
      </c>
      <c r="F1096">
        <v>0</v>
      </c>
      <c r="J1096" t="s">
        <v>89</v>
      </c>
      <c r="K1096">
        <v>658408</v>
      </c>
      <c r="L1096">
        <v>1</v>
      </c>
    </row>
    <row r="1097" spans="1:12" x14ac:dyDescent="0.35">
      <c r="A1097">
        <v>4</v>
      </c>
      <c r="C1097">
        <v>0</v>
      </c>
      <c r="D1097" t="s">
        <v>89</v>
      </c>
      <c r="E1097">
        <v>0</v>
      </c>
      <c r="F1097">
        <v>0</v>
      </c>
      <c r="J1097" t="s">
        <v>89</v>
      </c>
      <c r="K1097">
        <v>658408</v>
      </c>
      <c r="L1097">
        <v>1</v>
      </c>
    </row>
    <row r="1098" spans="1:12" x14ac:dyDescent="0.35">
      <c r="A1098">
        <v>5</v>
      </c>
      <c r="C1098">
        <v>0</v>
      </c>
      <c r="D1098" t="s">
        <v>89</v>
      </c>
      <c r="E1098">
        <v>0</v>
      </c>
      <c r="F1098">
        <v>0</v>
      </c>
      <c r="J1098" t="s">
        <v>89</v>
      </c>
      <c r="K1098">
        <v>658408</v>
      </c>
      <c r="L1098">
        <v>1</v>
      </c>
    </row>
    <row r="1099" spans="1:12" x14ac:dyDescent="0.35">
      <c r="A1099">
        <v>6</v>
      </c>
      <c r="C1099">
        <v>0</v>
      </c>
      <c r="D1099" t="s">
        <v>89</v>
      </c>
      <c r="E1099">
        <v>0</v>
      </c>
      <c r="F1099">
        <v>0</v>
      </c>
      <c r="J1099" t="s">
        <v>89</v>
      </c>
      <c r="K1099">
        <v>658408</v>
      </c>
      <c r="L1099">
        <v>1</v>
      </c>
    </row>
    <row r="1100" spans="1:12" x14ac:dyDescent="0.35">
      <c r="A1100">
        <v>7</v>
      </c>
      <c r="C1100">
        <v>0</v>
      </c>
      <c r="D1100" t="s">
        <v>89</v>
      </c>
      <c r="E1100">
        <v>0</v>
      </c>
      <c r="F1100">
        <v>0</v>
      </c>
      <c r="J1100" t="s">
        <v>89</v>
      </c>
      <c r="K1100">
        <v>658408</v>
      </c>
      <c r="L1100">
        <v>1</v>
      </c>
    </row>
    <row r="1101" spans="1:12" x14ac:dyDescent="0.35">
      <c r="A1101">
        <v>8</v>
      </c>
      <c r="C1101">
        <v>0</v>
      </c>
      <c r="D1101" t="s">
        <v>89</v>
      </c>
      <c r="E1101">
        <v>0</v>
      </c>
      <c r="F1101">
        <v>0</v>
      </c>
      <c r="J1101" t="s">
        <v>89</v>
      </c>
      <c r="K1101">
        <v>658408</v>
      </c>
      <c r="L1101">
        <v>1</v>
      </c>
    </row>
    <row r="1102" spans="1:12" x14ac:dyDescent="0.35">
      <c r="A1102">
        <v>9</v>
      </c>
      <c r="C1102">
        <v>0</v>
      </c>
      <c r="D1102" t="s">
        <v>89</v>
      </c>
      <c r="E1102">
        <v>0</v>
      </c>
      <c r="F1102">
        <v>0</v>
      </c>
      <c r="J1102" t="s">
        <v>89</v>
      </c>
      <c r="K1102">
        <v>658408</v>
      </c>
      <c r="L1102">
        <v>1</v>
      </c>
    </row>
    <row r="1103" spans="1:12" x14ac:dyDescent="0.35">
      <c r="A1103">
        <v>10</v>
      </c>
      <c r="C1103">
        <v>0</v>
      </c>
      <c r="D1103" t="s">
        <v>89</v>
      </c>
      <c r="E1103">
        <v>0</v>
      </c>
      <c r="F1103">
        <v>0</v>
      </c>
      <c r="J1103" t="s">
        <v>89</v>
      </c>
      <c r="K1103">
        <v>658408</v>
      </c>
      <c r="L1103">
        <v>1</v>
      </c>
    </row>
    <row r="1104" spans="1:12" x14ac:dyDescent="0.35">
      <c r="A1104">
        <v>11</v>
      </c>
      <c r="C1104">
        <v>0</v>
      </c>
      <c r="D1104" t="s">
        <v>89</v>
      </c>
      <c r="E1104">
        <v>0</v>
      </c>
      <c r="F1104">
        <v>0</v>
      </c>
      <c r="J1104" t="s">
        <v>89</v>
      </c>
      <c r="K1104">
        <v>658408</v>
      </c>
      <c r="L1104">
        <v>1</v>
      </c>
    </row>
    <row r="1105" spans="1:12" x14ac:dyDescent="0.35">
      <c r="A1105">
        <v>12</v>
      </c>
      <c r="C1105">
        <v>0</v>
      </c>
      <c r="D1105" t="s">
        <v>89</v>
      </c>
      <c r="E1105">
        <v>0</v>
      </c>
      <c r="F1105">
        <v>0</v>
      </c>
      <c r="J1105" t="s">
        <v>89</v>
      </c>
      <c r="K1105">
        <v>658408</v>
      </c>
      <c r="L1105">
        <v>1</v>
      </c>
    </row>
    <row r="1106" spans="1:12" x14ac:dyDescent="0.35">
      <c r="A1106">
        <v>1</v>
      </c>
      <c r="B1106" t="s">
        <v>193</v>
      </c>
      <c r="C1106">
        <v>7</v>
      </c>
      <c r="D1106">
        <v>93</v>
      </c>
      <c r="E1106">
        <v>2</v>
      </c>
      <c r="F1106">
        <v>-18</v>
      </c>
      <c r="G1106" t="s">
        <v>192</v>
      </c>
      <c r="H1106" t="s">
        <v>192</v>
      </c>
      <c r="I1106">
        <v>14</v>
      </c>
      <c r="J1106">
        <v>93</v>
      </c>
      <c r="K1106">
        <v>326958</v>
      </c>
      <c r="L1106">
        <v>1</v>
      </c>
    </row>
    <row r="1107" spans="1:12" x14ac:dyDescent="0.35">
      <c r="A1107">
        <v>2</v>
      </c>
      <c r="C1107">
        <v>0</v>
      </c>
      <c r="D1107" t="s">
        <v>89</v>
      </c>
      <c r="E1107">
        <v>0</v>
      </c>
      <c r="F1107">
        <v>0</v>
      </c>
      <c r="J1107" t="s">
        <v>89</v>
      </c>
      <c r="K1107">
        <v>326958</v>
      </c>
      <c r="L1107">
        <v>1</v>
      </c>
    </row>
    <row r="1108" spans="1:12" x14ac:dyDescent="0.35">
      <c r="A1108">
        <v>3</v>
      </c>
      <c r="C1108">
        <v>0</v>
      </c>
      <c r="D1108" t="s">
        <v>89</v>
      </c>
      <c r="E1108">
        <v>0</v>
      </c>
      <c r="F1108">
        <v>0</v>
      </c>
      <c r="J1108" t="s">
        <v>89</v>
      </c>
      <c r="K1108">
        <v>326958</v>
      </c>
      <c r="L1108">
        <v>1</v>
      </c>
    </row>
    <row r="1109" spans="1:12" x14ac:dyDescent="0.35">
      <c r="A1109">
        <v>4</v>
      </c>
      <c r="C1109">
        <v>0</v>
      </c>
      <c r="D1109" t="s">
        <v>89</v>
      </c>
      <c r="E1109">
        <v>0</v>
      </c>
      <c r="F1109">
        <v>0</v>
      </c>
      <c r="J1109" t="s">
        <v>89</v>
      </c>
      <c r="K1109">
        <v>326958</v>
      </c>
      <c r="L1109">
        <v>1</v>
      </c>
    </row>
    <row r="1110" spans="1:12" x14ac:dyDescent="0.35">
      <c r="A1110">
        <v>5</v>
      </c>
      <c r="C1110">
        <v>0</v>
      </c>
      <c r="D1110" t="s">
        <v>89</v>
      </c>
      <c r="E1110">
        <v>0</v>
      </c>
      <c r="F1110">
        <v>0</v>
      </c>
      <c r="J1110" t="s">
        <v>89</v>
      </c>
      <c r="K1110">
        <v>326958</v>
      </c>
      <c r="L1110">
        <v>1</v>
      </c>
    </row>
    <row r="1111" spans="1:12" x14ac:dyDescent="0.35">
      <c r="A1111">
        <v>6</v>
      </c>
      <c r="C1111">
        <v>0</v>
      </c>
      <c r="D1111" t="s">
        <v>89</v>
      </c>
      <c r="E1111">
        <v>0</v>
      </c>
      <c r="F1111">
        <v>0</v>
      </c>
      <c r="J1111" t="s">
        <v>89</v>
      </c>
      <c r="K1111">
        <v>326958</v>
      </c>
      <c r="L1111">
        <v>1</v>
      </c>
    </row>
    <row r="1112" spans="1:12" x14ac:dyDescent="0.35">
      <c r="A1112">
        <v>7</v>
      </c>
      <c r="C1112">
        <v>0</v>
      </c>
      <c r="D1112" t="s">
        <v>89</v>
      </c>
      <c r="E1112">
        <v>0</v>
      </c>
      <c r="F1112">
        <v>0</v>
      </c>
      <c r="J1112" t="s">
        <v>89</v>
      </c>
      <c r="K1112">
        <v>326958</v>
      </c>
      <c r="L1112">
        <v>1</v>
      </c>
    </row>
    <row r="1113" spans="1:12" x14ac:dyDescent="0.35">
      <c r="A1113">
        <v>8</v>
      </c>
      <c r="C1113">
        <v>0</v>
      </c>
      <c r="D1113" t="s">
        <v>89</v>
      </c>
      <c r="E1113">
        <v>0</v>
      </c>
      <c r="F1113">
        <v>0</v>
      </c>
      <c r="J1113" t="s">
        <v>89</v>
      </c>
      <c r="K1113">
        <v>326958</v>
      </c>
      <c r="L1113">
        <v>1</v>
      </c>
    </row>
    <row r="1114" spans="1:12" x14ac:dyDescent="0.35">
      <c r="A1114">
        <v>9</v>
      </c>
      <c r="C1114">
        <v>0</v>
      </c>
      <c r="D1114" t="s">
        <v>89</v>
      </c>
      <c r="E1114">
        <v>0</v>
      </c>
      <c r="F1114">
        <v>0</v>
      </c>
      <c r="J1114" t="s">
        <v>89</v>
      </c>
      <c r="K1114">
        <v>326958</v>
      </c>
      <c r="L1114">
        <v>1</v>
      </c>
    </row>
    <row r="1115" spans="1:12" x14ac:dyDescent="0.35">
      <c r="A1115">
        <v>10</v>
      </c>
      <c r="C1115">
        <v>0</v>
      </c>
      <c r="D1115" t="s">
        <v>89</v>
      </c>
      <c r="E1115">
        <v>0</v>
      </c>
      <c r="F1115">
        <v>0</v>
      </c>
      <c r="J1115" t="s">
        <v>89</v>
      </c>
      <c r="K1115">
        <v>326958</v>
      </c>
      <c r="L1115">
        <v>1</v>
      </c>
    </row>
    <row r="1116" spans="1:12" x14ac:dyDescent="0.35">
      <c r="A1116">
        <v>11</v>
      </c>
      <c r="C1116">
        <v>0</v>
      </c>
      <c r="D1116" t="s">
        <v>89</v>
      </c>
      <c r="E1116">
        <v>0</v>
      </c>
      <c r="F1116">
        <v>0</v>
      </c>
      <c r="J1116" t="s">
        <v>89</v>
      </c>
      <c r="K1116">
        <v>326958</v>
      </c>
      <c r="L1116">
        <v>1</v>
      </c>
    </row>
    <row r="1117" spans="1:12" x14ac:dyDescent="0.35">
      <c r="A1117">
        <v>12</v>
      </c>
      <c r="C1117">
        <v>0</v>
      </c>
      <c r="D1117" t="s">
        <v>89</v>
      </c>
      <c r="E1117">
        <v>0</v>
      </c>
      <c r="F1117">
        <v>0</v>
      </c>
      <c r="J1117" t="s">
        <v>89</v>
      </c>
      <c r="K1117">
        <v>326958</v>
      </c>
      <c r="L1117">
        <v>1</v>
      </c>
    </row>
    <row r="1118" spans="1:12" x14ac:dyDescent="0.35">
      <c r="A1118">
        <v>1</v>
      </c>
      <c r="B1118" t="s">
        <v>194</v>
      </c>
      <c r="C1118">
        <v>39</v>
      </c>
      <c r="D1118">
        <v>94</v>
      </c>
      <c r="E1118">
        <v>3</v>
      </c>
      <c r="F1118">
        <v>-19</v>
      </c>
      <c r="G1118" t="s">
        <v>192</v>
      </c>
      <c r="H1118" t="s">
        <v>192</v>
      </c>
      <c r="I1118">
        <v>14</v>
      </c>
      <c r="J1118">
        <v>94</v>
      </c>
      <c r="K1118">
        <v>179080</v>
      </c>
      <c r="L1118">
        <v>1</v>
      </c>
    </row>
    <row r="1119" spans="1:12" x14ac:dyDescent="0.35">
      <c r="A1119">
        <v>2</v>
      </c>
      <c r="C1119">
        <v>0</v>
      </c>
      <c r="D1119" t="s">
        <v>89</v>
      </c>
      <c r="E1119">
        <v>0</v>
      </c>
      <c r="F1119">
        <v>0</v>
      </c>
      <c r="J1119" t="s">
        <v>89</v>
      </c>
      <c r="K1119">
        <v>179080</v>
      </c>
      <c r="L1119">
        <v>1</v>
      </c>
    </row>
    <row r="1120" spans="1:12" x14ac:dyDescent="0.35">
      <c r="A1120">
        <v>3</v>
      </c>
      <c r="C1120">
        <v>0</v>
      </c>
      <c r="D1120" t="s">
        <v>89</v>
      </c>
      <c r="E1120">
        <v>0</v>
      </c>
      <c r="F1120">
        <v>0</v>
      </c>
      <c r="J1120" t="s">
        <v>89</v>
      </c>
      <c r="K1120">
        <v>179080</v>
      </c>
      <c r="L1120">
        <v>1</v>
      </c>
    </row>
    <row r="1121" spans="1:12" x14ac:dyDescent="0.35">
      <c r="A1121">
        <v>4</v>
      </c>
      <c r="C1121">
        <v>0</v>
      </c>
      <c r="D1121" t="s">
        <v>89</v>
      </c>
      <c r="E1121">
        <v>0</v>
      </c>
      <c r="F1121">
        <v>0</v>
      </c>
      <c r="J1121" t="s">
        <v>89</v>
      </c>
      <c r="K1121">
        <v>179080</v>
      </c>
      <c r="L1121">
        <v>1</v>
      </c>
    </row>
    <row r="1122" spans="1:12" x14ac:dyDescent="0.35">
      <c r="A1122">
        <v>5</v>
      </c>
      <c r="C1122">
        <v>0</v>
      </c>
      <c r="D1122" t="s">
        <v>89</v>
      </c>
      <c r="E1122">
        <v>0</v>
      </c>
      <c r="F1122">
        <v>0</v>
      </c>
      <c r="J1122" t="s">
        <v>89</v>
      </c>
      <c r="K1122">
        <v>179080</v>
      </c>
      <c r="L1122">
        <v>1</v>
      </c>
    </row>
    <row r="1123" spans="1:12" x14ac:dyDescent="0.35">
      <c r="A1123">
        <v>6</v>
      </c>
      <c r="C1123">
        <v>0</v>
      </c>
      <c r="D1123" t="s">
        <v>89</v>
      </c>
      <c r="E1123">
        <v>0</v>
      </c>
      <c r="F1123">
        <v>0</v>
      </c>
      <c r="J1123" t="s">
        <v>89</v>
      </c>
      <c r="K1123">
        <v>179080</v>
      </c>
      <c r="L1123">
        <v>1</v>
      </c>
    </row>
    <row r="1124" spans="1:12" x14ac:dyDescent="0.35">
      <c r="A1124">
        <v>7</v>
      </c>
      <c r="C1124">
        <v>0</v>
      </c>
      <c r="D1124" t="s">
        <v>89</v>
      </c>
      <c r="E1124">
        <v>0</v>
      </c>
      <c r="F1124">
        <v>0</v>
      </c>
      <c r="J1124" t="s">
        <v>89</v>
      </c>
      <c r="K1124">
        <v>179080</v>
      </c>
      <c r="L1124">
        <v>1</v>
      </c>
    </row>
    <row r="1125" spans="1:12" x14ac:dyDescent="0.35">
      <c r="A1125">
        <v>8</v>
      </c>
      <c r="C1125">
        <v>0</v>
      </c>
      <c r="D1125" t="s">
        <v>89</v>
      </c>
      <c r="E1125">
        <v>0</v>
      </c>
      <c r="F1125">
        <v>0</v>
      </c>
      <c r="J1125" t="s">
        <v>89</v>
      </c>
      <c r="K1125">
        <v>179080</v>
      </c>
      <c r="L1125">
        <v>1</v>
      </c>
    </row>
    <row r="1126" spans="1:12" x14ac:dyDescent="0.35">
      <c r="A1126">
        <v>9</v>
      </c>
      <c r="C1126">
        <v>0</v>
      </c>
      <c r="D1126" t="s">
        <v>89</v>
      </c>
      <c r="E1126">
        <v>0</v>
      </c>
      <c r="F1126">
        <v>0</v>
      </c>
      <c r="J1126" t="s">
        <v>89</v>
      </c>
      <c r="K1126">
        <v>179080</v>
      </c>
      <c r="L1126">
        <v>1</v>
      </c>
    </row>
    <row r="1127" spans="1:12" x14ac:dyDescent="0.35">
      <c r="A1127">
        <v>10</v>
      </c>
      <c r="C1127">
        <v>0</v>
      </c>
      <c r="D1127" t="s">
        <v>89</v>
      </c>
      <c r="E1127">
        <v>0</v>
      </c>
      <c r="F1127">
        <v>0</v>
      </c>
      <c r="J1127" t="s">
        <v>89</v>
      </c>
      <c r="K1127">
        <v>179080</v>
      </c>
      <c r="L1127">
        <v>1</v>
      </c>
    </row>
    <row r="1128" spans="1:12" x14ac:dyDescent="0.35">
      <c r="A1128">
        <v>11</v>
      </c>
      <c r="C1128">
        <v>0</v>
      </c>
      <c r="D1128" t="s">
        <v>89</v>
      </c>
      <c r="E1128">
        <v>0</v>
      </c>
      <c r="F1128">
        <v>0</v>
      </c>
      <c r="J1128" t="s">
        <v>89</v>
      </c>
      <c r="K1128">
        <v>179080</v>
      </c>
      <c r="L1128">
        <v>1</v>
      </c>
    </row>
    <row r="1129" spans="1:12" x14ac:dyDescent="0.35">
      <c r="A1129">
        <v>12</v>
      </c>
      <c r="C1129">
        <v>0</v>
      </c>
      <c r="D1129" t="s">
        <v>89</v>
      </c>
      <c r="E1129">
        <v>0</v>
      </c>
      <c r="F1129">
        <v>0</v>
      </c>
      <c r="J1129" t="s">
        <v>89</v>
      </c>
      <c r="K1129">
        <v>179080</v>
      </c>
      <c r="L1129">
        <v>1</v>
      </c>
    </row>
    <row r="1130" spans="1:12" x14ac:dyDescent="0.35">
      <c r="A1130">
        <v>1</v>
      </c>
      <c r="B1130" t="s">
        <v>195</v>
      </c>
      <c r="C1130">
        <v>2</v>
      </c>
      <c r="D1130">
        <v>95</v>
      </c>
      <c r="E1130">
        <v>1</v>
      </c>
      <c r="F1130">
        <v>-20</v>
      </c>
      <c r="G1130" t="s">
        <v>196</v>
      </c>
      <c r="H1130" t="s">
        <v>196</v>
      </c>
      <c r="I1130">
        <v>15</v>
      </c>
      <c r="J1130">
        <v>95</v>
      </c>
      <c r="K1130">
        <v>9839</v>
      </c>
      <c r="L1130">
        <v>1</v>
      </c>
    </row>
    <row r="1131" spans="1:12" x14ac:dyDescent="0.35">
      <c r="A1131">
        <v>2</v>
      </c>
      <c r="C1131">
        <v>0</v>
      </c>
      <c r="D1131" t="s">
        <v>89</v>
      </c>
      <c r="E1131">
        <v>0</v>
      </c>
      <c r="F1131">
        <v>0</v>
      </c>
      <c r="J1131" t="s">
        <v>89</v>
      </c>
      <c r="K1131">
        <v>9839</v>
      </c>
      <c r="L1131">
        <v>1</v>
      </c>
    </row>
    <row r="1132" spans="1:12" x14ac:dyDescent="0.35">
      <c r="A1132">
        <v>3</v>
      </c>
      <c r="C1132">
        <v>0</v>
      </c>
      <c r="D1132" t="s">
        <v>89</v>
      </c>
      <c r="E1132">
        <v>0</v>
      </c>
      <c r="F1132">
        <v>0</v>
      </c>
      <c r="J1132" t="s">
        <v>89</v>
      </c>
      <c r="K1132">
        <v>9839</v>
      </c>
      <c r="L1132">
        <v>1</v>
      </c>
    </row>
    <row r="1133" spans="1:12" x14ac:dyDescent="0.35">
      <c r="A1133">
        <v>4</v>
      </c>
      <c r="C1133">
        <v>0</v>
      </c>
      <c r="D1133" t="s">
        <v>89</v>
      </c>
      <c r="E1133">
        <v>0</v>
      </c>
      <c r="F1133">
        <v>0</v>
      </c>
      <c r="J1133" t="s">
        <v>89</v>
      </c>
      <c r="K1133">
        <v>9839</v>
      </c>
      <c r="L1133">
        <v>1</v>
      </c>
    </row>
    <row r="1134" spans="1:12" x14ac:dyDescent="0.35">
      <c r="A1134">
        <v>5</v>
      </c>
      <c r="C1134">
        <v>0</v>
      </c>
      <c r="D1134" t="s">
        <v>89</v>
      </c>
      <c r="E1134">
        <v>0</v>
      </c>
      <c r="F1134">
        <v>0</v>
      </c>
      <c r="J1134" t="s">
        <v>89</v>
      </c>
      <c r="K1134">
        <v>9839</v>
      </c>
      <c r="L1134">
        <v>1</v>
      </c>
    </row>
    <row r="1135" spans="1:12" x14ac:dyDescent="0.35">
      <c r="A1135">
        <v>6</v>
      </c>
      <c r="C1135">
        <v>0</v>
      </c>
      <c r="D1135" t="s">
        <v>89</v>
      </c>
      <c r="E1135">
        <v>0</v>
      </c>
      <c r="F1135">
        <v>0</v>
      </c>
      <c r="J1135" t="s">
        <v>89</v>
      </c>
      <c r="K1135">
        <v>9839</v>
      </c>
      <c r="L1135">
        <v>1</v>
      </c>
    </row>
    <row r="1136" spans="1:12" x14ac:dyDescent="0.35">
      <c r="A1136">
        <v>7</v>
      </c>
      <c r="C1136">
        <v>0</v>
      </c>
      <c r="D1136" t="s">
        <v>89</v>
      </c>
      <c r="E1136">
        <v>0</v>
      </c>
      <c r="F1136">
        <v>0</v>
      </c>
      <c r="J1136" t="s">
        <v>89</v>
      </c>
      <c r="K1136">
        <v>9839</v>
      </c>
      <c r="L1136">
        <v>1</v>
      </c>
    </row>
    <row r="1137" spans="1:12" x14ac:dyDescent="0.35">
      <c r="A1137">
        <v>8</v>
      </c>
      <c r="C1137">
        <v>0</v>
      </c>
      <c r="D1137" t="s">
        <v>89</v>
      </c>
      <c r="E1137">
        <v>0</v>
      </c>
      <c r="F1137">
        <v>0</v>
      </c>
      <c r="J1137" t="s">
        <v>89</v>
      </c>
      <c r="K1137">
        <v>9839</v>
      </c>
      <c r="L1137">
        <v>1</v>
      </c>
    </row>
    <row r="1138" spans="1:12" x14ac:dyDescent="0.35">
      <c r="A1138">
        <v>9</v>
      </c>
      <c r="C1138">
        <v>0</v>
      </c>
      <c r="D1138" t="s">
        <v>89</v>
      </c>
      <c r="E1138">
        <v>0</v>
      </c>
      <c r="F1138">
        <v>0</v>
      </c>
      <c r="J1138" t="s">
        <v>89</v>
      </c>
      <c r="K1138">
        <v>9839</v>
      </c>
      <c r="L1138">
        <v>1</v>
      </c>
    </row>
    <row r="1139" spans="1:12" x14ac:dyDescent="0.35">
      <c r="A1139">
        <v>10</v>
      </c>
      <c r="C1139">
        <v>0</v>
      </c>
      <c r="D1139" t="s">
        <v>89</v>
      </c>
      <c r="E1139">
        <v>0</v>
      </c>
      <c r="F1139">
        <v>0</v>
      </c>
      <c r="J1139" t="s">
        <v>89</v>
      </c>
      <c r="K1139">
        <v>9839</v>
      </c>
      <c r="L1139">
        <v>1</v>
      </c>
    </row>
    <row r="1140" spans="1:12" x14ac:dyDescent="0.35">
      <c r="A1140">
        <v>11</v>
      </c>
      <c r="C1140">
        <v>0</v>
      </c>
      <c r="D1140" t="s">
        <v>89</v>
      </c>
      <c r="E1140">
        <v>0</v>
      </c>
      <c r="F1140">
        <v>0</v>
      </c>
      <c r="J1140" t="s">
        <v>89</v>
      </c>
      <c r="K1140">
        <v>9839</v>
      </c>
      <c r="L1140">
        <v>1</v>
      </c>
    </row>
    <row r="1141" spans="1:12" x14ac:dyDescent="0.35">
      <c r="A1141">
        <v>12</v>
      </c>
      <c r="C1141">
        <v>0</v>
      </c>
      <c r="D1141" t="s">
        <v>89</v>
      </c>
      <c r="E1141">
        <v>0</v>
      </c>
      <c r="F1141">
        <v>0</v>
      </c>
      <c r="J1141" t="s">
        <v>89</v>
      </c>
      <c r="K1141">
        <v>9839</v>
      </c>
      <c r="L1141">
        <v>1</v>
      </c>
    </row>
    <row r="1142" spans="1:12" x14ac:dyDescent="0.35">
      <c r="A1142">
        <v>1</v>
      </c>
      <c r="B1142" t="s">
        <v>197</v>
      </c>
      <c r="C1142">
        <v>10</v>
      </c>
      <c r="D1142">
        <v>96</v>
      </c>
      <c r="E1142">
        <v>1</v>
      </c>
      <c r="F1142">
        <v>-21</v>
      </c>
      <c r="G1142" t="s">
        <v>198</v>
      </c>
      <c r="H1142" t="s">
        <v>198</v>
      </c>
      <c r="I1142">
        <v>16</v>
      </c>
      <c r="J1142">
        <v>96</v>
      </c>
      <c r="K1142">
        <v>595818</v>
      </c>
      <c r="L1142">
        <v>1</v>
      </c>
    </row>
    <row r="1143" spans="1:12" x14ac:dyDescent="0.35">
      <c r="A1143">
        <v>2</v>
      </c>
      <c r="C1143">
        <v>0</v>
      </c>
      <c r="D1143" t="s">
        <v>89</v>
      </c>
      <c r="E1143">
        <v>0</v>
      </c>
      <c r="F1143">
        <v>0</v>
      </c>
      <c r="J1143" t="s">
        <v>89</v>
      </c>
      <c r="K1143">
        <v>595818</v>
      </c>
      <c r="L1143">
        <v>1</v>
      </c>
    </row>
    <row r="1144" spans="1:12" x14ac:dyDescent="0.35">
      <c r="A1144">
        <v>3</v>
      </c>
      <c r="C1144">
        <v>0</v>
      </c>
      <c r="D1144" t="s">
        <v>89</v>
      </c>
      <c r="E1144">
        <v>0</v>
      </c>
      <c r="F1144">
        <v>0</v>
      </c>
      <c r="J1144" t="s">
        <v>89</v>
      </c>
      <c r="K1144">
        <v>595818</v>
      </c>
      <c r="L1144">
        <v>1</v>
      </c>
    </row>
    <row r="1145" spans="1:12" x14ac:dyDescent="0.35">
      <c r="A1145">
        <v>4</v>
      </c>
      <c r="C1145">
        <v>0</v>
      </c>
      <c r="D1145" t="s">
        <v>89</v>
      </c>
      <c r="E1145">
        <v>0</v>
      </c>
      <c r="F1145">
        <v>0</v>
      </c>
      <c r="J1145" t="s">
        <v>89</v>
      </c>
      <c r="K1145">
        <v>595818</v>
      </c>
      <c r="L1145">
        <v>1</v>
      </c>
    </row>
    <row r="1146" spans="1:12" x14ac:dyDescent="0.35">
      <c r="A1146">
        <v>5</v>
      </c>
      <c r="C1146">
        <v>0</v>
      </c>
      <c r="D1146" t="s">
        <v>89</v>
      </c>
      <c r="E1146">
        <v>0</v>
      </c>
      <c r="F1146">
        <v>0</v>
      </c>
      <c r="J1146" t="s">
        <v>89</v>
      </c>
      <c r="K1146">
        <v>595818</v>
      </c>
      <c r="L1146">
        <v>1</v>
      </c>
    </row>
    <row r="1147" spans="1:12" x14ac:dyDescent="0.35">
      <c r="A1147">
        <v>6</v>
      </c>
      <c r="C1147">
        <v>0</v>
      </c>
      <c r="D1147" t="s">
        <v>89</v>
      </c>
      <c r="E1147">
        <v>0</v>
      </c>
      <c r="F1147">
        <v>0</v>
      </c>
      <c r="J1147" t="s">
        <v>89</v>
      </c>
      <c r="K1147">
        <v>595818</v>
      </c>
      <c r="L1147">
        <v>1</v>
      </c>
    </row>
    <row r="1148" spans="1:12" x14ac:dyDescent="0.35">
      <c r="A1148">
        <v>7</v>
      </c>
      <c r="C1148">
        <v>0</v>
      </c>
      <c r="D1148" t="s">
        <v>89</v>
      </c>
      <c r="E1148">
        <v>0</v>
      </c>
      <c r="F1148">
        <v>0</v>
      </c>
      <c r="J1148" t="s">
        <v>89</v>
      </c>
      <c r="K1148">
        <v>595818</v>
      </c>
      <c r="L1148">
        <v>1</v>
      </c>
    </row>
    <row r="1149" spans="1:12" x14ac:dyDescent="0.35">
      <c r="A1149">
        <v>8</v>
      </c>
      <c r="C1149">
        <v>0</v>
      </c>
      <c r="D1149" t="s">
        <v>89</v>
      </c>
      <c r="E1149">
        <v>0</v>
      </c>
      <c r="F1149">
        <v>0</v>
      </c>
      <c r="J1149" t="s">
        <v>89</v>
      </c>
      <c r="K1149">
        <v>595818</v>
      </c>
      <c r="L1149">
        <v>1</v>
      </c>
    </row>
    <row r="1150" spans="1:12" x14ac:dyDescent="0.35">
      <c r="A1150">
        <v>9</v>
      </c>
      <c r="C1150">
        <v>0</v>
      </c>
      <c r="D1150" t="s">
        <v>89</v>
      </c>
      <c r="E1150">
        <v>0</v>
      </c>
      <c r="F1150">
        <v>0</v>
      </c>
      <c r="J1150" t="s">
        <v>89</v>
      </c>
      <c r="K1150">
        <v>595818</v>
      </c>
      <c r="L1150">
        <v>1</v>
      </c>
    </row>
    <row r="1151" spans="1:12" x14ac:dyDescent="0.35">
      <c r="A1151">
        <v>10</v>
      </c>
      <c r="C1151">
        <v>0</v>
      </c>
      <c r="D1151" t="s">
        <v>89</v>
      </c>
      <c r="E1151">
        <v>0</v>
      </c>
      <c r="F1151">
        <v>0</v>
      </c>
      <c r="J1151" t="s">
        <v>89</v>
      </c>
      <c r="K1151">
        <v>595818</v>
      </c>
      <c r="L1151">
        <v>1</v>
      </c>
    </row>
    <row r="1152" spans="1:12" x14ac:dyDescent="0.35">
      <c r="A1152">
        <v>11</v>
      </c>
      <c r="C1152">
        <v>0</v>
      </c>
      <c r="D1152" t="s">
        <v>89</v>
      </c>
      <c r="E1152">
        <v>0</v>
      </c>
      <c r="F1152">
        <v>0</v>
      </c>
      <c r="J1152" t="s">
        <v>89</v>
      </c>
      <c r="K1152">
        <v>595818</v>
      </c>
      <c r="L1152">
        <v>1</v>
      </c>
    </row>
    <row r="1153" spans="1:12" x14ac:dyDescent="0.35">
      <c r="A1153">
        <v>12</v>
      </c>
      <c r="C1153">
        <v>0</v>
      </c>
      <c r="D1153" t="s">
        <v>89</v>
      </c>
      <c r="E1153">
        <v>0</v>
      </c>
      <c r="F1153">
        <v>0</v>
      </c>
      <c r="J1153" t="s">
        <v>89</v>
      </c>
      <c r="K1153">
        <v>595818</v>
      </c>
      <c r="L1153">
        <v>1</v>
      </c>
    </row>
    <row r="1154" spans="1:12" x14ac:dyDescent="0.35">
      <c r="A1154">
        <v>1</v>
      </c>
      <c r="B1154" t="s">
        <v>199</v>
      </c>
      <c r="C1154">
        <v>33</v>
      </c>
      <c r="D1154">
        <v>97</v>
      </c>
      <c r="E1154">
        <v>1</v>
      </c>
      <c r="F1154">
        <v>-22</v>
      </c>
      <c r="G1154" t="s">
        <v>200</v>
      </c>
      <c r="H1154" t="s">
        <v>200</v>
      </c>
      <c r="I1154">
        <v>17</v>
      </c>
      <c r="J1154">
        <v>97</v>
      </c>
      <c r="K1154">
        <v>1402559</v>
      </c>
      <c r="L1154">
        <v>1</v>
      </c>
    </row>
    <row r="1155" spans="1:12" x14ac:dyDescent="0.35">
      <c r="A1155">
        <v>2</v>
      </c>
      <c r="C1155">
        <v>0</v>
      </c>
      <c r="D1155" t="s">
        <v>89</v>
      </c>
      <c r="E1155">
        <v>0</v>
      </c>
      <c r="F1155">
        <v>0</v>
      </c>
      <c r="J1155" t="s">
        <v>89</v>
      </c>
      <c r="K1155">
        <v>1402559</v>
      </c>
      <c r="L1155">
        <v>1</v>
      </c>
    </row>
    <row r="1156" spans="1:12" x14ac:dyDescent="0.35">
      <c r="A1156">
        <v>3</v>
      </c>
      <c r="C1156">
        <v>0</v>
      </c>
      <c r="D1156" t="s">
        <v>89</v>
      </c>
      <c r="E1156">
        <v>0</v>
      </c>
      <c r="F1156">
        <v>0</v>
      </c>
      <c r="J1156" t="s">
        <v>89</v>
      </c>
      <c r="K1156">
        <v>1402559</v>
      </c>
      <c r="L1156">
        <v>1</v>
      </c>
    </row>
    <row r="1157" spans="1:12" x14ac:dyDescent="0.35">
      <c r="A1157">
        <v>4</v>
      </c>
      <c r="C1157">
        <v>0</v>
      </c>
      <c r="D1157" t="s">
        <v>89</v>
      </c>
      <c r="E1157">
        <v>0</v>
      </c>
      <c r="F1157">
        <v>0</v>
      </c>
      <c r="J1157" t="s">
        <v>89</v>
      </c>
      <c r="K1157">
        <v>1402559</v>
      </c>
      <c r="L1157">
        <v>1</v>
      </c>
    </row>
    <row r="1158" spans="1:12" x14ac:dyDescent="0.35">
      <c r="A1158">
        <v>5</v>
      </c>
      <c r="C1158">
        <v>0</v>
      </c>
      <c r="D1158" t="s">
        <v>89</v>
      </c>
      <c r="E1158">
        <v>0</v>
      </c>
      <c r="F1158">
        <v>0</v>
      </c>
      <c r="J1158" t="s">
        <v>89</v>
      </c>
      <c r="K1158">
        <v>1402559</v>
      </c>
      <c r="L1158">
        <v>1</v>
      </c>
    </row>
    <row r="1159" spans="1:12" x14ac:dyDescent="0.35">
      <c r="A1159">
        <v>6</v>
      </c>
      <c r="C1159">
        <v>0</v>
      </c>
      <c r="D1159" t="s">
        <v>89</v>
      </c>
      <c r="E1159">
        <v>0</v>
      </c>
      <c r="F1159">
        <v>0</v>
      </c>
      <c r="J1159" t="s">
        <v>89</v>
      </c>
      <c r="K1159">
        <v>1402559</v>
      </c>
      <c r="L1159">
        <v>1</v>
      </c>
    </row>
    <row r="1160" spans="1:12" x14ac:dyDescent="0.35">
      <c r="A1160">
        <v>7</v>
      </c>
      <c r="C1160">
        <v>0</v>
      </c>
      <c r="D1160" t="s">
        <v>89</v>
      </c>
      <c r="E1160">
        <v>0</v>
      </c>
      <c r="F1160">
        <v>0</v>
      </c>
      <c r="J1160" t="s">
        <v>89</v>
      </c>
      <c r="K1160">
        <v>1402559</v>
      </c>
      <c r="L1160">
        <v>1</v>
      </c>
    </row>
    <row r="1161" spans="1:12" x14ac:dyDescent="0.35">
      <c r="A1161">
        <v>8</v>
      </c>
      <c r="C1161">
        <v>0</v>
      </c>
      <c r="D1161" t="s">
        <v>89</v>
      </c>
      <c r="E1161">
        <v>0</v>
      </c>
      <c r="F1161">
        <v>0</v>
      </c>
      <c r="J1161" t="s">
        <v>89</v>
      </c>
      <c r="K1161">
        <v>1402559</v>
      </c>
      <c r="L1161">
        <v>1</v>
      </c>
    </row>
    <row r="1162" spans="1:12" x14ac:dyDescent="0.35">
      <c r="A1162">
        <v>9</v>
      </c>
      <c r="C1162">
        <v>0</v>
      </c>
      <c r="D1162" t="s">
        <v>89</v>
      </c>
      <c r="E1162">
        <v>0</v>
      </c>
      <c r="F1162">
        <v>0</v>
      </c>
      <c r="J1162" t="s">
        <v>89</v>
      </c>
      <c r="K1162">
        <v>1402559</v>
      </c>
      <c r="L1162">
        <v>1</v>
      </c>
    </row>
    <row r="1163" spans="1:12" x14ac:dyDescent="0.35">
      <c r="A1163">
        <v>10</v>
      </c>
      <c r="C1163">
        <v>0</v>
      </c>
      <c r="D1163" t="s">
        <v>89</v>
      </c>
      <c r="E1163">
        <v>0</v>
      </c>
      <c r="F1163">
        <v>0</v>
      </c>
      <c r="J1163" t="s">
        <v>89</v>
      </c>
      <c r="K1163">
        <v>1402559</v>
      </c>
      <c r="L1163">
        <v>1</v>
      </c>
    </row>
    <row r="1164" spans="1:12" x14ac:dyDescent="0.35">
      <c r="A1164">
        <v>11</v>
      </c>
      <c r="C1164">
        <v>0</v>
      </c>
      <c r="D1164" t="s">
        <v>89</v>
      </c>
      <c r="E1164">
        <v>0</v>
      </c>
      <c r="F1164">
        <v>0</v>
      </c>
      <c r="J1164" t="s">
        <v>89</v>
      </c>
      <c r="K1164">
        <v>1402559</v>
      </c>
      <c r="L1164">
        <v>1</v>
      </c>
    </row>
    <row r="1165" spans="1:12" x14ac:dyDescent="0.35">
      <c r="A1165">
        <v>12</v>
      </c>
      <c r="C1165">
        <v>0</v>
      </c>
      <c r="D1165" t="s">
        <v>89</v>
      </c>
      <c r="E1165">
        <v>0</v>
      </c>
      <c r="F1165">
        <v>0</v>
      </c>
      <c r="J1165" t="s">
        <v>89</v>
      </c>
      <c r="K1165">
        <v>1402559</v>
      </c>
      <c r="L1165">
        <v>1</v>
      </c>
    </row>
    <row r="1166" spans="1:12" x14ac:dyDescent="0.35">
      <c r="A1166">
        <v>1</v>
      </c>
      <c r="B1166" t="s">
        <v>201</v>
      </c>
      <c r="C1166">
        <v>37</v>
      </c>
      <c r="D1166">
        <v>98</v>
      </c>
      <c r="E1166">
        <v>1</v>
      </c>
      <c r="F1166">
        <v>-23</v>
      </c>
      <c r="G1166" t="s">
        <v>202</v>
      </c>
      <c r="H1166" t="s">
        <v>202</v>
      </c>
      <c r="I1166">
        <v>18</v>
      </c>
      <c r="J1166">
        <v>98</v>
      </c>
      <c r="K1166">
        <v>34025</v>
      </c>
      <c r="L1166">
        <v>1</v>
      </c>
    </row>
    <row r="1167" spans="1:12" x14ac:dyDescent="0.35">
      <c r="A1167">
        <v>2</v>
      </c>
      <c r="C1167">
        <v>0</v>
      </c>
      <c r="D1167" t="s">
        <v>89</v>
      </c>
      <c r="E1167">
        <v>0</v>
      </c>
      <c r="F1167">
        <v>0</v>
      </c>
      <c r="J1167" t="s">
        <v>89</v>
      </c>
      <c r="K1167">
        <v>34025</v>
      </c>
      <c r="L1167">
        <v>1</v>
      </c>
    </row>
    <row r="1168" spans="1:12" x14ac:dyDescent="0.35">
      <c r="A1168">
        <v>3</v>
      </c>
      <c r="C1168">
        <v>0</v>
      </c>
      <c r="D1168" t="s">
        <v>89</v>
      </c>
      <c r="E1168">
        <v>0</v>
      </c>
      <c r="F1168">
        <v>0</v>
      </c>
      <c r="J1168" t="s">
        <v>89</v>
      </c>
      <c r="K1168">
        <v>34025</v>
      </c>
      <c r="L1168">
        <v>1</v>
      </c>
    </row>
    <row r="1169" spans="1:12" x14ac:dyDescent="0.35">
      <c r="A1169">
        <v>4</v>
      </c>
      <c r="C1169">
        <v>0</v>
      </c>
      <c r="D1169" t="s">
        <v>89</v>
      </c>
      <c r="E1169">
        <v>0</v>
      </c>
      <c r="F1169">
        <v>0</v>
      </c>
      <c r="J1169" t="s">
        <v>89</v>
      </c>
      <c r="K1169">
        <v>34025</v>
      </c>
      <c r="L1169">
        <v>1</v>
      </c>
    </row>
    <row r="1170" spans="1:12" x14ac:dyDescent="0.35">
      <c r="A1170">
        <v>5</v>
      </c>
      <c r="C1170">
        <v>0</v>
      </c>
      <c r="D1170" t="s">
        <v>89</v>
      </c>
      <c r="E1170">
        <v>0</v>
      </c>
      <c r="F1170">
        <v>0</v>
      </c>
      <c r="J1170" t="s">
        <v>89</v>
      </c>
      <c r="K1170">
        <v>34025</v>
      </c>
      <c r="L1170">
        <v>1</v>
      </c>
    </row>
    <row r="1171" spans="1:12" x14ac:dyDescent="0.35">
      <c r="A1171">
        <v>6</v>
      </c>
      <c r="C1171">
        <v>0</v>
      </c>
      <c r="D1171" t="s">
        <v>89</v>
      </c>
      <c r="E1171">
        <v>0</v>
      </c>
      <c r="F1171">
        <v>0</v>
      </c>
      <c r="J1171" t="s">
        <v>89</v>
      </c>
      <c r="K1171">
        <v>34025</v>
      </c>
      <c r="L1171">
        <v>1</v>
      </c>
    </row>
    <row r="1172" spans="1:12" x14ac:dyDescent="0.35">
      <c r="A1172">
        <v>7</v>
      </c>
      <c r="C1172">
        <v>0</v>
      </c>
      <c r="D1172" t="s">
        <v>89</v>
      </c>
      <c r="E1172">
        <v>0</v>
      </c>
      <c r="F1172">
        <v>0</v>
      </c>
      <c r="J1172" t="s">
        <v>89</v>
      </c>
      <c r="K1172">
        <v>34025</v>
      </c>
      <c r="L1172">
        <v>1</v>
      </c>
    </row>
    <row r="1173" spans="1:12" x14ac:dyDescent="0.35">
      <c r="A1173">
        <v>8</v>
      </c>
      <c r="C1173">
        <v>0</v>
      </c>
      <c r="D1173" t="s">
        <v>89</v>
      </c>
      <c r="E1173">
        <v>0</v>
      </c>
      <c r="F1173">
        <v>0</v>
      </c>
      <c r="J1173" t="s">
        <v>89</v>
      </c>
      <c r="K1173">
        <v>34025</v>
      </c>
      <c r="L1173">
        <v>1</v>
      </c>
    </row>
    <row r="1174" spans="1:12" x14ac:dyDescent="0.35">
      <c r="A1174">
        <v>9</v>
      </c>
      <c r="C1174">
        <v>0</v>
      </c>
      <c r="D1174" t="s">
        <v>89</v>
      </c>
      <c r="E1174">
        <v>0</v>
      </c>
      <c r="F1174">
        <v>0</v>
      </c>
      <c r="J1174" t="s">
        <v>89</v>
      </c>
      <c r="K1174">
        <v>34025</v>
      </c>
      <c r="L1174">
        <v>1</v>
      </c>
    </row>
    <row r="1175" spans="1:12" x14ac:dyDescent="0.35">
      <c r="A1175">
        <v>10</v>
      </c>
      <c r="C1175">
        <v>0</v>
      </c>
      <c r="D1175" t="s">
        <v>89</v>
      </c>
      <c r="E1175">
        <v>0</v>
      </c>
      <c r="F1175">
        <v>0</v>
      </c>
      <c r="J1175" t="s">
        <v>89</v>
      </c>
      <c r="K1175">
        <v>34025</v>
      </c>
      <c r="L1175">
        <v>1</v>
      </c>
    </row>
    <row r="1176" spans="1:12" x14ac:dyDescent="0.35">
      <c r="A1176">
        <v>11</v>
      </c>
      <c r="C1176">
        <v>0</v>
      </c>
      <c r="D1176" t="s">
        <v>89</v>
      </c>
      <c r="E1176">
        <v>0</v>
      </c>
      <c r="F1176">
        <v>0</v>
      </c>
      <c r="J1176" t="s">
        <v>89</v>
      </c>
      <c r="K1176">
        <v>34025</v>
      </c>
      <c r="L1176">
        <v>1</v>
      </c>
    </row>
    <row r="1177" spans="1:12" x14ac:dyDescent="0.35">
      <c r="A1177">
        <v>12</v>
      </c>
      <c r="C1177">
        <v>0</v>
      </c>
      <c r="D1177" t="s">
        <v>89</v>
      </c>
      <c r="E1177">
        <v>0</v>
      </c>
      <c r="F1177">
        <v>0</v>
      </c>
      <c r="J1177" t="s">
        <v>89</v>
      </c>
      <c r="K1177">
        <v>34025</v>
      </c>
      <c r="L1177">
        <v>1</v>
      </c>
    </row>
    <row r="1178" spans="1:12" x14ac:dyDescent="0.35">
      <c r="A1178">
        <v>1</v>
      </c>
      <c r="B1178" t="s">
        <v>203</v>
      </c>
      <c r="C1178">
        <v>31</v>
      </c>
      <c r="D1178">
        <v>99</v>
      </c>
      <c r="E1178">
        <v>1</v>
      </c>
      <c r="F1178">
        <v>-24</v>
      </c>
      <c r="G1178" t="s">
        <v>202</v>
      </c>
      <c r="H1178" t="s">
        <v>202</v>
      </c>
      <c r="I1178">
        <v>18</v>
      </c>
      <c r="J1178">
        <v>99</v>
      </c>
      <c r="K1178">
        <v>297397</v>
      </c>
      <c r="L1178">
        <v>1</v>
      </c>
    </row>
    <row r="1179" spans="1:12" x14ac:dyDescent="0.35">
      <c r="A1179">
        <v>2</v>
      </c>
      <c r="C1179">
        <v>0</v>
      </c>
      <c r="D1179" t="s">
        <v>89</v>
      </c>
      <c r="E1179">
        <v>0</v>
      </c>
      <c r="F1179">
        <v>0</v>
      </c>
      <c r="J1179" t="s">
        <v>89</v>
      </c>
      <c r="K1179">
        <v>297397</v>
      </c>
      <c r="L1179">
        <v>1</v>
      </c>
    </row>
    <row r="1180" spans="1:12" x14ac:dyDescent="0.35">
      <c r="A1180">
        <v>3</v>
      </c>
      <c r="C1180">
        <v>0</v>
      </c>
      <c r="D1180" t="s">
        <v>89</v>
      </c>
      <c r="E1180">
        <v>0</v>
      </c>
      <c r="F1180">
        <v>0</v>
      </c>
      <c r="J1180" t="s">
        <v>89</v>
      </c>
      <c r="K1180">
        <v>297397</v>
      </c>
      <c r="L1180">
        <v>1</v>
      </c>
    </row>
    <row r="1181" spans="1:12" x14ac:dyDescent="0.35">
      <c r="A1181">
        <v>4</v>
      </c>
      <c r="C1181">
        <v>0</v>
      </c>
      <c r="D1181" t="s">
        <v>89</v>
      </c>
      <c r="E1181">
        <v>0</v>
      </c>
      <c r="F1181">
        <v>0</v>
      </c>
      <c r="J1181" t="s">
        <v>89</v>
      </c>
      <c r="K1181">
        <v>297397</v>
      </c>
      <c r="L1181">
        <v>1</v>
      </c>
    </row>
    <row r="1182" spans="1:12" x14ac:dyDescent="0.35">
      <c r="A1182">
        <v>5</v>
      </c>
      <c r="C1182">
        <v>4</v>
      </c>
      <c r="D1182" t="s">
        <v>89</v>
      </c>
      <c r="E1182">
        <v>1</v>
      </c>
      <c r="F1182">
        <v>0</v>
      </c>
      <c r="J1182" t="s">
        <v>89</v>
      </c>
      <c r="K1182">
        <v>297397</v>
      </c>
      <c r="L1182">
        <v>1</v>
      </c>
    </row>
    <row r="1183" spans="1:12" x14ac:dyDescent="0.35">
      <c r="A1183">
        <v>6</v>
      </c>
      <c r="C1183">
        <v>0</v>
      </c>
      <c r="D1183" t="s">
        <v>89</v>
      </c>
      <c r="E1183">
        <v>0</v>
      </c>
      <c r="F1183">
        <v>0</v>
      </c>
      <c r="J1183" t="s">
        <v>89</v>
      </c>
      <c r="K1183">
        <v>297397</v>
      </c>
      <c r="L1183">
        <v>1</v>
      </c>
    </row>
    <row r="1184" spans="1:12" x14ac:dyDescent="0.35">
      <c r="A1184">
        <v>7</v>
      </c>
      <c r="C1184">
        <v>0</v>
      </c>
      <c r="D1184" t="s">
        <v>89</v>
      </c>
      <c r="E1184">
        <v>0</v>
      </c>
      <c r="F1184">
        <v>0</v>
      </c>
      <c r="J1184" t="s">
        <v>89</v>
      </c>
      <c r="K1184">
        <v>297397</v>
      </c>
      <c r="L1184">
        <v>1</v>
      </c>
    </row>
    <row r="1185" spans="1:12" x14ac:dyDescent="0.35">
      <c r="A1185">
        <v>8</v>
      </c>
      <c r="C1185">
        <v>0</v>
      </c>
      <c r="D1185" t="s">
        <v>89</v>
      </c>
      <c r="E1185">
        <v>0</v>
      </c>
      <c r="F1185">
        <v>0</v>
      </c>
      <c r="J1185" t="s">
        <v>89</v>
      </c>
      <c r="K1185">
        <v>297397</v>
      </c>
      <c r="L1185">
        <v>1</v>
      </c>
    </row>
    <row r="1186" spans="1:12" x14ac:dyDescent="0.35">
      <c r="A1186">
        <v>9</v>
      </c>
      <c r="C1186">
        <v>0</v>
      </c>
      <c r="D1186" t="s">
        <v>89</v>
      </c>
      <c r="E1186">
        <v>0</v>
      </c>
      <c r="F1186">
        <v>0</v>
      </c>
      <c r="J1186" t="s">
        <v>89</v>
      </c>
      <c r="K1186">
        <v>297397</v>
      </c>
      <c r="L1186">
        <v>1</v>
      </c>
    </row>
    <row r="1187" spans="1:12" x14ac:dyDescent="0.35">
      <c r="A1187">
        <v>10</v>
      </c>
      <c r="C1187">
        <v>0</v>
      </c>
      <c r="D1187" t="s">
        <v>89</v>
      </c>
      <c r="E1187">
        <v>0</v>
      </c>
      <c r="F1187">
        <v>0</v>
      </c>
      <c r="J1187" t="s">
        <v>89</v>
      </c>
      <c r="K1187">
        <v>297397</v>
      </c>
      <c r="L1187">
        <v>1</v>
      </c>
    </row>
    <row r="1188" spans="1:12" x14ac:dyDescent="0.35">
      <c r="A1188">
        <v>11</v>
      </c>
      <c r="C1188">
        <v>0</v>
      </c>
      <c r="D1188" t="s">
        <v>89</v>
      </c>
      <c r="E1188">
        <v>0</v>
      </c>
      <c r="F1188">
        <v>0</v>
      </c>
      <c r="J1188" t="s">
        <v>89</v>
      </c>
      <c r="K1188">
        <v>297397</v>
      </c>
      <c r="L1188">
        <v>1</v>
      </c>
    </row>
    <row r="1189" spans="1:12" x14ac:dyDescent="0.35">
      <c r="A1189">
        <v>12</v>
      </c>
      <c r="C1189">
        <v>0</v>
      </c>
      <c r="D1189" t="s">
        <v>89</v>
      </c>
      <c r="E1189">
        <v>0</v>
      </c>
      <c r="F1189">
        <v>0</v>
      </c>
      <c r="J1189" t="s">
        <v>89</v>
      </c>
      <c r="K1189">
        <v>297397</v>
      </c>
      <c r="L1189">
        <v>1</v>
      </c>
    </row>
    <row r="1190" spans="1:12" x14ac:dyDescent="0.35">
      <c r="A1190">
        <v>1</v>
      </c>
      <c r="B1190" t="s">
        <v>204</v>
      </c>
      <c r="C1190">
        <v>33</v>
      </c>
      <c r="D1190">
        <v>100</v>
      </c>
      <c r="E1190">
        <v>3</v>
      </c>
      <c r="F1190">
        <v>-25</v>
      </c>
      <c r="G1190" t="s">
        <v>205</v>
      </c>
      <c r="H1190" t="s">
        <v>205</v>
      </c>
      <c r="I1190">
        <v>19</v>
      </c>
      <c r="J1190">
        <v>100</v>
      </c>
      <c r="K1190">
        <v>571999</v>
      </c>
      <c r="L1190">
        <v>1</v>
      </c>
    </row>
    <row r="1191" spans="1:12" x14ac:dyDescent="0.35">
      <c r="A1191">
        <v>2</v>
      </c>
      <c r="C1191">
        <v>0</v>
      </c>
      <c r="D1191" t="s">
        <v>89</v>
      </c>
      <c r="E1191">
        <v>0</v>
      </c>
      <c r="F1191">
        <v>0</v>
      </c>
      <c r="J1191" t="s">
        <v>89</v>
      </c>
      <c r="K1191">
        <v>571999</v>
      </c>
      <c r="L1191">
        <v>1</v>
      </c>
    </row>
    <row r="1192" spans="1:12" x14ac:dyDescent="0.35">
      <c r="A1192">
        <v>3</v>
      </c>
      <c r="C1192">
        <v>0</v>
      </c>
      <c r="D1192" t="s">
        <v>89</v>
      </c>
      <c r="E1192">
        <v>0</v>
      </c>
      <c r="F1192">
        <v>0</v>
      </c>
      <c r="J1192" t="s">
        <v>89</v>
      </c>
      <c r="K1192">
        <v>571999</v>
      </c>
      <c r="L1192">
        <v>1</v>
      </c>
    </row>
    <row r="1193" spans="1:12" x14ac:dyDescent="0.35">
      <c r="A1193">
        <v>4</v>
      </c>
      <c r="C1193">
        <v>0</v>
      </c>
      <c r="D1193" t="s">
        <v>89</v>
      </c>
      <c r="E1193">
        <v>0</v>
      </c>
      <c r="F1193">
        <v>0</v>
      </c>
      <c r="J1193" t="s">
        <v>89</v>
      </c>
      <c r="K1193">
        <v>571999</v>
      </c>
      <c r="L1193">
        <v>1</v>
      </c>
    </row>
    <row r="1194" spans="1:12" x14ac:dyDescent="0.35">
      <c r="A1194">
        <v>5</v>
      </c>
      <c r="C1194">
        <v>0</v>
      </c>
      <c r="D1194" t="s">
        <v>89</v>
      </c>
      <c r="E1194">
        <v>0</v>
      </c>
      <c r="F1194">
        <v>0</v>
      </c>
      <c r="J1194" t="s">
        <v>89</v>
      </c>
      <c r="K1194">
        <v>571999</v>
      </c>
      <c r="L1194">
        <v>1</v>
      </c>
    </row>
    <row r="1195" spans="1:12" x14ac:dyDescent="0.35">
      <c r="A1195">
        <v>6</v>
      </c>
      <c r="C1195">
        <v>0</v>
      </c>
      <c r="D1195" t="s">
        <v>89</v>
      </c>
      <c r="E1195">
        <v>0</v>
      </c>
      <c r="F1195">
        <v>0</v>
      </c>
      <c r="J1195" t="s">
        <v>89</v>
      </c>
      <c r="K1195">
        <v>571999</v>
      </c>
      <c r="L1195">
        <v>1</v>
      </c>
    </row>
    <row r="1196" spans="1:12" x14ac:dyDescent="0.35">
      <c r="A1196">
        <v>7</v>
      </c>
      <c r="C1196">
        <v>0</v>
      </c>
      <c r="D1196" t="s">
        <v>89</v>
      </c>
      <c r="E1196">
        <v>0</v>
      </c>
      <c r="F1196">
        <v>0</v>
      </c>
      <c r="J1196" t="s">
        <v>89</v>
      </c>
      <c r="K1196">
        <v>571999</v>
      </c>
      <c r="L1196">
        <v>1</v>
      </c>
    </row>
    <row r="1197" spans="1:12" x14ac:dyDescent="0.35">
      <c r="A1197">
        <v>8</v>
      </c>
      <c r="C1197">
        <v>0</v>
      </c>
      <c r="D1197" t="s">
        <v>89</v>
      </c>
      <c r="E1197">
        <v>0</v>
      </c>
      <c r="F1197">
        <v>0</v>
      </c>
      <c r="J1197" t="s">
        <v>89</v>
      </c>
      <c r="K1197">
        <v>571999</v>
      </c>
      <c r="L1197">
        <v>1</v>
      </c>
    </row>
    <row r="1198" spans="1:12" x14ac:dyDescent="0.35">
      <c r="A1198">
        <v>9</v>
      </c>
      <c r="C1198">
        <v>0</v>
      </c>
      <c r="D1198" t="s">
        <v>89</v>
      </c>
      <c r="E1198">
        <v>0</v>
      </c>
      <c r="F1198">
        <v>0</v>
      </c>
      <c r="J1198" t="s">
        <v>89</v>
      </c>
      <c r="K1198">
        <v>571999</v>
      </c>
      <c r="L1198">
        <v>1</v>
      </c>
    </row>
    <row r="1199" spans="1:12" x14ac:dyDescent="0.35">
      <c r="A1199">
        <v>10</v>
      </c>
      <c r="C1199">
        <v>0</v>
      </c>
      <c r="D1199" t="s">
        <v>89</v>
      </c>
      <c r="E1199">
        <v>0</v>
      </c>
      <c r="F1199">
        <v>0</v>
      </c>
      <c r="J1199" t="s">
        <v>89</v>
      </c>
      <c r="K1199">
        <v>571999</v>
      </c>
      <c r="L1199">
        <v>1</v>
      </c>
    </row>
    <row r="1200" spans="1:12" x14ac:dyDescent="0.35">
      <c r="A1200">
        <v>11</v>
      </c>
      <c r="C1200">
        <v>0</v>
      </c>
      <c r="D1200" t="s">
        <v>89</v>
      </c>
      <c r="E1200">
        <v>0</v>
      </c>
      <c r="F1200">
        <v>0</v>
      </c>
      <c r="J1200" t="s">
        <v>89</v>
      </c>
      <c r="K1200">
        <v>571999</v>
      </c>
      <c r="L1200">
        <v>1</v>
      </c>
    </row>
    <row r="1201" spans="1:12" x14ac:dyDescent="0.35">
      <c r="A1201">
        <v>12</v>
      </c>
      <c r="C1201">
        <v>0</v>
      </c>
      <c r="D1201" t="s">
        <v>89</v>
      </c>
      <c r="E1201">
        <v>0</v>
      </c>
      <c r="F1201">
        <v>0</v>
      </c>
      <c r="J1201" t="s">
        <v>89</v>
      </c>
      <c r="K1201">
        <v>571999</v>
      </c>
      <c r="L1201">
        <v>1</v>
      </c>
    </row>
    <row r="1202" spans="1:12" x14ac:dyDescent="0.35">
      <c r="A1202">
        <v>1</v>
      </c>
      <c r="B1202" t="s">
        <v>206</v>
      </c>
      <c r="C1202">
        <v>9</v>
      </c>
      <c r="D1202">
        <v>101</v>
      </c>
      <c r="E1202">
        <v>2</v>
      </c>
      <c r="F1202">
        <v>-26</v>
      </c>
      <c r="G1202" t="s">
        <v>205</v>
      </c>
      <c r="H1202" t="s">
        <v>205</v>
      </c>
      <c r="I1202">
        <v>19</v>
      </c>
      <c r="J1202">
        <v>101</v>
      </c>
      <c r="K1202">
        <v>458360</v>
      </c>
      <c r="L1202">
        <v>1</v>
      </c>
    </row>
    <row r="1203" spans="1:12" x14ac:dyDescent="0.35">
      <c r="A1203">
        <v>2</v>
      </c>
      <c r="C1203">
        <v>0</v>
      </c>
      <c r="D1203" t="s">
        <v>89</v>
      </c>
      <c r="E1203">
        <v>0</v>
      </c>
      <c r="F1203">
        <v>0</v>
      </c>
      <c r="J1203" t="s">
        <v>89</v>
      </c>
      <c r="K1203">
        <v>458360</v>
      </c>
      <c r="L1203">
        <v>1</v>
      </c>
    </row>
    <row r="1204" spans="1:12" x14ac:dyDescent="0.35">
      <c r="A1204">
        <v>3</v>
      </c>
      <c r="C1204">
        <v>0</v>
      </c>
      <c r="D1204" t="s">
        <v>89</v>
      </c>
      <c r="E1204">
        <v>0</v>
      </c>
      <c r="F1204">
        <v>0</v>
      </c>
      <c r="J1204" t="s">
        <v>89</v>
      </c>
      <c r="K1204">
        <v>458360</v>
      </c>
      <c r="L1204">
        <v>1</v>
      </c>
    </row>
    <row r="1205" spans="1:12" x14ac:dyDescent="0.35">
      <c r="A1205">
        <v>4</v>
      </c>
      <c r="C1205">
        <v>0</v>
      </c>
      <c r="D1205" t="s">
        <v>89</v>
      </c>
      <c r="E1205">
        <v>0</v>
      </c>
      <c r="F1205">
        <v>0</v>
      </c>
      <c r="J1205" t="s">
        <v>89</v>
      </c>
      <c r="K1205">
        <v>458360</v>
      </c>
      <c r="L1205">
        <v>1</v>
      </c>
    </row>
    <row r="1206" spans="1:12" x14ac:dyDescent="0.35">
      <c r="A1206">
        <v>5</v>
      </c>
      <c r="C1206">
        <v>0</v>
      </c>
      <c r="D1206" t="s">
        <v>89</v>
      </c>
      <c r="E1206">
        <v>0</v>
      </c>
      <c r="F1206">
        <v>0</v>
      </c>
      <c r="J1206" t="s">
        <v>89</v>
      </c>
      <c r="K1206">
        <v>458360</v>
      </c>
      <c r="L1206">
        <v>1</v>
      </c>
    </row>
    <row r="1207" spans="1:12" x14ac:dyDescent="0.35">
      <c r="A1207">
        <v>6</v>
      </c>
      <c r="C1207">
        <v>0</v>
      </c>
      <c r="D1207" t="s">
        <v>89</v>
      </c>
      <c r="E1207">
        <v>0</v>
      </c>
      <c r="F1207">
        <v>0</v>
      </c>
      <c r="J1207" t="s">
        <v>89</v>
      </c>
      <c r="K1207">
        <v>458360</v>
      </c>
      <c r="L1207">
        <v>1</v>
      </c>
    </row>
    <row r="1208" spans="1:12" x14ac:dyDescent="0.35">
      <c r="A1208">
        <v>7</v>
      </c>
      <c r="C1208">
        <v>0</v>
      </c>
      <c r="D1208" t="s">
        <v>89</v>
      </c>
      <c r="E1208">
        <v>0</v>
      </c>
      <c r="F1208">
        <v>0</v>
      </c>
      <c r="J1208" t="s">
        <v>89</v>
      </c>
      <c r="K1208">
        <v>458360</v>
      </c>
      <c r="L1208">
        <v>1</v>
      </c>
    </row>
    <row r="1209" spans="1:12" x14ac:dyDescent="0.35">
      <c r="A1209">
        <v>8</v>
      </c>
      <c r="C1209">
        <v>0</v>
      </c>
      <c r="D1209" t="s">
        <v>89</v>
      </c>
      <c r="E1209">
        <v>0</v>
      </c>
      <c r="F1209">
        <v>0</v>
      </c>
      <c r="J1209" t="s">
        <v>89</v>
      </c>
      <c r="K1209">
        <v>458360</v>
      </c>
      <c r="L1209">
        <v>1</v>
      </c>
    </row>
    <row r="1210" spans="1:12" x14ac:dyDescent="0.35">
      <c r="A1210">
        <v>9</v>
      </c>
      <c r="C1210">
        <v>0</v>
      </c>
      <c r="D1210" t="s">
        <v>89</v>
      </c>
      <c r="E1210">
        <v>0</v>
      </c>
      <c r="F1210">
        <v>0</v>
      </c>
      <c r="J1210" t="s">
        <v>89</v>
      </c>
      <c r="K1210">
        <v>458360</v>
      </c>
      <c r="L1210">
        <v>1</v>
      </c>
    </row>
    <row r="1211" spans="1:12" x14ac:dyDescent="0.35">
      <c r="A1211">
        <v>10</v>
      </c>
      <c r="C1211">
        <v>0</v>
      </c>
      <c r="D1211" t="s">
        <v>89</v>
      </c>
      <c r="E1211">
        <v>0</v>
      </c>
      <c r="F1211">
        <v>0</v>
      </c>
      <c r="J1211" t="s">
        <v>89</v>
      </c>
      <c r="K1211">
        <v>458360</v>
      </c>
      <c r="L1211">
        <v>1</v>
      </c>
    </row>
    <row r="1212" spans="1:12" x14ac:dyDescent="0.35">
      <c r="A1212">
        <v>11</v>
      </c>
      <c r="C1212">
        <v>0</v>
      </c>
      <c r="D1212" t="s">
        <v>89</v>
      </c>
      <c r="E1212">
        <v>0</v>
      </c>
      <c r="F1212">
        <v>0</v>
      </c>
      <c r="J1212" t="s">
        <v>89</v>
      </c>
      <c r="K1212">
        <v>458360</v>
      </c>
      <c r="L1212">
        <v>1</v>
      </c>
    </row>
    <row r="1213" spans="1:12" x14ac:dyDescent="0.35">
      <c r="A1213">
        <v>12</v>
      </c>
      <c r="C1213">
        <v>0</v>
      </c>
      <c r="D1213" t="s">
        <v>89</v>
      </c>
      <c r="E1213">
        <v>0</v>
      </c>
      <c r="F1213">
        <v>0</v>
      </c>
      <c r="J1213" t="s">
        <v>89</v>
      </c>
      <c r="K1213">
        <v>458360</v>
      </c>
      <c r="L1213">
        <v>1</v>
      </c>
    </row>
    <row r="1214" spans="1:12" x14ac:dyDescent="0.35">
      <c r="A1214">
        <v>1</v>
      </c>
      <c r="B1214" t="s">
        <v>207</v>
      </c>
      <c r="C1214">
        <v>50</v>
      </c>
      <c r="D1214">
        <v>102</v>
      </c>
      <c r="E1214">
        <v>2</v>
      </c>
      <c r="F1214">
        <v>-27</v>
      </c>
      <c r="G1214" t="s">
        <v>205</v>
      </c>
      <c r="H1214" t="s">
        <v>205</v>
      </c>
      <c r="I1214">
        <v>19</v>
      </c>
      <c r="J1214">
        <v>102</v>
      </c>
      <c r="K1214">
        <v>907105</v>
      </c>
      <c r="L1214">
        <v>1</v>
      </c>
    </row>
    <row r="1215" spans="1:12" x14ac:dyDescent="0.35">
      <c r="A1215">
        <v>2</v>
      </c>
      <c r="C1215">
        <v>0</v>
      </c>
      <c r="D1215" t="s">
        <v>89</v>
      </c>
      <c r="E1215">
        <v>0</v>
      </c>
      <c r="F1215">
        <v>0</v>
      </c>
      <c r="J1215" t="s">
        <v>89</v>
      </c>
      <c r="K1215">
        <v>907105</v>
      </c>
      <c r="L1215">
        <v>1</v>
      </c>
    </row>
    <row r="1216" spans="1:12" x14ac:dyDescent="0.35">
      <c r="A1216">
        <v>3</v>
      </c>
      <c r="C1216">
        <v>0</v>
      </c>
      <c r="D1216" t="s">
        <v>89</v>
      </c>
      <c r="E1216">
        <v>0</v>
      </c>
      <c r="F1216">
        <v>0</v>
      </c>
      <c r="J1216" t="s">
        <v>89</v>
      </c>
      <c r="K1216">
        <v>907105</v>
      </c>
      <c r="L1216">
        <v>1</v>
      </c>
    </row>
    <row r="1217" spans="1:12" x14ac:dyDescent="0.35">
      <c r="A1217">
        <v>4</v>
      </c>
      <c r="C1217">
        <v>0</v>
      </c>
      <c r="D1217" t="s">
        <v>89</v>
      </c>
      <c r="E1217">
        <v>0</v>
      </c>
      <c r="F1217">
        <v>0</v>
      </c>
      <c r="J1217" t="s">
        <v>89</v>
      </c>
      <c r="K1217">
        <v>907105</v>
      </c>
      <c r="L1217">
        <v>1</v>
      </c>
    </row>
    <row r="1218" spans="1:12" x14ac:dyDescent="0.35">
      <c r="A1218">
        <v>5</v>
      </c>
      <c r="C1218">
        <v>0</v>
      </c>
      <c r="D1218" t="s">
        <v>89</v>
      </c>
      <c r="E1218">
        <v>0</v>
      </c>
      <c r="F1218">
        <v>0</v>
      </c>
      <c r="J1218" t="s">
        <v>89</v>
      </c>
      <c r="K1218">
        <v>907105</v>
      </c>
      <c r="L1218">
        <v>1</v>
      </c>
    </row>
    <row r="1219" spans="1:12" x14ac:dyDescent="0.35">
      <c r="A1219">
        <v>6</v>
      </c>
      <c r="C1219">
        <v>0</v>
      </c>
      <c r="D1219" t="s">
        <v>89</v>
      </c>
      <c r="E1219">
        <v>0</v>
      </c>
      <c r="F1219">
        <v>0</v>
      </c>
      <c r="J1219" t="s">
        <v>89</v>
      </c>
      <c r="K1219">
        <v>907105</v>
      </c>
      <c r="L1219">
        <v>1</v>
      </c>
    </row>
    <row r="1220" spans="1:12" x14ac:dyDescent="0.35">
      <c r="A1220">
        <v>7</v>
      </c>
      <c r="C1220">
        <v>0</v>
      </c>
      <c r="D1220" t="s">
        <v>89</v>
      </c>
      <c r="E1220">
        <v>0</v>
      </c>
      <c r="F1220">
        <v>0</v>
      </c>
      <c r="J1220" t="s">
        <v>89</v>
      </c>
      <c r="K1220">
        <v>907105</v>
      </c>
      <c r="L1220">
        <v>1</v>
      </c>
    </row>
    <row r="1221" spans="1:12" x14ac:dyDescent="0.35">
      <c r="A1221">
        <v>8</v>
      </c>
      <c r="C1221">
        <v>0</v>
      </c>
      <c r="D1221" t="s">
        <v>89</v>
      </c>
      <c r="E1221">
        <v>0</v>
      </c>
      <c r="F1221">
        <v>0</v>
      </c>
      <c r="J1221" t="s">
        <v>89</v>
      </c>
      <c r="K1221">
        <v>907105</v>
      </c>
      <c r="L1221">
        <v>1</v>
      </c>
    </row>
    <row r="1222" spans="1:12" x14ac:dyDescent="0.35">
      <c r="A1222">
        <v>9</v>
      </c>
      <c r="C1222">
        <v>0</v>
      </c>
      <c r="D1222" t="s">
        <v>89</v>
      </c>
      <c r="E1222">
        <v>0</v>
      </c>
      <c r="F1222">
        <v>0</v>
      </c>
      <c r="J1222" t="s">
        <v>89</v>
      </c>
      <c r="K1222">
        <v>907105</v>
      </c>
      <c r="L1222">
        <v>1</v>
      </c>
    </row>
    <row r="1223" spans="1:12" x14ac:dyDescent="0.35">
      <c r="A1223">
        <v>10</v>
      </c>
      <c r="C1223">
        <v>0</v>
      </c>
      <c r="D1223" t="s">
        <v>89</v>
      </c>
      <c r="E1223">
        <v>0</v>
      </c>
      <c r="F1223">
        <v>0</v>
      </c>
      <c r="J1223" t="s">
        <v>89</v>
      </c>
      <c r="K1223">
        <v>907105</v>
      </c>
      <c r="L1223">
        <v>1</v>
      </c>
    </row>
    <row r="1224" spans="1:12" x14ac:dyDescent="0.35">
      <c r="A1224">
        <v>11</v>
      </c>
      <c r="C1224">
        <v>0</v>
      </c>
      <c r="D1224" t="s">
        <v>89</v>
      </c>
      <c r="E1224">
        <v>0</v>
      </c>
      <c r="F1224">
        <v>0</v>
      </c>
      <c r="J1224" t="s">
        <v>89</v>
      </c>
      <c r="K1224">
        <v>907105</v>
      </c>
      <c r="L1224">
        <v>1</v>
      </c>
    </row>
    <row r="1225" spans="1:12" x14ac:dyDescent="0.35">
      <c r="A1225">
        <v>12</v>
      </c>
      <c r="C1225">
        <v>0</v>
      </c>
      <c r="D1225" t="s">
        <v>89</v>
      </c>
      <c r="E1225">
        <v>0</v>
      </c>
      <c r="F1225">
        <v>0</v>
      </c>
      <c r="J1225" t="s">
        <v>89</v>
      </c>
      <c r="K1225">
        <v>907105</v>
      </c>
      <c r="L1225">
        <v>1</v>
      </c>
    </row>
    <row r="1226" spans="1:12" x14ac:dyDescent="0.35">
      <c r="A1226">
        <v>1</v>
      </c>
      <c r="B1226" t="s">
        <v>208</v>
      </c>
      <c r="C1226">
        <v>12</v>
      </c>
      <c r="D1226">
        <v>103</v>
      </c>
      <c r="E1226">
        <v>2</v>
      </c>
      <c r="F1226">
        <v>-28</v>
      </c>
      <c r="G1226" t="s">
        <v>205</v>
      </c>
      <c r="H1226" t="s">
        <v>205</v>
      </c>
      <c r="I1226">
        <v>19</v>
      </c>
      <c r="J1226">
        <v>103</v>
      </c>
      <c r="K1226">
        <v>675164</v>
      </c>
      <c r="L1226">
        <v>1</v>
      </c>
    </row>
    <row r="1227" spans="1:12" x14ac:dyDescent="0.35">
      <c r="A1227">
        <v>2</v>
      </c>
      <c r="C1227">
        <v>0</v>
      </c>
      <c r="D1227" t="s">
        <v>89</v>
      </c>
      <c r="E1227">
        <v>0</v>
      </c>
      <c r="F1227">
        <v>0</v>
      </c>
      <c r="J1227" t="s">
        <v>89</v>
      </c>
      <c r="K1227">
        <v>675164</v>
      </c>
      <c r="L1227">
        <v>1</v>
      </c>
    </row>
    <row r="1228" spans="1:12" x14ac:dyDescent="0.35">
      <c r="A1228">
        <v>3</v>
      </c>
      <c r="C1228">
        <v>0</v>
      </c>
      <c r="D1228" t="s">
        <v>89</v>
      </c>
      <c r="E1228">
        <v>0</v>
      </c>
      <c r="F1228">
        <v>0</v>
      </c>
      <c r="J1228" t="s">
        <v>89</v>
      </c>
      <c r="K1228">
        <v>675164</v>
      </c>
      <c r="L1228">
        <v>1</v>
      </c>
    </row>
    <row r="1229" spans="1:12" x14ac:dyDescent="0.35">
      <c r="A1229">
        <v>4</v>
      </c>
      <c r="C1229">
        <v>0</v>
      </c>
      <c r="D1229" t="s">
        <v>89</v>
      </c>
      <c r="E1229">
        <v>0</v>
      </c>
      <c r="F1229">
        <v>0</v>
      </c>
      <c r="J1229" t="s">
        <v>89</v>
      </c>
      <c r="K1229">
        <v>675164</v>
      </c>
      <c r="L1229">
        <v>1</v>
      </c>
    </row>
    <row r="1230" spans="1:12" x14ac:dyDescent="0.35">
      <c r="A1230">
        <v>5</v>
      </c>
      <c r="C1230">
        <v>0</v>
      </c>
      <c r="D1230" t="s">
        <v>89</v>
      </c>
      <c r="E1230">
        <v>0</v>
      </c>
      <c r="F1230">
        <v>0</v>
      </c>
      <c r="J1230" t="s">
        <v>89</v>
      </c>
      <c r="K1230">
        <v>675164</v>
      </c>
      <c r="L1230">
        <v>1</v>
      </c>
    </row>
    <row r="1231" spans="1:12" x14ac:dyDescent="0.35">
      <c r="A1231">
        <v>6</v>
      </c>
      <c r="C1231">
        <v>0</v>
      </c>
      <c r="D1231" t="s">
        <v>89</v>
      </c>
      <c r="E1231">
        <v>0</v>
      </c>
      <c r="F1231">
        <v>0</v>
      </c>
      <c r="J1231" t="s">
        <v>89</v>
      </c>
      <c r="K1231">
        <v>675164</v>
      </c>
      <c r="L1231">
        <v>1</v>
      </c>
    </row>
    <row r="1232" spans="1:12" x14ac:dyDescent="0.35">
      <c r="A1232">
        <v>7</v>
      </c>
      <c r="C1232">
        <v>0</v>
      </c>
      <c r="D1232" t="s">
        <v>89</v>
      </c>
      <c r="E1232">
        <v>0</v>
      </c>
      <c r="F1232">
        <v>0</v>
      </c>
      <c r="J1232" t="s">
        <v>89</v>
      </c>
      <c r="K1232">
        <v>675164</v>
      </c>
      <c r="L1232">
        <v>1</v>
      </c>
    </row>
    <row r="1233" spans="1:12" x14ac:dyDescent="0.35">
      <c r="A1233">
        <v>8</v>
      </c>
      <c r="C1233">
        <v>0</v>
      </c>
      <c r="D1233" t="s">
        <v>89</v>
      </c>
      <c r="E1233">
        <v>0</v>
      </c>
      <c r="F1233">
        <v>0</v>
      </c>
      <c r="J1233" t="s">
        <v>89</v>
      </c>
      <c r="K1233">
        <v>675164</v>
      </c>
      <c r="L1233">
        <v>1</v>
      </c>
    </row>
    <row r="1234" spans="1:12" x14ac:dyDescent="0.35">
      <c r="A1234">
        <v>9</v>
      </c>
      <c r="C1234">
        <v>0</v>
      </c>
      <c r="D1234" t="s">
        <v>89</v>
      </c>
      <c r="E1234">
        <v>0</v>
      </c>
      <c r="F1234">
        <v>0</v>
      </c>
      <c r="J1234" t="s">
        <v>89</v>
      </c>
      <c r="K1234">
        <v>675164</v>
      </c>
      <c r="L1234">
        <v>1</v>
      </c>
    </row>
    <row r="1235" spans="1:12" x14ac:dyDescent="0.35">
      <c r="A1235">
        <v>10</v>
      </c>
      <c r="C1235">
        <v>0</v>
      </c>
      <c r="D1235" t="s">
        <v>89</v>
      </c>
      <c r="E1235">
        <v>0</v>
      </c>
      <c r="F1235">
        <v>0</v>
      </c>
      <c r="J1235" t="s">
        <v>89</v>
      </c>
      <c r="K1235">
        <v>675164</v>
      </c>
      <c r="L1235">
        <v>1</v>
      </c>
    </row>
    <row r="1236" spans="1:12" x14ac:dyDescent="0.35">
      <c r="A1236">
        <v>11</v>
      </c>
      <c r="C1236">
        <v>0</v>
      </c>
      <c r="D1236" t="s">
        <v>89</v>
      </c>
      <c r="E1236">
        <v>0</v>
      </c>
      <c r="F1236">
        <v>0</v>
      </c>
      <c r="J1236" t="s">
        <v>89</v>
      </c>
      <c r="K1236">
        <v>675164</v>
      </c>
      <c r="L1236">
        <v>1</v>
      </c>
    </row>
    <row r="1237" spans="1:12" x14ac:dyDescent="0.35">
      <c r="A1237">
        <v>12</v>
      </c>
      <c r="C1237">
        <v>0</v>
      </c>
      <c r="D1237" t="s">
        <v>89</v>
      </c>
      <c r="E1237">
        <v>0</v>
      </c>
      <c r="F1237">
        <v>0</v>
      </c>
      <c r="J1237" t="s">
        <v>89</v>
      </c>
      <c r="K1237">
        <v>675164</v>
      </c>
      <c r="L1237">
        <v>1</v>
      </c>
    </row>
    <row r="1238" spans="1:12" x14ac:dyDescent="0.35">
      <c r="A1238">
        <v>1</v>
      </c>
      <c r="B1238" t="s">
        <v>209</v>
      </c>
      <c r="C1238">
        <v>13</v>
      </c>
      <c r="D1238">
        <v>104</v>
      </c>
      <c r="E1238">
        <v>1</v>
      </c>
      <c r="F1238">
        <v>-29</v>
      </c>
      <c r="G1238" t="s">
        <v>205</v>
      </c>
      <c r="H1238" t="s">
        <v>205</v>
      </c>
      <c r="I1238">
        <v>19</v>
      </c>
      <c r="J1238">
        <v>104</v>
      </c>
      <c r="K1238">
        <v>25613</v>
      </c>
      <c r="L1238">
        <v>1</v>
      </c>
    </row>
    <row r="1239" spans="1:12" x14ac:dyDescent="0.35">
      <c r="A1239">
        <v>2</v>
      </c>
      <c r="C1239">
        <v>0</v>
      </c>
      <c r="D1239" t="s">
        <v>89</v>
      </c>
      <c r="E1239">
        <v>0</v>
      </c>
      <c r="F1239">
        <v>0</v>
      </c>
      <c r="J1239" t="s">
        <v>89</v>
      </c>
      <c r="K1239">
        <v>25613</v>
      </c>
      <c r="L1239">
        <v>1</v>
      </c>
    </row>
    <row r="1240" spans="1:12" x14ac:dyDescent="0.35">
      <c r="A1240">
        <v>3</v>
      </c>
      <c r="C1240">
        <v>0</v>
      </c>
      <c r="D1240" t="s">
        <v>89</v>
      </c>
      <c r="E1240">
        <v>0</v>
      </c>
      <c r="F1240">
        <v>0</v>
      </c>
      <c r="J1240" t="s">
        <v>89</v>
      </c>
      <c r="K1240">
        <v>25613</v>
      </c>
      <c r="L1240">
        <v>1</v>
      </c>
    </row>
    <row r="1241" spans="1:12" x14ac:dyDescent="0.35">
      <c r="A1241">
        <v>4</v>
      </c>
      <c r="C1241">
        <v>0</v>
      </c>
      <c r="D1241" t="s">
        <v>89</v>
      </c>
      <c r="E1241">
        <v>0</v>
      </c>
      <c r="F1241">
        <v>0</v>
      </c>
      <c r="J1241" t="s">
        <v>89</v>
      </c>
      <c r="K1241">
        <v>25613</v>
      </c>
      <c r="L1241">
        <v>1</v>
      </c>
    </row>
    <row r="1242" spans="1:12" x14ac:dyDescent="0.35">
      <c r="A1242">
        <v>5</v>
      </c>
      <c r="C1242">
        <v>0</v>
      </c>
      <c r="D1242" t="s">
        <v>89</v>
      </c>
      <c r="E1242">
        <v>0</v>
      </c>
      <c r="F1242">
        <v>0</v>
      </c>
      <c r="J1242" t="s">
        <v>89</v>
      </c>
      <c r="K1242">
        <v>25613</v>
      </c>
      <c r="L1242">
        <v>1</v>
      </c>
    </row>
    <row r="1243" spans="1:12" x14ac:dyDescent="0.35">
      <c r="A1243">
        <v>6</v>
      </c>
      <c r="C1243">
        <v>0</v>
      </c>
      <c r="D1243" t="s">
        <v>89</v>
      </c>
      <c r="E1243">
        <v>0</v>
      </c>
      <c r="F1243">
        <v>0</v>
      </c>
      <c r="J1243" t="s">
        <v>89</v>
      </c>
      <c r="K1243">
        <v>25613</v>
      </c>
      <c r="L1243">
        <v>1</v>
      </c>
    </row>
    <row r="1244" spans="1:12" x14ac:dyDescent="0.35">
      <c r="A1244">
        <v>7</v>
      </c>
      <c r="C1244">
        <v>0</v>
      </c>
      <c r="D1244" t="s">
        <v>89</v>
      </c>
      <c r="E1244">
        <v>0</v>
      </c>
      <c r="F1244">
        <v>0</v>
      </c>
      <c r="J1244" t="s">
        <v>89</v>
      </c>
      <c r="K1244">
        <v>25613</v>
      </c>
      <c r="L1244">
        <v>1</v>
      </c>
    </row>
    <row r="1245" spans="1:12" x14ac:dyDescent="0.35">
      <c r="A1245">
        <v>8</v>
      </c>
      <c r="C1245">
        <v>0</v>
      </c>
      <c r="D1245" t="s">
        <v>89</v>
      </c>
      <c r="E1245">
        <v>0</v>
      </c>
      <c r="F1245">
        <v>0</v>
      </c>
      <c r="J1245" t="s">
        <v>89</v>
      </c>
      <c r="K1245">
        <v>25613</v>
      </c>
      <c r="L1245">
        <v>1</v>
      </c>
    </row>
    <row r="1246" spans="1:12" x14ac:dyDescent="0.35">
      <c r="A1246">
        <v>9</v>
      </c>
      <c r="C1246">
        <v>0</v>
      </c>
      <c r="D1246" t="s">
        <v>89</v>
      </c>
      <c r="E1246">
        <v>0</v>
      </c>
      <c r="F1246">
        <v>0</v>
      </c>
      <c r="J1246" t="s">
        <v>89</v>
      </c>
      <c r="K1246">
        <v>25613</v>
      </c>
      <c r="L1246">
        <v>1</v>
      </c>
    </row>
    <row r="1247" spans="1:12" x14ac:dyDescent="0.35">
      <c r="A1247">
        <v>10</v>
      </c>
      <c r="C1247">
        <v>0</v>
      </c>
      <c r="D1247" t="s">
        <v>89</v>
      </c>
      <c r="E1247">
        <v>0</v>
      </c>
      <c r="F1247">
        <v>0</v>
      </c>
      <c r="J1247" t="s">
        <v>89</v>
      </c>
      <c r="K1247">
        <v>25613</v>
      </c>
      <c r="L1247">
        <v>1</v>
      </c>
    </row>
    <row r="1248" spans="1:12" x14ac:dyDescent="0.35">
      <c r="A1248">
        <v>11</v>
      </c>
      <c r="C1248">
        <v>0</v>
      </c>
      <c r="D1248" t="s">
        <v>89</v>
      </c>
      <c r="E1248">
        <v>0</v>
      </c>
      <c r="F1248">
        <v>0</v>
      </c>
      <c r="J1248" t="s">
        <v>89</v>
      </c>
      <c r="K1248">
        <v>25613</v>
      </c>
      <c r="L1248">
        <v>1</v>
      </c>
    </row>
    <row r="1249" spans="1:12" x14ac:dyDescent="0.35">
      <c r="A1249">
        <v>12</v>
      </c>
      <c r="C1249">
        <v>0</v>
      </c>
      <c r="D1249" t="s">
        <v>89</v>
      </c>
      <c r="E1249">
        <v>0</v>
      </c>
      <c r="F1249">
        <v>0</v>
      </c>
      <c r="J1249" t="s">
        <v>89</v>
      </c>
      <c r="K1249">
        <v>25613</v>
      </c>
      <c r="L1249">
        <v>1</v>
      </c>
    </row>
    <row r="1250" spans="1:12" x14ac:dyDescent="0.35">
      <c r="A1250">
        <v>1</v>
      </c>
      <c r="B1250" t="s">
        <v>210</v>
      </c>
      <c r="C1250">
        <v>12</v>
      </c>
      <c r="D1250">
        <v>105</v>
      </c>
      <c r="E1250">
        <v>1</v>
      </c>
      <c r="F1250">
        <v>-30</v>
      </c>
      <c r="G1250" t="s">
        <v>205</v>
      </c>
      <c r="H1250" t="s">
        <v>205</v>
      </c>
      <c r="I1250">
        <v>19</v>
      </c>
      <c r="J1250">
        <v>105</v>
      </c>
      <c r="K1250">
        <v>495051</v>
      </c>
      <c r="L1250">
        <v>1</v>
      </c>
    </row>
    <row r="1251" spans="1:12" x14ac:dyDescent="0.35">
      <c r="A1251">
        <v>2</v>
      </c>
      <c r="C1251">
        <v>0</v>
      </c>
      <c r="D1251" t="s">
        <v>89</v>
      </c>
      <c r="E1251">
        <v>0</v>
      </c>
      <c r="F1251">
        <v>0</v>
      </c>
      <c r="J1251" t="s">
        <v>89</v>
      </c>
      <c r="K1251">
        <v>495051</v>
      </c>
      <c r="L1251">
        <v>1</v>
      </c>
    </row>
    <row r="1252" spans="1:12" x14ac:dyDescent="0.35">
      <c r="A1252">
        <v>3</v>
      </c>
      <c r="C1252">
        <v>0</v>
      </c>
      <c r="D1252" t="s">
        <v>89</v>
      </c>
      <c r="E1252">
        <v>0</v>
      </c>
      <c r="F1252">
        <v>0</v>
      </c>
      <c r="J1252" t="s">
        <v>89</v>
      </c>
      <c r="K1252">
        <v>495051</v>
      </c>
      <c r="L1252">
        <v>1</v>
      </c>
    </row>
    <row r="1253" spans="1:12" x14ac:dyDescent="0.35">
      <c r="A1253">
        <v>4</v>
      </c>
      <c r="C1253">
        <v>0</v>
      </c>
      <c r="D1253" t="s">
        <v>89</v>
      </c>
      <c r="E1253">
        <v>0</v>
      </c>
      <c r="F1253">
        <v>0</v>
      </c>
      <c r="J1253" t="s">
        <v>89</v>
      </c>
      <c r="K1253">
        <v>495051</v>
      </c>
      <c r="L1253">
        <v>1</v>
      </c>
    </row>
    <row r="1254" spans="1:12" x14ac:dyDescent="0.35">
      <c r="A1254">
        <v>5</v>
      </c>
      <c r="C1254">
        <v>0</v>
      </c>
      <c r="D1254" t="s">
        <v>89</v>
      </c>
      <c r="E1254">
        <v>0</v>
      </c>
      <c r="F1254">
        <v>0</v>
      </c>
      <c r="J1254" t="s">
        <v>89</v>
      </c>
      <c r="K1254">
        <v>495051</v>
      </c>
      <c r="L1254">
        <v>1</v>
      </c>
    </row>
    <row r="1255" spans="1:12" x14ac:dyDescent="0.35">
      <c r="A1255">
        <v>6</v>
      </c>
      <c r="C1255">
        <v>0</v>
      </c>
      <c r="D1255" t="s">
        <v>89</v>
      </c>
      <c r="E1255">
        <v>0</v>
      </c>
      <c r="F1255">
        <v>0</v>
      </c>
      <c r="J1255" t="s">
        <v>89</v>
      </c>
      <c r="K1255">
        <v>495051</v>
      </c>
      <c r="L1255">
        <v>1</v>
      </c>
    </row>
    <row r="1256" spans="1:12" x14ac:dyDescent="0.35">
      <c r="A1256">
        <v>7</v>
      </c>
      <c r="C1256">
        <v>0</v>
      </c>
      <c r="D1256" t="s">
        <v>89</v>
      </c>
      <c r="E1256">
        <v>0</v>
      </c>
      <c r="F1256">
        <v>0</v>
      </c>
      <c r="J1256" t="s">
        <v>89</v>
      </c>
      <c r="K1256">
        <v>495051</v>
      </c>
      <c r="L1256">
        <v>1</v>
      </c>
    </row>
    <row r="1257" spans="1:12" x14ac:dyDescent="0.35">
      <c r="A1257">
        <v>8</v>
      </c>
      <c r="C1257">
        <v>0</v>
      </c>
      <c r="D1257" t="s">
        <v>89</v>
      </c>
      <c r="E1257">
        <v>0</v>
      </c>
      <c r="F1257">
        <v>0</v>
      </c>
      <c r="J1257" t="s">
        <v>89</v>
      </c>
      <c r="K1257">
        <v>495051</v>
      </c>
      <c r="L1257">
        <v>1</v>
      </c>
    </row>
    <row r="1258" spans="1:12" x14ac:dyDescent="0.35">
      <c r="A1258">
        <v>9</v>
      </c>
      <c r="C1258">
        <v>0</v>
      </c>
      <c r="D1258" t="s">
        <v>89</v>
      </c>
      <c r="E1258">
        <v>0</v>
      </c>
      <c r="F1258">
        <v>0</v>
      </c>
      <c r="J1258" t="s">
        <v>89</v>
      </c>
      <c r="K1258">
        <v>495051</v>
      </c>
      <c r="L1258">
        <v>1</v>
      </c>
    </row>
    <row r="1259" spans="1:12" x14ac:dyDescent="0.35">
      <c r="A1259">
        <v>10</v>
      </c>
      <c r="C1259">
        <v>0</v>
      </c>
      <c r="D1259" t="s">
        <v>89</v>
      </c>
      <c r="E1259">
        <v>0</v>
      </c>
      <c r="F1259">
        <v>0</v>
      </c>
      <c r="J1259" t="s">
        <v>89</v>
      </c>
      <c r="K1259">
        <v>495051</v>
      </c>
      <c r="L1259">
        <v>1</v>
      </c>
    </row>
    <row r="1260" spans="1:12" x14ac:dyDescent="0.35">
      <c r="A1260">
        <v>11</v>
      </c>
      <c r="C1260">
        <v>0</v>
      </c>
      <c r="D1260" t="s">
        <v>89</v>
      </c>
      <c r="E1260">
        <v>0</v>
      </c>
      <c r="F1260">
        <v>0</v>
      </c>
      <c r="J1260" t="s">
        <v>89</v>
      </c>
      <c r="K1260">
        <v>495051</v>
      </c>
      <c r="L1260">
        <v>1</v>
      </c>
    </row>
    <row r="1261" spans="1:12" x14ac:dyDescent="0.35">
      <c r="A1261">
        <v>12</v>
      </c>
      <c r="C1261">
        <v>0</v>
      </c>
      <c r="D1261" t="s">
        <v>89</v>
      </c>
      <c r="E1261">
        <v>0</v>
      </c>
      <c r="F1261">
        <v>0</v>
      </c>
      <c r="J1261" t="s">
        <v>89</v>
      </c>
      <c r="K1261">
        <v>495051</v>
      </c>
      <c r="L1261">
        <v>1</v>
      </c>
    </row>
    <row r="1262" spans="1:12" x14ac:dyDescent="0.35">
      <c r="A1262">
        <v>1</v>
      </c>
      <c r="B1262" t="s">
        <v>211</v>
      </c>
      <c r="C1262">
        <v>18</v>
      </c>
      <c r="D1262">
        <v>106</v>
      </c>
      <c r="E1262">
        <v>3</v>
      </c>
      <c r="F1262">
        <v>-31</v>
      </c>
      <c r="G1262" t="s">
        <v>205</v>
      </c>
      <c r="H1262" t="s">
        <v>205</v>
      </c>
      <c r="I1262">
        <v>19</v>
      </c>
      <c r="J1262">
        <v>106</v>
      </c>
      <c r="K1262">
        <v>337194</v>
      </c>
      <c r="L1262">
        <v>1</v>
      </c>
    </row>
    <row r="1263" spans="1:12" x14ac:dyDescent="0.35">
      <c r="A1263">
        <v>2</v>
      </c>
      <c r="C1263">
        <v>0</v>
      </c>
      <c r="D1263" t="s">
        <v>89</v>
      </c>
      <c r="E1263">
        <v>0</v>
      </c>
      <c r="F1263">
        <v>0</v>
      </c>
      <c r="J1263" t="s">
        <v>89</v>
      </c>
      <c r="K1263">
        <v>337194</v>
      </c>
      <c r="L1263">
        <v>1</v>
      </c>
    </row>
    <row r="1264" spans="1:12" x14ac:dyDescent="0.35">
      <c r="A1264">
        <v>3</v>
      </c>
      <c r="C1264">
        <v>0</v>
      </c>
      <c r="D1264" t="s">
        <v>89</v>
      </c>
      <c r="E1264">
        <v>0</v>
      </c>
      <c r="F1264">
        <v>0</v>
      </c>
      <c r="J1264" t="s">
        <v>89</v>
      </c>
      <c r="K1264">
        <v>337194</v>
      </c>
      <c r="L1264">
        <v>1</v>
      </c>
    </row>
    <row r="1265" spans="1:12" x14ac:dyDescent="0.35">
      <c r="A1265">
        <v>4</v>
      </c>
      <c r="C1265">
        <v>0</v>
      </c>
      <c r="D1265" t="s">
        <v>89</v>
      </c>
      <c r="E1265">
        <v>0</v>
      </c>
      <c r="F1265">
        <v>0</v>
      </c>
      <c r="J1265" t="s">
        <v>89</v>
      </c>
      <c r="K1265">
        <v>337194</v>
      </c>
      <c r="L1265">
        <v>1</v>
      </c>
    </row>
    <row r="1266" spans="1:12" x14ac:dyDescent="0.35">
      <c r="A1266">
        <v>5</v>
      </c>
      <c r="C1266">
        <v>0</v>
      </c>
      <c r="D1266" t="s">
        <v>89</v>
      </c>
      <c r="E1266">
        <v>0</v>
      </c>
      <c r="F1266">
        <v>0</v>
      </c>
      <c r="J1266" t="s">
        <v>89</v>
      </c>
      <c r="K1266">
        <v>337194</v>
      </c>
      <c r="L1266">
        <v>1</v>
      </c>
    </row>
    <row r="1267" spans="1:12" x14ac:dyDescent="0.35">
      <c r="A1267">
        <v>6</v>
      </c>
      <c r="C1267">
        <v>0</v>
      </c>
      <c r="D1267" t="s">
        <v>89</v>
      </c>
      <c r="E1267">
        <v>0</v>
      </c>
      <c r="F1267">
        <v>0</v>
      </c>
      <c r="J1267" t="s">
        <v>89</v>
      </c>
      <c r="K1267">
        <v>337194</v>
      </c>
      <c r="L1267">
        <v>1</v>
      </c>
    </row>
    <row r="1268" spans="1:12" x14ac:dyDescent="0.35">
      <c r="A1268">
        <v>7</v>
      </c>
      <c r="C1268">
        <v>0</v>
      </c>
      <c r="D1268" t="s">
        <v>89</v>
      </c>
      <c r="E1268">
        <v>0</v>
      </c>
      <c r="F1268">
        <v>0</v>
      </c>
      <c r="J1268" t="s">
        <v>89</v>
      </c>
      <c r="K1268">
        <v>337194</v>
      </c>
      <c r="L1268">
        <v>1</v>
      </c>
    </row>
    <row r="1269" spans="1:12" x14ac:dyDescent="0.35">
      <c r="A1269">
        <v>8</v>
      </c>
      <c r="C1269">
        <v>0</v>
      </c>
      <c r="D1269" t="s">
        <v>89</v>
      </c>
      <c r="E1269">
        <v>0</v>
      </c>
      <c r="F1269">
        <v>0</v>
      </c>
      <c r="J1269" t="s">
        <v>89</v>
      </c>
      <c r="K1269">
        <v>337194</v>
      </c>
      <c r="L1269">
        <v>1</v>
      </c>
    </row>
    <row r="1270" spans="1:12" x14ac:dyDescent="0.35">
      <c r="A1270">
        <v>9</v>
      </c>
      <c r="C1270">
        <v>0</v>
      </c>
      <c r="D1270" t="s">
        <v>89</v>
      </c>
      <c r="E1270">
        <v>0</v>
      </c>
      <c r="F1270">
        <v>0</v>
      </c>
      <c r="J1270" t="s">
        <v>89</v>
      </c>
      <c r="K1270">
        <v>337194</v>
      </c>
      <c r="L1270">
        <v>1</v>
      </c>
    </row>
    <row r="1271" spans="1:12" x14ac:dyDescent="0.35">
      <c r="A1271">
        <v>10</v>
      </c>
      <c r="C1271">
        <v>0</v>
      </c>
      <c r="D1271" t="s">
        <v>89</v>
      </c>
      <c r="E1271">
        <v>0</v>
      </c>
      <c r="F1271">
        <v>0</v>
      </c>
      <c r="J1271" t="s">
        <v>89</v>
      </c>
      <c r="K1271">
        <v>337194</v>
      </c>
      <c r="L1271">
        <v>1</v>
      </c>
    </row>
    <row r="1272" spans="1:12" x14ac:dyDescent="0.35">
      <c r="A1272">
        <v>11</v>
      </c>
      <c r="C1272">
        <v>0</v>
      </c>
      <c r="D1272" t="s">
        <v>89</v>
      </c>
      <c r="E1272">
        <v>0</v>
      </c>
      <c r="F1272">
        <v>0</v>
      </c>
      <c r="J1272" t="s">
        <v>89</v>
      </c>
      <c r="K1272">
        <v>337194</v>
      </c>
      <c r="L1272">
        <v>1</v>
      </c>
    </row>
    <row r="1273" spans="1:12" x14ac:dyDescent="0.35">
      <c r="A1273">
        <v>12</v>
      </c>
      <c r="C1273">
        <v>0</v>
      </c>
      <c r="D1273" t="s">
        <v>89</v>
      </c>
      <c r="E1273">
        <v>0</v>
      </c>
      <c r="F1273">
        <v>0</v>
      </c>
      <c r="J1273" t="s">
        <v>89</v>
      </c>
      <c r="K1273">
        <v>337194</v>
      </c>
      <c r="L1273">
        <v>1</v>
      </c>
    </row>
    <row r="1274" spans="1:12" x14ac:dyDescent="0.35">
      <c r="A1274">
        <v>1</v>
      </c>
      <c r="B1274" t="s">
        <v>212</v>
      </c>
      <c r="C1274">
        <v>40</v>
      </c>
      <c r="D1274">
        <v>107</v>
      </c>
      <c r="E1274">
        <v>3</v>
      </c>
      <c r="F1274">
        <v>-32</v>
      </c>
      <c r="G1274" t="s">
        <v>213</v>
      </c>
      <c r="H1274" t="s">
        <v>213</v>
      </c>
      <c r="I1274">
        <v>20</v>
      </c>
      <c r="J1274">
        <v>107</v>
      </c>
      <c r="K1274">
        <v>20698</v>
      </c>
      <c r="L1274">
        <v>1</v>
      </c>
    </row>
    <row r="1275" spans="1:12" x14ac:dyDescent="0.35">
      <c r="A1275">
        <v>2</v>
      </c>
      <c r="C1275">
        <v>0</v>
      </c>
      <c r="D1275" t="s">
        <v>89</v>
      </c>
      <c r="E1275">
        <v>0</v>
      </c>
      <c r="F1275">
        <v>0</v>
      </c>
      <c r="J1275" t="s">
        <v>89</v>
      </c>
      <c r="K1275">
        <v>20698</v>
      </c>
      <c r="L1275">
        <v>1</v>
      </c>
    </row>
    <row r="1276" spans="1:12" x14ac:dyDescent="0.35">
      <c r="A1276">
        <v>3</v>
      </c>
      <c r="C1276">
        <v>0</v>
      </c>
      <c r="D1276" t="s">
        <v>89</v>
      </c>
      <c r="E1276">
        <v>0</v>
      </c>
      <c r="F1276">
        <v>0</v>
      </c>
      <c r="J1276" t="s">
        <v>89</v>
      </c>
      <c r="K1276">
        <v>20698</v>
      </c>
      <c r="L1276">
        <v>1</v>
      </c>
    </row>
    <row r="1277" spans="1:12" x14ac:dyDescent="0.35">
      <c r="A1277">
        <v>4</v>
      </c>
      <c r="C1277">
        <v>0</v>
      </c>
      <c r="D1277" t="s">
        <v>89</v>
      </c>
      <c r="E1277">
        <v>0</v>
      </c>
      <c r="F1277">
        <v>0</v>
      </c>
      <c r="J1277" t="s">
        <v>89</v>
      </c>
      <c r="K1277">
        <v>20698</v>
      </c>
      <c r="L1277">
        <v>1</v>
      </c>
    </row>
    <row r="1278" spans="1:12" x14ac:dyDescent="0.35">
      <c r="A1278">
        <v>5</v>
      </c>
      <c r="C1278">
        <v>0</v>
      </c>
      <c r="D1278" t="s">
        <v>89</v>
      </c>
      <c r="E1278">
        <v>0</v>
      </c>
      <c r="F1278">
        <v>0</v>
      </c>
      <c r="J1278" t="s">
        <v>89</v>
      </c>
      <c r="K1278">
        <v>20698</v>
      </c>
      <c r="L1278">
        <v>1</v>
      </c>
    </row>
    <row r="1279" spans="1:12" x14ac:dyDescent="0.35">
      <c r="A1279">
        <v>6</v>
      </c>
      <c r="C1279">
        <v>0</v>
      </c>
      <c r="D1279" t="s">
        <v>89</v>
      </c>
      <c r="E1279">
        <v>0</v>
      </c>
      <c r="F1279">
        <v>0</v>
      </c>
      <c r="J1279" t="s">
        <v>89</v>
      </c>
      <c r="K1279">
        <v>20698</v>
      </c>
      <c r="L1279">
        <v>1</v>
      </c>
    </row>
    <row r="1280" spans="1:12" x14ac:dyDescent="0.35">
      <c r="A1280">
        <v>7</v>
      </c>
      <c r="C1280">
        <v>0</v>
      </c>
      <c r="D1280" t="s">
        <v>89</v>
      </c>
      <c r="E1280">
        <v>0</v>
      </c>
      <c r="F1280">
        <v>0</v>
      </c>
      <c r="J1280" t="s">
        <v>89</v>
      </c>
      <c r="K1280">
        <v>20698</v>
      </c>
      <c r="L1280">
        <v>1</v>
      </c>
    </row>
    <row r="1281" spans="1:12" x14ac:dyDescent="0.35">
      <c r="A1281">
        <v>8</v>
      </c>
      <c r="C1281">
        <v>0</v>
      </c>
      <c r="D1281" t="s">
        <v>89</v>
      </c>
      <c r="E1281">
        <v>0</v>
      </c>
      <c r="F1281">
        <v>0</v>
      </c>
      <c r="J1281" t="s">
        <v>89</v>
      </c>
      <c r="K1281">
        <v>20698</v>
      </c>
      <c r="L1281">
        <v>1</v>
      </c>
    </row>
    <row r="1282" spans="1:12" x14ac:dyDescent="0.35">
      <c r="A1282">
        <v>9</v>
      </c>
      <c r="C1282">
        <v>0</v>
      </c>
      <c r="D1282" t="s">
        <v>89</v>
      </c>
      <c r="E1282">
        <v>0</v>
      </c>
      <c r="F1282">
        <v>0</v>
      </c>
      <c r="J1282" t="s">
        <v>89</v>
      </c>
      <c r="K1282">
        <v>20698</v>
      </c>
      <c r="L1282">
        <v>1</v>
      </c>
    </row>
    <row r="1283" spans="1:12" x14ac:dyDescent="0.35">
      <c r="A1283">
        <v>10</v>
      </c>
      <c r="C1283">
        <v>0</v>
      </c>
      <c r="D1283" t="s">
        <v>89</v>
      </c>
      <c r="E1283">
        <v>0</v>
      </c>
      <c r="F1283">
        <v>0</v>
      </c>
      <c r="J1283" t="s">
        <v>89</v>
      </c>
      <c r="K1283">
        <v>20698</v>
      </c>
      <c r="L1283">
        <v>1</v>
      </c>
    </row>
    <row r="1284" spans="1:12" x14ac:dyDescent="0.35">
      <c r="A1284">
        <v>11</v>
      </c>
      <c r="C1284">
        <v>0</v>
      </c>
      <c r="D1284" t="s">
        <v>89</v>
      </c>
      <c r="E1284">
        <v>0</v>
      </c>
      <c r="F1284">
        <v>0</v>
      </c>
      <c r="J1284" t="s">
        <v>89</v>
      </c>
      <c r="K1284">
        <v>20698</v>
      </c>
      <c r="L1284">
        <v>1</v>
      </c>
    </row>
    <row r="1285" spans="1:12" x14ac:dyDescent="0.35">
      <c r="A1285">
        <v>12</v>
      </c>
      <c r="C1285">
        <v>0</v>
      </c>
      <c r="D1285" t="s">
        <v>89</v>
      </c>
      <c r="E1285">
        <v>0</v>
      </c>
      <c r="F1285">
        <v>0</v>
      </c>
      <c r="J1285" t="s">
        <v>89</v>
      </c>
      <c r="K1285">
        <v>20698</v>
      </c>
      <c r="L1285">
        <v>1</v>
      </c>
    </row>
    <row r="1286" spans="1:12" x14ac:dyDescent="0.35">
      <c r="A1286">
        <v>1</v>
      </c>
      <c r="B1286" t="s">
        <v>214</v>
      </c>
      <c r="C1286">
        <v>34</v>
      </c>
      <c r="D1286">
        <v>108</v>
      </c>
      <c r="E1286">
        <v>2</v>
      </c>
      <c r="F1286">
        <v>-33</v>
      </c>
      <c r="G1286" t="s">
        <v>213</v>
      </c>
      <c r="H1286" t="s">
        <v>213</v>
      </c>
      <c r="I1286">
        <v>20</v>
      </c>
      <c r="J1286">
        <v>108</v>
      </c>
      <c r="K1286">
        <v>278578</v>
      </c>
      <c r="L1286">
        <v>1</v>
      </c>
    </row>
    <row r="1287" spans="1:12" x14ac:dyDescent="0.35">
      <c r="A1287">
        <v>2</v>
      </c>
      <c r="C1287">
        <v>0</v>
      </c>
      <c r="D1287" t="s">
        <v>89</v>
      </c>
      <c r="E1287">
        <v>0</v>
      </c>
      <c r="F1287">
        <v>0</v>
      </c>
      <c r="J1287" t="s">
        <v>89</v>
      </c>
      <c r="K1287">
        <v>278578</v>
      </c>
      <c r="L1287">
        <v>1</v>
      </c>
    </row>
    <row r="1288" spans="1:12" x14ac:dyDescent="0.35">
      <c r="A1288">
        <v>3</v>
      </c>
      <c r="C1288">
        <v>0</v>
      </c>
      <c r="D1288" t="s">
        <v>89</v>
      </c>
      <c r="E1288">
        <v>0</v>
      </c>
      <c r="F1288">
        <v>0</v>
      </c>
      <c r="J1288" t="s">
        <v>89</v>
      </c>
      <c r="K1288">
        <v>278578</v>
      </c>
      <c r="L1288">
        <v>1</v>
      </c>
    </row>
    <row r="1289" spans="1:12" x14ac:dyDescent="0.35">
      <c r="A1289">
        <v>4</v>
      </c>
      <c r="C1289">
        <v>0</v>
      </c>
      <c r="D1289" t="s">
        <v>89</v>
      </c>
      <c r="E1289">
        <v>0</v>
      </c>
      <c r="F1289">
        <v>0</v>
      </c>
      <c r="J1289" t="s">
        <v>89</v>
      </c>
      <c r="K1289">
        <v>278578</v>
      </c>
      <c r="L1289">
        <v>1</v>
      </c>
    </row>
    <row r="1290" spans="1:12" x14ac:dyDescent="0.35">
      <c r="A1290">
        <v>5</v>
      </c>
      <c r="C1290">
        <v>0</v>
      </c>
      <c r="D1290" t="s">
        <v>89</v>
      </c>
      <c r="E1290">
        <v>0</v>
      </c>
      <c r="F1290">
        <v>0</v>
      </c>
      <c r="J1290" t="s">
        <v>89</v>
      </c>
      <c r="K1290">
        <v>278578</v>
      </c>
      <c r="L1290">
        <v>1</v>
      </c>
    </row>
    <row r="1291" spans="1:12" x14ac:dyDescent="0.35">
      <c r="A1291">
        <v>6</v>
      </c>
      <c r="C1291">
        <v>0</v>
      </c>
      <c r="D1291" t="s">
        <v>89</v>
      </c>
      <c r="E1291">
        <v>0</v>
      </c>
      <c r="F1291">
        <v>0</v>
      </c>
      <c r="J1291" t="s">
        <v>89</v>
      </c>
      <c r="K1291">
        <v>278578</v>
      </c>
      <c r="L1291">
        <v>1</v>
      </c>
    </row>
    <row r="1292" spans="1:12" x14ac:dyDescent="0.35">
      <c r="A1292">
        <v>7</v>
      </c>
      <c r="C1292">
        <v>0</v>
      </c>
      <c r="D1292" t="s">
        <v>89</v>
      </c>
      <c r="E1292">
        <v>0</v>
      </c>
      <c r="F1292">
        <v>0</v>
      </c>
      <c r="J1292" t="s">
        <v>89</v>
      </c>
      <c r="K1292">
        <v>278578</v>
      </c>
      <c r="L1292">
        <v>1</v>
      </c>
    </row>
    <row r="1293" spans="1:12" x14ac:dyDescent="0.35">
      <c r="A1293">
        <v>8</v>
      </c>
      <c r="C1293">
        <v>0</v>
      </c>
      <c r="D1293" t="s">
        <v>89</v>
      </c>
      <c r="E1293">
        <v>0</v>
      </c>
      <c r="F1293">
        <v>0</v>
      </c>
      <c r="J1293" t="s">
        <v>89</v>
      </c>
      <c r="K1293">
        <v>278578</v>
      </c>
      <c r="L1293">
        <v>1</v>
      </c>
    </row>
    <row r="1294" spans="1:12" x14ac:dyDescent="0.35">
      <c r="A1294">
        <v>9</v>
      </c>
      <c r="C1294">
        <v>0</v>
      </c>
      <c r="D1294" t="s">
        <v>89</v>
      </c>
      <c r="E1294">
        <v>0</v>
      </c>
      <c r="F1294">
        <v>0</v>
      </c>
      <c r="J1294" t="s">
        <v>89</v>
      </c>
      <c r="K1294">
        <v>278578</v>
      </c>
      <c r="L1294">
        <v>1</v>
      </c>
    </row>
    <row r="1295" spans="1:12" x14ac:dyDescent="0.35">
      <c r="A1295">
        <v>10</v>
      </c>
      <c r="C1295">
        <v>0</v>
      </c>
      <c r="D1295" t="s">
        <v>89</v>
      </c>
      <c r="E1295">
        <v>0</v>
      </c>
      <c r="F1295">
        <v>0</v>
      </c>
      <c r="J1295" t="s">
        <v>89</v>
      </c>
      <c r="K1295">
        <v>278578</v>
      </c>
      <c r="L1295">
        <v>1</v>
      </c>
    </row>
    <row r="1296" spans="1:12" x14ac:dyDescent="0.35">
      <c r="A1296">
        <v>11</v>
      </c>
      <c r="C1296">
        <v>0</v>
      </c>
      <c r="D1296" t="s">
        <v>89</v>
      </c>
      <c r="E1296">
        <v>0</v>
      </c>
      <c r="F1296">
        <v>0</v>
      </c>
      <c r="J1296" t="s">
        <v>89</v>
      </c>
      <c r="K1296">
        <v>278578</v>
      </c>
      <c r="L1296">
        <v>1</v>
      </c>
    </row>
    <row r="1297" spans="1:12" x14ac:dyDescent="0.35">
      <c r="A1297">
        <v>12</v>
      </c>
      <c r="C1297">
        <v>0</v>
      </c>
      <c r="D1297" t="s">
        <v>89</v>
      </c>
      <c r="E1297">
        <v>0</v>
      </c>
      <c r="F1297">
        <v>0</v>
      </c>
      <c r="J1297" t="s">
        <v>89</v>
      </c>
      <c r="K1297">
        <v>278578</v>
      </c>
      <c r="L1297">
        <v>1</v>
      </c>
    </row>
    <row r="1298" spans="1:12" x14ac:dyDescent="0.35">
      <c r="A1298">
        <v>1</v>
      </c>
      <c r="B1298" t="s">
        <v>215</v>
      </c>
      <c r="C1298">
        <v>34</v>
      </c>
      <c r="D1298">
        <v>109</v>
      </c>
      <c r="E1298">
        <v>1</v>
      </c>
      <c r="F1298">
        <v>-34</v>
      </c>
      <c r="G1298" t="s">
        <v>213</v>
      </c>
      <c r="H1298" t="s">
        <v>213</v>
      </c>
      <c r="I1298">
        <v>20</v>
      </c>
      <c r="J1298">
        <v>109</v>
      </c>
      <c r="K1298">
        <v>227027</v>
      </c>
      <c r="L1298">
        <v>1</v>
      </c>
    </row>
    <row r="1299" spans="1:12" x14ac:dyDescent="0.35">
      <c r="A1299">
        <v>2</v>
      </c>
      <c r="C1299">
        <v>0</v>
      </c>
      <c r="D1299" t="s">
        <v>89</v>
      </c>
      <c r="E1299">
        <v>0</v>
      </c>
      <c r="F1299">
        <v>0</v>
      </c>
      <c r="J1299" t="s">
        <v>89</v>
      </c>
      <c r="K1299">
        <v>227027</v>
      </c>
      <c r="L1299">
        <v>1</v>
      </c>
    </row>
    <row r="1300" spans="1:12" x14ac:dyDescent="0.35">
      <c r="A1300">
        <v>3</v>
      </c>
      <c r="C1300">
        <v>0</v>
      </c>
      <c r="D1300" t="s">
        <v>89</v>
      </c>
      <c r="E1300">
        <v>0</v>
      </c>
      <c r="F1300">
        <v>0</v>
      </c>
      <c r="J1300" t="s">
        <v>89</v>
      </c>
      <c r="K1300">
        <v>227027</v>
      </c>
      <c r="L1300">
        <v>1</v>
      </c>
    </row>
    <row r="1301" spans="1:12" x14ac:dyDescent="0.35">
      <c r="A1301">
        <v>4</v>
      </c>
      <c r="C1301">
        <v>0</v>
      </c>
      <c r="D1301" t="s">
        <v>89</v>
      </c>
      <c r="E1301">
        <v>0</v>
      </c>
      <c r="F1301">
        <v>0</v>
      </c>
      <c r="J1301" t="s">
        <v>89</v>
      </c>
      <c r="K1301">
        <v>227027</v>
      </c>
      <c r="L1301">
        <v>1</v>
      </c>
    </row>
    <row r="1302" spans="1:12" x14ac:dyDescent="0.35">
      <c r="A1302">
        <v>5</v>
      </c>
      <c r="C1302">
        <v>0</v>
      </c>
      <c r="D1302" t="s">
        <v>89</v>
      </c>
      <c r="E1302">
        <v>0</v>
      </c>
      <c r="F1302">
        <v>0</v>
      </c>
      <c r="J1302" t="s">
        <v>89</v>
      </c>
      <c r="K1302">
        <v>227027</v>
      </c>
      <c r="L1302">
        <v>1</v>
      </c>
    </row>
    <row r="1303" spans="1:12" x14ac:dyDescent="0.35">
      <c r="A1303">
        <v>6</v>
      </c>
      <c r="C1303">
        <v>0</v>
      </c>
      <c r="D1303" t="s">
        <v>89</v>
      </c>
      <c r="E1303">
        <v>0</v>
      </c>
      <c r="F1303">
        <v>0</v>
      </c>
      <c r="J1303" t="s">
        <v>89</v>
      </c>
      <c r="K1303">
        <v>227027</v>
      </c>
      <c r="L1303">
        <v>1</v>
      </c>
    </row>
    <row r="1304" spans="1:12" x14ac:dyDescent="0.35">
      <c r="A1304">
        <v>7</v>
      </c>
      <c r="C1304">
        <v>0</v>
      </c>
      <c r="D1304" t="s">
        <v>89</v>
      </c>
      <c r="E1304">
        <v>0</v>
      </c>
      <c r="F1304">
        <v>0</v>
      </c>
      <c r="J1304" t="s">
        <v>89</v>
      </c>
      <c r="K1304">
        <v>227027</v>
      </c>
      <c r="L1304">
        <v>1</v>
      </c>
    </row>
    <row r="1305" spans="1:12" x14ac:dyDescent="0.35">
      <c r="A1305">
        <v>8</v>
      </c>
      <c r="C1305">
        <v>0</v>
      </c>
      <c r="D1305" t="s">
        <v>89</v>
      </c>
      <c r="E1305">
        <v>0</v>
      </c>
      <c r="F1305">
        <v>0</v>
      </c>
      <c r="J1305" t="s">
        <v>89</v>
      </c>
      <c r="K1305">
        <v>227027</v>
      </c>
      <c r="L1305">
        <v>1</v>
      </c>
    </row>
    <row r="1306" spans="1:12" x14ac:dyDescent="0.35">
      <c r="A1306">
        <v>9</v>
      </c>
      <c r="C1306">
        <v>0</v>
      </c>
      <c r="D1306" t="s">
        <v>89</v>
      </c>
      <c r="E1306">
        <v>0</v>
      </c>
      <c r="F1306">
        <v>0</v>
      </c>
      <c r="J1306" t="s">
        <v>89</v>
      </c>
      <c r="K1306">
        <v>227027</v>
      </c>
      <c r="L1306">
        <v>1</v>
      </c>
    </row>
    <row r="1307" spans="1:12" x14ac:dyDescent="0.35">
      <c r="A1307">
        <v>10</v>
      </c>
      <c r="C1307">
        <v>0</v>
      </c>
      <c r="D1307" t="s">
        <v>89</v>
      </c>
      <c r="E1307">
        <v>0</v>
      </c>
      <c r="F1307">
        <v>0</v>
      </c>
      <c r="J1307" t="s">
        <v>89</v>
      </c>
      <c r="K1307">
        <v>227027</v>
      </c>
      <c r="L1307">
        <v>1</v>
      </c>
    </row>
    <row r="1308" spans="1:12" x14ac:dyDescent="0.35">
      <c r="A1308">
        <v>11</v>
      </c>
      <c r="C1308">
        <v>0</v>
      </c>
      <c r="D1308" t="s">
        <v>89</v>
      </c>
      <c r="E1308">
        <v>0</v>
      </c>
      <c r="F1308">
        <v>0</v>
      </c>
      <c r="J1308" t="s">
        <v>89</v>
      </c>
      <c r="K1308">
        <v>227027</v>
      </c>
      <c r="L1308">
        <v>1</v>
      </c>
    </row>
    <row r="1309" spans="1:12" x14ac:dyDescent="0.35">
      <c r="A1309">
        <v>12</v>
      </c>
      <c r="C1309">
        <v>0</v>
      </c>
      <c r="D1309" t="s">
        <v>89</v>
      </c>
      <c r="E1309">
        <v>0</v>
      </c>
      <c r="F1309">
        <v>0</v>
      </c>
      <c r="J1309" t="s">
        <v>89</v>
      </c>
      <c r="K1309">
        <v>227027</v>
      </c>
      <c r="L1309">
        <v>1</v>
      </c>
    </row>
    <row r="1310" spans="1:12" x14ac:dyDescent="0.35">
      <c r="A1310">
        <v>1</v>
      </c>
      <c r="B1310" t="s">
        <v>216</v>
      </c>
      <c r="C1310">
        <v>17</v>
      </c>
      <c r="D1310">
        <v>110</v>
      </c>
      <c r="E1310">
        <v>1</v>
      </c>
      <c r="F1310">
        <v>-35</v>
      </c>
      <c r="G1310" t="s">
        <v>217</v>
      </c>
      <c r="H1310" t="s">
        <v>217</v>
      </c>
      <c r="I1310">
        <v>21</v>
      </c>
      <c r="J1310">
        <v>110</v>
      </c>
      <c r="K1310">
        <v>32083</v>
      </c>
      <c r="L1310">
        <v>1</v>
      </c>
    </row>
    <row r="1311" spans="1:12" x14ac:dyDescent="0.35">
      <c r="A1311">
        <v>2</v>
      </c>
      <c r="C1311">
        <v>0</v>
      </c>
      <c r="D1311" t="s">
        <v>89</v>
      </c>
      <c r="E1311">
        <v>0</v>
      </c>
      <c r="F1311">
        <v>0</v>
      </c>
      <c r="J1311" t="s">
        <v>89</v>
      </c>
      <c r="K1311">
        <v>32083</v>
      </c>
      <c r="L1311">
        <v>1</v>
      </c>
    </row>
    <row r="1312" spans="1:12" x14ac:dyDescent="0.35">
      <c r="A1312">
        <v>3</v>
      </c>
      <c r="C1312">
        <v>0</v>
      </c>
      <c r="D1312" t="s">
        <v>89</v>
      </c>
      <c r="E1312">
        <v>0</v>
      </c>
      <c r="F1312">
        <v>0</v>
      </c>
      <c r="J1312" t="s">
        <v>89</v>
      </c>
      <c r="K1312">
        <v>32083</v>
      </c>
      <c r="L1312">
        <v>1</v>
      </c>
    </row>
    <row r="1313" spans="1:12" x14ac:dyDescent="0.35">
      <c r="A1313">
        <v>4</v>
      </c>
      <c r="C1313">
        <v>0</v>
      </c>
      <c r="D1313" t="s">
        <v>89</v>
      </c>
      <c r="E1313">
        <v>0</v>
      </c>
      <c r="F1313">
        <v>0</v>
      </c>
      <c r="J1313" t="s">
        <v>89</v>
      </c>
      <c r="K1313">
        <v>32083</v>
      </c>
      <c r="L1313">
        <v>1</v>
      </c>
    </row>
    <row r="1314" spans="1:12" x14ac:dyDescent="0.35">
      <c r="A1314">
        <v>5</v>
      </c>
      <c r="C1314">
        <v>0</v>
      </c>
      <c r="D1314" t="s">
        <v>89</v>
      </c>
      <c r="E1314">
        <v>0</v>
      </c>
      <c r="F1314">
        <v>0</v>
      </c>
      <c r="J1314" t="s">
        <v>89</v>
      </c>
      <c r="K1314">
        <v>32083</v>
      </c>
      <c r="L1314">
        <v>1</v>
      </c>
    </row>
    <row r="1315" spans="1:12" x14ac:dyDescent="0.35">
      <c r="A1315">
        <v>6</v>
      </c>
      <c r="C1315">
        <v>0</v>
      </c>
      <c r="D1315" t="s">
        <v>89</v>
      </c>
      <c r="E1315">
        <v>0</v>
      </c>
      <c r="F1315">
        <v>0</v>
      </c>
      <c r="J1315" t="s">
        <v>89</v>
      </c>
      <c r="K1315">
        <v>32083</v>
      </c>
      <c r="L1315">
        <v>1</v>
      </c>
    </row>
    <row r="1316" spans="1:12" x14ac:dyDescent="0.35">
      <c r="A1316">
        <v>7</v>
      </c>
      <c r="C1316">
        <v>0</v>
      </c>
      <c r="D1316" t="s">
        <v>89</v>
      </c>
      <c r="E1316">
        <v>0</v>
      </c>
      <c r="F1316">
        <v>0</v>
      </c>
      <c r="J1316" t="s">
        <v>89</v>
      </c>
      <c r="K1316">
        <v>32083</v>
      </c>
      <c r="L1316">
        <v>1</v>
      </c>
    </row>
    <row r="1317" spans="1:12" x14ac:dyDescent="0.35">
      <c r="A1317">
        <v>8</v>
      </c>
      <c r="C1317">
        <v>0</v>
      </c>
      <c r="D1317" t="s">
        <v>89</v>
      </c>
      <c r="E1317">
        <v>0</v>
      </c>
      <c r="F1317">
        <v>0</v>
      </c>
      <c r="J1317" t="s">
        <v>89</v>
      </c>
      <c r="K1317">
        <v>32083</v>
      </c>
      <c r="L1317">
        <v>1</v>
      </c>
    </row>
    <row r="1318" spans="1:12" x14ac:dyDescent="0.35">
      <c r="A1318">
        <v>9</v>
      </c>
      <c r="C1318">
        <v>0</v>
      </c>
      <c r="D1318" t="s">
        <v>89</v>
      </c>
      <c r="E1318">
        <v>0</v>
      </c>
      <c r="F1318">
        <v>0</v>
      </c>
      <c r="J1318" t="s">
        <v>89</v>
      </c>
      <c r="K1318">
        <v>32083</v>
      </c>
      <c r="L1318">
        <v>1</v>
      </c>
    </row>
    <row r="1319" spans="1:12" x14ac:dyDescent="0.35">
      <c r="A1319">
        <v>10</v>
      </c>
      <c r="C1319">
        <v>0</v>
      </c>
      <c r="D1319" t="s">
        <v>89</v>
      </c>
      <c r="E1319">
        <v>0</v>
      </c>
      <c r="F1319">
        <v>0</v>
      </c>
      <c r="J1319" t="s">
        <v>89</v>
      </c>
      <c r="K1319">
        <v>32083</v>
      </c>
      <c r="L1319">
        <v>1</v>
      </c>
    </row>
    <row r="1320" spans="1:12" x14ac:dyDescent="0.35">
      <c r="A1320">
        <v>11</v>
      </c>
      <c r="C1320">
        <v>0</v>
      </c>
      <c r="D1320" t="s">
        <v>89</v>
      </c>
      <c r="E1320">
        <v>0</v>
      </c>
      <c r="F1320">
        <v>0</v>
      </c>
      <c r="J1320" t="s">
        <v>89</v>
      </c>
      <c r="K1320">
        <v>32083</v>
      </c>
      <c r="L1320">
        <v>1</v>
      </c>
    </row>
    <row r="1321" spans="1:12" x14ac:dyDescent="0.35">
      <c r="A1321">
        <v>12</v>
      </c>
      <c r="C1321">
        <v>0</v>
      </c>
      <c r="D1321" t="s">
        <v>89</v>
      </c>
      <c r="E1321">
        <v>0</v>
      </c>
      <c r="F1321">
        <v>0</v>
      </c>
      <c r="J1321" t="s">
        <v>89</v>
      </c>
      <c r="K1321">
        <v>32083</v>
      </c>
      <c r="L1321">
        <v>1</v>
      </c>
    </row>
    <row r="1322" spans="1:12" x14ac:dyDescent="0.35">
      <c r="A1322">
        <v>1</v>
      </c>
      <c r="B1322" t="s">
        <v>218</v>
      </c>
      <c r="C1322">
        <v>44</v>
      </c>
      <c r="D1322">
        <v>111</v>
      </c>
      <c r="E1322">
        <v>1</v>
      </c>
      <c r="F1322">
        <v>-36</v>
      </c>
      <c r="G1322" t="s">
        <v>219</v>
      </c>
      <c r="H1322" t="s">
        <v>219</v>
      </c>
      <c r="I1322">
        <v>22</v>
      </c>
      <c r="J1322">
        <v>111</v>
      </c>
      <c r="K1322">
        <v>916290</v>
      </c>
      <c r="L1322">
        <v>1</v>
      </c>
    </row>
    <row r="1323" spans="1:12" x14ac:dyDescent="0.35">
      <c r="A1323">
        <v>2</v>
      </c>
      <c r="C1323">
        <v>0</v>
      </c>
      <c r="D1323" t="s">
        <v>89</v>
      </c>
      <c r="E1323">
        <v>0</v>
      </c>
      <c r="F1323">
        <v>0</v>
      </c>
      <c r="J1323" t="s">
        <v>89</v>
      </c>
      <c r="K1323">
        <v>916290</v>
      </c>
      <c r="L1323">
        <v>1</v>
      </c>
    </row>
    <row r="1324" spans="1:12" x14ac:dyDescent="0.35">
      <c r="A1324">
        <v>3</v>
      </c>
      <c r="C1324">
        <v>0</v>
      </c>
      <c r="D1324" t="s">
        <v>89</v>
      </c>
      <c r="E1324">
        <v>0</v>
      </c>
      <c r="F1324">
        <v>0</v>
      </c>
      <c r="J1324" t="s">
        <v>89</v>
      </c>
      <c r="K1324">
        <v>916290</v>
      </c>
      <c r="L1324">
        <v>1</v>
      </c>
    </row>
    <row r="1325" spans="1:12" x14ac:dyDescent="0.35">
      <c r="A1325">
        <v>4</v>
      </c>
      <c r="C1325">
        <v>0</v>
      </c>
      <c r="D1325" t="s">
        <v>89</v>
      </c>
      <c r="E1325">
        <v>0</v>
      </c>
      <c r="F1325">
        <v>0</v>
      </c>
      <c r="J1325" t="s">
        <v>89</v>
      </c>
      <c r="K1325">
        <v>916290</v>
      </c>
      <c r="L1325">
        <v>1</v>
      </c>
    </row>
    <row r="1326" spans="1:12" x14ac:dyDescent="0.35">
      <c r="A1326">
        <v>5</v>
      </c>
      <c r="C1326">
        <v>0</v>
      </c>
      <c r="D1326" t="s">
        <v>89</v>
      </c>
      <c r="E1326">
        <v>0</v>
      </c>
      <c r="F1326">
        <v>0</v>
      </c>
      <c r="J1326" t="s">
        <v>89</v>
      </c>
      <c r="K1326">
        <v>916290</v>
      </c>
      <c r="L1326">
        <v>1</v>
      </c>
    </row>
    <row r="1327" spans="1:12" x14ac:dyDescent="0.35">
      <c r="A1327">
        <v>6</v>
      </c>
      <c r="C1327">
        <v>0</v>
      </c>
      <c r="D1327" t="s">
        <v>89</v>
      </c>
      <c r="E1327">
        <v>0</v>
      </c>
      <c r="F1327">
        <v>0</v>
      </c>
      <c r="J1327" t="s">
        <v>89</v>
      </c>
      <c r="K1327">
        <v>916290</v>
      </c>
      <c r="L1327">
        <v>1</v>
      </c>
    </row>
    <row r="1328" spans="1:12" x14ac:dyDescent="0.35">
      <c r="A1328">
        <v>7</v>
      </c>
      <c r="C1328">
        <v>0</v>
      </c>
      <c r="D1328" t="s">
        <v>89</v>
      </c>
      <c r="E1328">
        <v>0</v>
      </c>
      <c r="F1328">
        <v>0</v>
      </c>
      <c r="J1328" t="s">
        <v>89</v>
      </c>
      <c r="K1328">
        <v>916290</v>
      </c>
      <c r="L1328">
        <v>1</v>
      </c>
    </row>
    <row r="1329" spans="1:12" x14ac:dyDescent="0.35">
      <c r="A1329">
        <v>8</v>
      </c>
      <c r="C1329">
        <v>0</v>
      </c>
      <c r="D1329" t="s">
        <v>89</v>
      </c>
      <c r="E1329">
        <v>0</v>
      </c>
      <c r="F1329">
        <v>0</v>
      </c>
      <c r="J1329" t="s">
        <v>89</v>
      </c>
      <c r="K1329">
        <v>916290</v>
      </c>
      <c r="L1329">
        <v>1</v>
      </c>
    </row>
    <row r="1330" spans="1:12" x14ac:dyDescent="0.35">
      <c r="A1330">
        <v>9</v>
      </c>
      <c r="C1330">
        <v>0</v>
      </c>
      <c r="D1330" t="s">
        <v>89</v>
      </c>
      <c r="E1330">
        <v>0</v>
      </c>
      <c r="F1330">
        <v>0</v>
      </c>
      <c r="J1330" t="s">
        <v>89</v>
      </c>
      <c r="K1330">
        <v>916290</v>
      </c>
      <c r="L1330">
        <v>1</v>
      </c>
    </row>
    <row r="1331" spans="1:12" x14ac:dyDescent="0.35">
      <c r="A1331">
        <v>10</v>
      </c>
      <c r="C1331">
        <v>0</v>
      </c>
      <c r="D1331" t="s">
        <v>89</v>
      </c>
      <c r="E1331">
        <v>0</v>
      </c>
      <c r="F1331">
        <v>0</v>
      </c>
      <c r="J1331" t="s">
        <v>89</v>
      </c>
      <c r="K1331">
        <v>916290</v>
      </c>
      <c r="L1331">
        <v>1</v>
      </c>
    </row>
    <row r="1332" spans="1:12" x14ac:dyDescent="0.35">
      <c r="A1332">
        <v>11</v>
      </c>
      <c r="C1332">
        <v>0</v>
      </c>
      <c r="D1332" t="s">
        <v>89</v>
      </c>
      <c r="E1332">
        <v>0</v>
      </c>
      <c r="F1332">
        <v>0</v>
      </c>
      <c r="J1332" t="s">
        <v>89</v>
      </c>
      <c r="K1332">
        <v>916290</v>
      </c>
      <c r="L1332">
        <v>1</v>
      </c>
    </row>
    <row r="1333" spans="1:12" x14ac:dyDescent="0.35">
      <c r="A1333">
        <v>12</v>
      </c>
      <c r="C1333">
        <v>0</v>
      </c>
      <c r="D1333" t="s">
        <v>89</v>
      </c>
      <c r="E1333">
        <v>0</v>
      </c>
      <c r="F1333">
        <v>0</v>
      </c>
      <c r="J1333" t="s">
        <v>89</v>
      </c>
      <c r="K1333">
        <v>916290</v>
      </c>
      <c r="L1333">
        <v>1</v>
      </c>
    </row>
    <row r="1334" spans="1:12" x14ac:dyDescent="0.35">
      <c r="A1334">
        <v>1</v>
      </c>
      <c r="B1334" t="s">
        <v>220</v>
      </c>
      <c r="C1334">
        <v>11</v>
      </c>
      <c r="D1334">
        <v>112</v>
      </c>
      <c r="E1334">
        <v>1</v>
      </c>
      <c r="F1334">
        <v>-37</v>
      </c>
      <c r="G1334" t="s">
        <v>219</v>
      </c>
      <c r="H1334" t="s">
        <v>219</v>
      </c>
      <c r="I1334">
        <v>22</v>
      </c>
      <c r="J1334">
        <v>112</v>
      </c>
      <c r="K1334">
        <v>683301</v>
      </c>
      <c r="L1334">
        <v>1</v>
      </c>
    </row>
    <row r="1335" spans="1:12" x14ac:dyDescent="0.35">
      <c r="A1335">
        <v>2</v>
      </c>
      <c r="C1335">
        <v>0</v>
      </c>
      <c r="D1335" t="s">
        <v>89</v>
      </c>
      <c r="E1335">
        <v>0</v>
      </c>
      <c r="F1335">
        <v>0</v>
      </c>
      <c r="J1335" t="s">
        <v>89</v>
      </c>
      <c r="K1335">
        <v>683301</v>
      </c>
      <c r="L1335">
        <v>1</v>
      </c>
    </row>
    <row r="1336" spans="1:12" x14ac:dyDescent="0.35">
      <c r="A1336">
        <v>3</v>
      </c>
      <c r="C1336">
        <v>0</v>
      </c>
      <c r="D1336" t="s">
        <v>89</v>
      </c>
      <c r="E1336">
        <v>0</v>
      </c>
      <c r="F1336">
        <v>0</v>
      </c>
      <c r="J1336" t="s">
        <v>89</v>
      </c>
      <c r="K1336">
        <v>683301</v>
      </c>
      <c r="L1336">
        <v>1</v>
      </c>
    </row>
    <row r="1337" spans="1:12" x14ac:dyDescent="0.35">
      <c r="A1337">
        <v>4</v>
      </c>
      <c r="C1337">
        <v>0</v>
      </c>
      <c r="D1337" t="s">
        <v>89</v>
      </c>
      <c r="E1337">
        <v>0</v>
      </c>
      <c r="F1337">
        <v>0</v>
      </c>
      <c r="J1337" t="s">
        <v>89</v>
      </c>
      <c r="K1337">
        <v>683301</v>
      </c>
      <c r="L1337">
        <v>1</v>
      </c>
    </row>
    <row r="1338" spans="1:12" x14ac:dyDescent="0.35">
      <c r="A1338">
        <v>5</v>
      </c>
      <c r="C1338">
        <v>0</v>
      </c>
      <c r="D1338" t="s">
        <v>89</v>
      </c>
      <c r="E1338">
        <v>0</v>
      </c>
      <c r="F1338">
        <v>0</v>
      </c>
      <c r="J1338" t="s">
        <v>89</v>
      </c>
      <c r="K1338">
        <v>683301</v>
      </c>
      <c r="L1338">
        <v>1</v>
      </c>
    </row>
    <row r="1339" spans="1:12" x14ac:dyDescent="0.35">
      <c r="A1339">
        <v>6</v>
      </c>
      <c r="C1339">
        <v>0</v>
      </c>
      <c r="D1339" t="s">
        <v>89</v>
      </c>
      <c r="E1339">
        <v>0</v>
      </c>
      <c r="F1339">
        <v>0</v>
      </c>
      <c r="J1339" t="s">
        <v>89</v>
      </c>
      <c r="K1339">
        <v>683301</v>
      </c>
      <c r="L1339">
        <v>1</v>
      </c>
    </row>
    <row r="1340" spans="1:12" x14ac:dyDescent="0.35">
      <c r="A1340">
        <v>7</v>
      </c>
      <c r="C1340">
        <v>0</v>
      </c>
      <c r="D1340" t="s">
        <v>89</v>
      </c>
      <c r="E1340">
        <v>0</v>
      </c>
      <c r="F1340">
        <v>0</v>
      </c>
      <c r="J1340" t="s">
        <v>89</v>
      </c>
      <c r="K1340">
        <v>683301</v>
      </c>
      <c r="L1340">
        <v>1</v>
      </c>
    </row>
    <row r="1341" spans="1:12" x14ac:dyDescent="0.35">
      <c r="A1341">
        <v>8</v>
      </c>
      <c r="C1341">
        <v>0</v>
      </c>
      <c r="D1341" t="s">
        <v>89</v>
      </c>
      <c r="E1341">
        <v>0</v>
      </c>
      <c r="F1341">
        <v>0</v>
      </c>
      <c r="J1341" t="s">
        <v>89</v>
      </c>
      <c r="K1341">
        <v>683301</v>
      </c>
      <c r="L1341">
        <v>1</v>
      </c>
    </row>
    <row r="1342" spans="1:12" x14ac:dyDescent="0.35">
      <c r="A1342">
        <v>9</v>
      </c>
      <c r="C1342">
        <v>0</v>
      </c>
      <c r="D1342" t="s">
        <v>89</v>
      </c>
      <c r="E1342">
        <v>0</v>
      </c>
      <c r="F1342">
        <v>0</v>
      </c>
      <c r="J1342" t="s">
        <v>89</v>
      </c>
      <c r="K1342">
        <v>683301</v>
      </c>
      <c r="L1342">
        <v>1</v>
      </c>
    </row>
    <row r="1343" spans="1:12" x14ac:dyDescent="0.35">
      <c r="A1343">
        <v>10</v>
      </c>
      <c r="C1343">
        <v>0</v>
      </c>
      <c r="D1343" t="s">
        <v>89</v>
      </c>
      <c r="E1343">
        <v>0</v>
      </c>
      <c r="F1343">
        <v>0</v>
      </c>
      <c r="J1343" t="s">
        <v>89</v>
      </c>
      <c r="K1343">
        <v>683301</v>
      </c>
      <c r="L1343">
        <v>1</v>
      </c>
    </row>
    <row r="1344" spans="1:12" x14ac:dyDescent="0.35">
      <c r="A1344">
        <v>11</v>
      </c>
      <c r="C1344">
        <v>0</v>
      </c>
      <c r="D1344" t="s">
        <v>89</v>
      </c>
      <c r="E1344">
        <v>0</v>
      </c>
      <c r="F1344">
        <v>0</v>
      </c>
      <c r="J1344" t="s">
        <v>89</v>
      </c>
      <c r="K1344">
        <v>683301</v>
      </c>
      <c r="L1344">
        <v>1</v>
      </c>
    </row>
    <row r="1345" spans="1:12" x14ac:dyDescent="0.35">
      <c r="A1345">
        <v>12</v>
      </c>
      <c r="C1345">
        <v>0</v>
      </c>
      <c r="D1345" t="s">
        <v>89</v>
      </c>
      <c r="E1345">
        <v>0</v>
      </c>
      <c r="F1345">
        <v>0</v>
      </c>
      <c r="J1345" t="s">
        <v>89</v>
      </c>
      <c r="K1345">
        <v>683301</v>
      </c>
      <c r="L1345">
        <v>1</v>
      </c>
    </row>
    <row r="1346" spans="1:12" x14ac:dyDescent="0.35">
      <c r="A1346">
        <v>1</v>
      </c>
      <c r="B1346" t="s">
        <v>221</v>
      </c>
      <c r="C1346">
        <v>19</v>
      </c>
      <c r="D1346">
        <v>113</v>
      </c>
      <c r="E1346">
        <v>1</v>
      </c>
      <c r="F1346">
        <v>-38</v>
      </c>
      <c r="G1346" t="s">
        <v>222</v>
      </c>
      <c r="H1346" t="s">
        <v>222</v>
      </c>
      <c r="I1346">
        <v>24</v>
      </c>
      <c r="J1346">
        <v>113</v>
      </c>
      <c r="K1346">
        <v>523439</v>
      </c>
      <c r="L1346">
        <v>1</v>
      </c>
    </row>
    <row r="1347" spans="1:12" x14ac:dyDescent="0.35">
      <c r="A1347">
        <v>2</v>
      </c>
      <c r="C1347">
        <v>0</v>
      </c>
      <c r="D1347" t="s">
        <v>89</v>
      </c>
      <c r="E1347">
        <v>0</v>
      </c>
      <c r="F1347">
        <v>0</v>
      </c>
      <c r="J1347" t="s">
        <v>89</v>
      </c>
      <c r="K1347">
        <v>523439</v>
      </c>
      <c r="L1347">
        <v>1</v>
      </c>
    </row>
    <row r="1348" spans="1:12" x14ac:dyDescent="0.35">
      <c r="A1348">
        <v>3</v>
      </c>
      <c r="C1348">
        <v>0</v>
      </c>
      <c r="D1348" t="s">
        <v>89</v>
      </c>
      <c r="E1348">
        <v>0</v>
      </c>
      <c r="F1348">
        <v>0</v>
      </c>
      <c r="J1348" t="s">
        <v>89</v>
      </c>
      <c r="K1348">
        <v>523439</v>
      </c>
      <c r="L1348">
        <v>1</v>
      </c>
    </row>
    <row r="1349" spans="1:12" x14ac:dyDescent="0.35">
      <c r="A1349">
        <v>4</v>
      </c>
      <c r="C1349">
        <v>0</v>
      </c>
      <c r="D1349" t="s">
        <v>89</v>
      </c>
      <c r="E1349">
        <v>0</v>
      </c>
      <c r="F1349">
        <v>0</v>
      </c>
      <c r="J1349" t="s">
        <v>89</v>
      </c>
      <c r="K1349">
        <v>523439</v>
      </c>
      <c r="L1349">
        <v>1</v>
      </c>
    </row>
    <row r="1350" spans="1:12" x14ac:dyDescent="0.35">
      <c r="A1350">
        <v>5</v>
      </c>
      <c r="C1350">
        <v>0</v>
      </c>
      <c r="D1350" t="s">
        <v>89</v>
      </c>
      <c r="E1350">
        <v>0</v>
      </c>
      <c r="F1350">
        <v>0</v>
      </c>
      <c r="J1350" t="s">
        <v>89</v>
      </c>
      <c r="K1350">
        <v>523439</v>
      </c>
      <c r="L1350">
        <v>1</v>
      </c>
    </row>
    <row r="1351" spans="1:12" x14ac:dyDescent="0.35">
      <c r="A1351">
        <v>6</v>
      </c>
      <c r="C1351">
        <v>0</v>
      </c>
      <c r="D1351" t="s">
        <v>89</v>
      </c>
      <c r="E1351">
        <v>0</v>
      </c>
      <c r="F1351">
        <v>0</v>
      </c>
      <c r="J1351" t="s">
        <v>89</v>
      </c>
      <c r="K1351">
        <v>523439</v>
      </c>
      <c r="L1351">
        <v>1</v>
      </c>
    </row>
    <row r="1352" spans="1:12" x14ac:dyDescent="0.35">
      <c r="A1352">
        <v>7</v>
      </c>
      <c r="C1352">
        <v>0</v>
      </c>
      <c r="D1352" t="s">
        <v>89</v>
      </c>
      <c r="E1352">
        <v>0</v>
      </c>
      <c r="F1352">
        <v>0</v>
      </c>
      <c r="J1352" t="s">
        <v>89</v>
      </c>
      <c r="K1352">
        <v>523439</v>
      </c>
      <c r="L1352">
        <v>1</v>
      </c>
    </row>
    <row r="1353" spans="1:12" x14ac:dyDescent="0.35">
      <c r="A1353">
        <v>8</v>
      </c>
      <c r="C1353">
        <v>0</v>
      </c>
      <c r="D1353" t="s">
        <v>89</v>
      </c>
      <c r="E1353">
        <v>0</v>
      </c>
      <c r="F1353">
        <v>0</v>
      </c>
      <c r="J1353" t="s">
        <v>89</v>
      </c>
      <c r="K1353">
        <v>523439</v>
      </c>
      <c r="L1353">
        <v>1</v>
      </c>
    </row>
    <row r="1354" spans="1:12" x14ac:dyDescent="0.35">
      <c r="A1354">
        <v>9</v>
      </c>
      <c r="C1354">
        <v>0</v>
      </c>
      <c r="D1354" t="s">
        <v>89</v>
      </c>
      <c r="E1354">
        <v>0</v>
      </c>
      <c r="F1354">
        <v>0</v>
      </c>
      <c r="J1354" t="s">
        <v>89</v>
      </c>
      <c r="K1354">
        <v>523439</v>
      </c>
      <c r="L1354">
        <v>1</v>
      </c>
    </row>
    <row r="1355" spans="1:12" x14ac:dyDescent="0.35">
      <c r="A1355">
        <v>10</v>
      </c>
      <c r="C1355">
        <v>0</v>
      </c>
      <c r="D1355" t="s">
        <v>89</v>
      </c>
      <c r="E1355">
        <v>0</v>
      </c>
      <c r="F1355">
        <v>0</v>
      </c>
      <c r="J1355" t="s">
        <v>89</v>
      </c>
      <c r="K1355">
        <v>523439</v>
      </c>
      <c r="L1355">
        <v>1</v>
      </c>
    </row>
    <row r="1356" spans="1:12" x14ac:dyDescent="0.35">
      <c r="A1356">
        <v>11</v>
      </c>
      <c r="C1356">
        <v>0</v>
      </c>
      <c r="D1356" t="s">
        <v>89</v>
      </c>
      <c r="E1356">
        <v>0</v>
      </c>
      <c r="F1356">
        <v>0</v>
      </c>
      <c r="J1356" t="s">
        <v>89</v>
      </c>
      <c r="K1356">
        <v>523439</v>
      </c>
      <c r="L1356">
        <v>1</v>
      </c>
    </row>
    <row r="1357" spans="1:12" x14ac:dyDescent="0.35">
      <c r="A1357">
        <v>12</v>
      </c>
      <c r="C1357">
        <v>0</v>
      </c>
      <c r="D1357" t="s">
        <v>89</v>
      </c>
      <c r="E1357">
        <v>0</v>
      </c>
      <c r="F1357">
        <v>0</v>
      </c>
      <c r="J1357" t="s">
        <v>89</v>
      </c>
      <c r="K1357">
        <v>523439</v>
      </c>
      <c r="L1357">
        <v>1</v>
      </c>
    </row>
    <row r="1358" spans="1:12" x14ac:dyDescent="0.35">
      <c r="A1358">
        <v>1</v>
      </c>
      <c r="B1358" t="s">
        <v>223</v>
      </c>
      <c r="C1358">
        <v>39</v>
      </c>
      <c r="D1358">
        <v>114</v>
      </c>
      <c r="E1358">
        <v>1</v>
      </c>
      <c r="F1358">
        <v>-39</v>
      </c>
      <c r="G1358" t="s">
        <v>224</v>
      </c>
      <c r="H1358" t="s">
        <v>224</v>
      </c>
      <c r="I1358">
        <v>25</v>
      </c>
      <c r="J1358">
        <v>114</v>
      </c>
      <c r="K1358">
        <v>639107</v>
      </c>
      <c r="L1358">
        <v>1</v>
      </c>
    </row>
    <row r="1359" spans="1:12" x14ac:dyDescent="0.35">
      <c r="A1359">
        <v>2</v>
      </c>
      <c r="C1359">
        <v>0</v>
      </c>
      <c r="D1359" t="s">
        <v>89</v>
      </c>
      <c r="E1359">
        <v>0</v>
      </c>
      <c r="F1359">
        <v>0</v>
      </c>
      <c r="J1359" t="s">
        <v>89</v>
      </c>
      <c r="K1359">
        <v>639107</v>
      </c>
      <c r="L1359">
        <v>1</v>
      </c>
    </row>
    <row r="1360" spans="1:12" x14ac:dyDescent="0.35">
      <c r="A1360">
        <v>3</v>
      </c>
      <c r="C1360">
        <v>0</v>
      </c>
      <c r="D1360" t="s">
        <v>89</v>
      </c>
      <c r="E1360">
        <v>0</v>
      </c>
      <c r="F1360">
        <v>0</v>
      </c>
      <c r="J1360" t="s">
        <v>89</v>
      </c>
      <c r="K1360">
        <v>639107</v>
      </c>
      <c r="L1360">
        <v>1</v>
      </c>
    </row>
    <row r="1361" spans="1:12" x14ac:dyDescent="0.35">
      <c r="A1361">
        <v>4</v>
      </c>
      <c r="C1361">
        <v>0</v>
      </c>
      <c r="D1361" t="s">
        <v>89</v>
      </c>
      <c r="E1361">
        <v>0</v>
      </c>
      <c r="F1361">
        <v>0</v>
      </c>
      <c r="J1361" t="s">
        <v>89</v>
      </c>
      <c r="K1361">
        <v>639107</v>
      </c>
      <c r="L1361">
        <v>1</v>
      </c>
    </row>
    <row r="1362" spans="1:12" x14ac:dyDescent="0.35">
      <c r="A1362">
        <v>5</v>
      </c>
      <c r="C1362">
        <v>0</v>
      </c>
      <c r="D1362" t="s">
        <v>89</v>
      </c>
      <c r="E1362">
        <v>0</v>
      </c>
      <c r="F1362">
        <v>0</v>
      </c>
      <c r="J1362" t="s">
        <v>89</v>
      </c>
      <c r="K1362">
        <v>639107</v>
      </c>
      <c r="L1362">
        <v>1</v>
      </c>
    </row>
    <row r="1363" spans="1:12" x14ac:dyDescent="0.35">
      <c r="A1363">
        <v>6</v>
      </c>
      <c r="C1363">
        <v>0</v>
      </c>
      <c r="D1363" t="s">
        <v>89</v>
      </c>
      <c r="E1363">
        <v>0</v>
      </c>
      <c r="F1363">
        <v>0</v>
      </c>
      <c r="J1363" t="s">
        <v>89</v>
      </c>
      <c r="K1363">
        <v>639107</v>
      </c>
      <c r="L1363">
        <v>1</v>
      </c>
    </row>
    <row r="1364" spans="1:12" x14ac:dyDescent="0.35">
      <c r="A1364">
        <v>7</v>
      </c>
      <c r="C1364">
        <v>0</v>
      </c>
      <c r="D1364" t="s">
        <v>89</v>
      </c>
      <c r="E1364">
        <v>0</v>
      </c>
      <c r="F1364">
        <v>0</v>
      </c>
      <c r="J1364" t="s">
        <v>89</v>
      </c>
      <c r="K1364">
        <v>639107</v>
      </c>
      <c r="L1364">
        <v>1</v>
      </c>
    </row>
    <row r="1365" spans="1:12" x14ac:dyDescent="0.35">
      <c r="A1365">
        <v>8</v>
      </c>
      <c r="C1365">
        <v>0</v>
      </c>
      <c r="D1365" t="s">
        <v>89</v>
      </c>
      <c r="E1365">
        <v>0</v>
      </c>
      <c r="F1365">
        <v>0</v>
      </c>
      <c r="J1365" t="s">
        <v>89</v>
      </c>
      <c r="K1365">
        <v>639107</v>
      </c>
      <c r="L1365">
        <v>1</v>
      </c>
    </row>
    <row r="1366" spans="1:12" x14ac:dyDescent="0.35">
      <c r="A1366">
        <v>9</v>
      </c>
      <c r="C1366">
        <v>0</v>
      </c>
      <c r="D1366" t="s">
        <v>89</v>
      </c>
      <c r="E1366">
        <v>0</v>
      </c>
      <c r="F1366">
        <v>0</v>
      </c>
      <c r="J1366" t="s">
        <v>89</v>
      </c>
      <c r="K1366">
        <v>639107</v>
      </c>
      <c r="L1366">
        <v>1</v>
      </c>
    </row>
    <row r="1367" spans="1:12" x14ac:dyDescent="0.35">
      <c r="A1367">
        <v>10</v>
      </c>
      <c r="C1367">
        <v>0</v>
      </c>
      <c r="D1367" t="s">
        <v>89</v>
      </c>
      <c r="E1367">
        <v>0</v>
      </c>
      <c r="F1367">
        <v>0</v>
      </c>
      <c r="J1367" t="s">
        <v>89</v>
      </c>
      <c r="K1367">
        <v>639107</v>
      </c>
      <c r="L1367">
        <v>1</v>
      </c>
    </row>
    <row r="1368" spans="1:12" x14ac:dyDescent="0.35">
      <c r="A1368">
        <v>11</v>
      </c>
      <c r="C1368">
        <v>0</v>
      </c>
      <c r="D1368" t="s">
        <v>89</v>
      </c>
      <c r="E1368">
        <v>0</v>
      </c>
      <c r="F1368">
        <v>0</v>
      </c>
      <c r="J1368" t="s">
        <v>89</v>
      </c>
      <c r="K1368">
        <v>639107</v>
      </c>
      <c r="L1368">
        <v>1</v>
      </c>
    </row>
    <row r="1369" spans="1:12" x14ac:dyDescent="0.35">
      <c r="A1369">
        <v>12</v>
      </c>
      <c r="C1369">
        <v>0</v>
      </c>
      <c r="D1369" t="s">
        <v>89</v>
      </c>
      <c r="E1369">
        <v>0</v>
      </c>
      <c r="F1369">
        <v>0</v>
      </c>
      <c r="J1369" t="s">
        <v>89</v>
      </c>
      <c r="K1369">
        <v>639107</v>
      </c>
      <c r="L1369">
        <v>1</v>
      </c>
    </row>
    <row r="1370" spans="1:12" x14ac:dyDescent="0.35">
      <c r="A1370">
        <v>1</v>
      </c>
      <c r="B1370" t="s">
        <v>225</v>
      </c>
      <c r="C1370">
        <v>48</v>
      </c>
      <c r="D1370">
        <v>115</v>
      </c>
      <c r="E1370">
        <v>2</v>
      </c>
      <c r="F1370">
        <v>-40</v>
      </c>
      <c r="G1370" t="s">
        <v>224</v>
      </c>
      <c r="H1370" t="s">
        <v>224</v>
      </c>
      <c r="I1370">
        <v>25</v>
      </c>
      <c r="J1370">
        <v>115</v>
      </c>
      <c r="K1370">
        <v>915210</v>
      </c>
      <c r="L1370">
        <v>1</v>
      </c>
    </row>
    <row r="1371" spans="1:12" x14ac:dyDescent="0.35">
      <c r="A1371">
        <v>2</v>
      </c>
      <c r="C1371">
        <v>0</v>
      </c>
      <c r="D1371" t="s">
        <v>89</v>
      </c>
      <c r="E1371">
        <v>0</v>
      </c>
      <c r="F1371">
        <v>0</v>
      </c>
      <c r="J1371" t="s">
        <v>89</v>
      </c>
      <c r="K1371">
        <v>915210</v>
      </c>
      <c r="L1371">
        <v>1</v>
      </c>
    </row>
    <row r="1372" spans="1:12" x14ac:dyDescent="0.35">
      <c r="A1372">
        <v>3</v>
      </c>
      <c r="C1372">
        <v>0</v>
      </c>
      <c r="D1372" t="s">
        <v>89</v>
      </c>
      <c r="E1372">
        <v>0</v>
      </c>
      <c r="F1372">
        <v>0</v>
      </c>
      <c r="J1372" t="s">
        <v>89</v>
      </c>
      <c r="K1372">
        <v>915210</v>
      </c>
      <c r="L1372">
        <v>1</v>
      </c>
    </row>
    <row r="1373" spans="1:12" x14ac:dyDescent="0.35">
      <c r="A1373">
        <v>4</v>
      </c>
      <c r="C1373">
        <v>0</v>
      </c>
      <c r="D1373" t="s">
        <v>89</v>
      </c>
      <c r="E1373">
        <v>0</v>
      </c>
      <c r="F1373">
        <v>0</v>
      </c>
      <c r="J1373" t="s">
        <v>89</v>
      </c>
      <c r="K1373">
        <v>915210</v>
      </c>
      <c r="L1373">
        <v>1</v>
      </c>
    </row>
    <row r="1374" spans="1:12" x14ac:dyDescent="0.35">
      <c r="A1374">
        <v>5</v>
      </c>
      <c r="C1374">
        <v>0</v>
      </c>
      <c r="D1374" t="s">
        <v>89</v>
      </c>
      <c r="E1374">
        <v>0</v>
      </c>
      <c r="F1374">
        <v>0</v>
      </c>
      <c r="J1374" t="s">
        <v>89</v>
      </c>
      <c r="K1374">
        <v>915210</v>
      </c>
      <c r="L1374">
        <v>1</v>
      </c>
    </row>
    <row r="1375" spans="1:12" x14ac:dyDescent="0.35">
      <c r="A1375">
        <v>6</v>
      </c>
      <c r="C1375">
        <v>0</v>
      </c>
      <c r="D1375" t="s">
        <v>89</v>
      </c>
      <c r="E1375">
        <v>0</v>
      </c>
      <c r="F1375">
        <v>0</v>
      </c>
      <c r="J1375" t="s">
        <v>89</v>
      </c>
      <c r="K1375">
        <v>915210</v>
      </c>
      <c r="L1375">
        <v>1</v>
      </c>
    </row>
    <row r="1376" spans="1:12" x14ac:dyDescent="0.35">
      <c r="A1376">
        <v>7</v>
      </c>
      <c r="C1376">
        <v>0</v>
      </c>
      <c r="D1376" t="s">
        <v>89</v>
      </c>
      <c r="E1376">
        <v>0</v>
      </c>
      <c r="F1376">
        <v>0</v>
      </c>
      <c r="J1376" t="s">
        <v>89</v>
      </c>
      <c r="K1376">
        <v>915210</v>
      </c>
      <c r="L1376">
        <v>1</v>
      </c>
    </row>
    <row r="1377" spans="1:12" x14ac:dyDescent="0.35">
      <c r="A1377">
        <v>8</v>
      </c>
      <c r="C1377">
        <v>0</v>
      </c>
      <c r="D1377" t="s">
        <v>89</v>
      </c>
      <c r="E1377">
        <v>0</v>
      </c>
      <c r="F1377">
        <v>0</v>
      </c>
      <c r="J1377" t="s">
        <v>89</v>
      </c>
      <c r="K1377">
        <v>915210</v>
      </c>
      <c r="L1377">
        <v>1</v>
      </c>
    </row>
    <row r="1378" spans="1:12" x14ac:dyDescent="0.35">
      <c r="A1378">
        <v>9</v>
      </c>
      <c r="C1378">
        <v>0</v>
      </c>
      <c r="D1378" t="s">
        <v>89</v>
      </c>
      <c r="E1378">
        <v>0</v>
      </c>
      <c r="F1378">
        <v>0</v>
      </c>
      <c r="J1378" t="s">
        <v>89</v>
      </c>
      <c r="K1378">
        <v>915210</v>
      </c>
      <c r="L1378">
        <v>1</v>
      </c>
    </row>
    <row r="1379" spans="1:12" x14ac:dyDescent="0.35">
      <c r="A1379">
        <v>10</v>
      </c>
      <c r="C1379">
        <v>0</v>
      </c>
      <c r="D1379" t="s">
        <v>89</v>
      </c>
      <c r="E1379">
        <v>0</v>
      </c>
      <c r="F1379">
        <v>0</v>
      </c>
      <c r="J1379" t="s">
        <v>89</v>
      </c>
      <c r="K1379">
        <v>915210</v>
      </c>
      <c r="L1379">
        <v>1</v>
      </c>
    </row>
    <row r="1380" spans="1:12" x14ac:dyDescent="0.35">
      <c r="A1380">
        <v>11</v>
      </c>
      <c r="C1380">
        <v>0</v>
      </c>
      <c r="D1380" t="s">
        <v>89</v>
      </c>
      <c r="E1380">
        <v>0</v>
      </c>
      <c r="F1380">
        <v>0</v>
      </c>
      <c r="J1380" t="s">
        <v>89</v>
      </c>
      <c r="K1380">
        <v>915210</v>
      </c>
      <c r="L1380">
        <v>1</v>
      </c>
    </row>
    <row r="1381" spans="1:12" x14ac:dyDescent="0.35">
      <c r="A1381">
        <v>12</v>
      </c>
      <c r="C1381">
        <v>0</v>
      </c>
      <c r="D1381" t="s">
        <v>89</v>
      </c>
      <c r="E1381">
        <v>0</v>
      </c>
      <c r="F1381">
        <v>0</v>
      </c>
      <c r="J1381" t="s">
        <v>89</v>
      </c>
      <c r="K1381">
        <v>915210</v>
      </c>
      <c r="L1381">
        <v>1</v>
      </c>
    </row>
    <row r="1382" spans="1:12" x14ac:dyDescent="0.35">
      <c r="A1382">
        <v>1</v>
      </c>
      <c r="B1382" t="s">
        <v>226</v>
      </c>
      <c r="C1382">
        <v>40</v>
      </c>
      <c r="D1382">
        <v>116</v>
      </c>
      <c r="E1382">
        <v>1</v>
      </c>
      <c r="F1382">
        <v>-41</v>
      </c>
      <c r="G1382" t="s">
        <v>227</v>
      </c>
      <c r="H1382" t="s">
        <v>227</v>
      </c>
      <c r="I1382">
        <v>26</v>
      </c>
      <c r="J1382">
        <v>116</v>
      </c>
      <c r="K1382">
        <v>1129621</v>
      </c>
      <c r="L1382">
        <v>1</v>
      </c>
    </row>
    <row r="1383" spans="1:12" x14ac:dyDescent="0.35">
      <c r="A1383">
        <v>2</v>
      </c>
      <c r="C1383">
        <v>0</v>
      </c>
      <c r="D1383" t="s">
        <v>89</v>
      </c>
      <c r="E1383">
        <v>0</v>
      </c>
      <c r="F1383">
        <v>0</v>
      </c>
      <c r="J1383" t="s">
        <v>89</v>
      </c>
      <c r="K1383">
        <v>1129621</v>
      </c>
      <c r="L1383">
        <v>1</v>
      </c>
    </row>
    <row r="1384" spans="1:12" x14ac:dyDescent="0.35">
      <c r="A1384">
        <v>3</v>
      </c>
      <c r="C1384">
        <v>0</v>
      </c>
      <c r="D1384" t="s">
        <v>89</v>
      </c>
      <c r="E1384">
        <v>0</v>
      </c>
      <c r="F1384">
        <v>0</v>
      </c>
      <c r="J1384" t="s">
        <v>89</v>
      </c>
      <c r="K1384">
        <v>1129621</v>
      </c>
      <c r="L1384">
        <v>1</v>
      </c>
    </row>
    <row r="1385" spans="1:12" x14ac:dyDescent="0.35">
      <c r="A1385">
        <v>4</v>
      </c>
      <c r="C1385">
        <v>0</v>
      </c>
      <c r="D1385" t="s">
        <v>89</v>
      </c>
      <c r="E1385">
        <v>0</v>
      </c>
      <c r="F1385">
        <v>0</v>
      </c>
      <c r="J1385" t="s">
        <v>89</v>
      </c>
      <c r="K1385">
        <v>1129621</v>
      </c>
      <c r="L1385">
        <v>1</v>
      </c>
    </row>
    <row r="1386" spans="1:12" x14ac:dyDescent="0.35">
      <c r="A1386">
        <v>5</v>
      </c>
      <c r="C1386">
        <v>0</v>
      </c>
      <c r="D1386" t="s">
        <v>89</v>
      </c>
      <c r="E1386">
        <v>0</v>
      </c>
      <c r="F1386">
        <v>0</v>
      </c>
      <c r="J1386" t="s">
        <v>89</v>
      </c>
      <c r="K1386">
        <v>1129621</v>
      </c>
      <c r="L1386">
        <v>1</v>
      </c>
    </row>
    <row r="1387" spans="1:12" x14ac:dyDescent="0.35">
      <c r="A1387">
        <v>6</v>
      </c>
      <c r="C1387">
        <v>0</v>
      </c>
      <c r="D1387" t="s">
        <v>89</v>
      </c>
      <c r="E1387">
        <v>0</v>
      </c>
      <c r="F1387">
        <v>0</v>
      </c>
      <c r="J1387" t="s">
        <v>89</v>
      </c>
      <c r="K1387">
        <v>1129621</v>
      </c>
      <c r="L1387">
        <v>1</v>
      </c>
    </row>
    <row r="1388" spans="1:12" x14ac:dyDescent="0.35">
      <c r="A1388">
        <v>7</v>
      </c>
      <c r="C1388">
        <v>0</v>
      </c>
      <c r="D1388" t="s">
        <v>89</v>
      </c>
      <c r="E1388">
        <v>0</v>
      </c>
      <c r="F1388">
        <v>0</v>
      </c>
      <c r="J1388" t="s">
        <v>89</v>
      </c>
      <c r="K1388">
        <v>1129621</v>
      </c>
      <c r="L1388">
        <v>1</v>
      </c>
    </row>
    <row r="1389" spans="1:12" x14ac:dyDescent="0.35">
      <c r="A1389">
        <v>8</v>
      </c>
      <c r="C1389">
        <v>0</v>
      </c>
      <c r="D1389" t="s">
        <v>89</v>
      </c>
      <c r="E1389">
        <v>0</v>
      </c>
      <c r="F1389">
        <v>0</v>
      </c>
      <c r="J1389" t="s">
        <v>89</v>
      </c>
      <c r="K1389">
        <v>1129621</v>
      </c>
      <c r="L1389">
        <v>1</v>
      </c>
    </row>
    <row r="1390" spans="1:12" x14ac:dyDescent="0.35">
      <c r="A1390">
        <v>9</v>
      </c>
      <c r="C1390">
        <v>0</v>
      </c>
      <c r="D1390" t="s">
        <v>89</v>
      </c>
      <c r="E1390">
        <v>0</v>
      </c>
      <c r="F1390">
        <v>0</v>
      </c>
      <c r="J1390" t="s">
        <v>89</v>
      </c>
      <c r="K1390">
        <v>1129621</v>
      </c>
      <c r="L1390">
        <v>1</v>
      </c>
    </row>
    <row r="1391" spans="1:12" x14ac:dyDescent="0.35">
      <c r="A1391">
        <v>10</v>
      </c>
      <c r="C1391">
        <v>0</v>
      </c>
      <c r="D1391" t="s">
        <v>89</v>
      </c>
      <c r="E1391">
        <v>0</v>
      </c>
      <c r="F1391">
        <v>0</v>
      </c>
      <c r="J1391" t="s">
        <v>89</v>
      </c>
      <c r="K1391">
        <v>1129621</v>
      </c>
      <c r="L1391">
        <v>1</v>
      </c>
    </row>
    <row r="1392" spans="1:12" x14ac:dyDescent="0.35">
      <c r="A1392">
        <v>11</v>
      </c>
      <c r="C1392">
        <v>0</v>
      </c>
      <c r="D1392" t="s">
        <v>89</v>
      </c>
      <c r="E1392">
        <v>0</v>
      </c>
      <c r="F1392">
        <v>0</v>
      </c>
      <c r="J1392" t="s">
        <v>89</v>
      </c>
      <c r="K1392">
        <v>1129621</v>
      </c>
      <c r="L1392">
        <v>1</v>
      </c>
    </row>
    <row r="1393" spans="1:12" x14ac:dyDescent="0.35">
      <c r="A1393">
        <v>12</v>
      </c>
      <c r="C1393">
        <v>0</v>
      </c>
      <c r="D1393" t="s">
        <v>89</v>
      </c>
      <c r="E1393">
        <v>0</v>
      </c>
      <c r="F1393">
        <v>0</v>
      </c>
      <c r="J1393" t="s">
        <v>89</v>
      </c>
      <c r="K1393">
        <v>1129621</v>
      </c>
      <c r="L1393">
        <v>1</v>
      </c>
    </row>
    <row r="1394" spans="1:12" x14ac:dyDescent="0.35">
      <c r="A1394">
        <v>1</v>
      </c>
      <c r="B1394" t="s">
        <v>228</v>
      </c>
      <c r="C1394">
        <v>3</v>
      </c>
      <c r="D1394">
        <v>117</v>
      </c>
      <c r="E1394">
        <v>1</v>
      </c>
      <c r="F1394">
        <v>-42</v>
      </c>
      <c r="G1394" t="s">
        <v>229</v>
      </c>
      <c r="H1394" t="s">
        <v>229</v>
      </c>
      <c r="I1394">
        <v>27</v>
      </c>
      <c r="J1394">
        <v>117</v>
      </c>
      <c r="K1394">
        <v>921544</v>
      </c>
      <c r="L1394">
        <v>1</v>
      </c>
    </row>
    <row r="1395" spans="1:12" x14ac:dyDescent="0.35">
      <c r="A1395">
        <v>2</v>
      </c>
      <c r="C1395">
        <v>0</v>
      </c>
      <c r="D1395" t="s">
        <v>89</v>
      </c>
      <c r="E1395">
        <v>0</v>
      </c>
      <c r="F1395">
        <v>0</v>
      </c>
      <c r="J1395" t="s">
        <v>89</v>
      </c>
      <c r="K1395">
        <v>921544</v>
      </c>
      <c r="L1395">
        <v>1</v>
      </c>
    </row>
    <row r="1396" spans="1:12" x14ac:dyDescent="0.35">
      <c r="A1396">
        <v>3</v>
      </c>
      <c r="C1396">
        <v>0</v>
      </c>
      <c r="D1396" t="s">
        <v>89</v>
      </c>
      <c r="E1396">
        <v>0</v>
      </c>
      <c r="F1396">
        <v>0</v>
      </c>
      <c r="J1396" t="s">
        <v>89</v>
      </c>
      <c r="K1396">
        <v>921544</v>
      </c>
      <c r="L1396">
        <v>1</v>
      </c>
    </row>
    <row r="1397" spans="1:12" x14ac:dyDescent="0.35">
      <c r="A1397">
        <v>4</v>
      </c>
      <c r="C1397">
        <v>0</v>
      </c>
      <c r="D1397" t="s">
        <v>89</v>
      </c>
      <c r="E1397">
        <v>0</v>
      </c>
      <c r="F1397">
        <v>0</v>
      </c>
      <c r="J1397" t="s">
        <v>89</v>
      </c>
      <c r="K1397">
        <v>921544</v>
      </c>
      <c r="L1397">
        <v>1</v>
      </c>
    </row>
    <row r="1398" spans="1:12" x14ac:dyDescent="0.35">
      <c r="A1398">
        <v>5</v>
      </c>
      <c r="C1398">
        <v>3</v>
      </c>
      <c r="D1398" t="s">
        <v>89</v>
      </c>
      <c r="E1398">
        <v>1</v>
      </c>
      <c r="F1398">
        <v>0</v>
      </c>
      <c r="J1398" t="s">
        <v>89</v>
      </c>
      <c r="K1398">
        <v>921544</v>
      </c>
      <c r="L1398">
        <v>1</v>
      </c>
    </row>
    <row r="1399" spans="1:12" x14ac:dyDescent="0.35">
      <c r="A1399">
        <v>6</v>
      </c>
      <c r="C1399">
        <v>0</v>
      </c>
      <c r="D1399" t="s">
        <v>89</v>
      </c>
      <c r="E1399">
        <v>0</v>
      </c>
      <c r="F1399">
        <v>0</v>
      </c>
      <c r="J1399" t="s">
        <v>89</v>
      </c>
      <c r="K1399">
        <v>921544</v>
      </c>
      <c r="L1399">
        <v>1</v>
      </c>
    </row>
    <row r="1400" spans="1:12" x14ac:dyDescent="0.35">
      <c r="A1400">
        <v>7</v>
      </c>
      <c r="C1400">
        <v>0</v>
      </c>
      <c r="D1400" t="s">
        <v>89</v>
      </c>
      <c r="E1400">
        <v>0</v>
      </c>
      <c r="F1400">
        <v>0</v>
      </c>
      <c r="J1400" t="s">
        <v>89</v>
      </c>
      <c r="K1400">
        <v>921544</v>
      </c>
      <c r="L1400">
        <v>1</v>
      </c>
    </row>
    <row r="1401" spans="1:12" x14ac:dyDescent="0.35">
      <c r="A1401">
        <v>8</v>
      </c>
      <c r="C1401">
        <v>0</v>
      </c>
      <c r="D1401" t="s">
        <v>89</v>
      </c>
      <c r="E1401">
        <v>0</v>
      </c>
      <c r="F1401">
        <v>0</v>
      </c>
      <c r="J1401" t="s">
        <v>89</v>
      </c>
      <c r="K1401">
        <v>921544</v>
      </c>
      <c r="L1401">
        <v>1</v>
      </c>
    </row>
    <row r="1402" spans="1:12" x14ac:dyDescent="0.35">
      <c r="A1402">
        <v>9</v>
      </c>
      <c r="C1402">
        <v>0</v>
      </c>
      <c r="D1402" t="s">
        <v>89</v>
      </c>
      <c r="E1402">
        <v>0</v>
      </c>
      <c r="F1402">
        <v>0</v>
      </c>
      <c r="J1402" t="s">
        <v>89</v>
      </c>
      <c r="K1402">
        <v>921544</v>
      </c>
      <c r="L1402">
        <v>1</v>
      </c>
    </row>
    <row r="1403" spans="1:12" x14ac:dyDescent="0.35">
      <c r="A1403">
        <v>10</v>
      </c>
      <c r="C1403">
        <v>0</v>
      </c>
      <c r="D1403" t="s">
        <v>89</v>
      </c>
      <c r="E1403">
        <v>0</v>
      </c>
      <c r="F1403">
        <v>0</v>
      </c>
      <c r="J1403" t="s">
        <v>89</v>
      </c>
      <c r="K1403">
        <v>921544</v>
      </c>
      <c r="L1403">
        <v>1</v>
      </c>
    </row>
    <row r="1404" spans="1:12" x14ac:dyDescent="0.35">
      <c r="A1404">
        <v>11</v>
      </c>
      <c r="C1404">
        <v>0</v>
      </c>
      <c r="D1404" t="s">
        <v>89</v>
      </c>
      <c r="E1404">
        <v>0</v>
      </c>
      <c r="F1404">
        <v>0</v>
      </c>
      <c r="J1404" t="s">
        <v>89</v>
      </c>
      <c r="K1404">
        <v>921544</v>
      </c>
      <c r="L1404">
        <v>1</v>
      </c>
    </row>
    <row r="1405" spans="1:12" x14ac:dyDescent="0.35">
      <c r="A1405">
        <v>12</v>
      </c>
      <c r="C1405">
        <v>0</v>
      </c>
      <c r="D1405" t="s">
        <v>89</v>
      </c>
      <c r="E1405">
        <v>0</v>
      </c>
      <c r="F1405">
        <v>0</v>
      </c>
      <c r="J1405" t="s">
        <v>89</v>
      </c>
      <c r="K1405">
        <v>921544</v>
      </c>
      <c r="L1405">
        <v>1</v>
      </c>
    </row>
    <row r="1406" spans="1:12" x14ac:dyDescent="0.35">
      <c r="A1406">
        <v>1</v>
      </c>
      <c r="B1406" t="s">
        <v>230</v>
      </c>
      <c r="C1406">
        <v>38</v>
      </c>
      <c r="D1406">
        <v>118</v>
      </c>
      <c r="E1406">
        <v>1</v>
      </c>
      <c r="F1406">
        <v>-43</v>
      </c>
      <c r="G1406" t="s">
        <v>231</v>
      </c>
      <c r="H1406" t="s">
        <v>231</v>
      </c>
      <c r="I1406">
        <v>30</v>
      </c>
      <c r="J1406">
        <v>118</v>
      </c>
      <c r="K1406">
        <v>722854</v>
      </c>
      <c r="L1406">
        <v>1</v>
      </c>
    </row>
    <row r="1407" spans="1:12" x14ac:dyDescent="0.35">
      <c r="A1407">
        <v>2</v>
      </c>
      <c r="C1407">
        <v>0</v>
      </c>
      <c r="D1407" t="s">
        <v>89</v>
      </c>
      <c r="E1407">
        <v>0</v>
      </c>
      <c r="F1407">
        <v>0</v>
      </c>
      <c r="J1407" t="s">
        <v>89</v>
      </c>
      <c r="K1407">
        <v>722854</v>
      </c>
      <c r="L1407">
        <v>1</v>
      </c>
    </row>
    <row r="1408" spans="1:12" x14ac:dyDescent="0.35">
      <c r="A1408">
        <v>3</v>
      </c>
      <c r="C1408">
        <v>0</v>
      </c>
      <c r="D1408" t="s">
        <v>89</v>
      </c>
      <c r="E1408">
        <v>0</v>
      </c>
      <c r="F1408">
        <v>0</v>
      </c>
      <c r="J1408" t="s">
        <v>89</v>
      </c>
      <c r="K1408">
        <v>722854</v>
      </c>
      <c r="L1408">
        <v>1</v>
      </c>
    </row>
    <row r="1409" spans="1:12" x14ac:dyDescent="0.35">
      <c r="A1409">
        <v>4</v>
      </c>
      <c r="C1409">
        <v>0</v>
      </c>
      <c r="D1409" t="s">
        <v>89</v>
      </c>
      <c r="E1409">
        <v>0</v>
      </c>
      <c r="F1409">
        <v>0</v>
      </c>
      <c r="J1409" t="s">
        <v>89</v>
      </c>
      <c r="K1409">
        <v>722854</v>
      </c>
      <c r="L1409">
        <v>1</v>
      </c>
    </row>
    <row r="1410" spans="1:12" x14ac:dyDescent="0.35">
      <c r="A1410">
        <v>5</v>
      </c>
      <c r="C1410">
        <v>0</v>
      </c>
      <c r="D1410" t="s">
        <v>89</v>
      </c>
      <c r="E1410">
        <v>0</v>
      </c>
      <c r="F1410">
        <v>0</v>
      </c>
      <c r="J1410" t="s">
        <v>89</v>
      </c>
      <c r="K1410">
        <v>722854</v>
      </c>
      <c r="L1410">
        <v>1</v>
      </c>
    </row>
    <row r="1411" spans="1:12" x14ac:dyDescent="0.35">
      <c r="A1411">
        <v>6</v>
      </c>
      <c r="C1411">
        <v>0</v>
      </c>
      <c r="D1411" t="s">
        <v>89</v>
      </c>
      <c r="E1411">
        <v>0</v>
      </c>
      <c r="F1411">
        <v>0</v>
      </c>
      <c r="J1411" t="s">
        <v>89</v>
      </c>
      <c r="K1411">
        <v>722854</v>
      </c>
      <c r="L1411">
        <v>1</v>
      </c>
    </row>
    <row r="1412" spans="1:12" x14ac:dyDescent="0.35">
      <c r="A1412">
        <v>7</v>
      </c>
      <c r="C1412">
        <v>0</v>
      </c>
      <c r="D1412" t="s">
        <v>89</v>
      </c>
      <c r="E1412">
        <v>0</v>
      </c>
      <c r="F1412">
        <v>0</v>
      </c>
      <c r="J1412" t="s">
        <v>89</v>
      </c>
      <c r="K1412">
        <v>722854</v>
      </c>
      <c r="L1412">
        <v>1</v>
      </c>
    </row>
    <row r="1413" spans="1:12" x14ac:dyDescent="0.35">
      <c r="A1413">
        <v>8</v>
      </c>
      <c r="C1413">
        <v>0</v>
      </c>
      <c r="D1413" t="s">
        <v>89</v>
      </c>
      <c r="E1413">
        <v>0</v>
      </c>
      <c r="F1413">
        <v>0</v>
      </c>
      <c r="J1413" t="s">
        <v>89</v>
      </c>
      <c r="K1413">
        <v>722854</v>
      </c>
      <c r="L1413">
        <v>1</v>
      </c>
    </row>
    <row r="1414" spans="1:12" x14ac:dyDescent="0.35">
      <c r="A1414">
        <v>9</v>
      </c>
      <c r="C1414">
        <v>0</v>
      </c>
      <c r="D1414" t="s">
        <v>89</v>
      </c>
      <c r="E1414">
        <v>0</v>
      </c>
      <c r="F1414">
        <v>0</v>
      </c>
      <c r="J1414" t="s">
        <v>89</v>
      </c>
      <c r="K1414">
        <v>722854</v>
      </c>
      <c r="L1414">
        <v>1</v>
      </c>
    </row>
    <row r="1415" spans="1:12" x14ac:dyDescent="0.35">
      <c r="A1415">
        <v>10</v>
      </c>
      <c r="C1415">
        <v>0</v>
      </c>
      <c r="D1415" t="s">
        <v>89</v>
      </c>
      <c r="E1415">
        <v>0</v>
      </c>
      <c r="F1415">
        <v>0</v>
      </c>
      <c r="J1415" t="s">
        <v>89</v>
      </c>
      <c r="K1415">
        <v>722854</v>
      </c>
      <c r="L1415">
        <v>1</v>
      </c>
    </row>
    <row r="1416" spans="1:12" x14ac:dyDescent="0.35">
      <c r="A1416">
        <v>11</v>
      </c>
      <c r="C1416">
        <v>0</v>
      </c>
      <c r="D1416" t="s">
        <v>89</v>
      </c>
      <c r="E1416">
        <v>0</v>
      </c>
      <c r="F1416">
        <v>0</v>
      </c>
      <c r="J1416" t="s">
        <v>89</v>
      </c>
      <c r="K1416">
        <v>722854</v>
      </c>
      <c r="L1416">
        <v>1</v>
      </c>
    </row>
    <row r="1417" spans="1:12" x14ac:dyDescent="0.35">
      <c r="A1417">
        <v>12</v>
      </c>
      <c r="C1417">
        <v>0</v>
      </c>
      <c r="D1417" t="s">
        <v>89</v>
      </c>
      <c r="E1417">
        <v>0</v>
      </c>
      <c r="F1417">
        <v>0</v>
      </c>
      <c r="J1417" t="s">
        <v>89</v>
      </c>
      <c r="K1417">
        <v>722854</v>
      </c>
      <c r="L1417">
        <v>1</v>
      </c>
    </row>
    <row r="1418" spans="1:12" x14ac:dyDescent="0.35">
      <c r="A1418">
        <v>1</v>
      </c>
      <c r="B1418" t="s">
        <v>232</v>
      </c>
      <c r="C1418">
        <v>43</v>
      </c>
      <c r="D1418">
        <v>119</v>
      </c>
      <c r="E1418">
        <v>2</v>
      </c>
      <c r="F1418">
        <v>-44</v>
      </c>
      <c r="G1418" t="s">
        <v>231</v>
      </c>
      <c r="H1418" t="s">
        <v>231</v>
      </c>
      <c r="I1418">
        <v>30</v>
      </c>
      <c r="J1418">
        <v>119</v>
      </c>
      <c r="K1418">
        <v>781908</v>
      </c>
      <c r="L1418">
        <v>1</v>
      </c>
    </row>
    <row r="1419" spans="1:12" x14ac:dyDescent="0.35">
      <c r="A1419">
        <v>2</v>
      </c>
      <c r="C1419">
        <v>0</v>
      </c>
      <c r="D1419" t="s">
        <v>89</v>
      </c>
      <c r="E1419">
        <v>0</v>
      </c>
      <c r="F1419">
        <v>0</v>
      </c>
      <c r="J1419" t="s">
        <v>89</v>
      </c>
      <c r="K1419">
        <v>781908</v>
      </c>
      <c r="L1419">
        <v>1</v>
      </c>
    </row>
    <row r="1420" spans="1:12" x14ac:dyDescent="0.35">
      <c r="A1420">
        <v>3</v>
      </c>
      <c r="C1420">
        <v>0</v>
      </c>
      <c r="D1420" t="s">
        <v>89</v>
      </c>
      <c r="E1420">
        <v>0</v>
      </c>
      <c r="F1420">
        <v>0</v>
      </c>
      <c r="J1420" t="s">
        <v>89</v>
      </c>
      <c r="K1420">
        <v>781908</v>
      </c>
      <c r="L1420">
        <v>1</v>
      </c>
    </row>
    <row r="1421" spans="1:12" x14ac:dyDescent="0.35">
      <c r="A1421">
        <v>4</v>
      </c>
      <c r="C1421">
        <v>0</v>
      </c>
      <c r="D1421" t="s">
        <v>89</v>
      </c>
      <c r="E1421">
        <v>0</v>
      </c>
      <c r="F1421">
        <v>0</v>
      </c>
      <c r="J1421" t="s">
        <v>89</v>
      </c>
      <c r="K1421">
        <v>781908</v>
      </c>
      <c r="L1421">
        <v>1</v>
      </c>
    </row>
    <row r="1422" spans="1:12" x14ac:dyDescent="0.35">
      <c r="A1422">
        <v>5</v>
      </c>
      <c r="C1422">
        <v>0</v>
      </c>
      <c r="D1422" t="s">
        <v>89</v>
      </c>
      <c r="E1422">
        <v>0</v>
      </c>
      <c r="F1422">
        <v>0</v>
      </c>
      <c r="J1422" t="s">
        <v>89</v>
      </c>
      <c r="K1422">
        <v>781908</v>
      </c>
      <c r="L1422">
        <v>1</v>
      </c>
    </row>
    <row r="1423" spans="1:12" x14ac:dyDescent="0.35">
      <c r="A1423">
        <v>6</v>
      </c>
      <c r="C1423">
        <v>0</v>
      </c>
      <c r="D1423" t="s">
        <v>89</v>
      </c>
      <c r="E1423">
        <v>0</v>
      </c>
      <c r="F1423">
        <v>0</v>
      </c>
      <c r="J1423" t="s">
        <v>89</v>
      </c>
      <c r="K1423">
        <v>781908</v>
      </c>
      <c r="L1423">
        <v>1</v>
      </c>
    </row>
    <row r="1424" spans="1:12" x14ac:dyDescent="0.35">
      <c r="A1424">
        <v>7</v>
      </c>
      <c r="C1424">
        <v>0</v>
      </c>
      <c r="D1424" t="s">
        <v>89</v>
      </c>
      <c r="E1424">
        <v>0</v>
      </c>
      <c r="F1424">
        <v>0</v>
      </c>
      <c r="J1424" t="s">
        <v>89</v>
      </c>
      <c r="K1424">
        <v>781908</v>
      </c>
      <c r="L1424">
        <v>1</v>
      </c>
    </row>
    <row r="1425" spans="1:12" x14ac:dyDescent="0.35">
      <c r="A1425">
        <v>8</v>
      </c>
      <c r="C1425">
        <v>0</v>
      </c>
      <c r="D1425" t="s">
        <v>89</v>
      </c>
      <c r="E1425">
        <v>0</v>
      </c>
      <c r="F1425">
        <v>0</v>
      </c>
      <c r="J1425" t="s">
        <v>89</v>
      </c>
      <c r="K1425">
        <v>781908</v>
      </c>
      <c r="L1425">
        <v>1</v>
      </c>
    </row>
    <row r="1426" spans="1:12" x14ac:dyDescent="0.35">
      <c r="A1426">
        <v>9</v>
      </c>
      <c r="C1426">
        <v>0</v>
      </c>
      <c r="D1426" t="s">
        <v>89</v>
      </c>
      <c r="E1426">
        <v>0</v>
      </c>
      <c r="F1426">
        <v>0</v>
      </c>
      <c r="J1426" t="s">
        <v>89</v>
      </c>
      <c r="K1426">
        <v>781908</v>
      </c>
      <c r="L1426">
        <v>1</v>
      </c>
    </row>
    <row r="1427" spans="1:12" x14ac:dyDescent="0.35">
      <c r="A1427">
        <v>10</v>
      </c>
      <c r="C1427">
        <v>0</v>
      </c>
      <c r="D1427" t="s">
        <v>89</v>
      </c>
      <c r="E1427">
        <v>0</v>
      </c>
      <c r="F1427">
        <v>0</v>
      </c>
      <c r="J1427" t="s">
        <v>89</v>
      </c>
      <c r="K1427">
        <v>781908</v>
      </c>
      <c r="L1427">
        <v>1</v>
      </c>
    </row>
    <row r="1428" spans="1:12" x14ac:dyDescent="0.35">
      <c r="A1428">
        <v>11</v>
      </c>
      <c r="C1428">
        <v>0</v>
      </c>
      <c r="D1428" t="s">
        <v>89</v>
      </c>
      <c r="E1428">
        <v>0</v>
      </c>
      <c r="F1428">
        <v>0</v>
      </c>
      <c r="J1428" t="s">
        <v>89</v>
      </c>
      <c r="K1428">
        <v>781908</v>
      </c>
      <c r="L1428">
        <v>1</v>
      </c>
    </row>
    <row r="1429" spans="1:12" x14ac:dyDescent="0.35">
      <c r="A1429">
        <v>12</v>
      </c>
      <c r="C1429">
        <v>0</v>
      </c>
      <c r="D1429" t="s">
        <v>89</v>
      </c>
      <c r="E1429">
        <v>0</v>
      </c>
      <c r="F1429">
        <v>0</v>
      </c>
      <c r="J1429" t="s">
        <v>89</v>
      </c>
      <c r="K1429">
        <v>781908</v>
      </c>
      <c r="L1429">
        <v>1</v>
      </c>
    </row>
    <row r="1430" spans="1:12" x14ac:dyDescent="0.35">
      <c r="A1430">
        <v>1</v>
      </c>
      <c r="B1430" t="s">
        <v>233</v>
      </c>
      <c r="C1430">
        <v>42</v>
      </c>
      <c r="D1430">
        <v>120</v>
      </c>
      <c r="E1430">
        <v>1</v>
      </c>
      <c r="F1430">
        <v>-45</v>
      </c>
      <c r="G1430" t="s">
        <v>231</v>
      </c>
      <c r="H1430" t="s">
        <v>231</v>
      </c>
      <c r="I1430">
        <v>30</v>
      </c>
      <c r="J1430">
        <v>120</v>
      </c>
      <c r="K1430">
        <v>352604</v>
      </c>
      <c r="L1430">
        <v>1</v>
      </c>
    </row>
    <row r="1431" spans="1:12" x14ac:dyDescent="0.35">
      <c r="A1431">
        <v>2</v>
      </c>
      <c r="C1431">
        <v>0</v>
      </c>
      <c r="D1431" t="s">
        <v>89</v>
      </c>
      <c r="E1431">
        <v>0</v>
      </c>
      <c r="F1431">
        <v>0</v>
      </c>
      <c r="J1431" t="s">
        <v>89</v>
      </c>
      <c r="K1431">
        <v>352604</v>
      </c>
      <c r="L1431">
        <v>1</v>
      </c>
    </row>
    <row r="1432" spans="1:12" x14ac:dyDescent="0.35">
      <c r="A1432">
        <v>3</v>
      </c>
      <c r="C1432">
        <v>0</v>
      </c>
      <c r="D1432" t="s">
        <v>89</v>
      </c>
      <c r="E1432">
        <v>0</v>
      </c>
      <c r="F1432">
        <v>0</v>
      </c>
      <c r="J1432" t="s">
        <v>89</v>
      </c>
      <c r="K1432">
        <v>352604</v>
      </c>
      <c r="L1432">
        <v>1</v>
      </c>
    </row>
    <row r="1433" spans="1:12" x14ac:dyDescent="0.35">
      <c r="A1433">
        <v>4</v>
      </c>
      <c r="C1433">
        <v>0</v>
      </c>
      <c r="D1433" t="s">
        <v>89</v>
      </c>
      <c r="E1433">
        <v>0</v>
      </c>
      <c r="F1433">
        <v>0</v>
      </c>
      <c r="J1433" t="s">
        <v>89</v>
      </c>
      <c r="K1433">
        <v>352604</v>
      </c>
      <c r="L1433">
        <v>1</v>
      </c>
    </row>
    <row r="1434" spans="1:12" x14ac:dyDescent="0.35">
      <c r="A1434">
        <v>5</v>
      </c>
      <c r="C1434">
        <v>0</v>
      </c>
      <c r="D1434" t="s">
        <v>89</v>
      </c>
      <c r="E1434">
        <v>0</v>
      </c>
      <c r="F1434">
        <v>0</v>
      </c>
      <c r="J1434" t="s">
        <v>89</v>
      </c>
      <c r="K1434">
        <v>352604</v>
      </c>
      <c r="L1434">
        <v>1</v>
      </c>
    </row>
    <row r="1435" spans="1:12" x14ac:dyDescent="0.35">
      <c r="A1435">
        <v>6</v>
      </c>
      <c r="C1435">
        <v>0</v>
      </c>
      <c r="D1435" t="s">
        <v>89</v>
      </c>
      <c r="E1435">
        <v>0</v>
      </c>
      <c r="F1435">
        <v>0</v>
      </c>
      <c r="J1435" t="s">
        <v>89</v>
      </c>
      <c r="K1435">
        <v>352604</v>
      </c>
      <c r="L1435">
        <v>1</v>
      </c>
    </row>
    <row r="1436" spans="1:12" x14ac:dyDescent="0.35">
      <c r="A1436">
        <v>7</v>
      </c>
      <c r="C1436">
        <v>0</v>
      </c>
      <c r="D1436" t="s">
        <v>89</v>
      </c>
      <c r="E1436">
        <v>0</v>
      </c>
      <c r="F1436">
        <v>0</v>
      </c>
      <c r="J1436" t="s">
        <v>89</v>
      </c>
      <c r="K1436">
        <v>352604</v>
      </c>
      <c r="L1436">
        <v>1</v>
      </c>
    </row>
    <row r="1437" spans="1:12" x14ac:dyDescent="0.35">
      <c r="A1437">
        <v>8</v>
      </c>
      <c r="C1437">
        <v>0</v>
      </c>
      <c r="D1437" t="s">
        <v>89</v>
      </c>
      <c r="E1437">
        <v>0</v>
      </c>
      <c r="F1437">
        <v>0</v>
      </c>
      <c r="J1437" t="s">
        <v>89</v>
      </c>
      <c r="K1437">
        <v>352604</v>
      </c>
      <c r="L1437">
        <v>1</v>
      </c>
    </row>
    <row r="1438" spans="1:12" x14ac:dyDescent="0.35">
      <c r="A1438">
        <v>9</v>
      </c>
      <c r="C1438">
        <v>0</v>
      </c>
      <c r="D1438" t="s">
        <v>89</v>
      </c>
      <c r="E1438">
        <v>0</v>
      </c>
      <c r="F1438">
        <v>0</v>
      </c>
      <c r="J1438" t="s">
        <v>89</v>
      </c>
      <c r="K1438">
        <v>352604</v>
      </c>
      <c r="L1438">
        <v>1</v>
      </c>
    </row>
    <row r="1439" spans="1:12" x14ac:dyDescent="0.35">
      <c r="A1439">
        <v>10</v>
      </c>
      <c r="C1439">
        <v>0</v>
      </c>
      <c r="D1439" t="s">
        <v>89</v>
      </c>
      <c r="E1439">
        <v>0</v>
      </c>
      <c r="F1439">
        <v>0</v>
      </c>
      <c r="J1439" t="s">
        <v>89</v>
      </c>
      <c r="K1439">
        <v>352604</v>
      </c>
      <c r="L1439">
        <v>1</v>
      </c>
    </row>
    <row r="1440" spans="1:12" x14ac:dyDescent="0.35">
      <c r="A1440">
        <v>11</v>
      </c>
      <c r="C1440">
        <v>0</v>
      </c>
      <c r="D1440" t="s">
        <v>89</v>
      </c>
      <c r="E1440">
        <v>0</v>
      </c>
      <c r="F1440">
        <v>0</v>
      </c>
      <c r="J1440" t="s">
        <v>89</v>
      </c>
      <c r="K1440">
        <v>352604</v>
      </c>
      <c r="L1440">
        <v>1</v>
      </c>
    </row>
    <row r="1441" spans="1:12" x14ac:dyDescent="0.35">
      <c r="A1441">
        <v>12</v>
      </c>
      <c r="C1441">
        <v>0</v>
      </c>
      <c r="D1441" t="s">
        <v>89</v>
      </c>
      <c r="E1441">
        <v>0</v>
      </c>
      <c r="F1441">
        <v>0</v>
      </c>
      <c r="J1441" t="s">
        <v>89</v>
      </c>
      <c r="K1441">
        <v>352604</v>
      </c>
      <c r="L1441">
        <v>1</v>
      </c>
    </row>
    <row r="1442" spans="1:12" x14ac:dyDescent="0.35">
      <c r="A1442">
        <v>1</v>
      </c>
      <c r="B1442" t="s">
        <v>234</v>
      </c>
      <c r="C1442">
        <v>17</v>
      </c>
      <c r="D1442">
        <v>121</v>
      </c>
      <c r="E1442">
        <v>2</v>
      </c>
      <c r="F1442">
        <v>-46</v>
      </c>
      <c r="G1442" t="s">
        <v>231</v>
      </c>
      <c r="H1442" t="s">
        <v>231</v>
      </c>
      <c r="I1442">
        <v>30</v>
      </c>
      <c r="J1442">
        <v>121</v>
      </c>
      <c r="K1442">
        <v>327773</v>
      </c>
      <c r="L1442">
        <v>1</v>
      </c>
    </row>
    <row r="1443" spans="1:12" x14ac:dyDescent="0.35">
      <c r="A1443">
        <v>2</v>
      </c>
      <c r="C1443">
        <v>0</v>
      </c>
      <c r="D1443" t="s">
        <v>89</v>
      </c>
      <c r="E1443">
        <v>0</v>
      </c>
      <c r="F1443">
        <v>0</v>
      </c>
      <c r="J1443" t="s">
        <v>89</v>
      </c>
      <c r="K1443">
        <v>327773</v>
      </c>
      <c r="L1443">
        <v>1</v>
      </c>
    </row>
    <row r="1444" spans="1:12" x14ac:dyDescent="0.35">
      <c r="A1444">
        <v>3</v>
      </c>
      <c r="C1444">
        <v>0</v>
      </c>
      <c r="D1444" t="s">
        <v>89</v>
      </c>
      <c r="E1444">
        <v>0</v>
      </c>
      <c r="F1444">
        <v>0</v>
      </c>
      <c r="J1444" t="s">
        <v>89</v>
      </c>
      <c r="K1444">
        <v>327773</v>
      </c>
      <c r="L1444">
        <v>1</v>
      </c>
    </row>
    <row r="1445" spans="1:12" x14ac:dyDescent="0.35">
      <c r="A1445">
        <v>4</v>
      </c>
      <c r="C1445">
        <v>0</v>
      </c>
      <c r="D1445" t="s">
        <v>89</v>
      </c>
      <c r="E1445">
        <v>0</v>
      </c>
      <c r="F1445">
        <v>0</v>
      </c>
      <c r="J1445" t="s">
        <v>89</v>
      </c>
      <c r="K1445">
        <v>327773</v>
      </c>
      <c r="L1445">
        <v>1</v>
      </c>
    </row>
    <row r="1446" spans="1:12" x14ac:dyDescent="0.35">
      <c r="A1446">
        <v>5</v>
      </c>
      <c r="C1446">
        <v>0</v>
      </c>
      <c r="D1446" t="s">
        <v>89</v>
      </c>
      <c r="E1446">
        <v>0</v>
      </c>
      <c r="F1446">
        <v>0</v>
      </c>
      <c r="J1446" t="s">
        <v>89</v>
      </c>
      <c r="K1446">
        <v>327773</v>
      </c>
      <c r="L1446">
        <v>1</v>
      </c>
    </row>
    <row r="1447" spans="1:12" x14ac:dyDescent="0.35">
      <c r="A1447">
        <v>6</v>
      </c>
      <c r="C1447">
        <v>0</v>
      </c>
      <c r="D1447" t="s">
        <v>89</v>
      </c>
      <c r="E1447">
        <v>0</v>
      </c>
      <c r="F1447">
        <v>0</v>
      </c>
      <c r="J1447" t="s">
        <v>89</v>
      </c>
      <c r="K1447">
        <v>327773</v>
      </c>
      <c r="L1447">
        <v>1</v>
      </c>
    </row>
    <row r="1448" spans="1:12" x14ac:dyDescent="0.35">
      <c r="A1448">
        <v>7</v>
      </c>
      <c r="C1448">
        <v>0</v>
      </c>
      <c r="D1448" t="s">
        <v>89</v>
      </c>
      <c r="E1448">
        <v>0</v>
      </c>
      <c r="F1448">
        <v>0</v>
      </c>
      <c r="J1448" t="s">
        <v>89</v>
      </c>
      <c r="K1448">
        <v>327773</v>
      </c>
      <c r="L1448">
        <v>1</v>
      </c>
    </row>
    <row r="1449" spans="1:12" x14ac:dyDescent="0.35">
      <c r="A1449">
        <v>8</v>
      </c>
      <c r="C1449">
        <v>0</v>
      </c>
      <c r="D1449" t="s">
        <v>89</v>
      </c>
      <c r="E1449">
        <v>0</v>
      </c>
      <c r="F1449">
        <v>0</v>
      </c>
      <c r="J1449" t="s">
        <v>89</v>
      </c>
      <c r="K1449">
        <v>327773</v>
      </c>
      <c r="L1449">
        <v>1</v>
      </c>
    </row>
    <row r="1450" spans="1:12" x14ac:dyDescent="0.35">
      <c r="A1450">
        <v>9</v>
      </c>
      <c r="C1450">
        <v>0</v>
      </c>
      <c r="D1450" t="s">
        <v>89</v>
      </c>
      <c r="E1450">
        <v>0</v>
      </c>
      <c r="F1450">
        <v>0</v>
      </c>
      <c r="J1450" t="s">
        <v>89</v>
      </c>
      <c r="K1450">
        <v>327773</v>
      </c>
      <c r="L1450">
        <v>1</v>
      </c>
    </row>
    <row r="1451" spans="1:12" x14ac:dyDescent="0.35">
      <c r="A1451">
        <v>10</v>
      </c>
      <c r="C1451">
        <v>0</v>
      </c>
      <c r="D1451" t="s">
        <v>89</v>
      </c>
      <c r="E1451">
        <v>0</v>
      </c>
      <c r="F1451">
        <v>0</v>
      </c>
      <c r="J1451" t="s">
        <v>89</v>
      </c>
      <c r="K1451">
        <v>327773</v>
      </c>
      <c r="L1451">
        <v>1</v>
      </c>
    </row>
    <row r="1452" spans="1:12" x14ac:dyDescent="0.35">
      <c r="A1452">
        <v>11</v>
      </c>
      <c r="C1452">
        <v>0</v>
      </c>
      <c r="D1452" t="s">
        <v>89</v>
      </c>
      <c r="E1452">
        <v>0</v>
      </c>
      <c r="F1452">
        <v>0</v>
      </c>
      <c r="J1452" t="s">
        <v>89</v>
      </c>
      <c r="K1452">
        <v>327773</v>
      </c>
      <c r="L1452">
        <v>1</v>
      </c>
    </row>
    <row r="1453" spans="1:12" x14ac:dyDescent="0.35">
      <c r="A1453">
        <v>12</v>
      </c>
      <c r="C1453">
        <v>0</v>
      </c>
      <c r="D1453" t="s">
        <v>89</v>
      </c>
      <c r="E1453">
        <v>0</v>
      </c>
      <c r="F1453">
        <v>0</v>
      </c>
      <c r="J1453" t="s">
        <v>89</v>
      </c>
      <c r="K1453">
        <v>327773</v>
      </c>
      <c r="L1453">
        <v>1</v>
      </c>
    </row>
    <row r="1454" spans="1:12" x14ac:dyDescent="0.35">
      <c r="A1454">
        <v>1</v>
      </c>
      <c r="B1454" t="s">
        <v>235</v>
      </c>
      <c r="C1454">
        <v>15</v>
      </c>
      <c r="D1454">
        <v>122</v>
      </c>
      <c r="E1454">
        <v>1</v>
      </c>
      <c r="F1454">
        <v>-47</v>
      </c>
      <c r="G1454" t="s">
        <v>231</v>
      </c>
      <c r="H1454" t="s">
        <v>231</v>
      </c>
      <c r="I1454">
        <v>30</v>
      </c>
      <c r="J1454">
        <v>122</v>
      </c>
      <c r="K1454">
        <v>848265</v>
      </c>
      <c r="L1454">
        <v>1</v>
      </c>
    </row>
    <row r="1455" spans="1:12" x14ac:dyDescent="0.35">
      <c r="A1455">
        <v>2</v>
      </c>
      <c r="C1455">
        <v>0</v>
      </c>
      <c r="D1455" t="s">
        <v>89</v>
      </c>
      <c r="E1455">
        <v>0</v>
      </c>
      <c r="F1455">
        <v>0</v>
      </c>
      <c r="J1455" t="s">
        <v>89</v>
      </c>
      <c r="K1455">
        <v>848265</v>
      </c>
      <c r="L1455">
        <v>1</v>
      </c>
    </row>
    <row r="1456" spans="1:12" x14ac:dyDescent="0.35">
      <c r="A1456">
        <v>3</v>
      </c>
      <c r="C1456">
        <v>0</v>
      </c>
      <c r="D1456" t="s">
        <v>89</v>
      </c>
      <c r="E1456">
        <v>0</v>
      </c>
      <c r="F1456">
        <v>0</v>
      </c>
      <c r="J1456" t="s">
        <v>89</v>
      </c>
      <c r="K1456">
        <v>848265</v>
      </c>
      <c r="L1456">
        <v>1</v>
      </c>
    </row>
    <row r="1457" spans="1:12" x14ac:dyDescent="0.35">
      <c r="A1457">
        <v>4</v>
      </c>
      <c r="C1457">
        <v>0</v>
      </c>
      <c r="D1457" t="s">
        <v>89</v>
      </c>
      <c r="E1457">
        <v>0</v>
      </c>
      <c r="F1457">
        <v>0</v>
      </c>
      <c r="J1457" t="s">
        <v>89</v>
      </c>
      <c r="K1457">
        <v>848265</v>
      </c>
      <c r="L1457">
        <v>1</v>
      </c>
    </row>
    <row r="1458" spans="1:12" x14ac:dyDescent="0.35">
      <c r="A1458">
        <v>5</v>
      </c>
      <c r="C1458">
        <v>0</v>
      </c>
      <c r="D1458" t="s">
        <v>89</v>
      </c>
      <c r="E1458">
        <v>0</v>
      </c>
      <c r="F1458">
        <v>0</v>
      </c>
      <c r="J1458" t="s">
        <v>89</v>
      </c>
      <c r="K1458">
        <v>848265</v>
      </c>
      <c r="L1458">
        <v>1</v>
      </c>
    </row>
    <row r="1459" spans="1:12" x14ac:dyDescent="0.35">
      <c r="A1459">
        <v>6</v>
      </c>
      <c r="C1459">
        <v>0</v>
      </c>
      <c r="D1459" t="s">
        <v>89</v>
      </c>
      <c r="E1459">
        <v>0</v>
      </c>
      <c r="F1459">
        <v>0</v>
      </c>
      <c r="J1459" t="s">
        <v>89</v>
      </c>
      <c r="K1459">
        <v>848265</v>
      </c>
      <c r="L1459">
        <v>1</v>
      </c>
    </row>
    <row r="1460" spans="1:12" x14ac:dyDescent="0.35">
      <c r="A1460">
        <v>7</v>
      </c>
      <c r="C1460">
        <v>0</v>
      </c>
      <c r="D1460" t="s">
        <v>89</v>
      </c>
      <c r="E1460">
        <v>0</v>
      </c>
      <c r="F1460">
        <v>0</v>
      </c>
      <c r="J1460" t="s">
        <v>89</v>
      </c>
      <c r="K1460">
        <v>848265</v>
      </c>
      <c r="L1460">
        <v>1</v>
      </c>
    </row>
    <row r="1461" spans="1:12" x14ac:dyDescent="0.35">
      <c r="A1461">
        <v>8</v>
      </c>
      <c r="C1461">
        <v>0</v>
      </c>
      <c r="D1461" t="s">
        <v>89</v>
      </c>
      <c r="E1461">
        <v>0</v>
      </c>
      <c r="F1461">
        <v>0</v>
      </c>
      <c r="J1461" t="s">
        <v>89</v>
      </c>
      <c r="K1461">
        <v>848265</v>
      </c>
      <c r="L1461">
        <v>1</v>
      </c>
    </row>
    <row r="1462" spans="1:12" x14ac:dyDescent="0.35">
      <c r="A1462">
        <v>9</v>
      </c>
      <c r="C1462">
        <v>0</v>
      </c>
      <c r="D1462" t="s">
        <v>89</v>
      </c>
      <c r="E1462">
        <v>0</v>
      </c>
      <c r="F1462">
        <v>0</v>
      </c>
      <c r="J1462" t="s">
        <v>89</v>
      </c>
      <c r="K1462">
        <v>848265</v>
      </c>
      <c r="L1462">
        <v>1</v>
      </c>
    </row>
    <row r="1463" spans="1:12" x14ac:dyDescent="0.35">
      <c r="A1463">
        <v>10</v>
      </c>
      <c r="C1463">
        <v>0</v>
      </c>
      <c r="D1463" t="s">
        <v>89</v>
      </c>
      <c r="E1463">
        <v>0</v>
      </c>
      <c r="F1463">
        <v>0</v>
      </c>
      <c r="J1463" t="s">
        <v>89</v>
      </c>
      <c r="K1463">
        <v>848265</v>
      </c>
      <c r="L1463">
        <v>1</v>
      </c>
    </row>
    <row r="1464" spans="1:12" x14ac:dyDescent="0.35">
      <c r="A1464">
        <v>11</v>
      </c>
      <c r="C1464">
        <v>0</v>
      </c>
      <c r="D1464" t="s">
        <v>89</v>
      </c>
      <c r="E1464">
        <v>0</v>
      </c>
      <c r="F1464">
        <v>0</v>
      </c>
      <c r="J1464" t="s">
        <v>89</v>
      </c>
      <c r="K1464">
        <v>848265</v>
      </c>
      <c r="L1464">
        <v>1</v>
      </c>
    </row>
    <row r="1465" spans="1:12" x14ac:dyDescent="0.35">
      <c r="A1465">
        <v>12</v>
      </c>
      <c r="C1465">
        <v>0</v>
      </c>
      <c r="D1465" t="s">
        <v>89</v>
      </c>
      <c r="E1465">
        <v>0</v>
      </c>
      <c r="F1465">
        <v>0</v>
      </c>
      <c r="J1465" t="s">
        <v>89</v>
      </c>
      <c r="K1465">
        <v>848265</v>
      </c>
      <c r="L1465">
        <v>1</v>
      </c>
    </row>
    <row r="1466" spans="1:12" x14ac:dyDescent="0.35">
      <c r="A1466">
        <v>1</v>
      </c>
      <c r="B1466" t="s">
        <v>236</v>
      </c>
      <c r="C1466">
        <v>46</v>
      </c>
      <c r="D1466">
        <v>123</v>
      </c>
      <c r="E1466">
        <v>1</v>
      </c>
      <c r="F1466">
        <v>-48</v>
      </c>
      <c r="G1466" t="s">
        <v>231</v>
      </c>
      <c r="H1466" t="s">
        <v>231</v>
      </c>
      <c r="I1466">
        <v>30</v>
      </c>
      <c r="J1466">
        <v>123</v>
      </c>
      <c r="K1466">
        <v>235246</v>
      </c>
      <c r="L1466">
        <v>1</v>
      </c>
    </row>
    <row r="1467" spans="1:12" x14ac:dyDescent="0.35">
      <c r="A1467">
        <v>2</v>
      </c>
      <c r="C1467">
        <v>0</v>
      </c>
      <c r="D1467" t="s">
        <v>89</v>
      </c>
      <c r="E1467">
        <v>0</v>
      </c>
      <c r="F1467">
        <v>0</v>
      </c>
      <c r="J1467" t="s">
        <v>89</v>
      </c>
      <c r="K1467">
        <v>235246</v>
      </c>
      <c r="L1467">
        <v>1</v>
      </c>
    </row>
    <row r="1468" spans="1:12" x14ac:dyDescent="0.35">
      <c r="A1468">
        <v>3</v>
      </c>
      <c r="C1468">
        <v>0</v>
      </c>
      <c r="D1468" t="s">
        <v>89</v>
      </c>
      <c r="E1468">
        <v>0</v>
      </c>
      <c r="F1468">
        <v>0</v>
      </c>
      <c r="J1468" t="s">
        <v>89</v>
      </c>
      <c r="K1468">
        <v>235246</v>
      </c>
      <c r="L1468">
        <v>1</v>
      </c>
    </row>
    <row r="1469" spans="1:12" x14ac:dyDescent="0.35">
      <c r="A1469">
        <v>4</v>
      </c>
      <c r="C1469">
        <v>0</v>
      </c>
      <c r="D1469" t="s">
        <v>89</v>
      </c>
      <c r="E1469">
        <v>0</v>
      </c>
      <c r="F1469">
        <v>0</v>
      </c>
      <c r="J1469" t="s">
        <v>89</v>
      </c>
      <c r="K1469">
        <v>235246</v>
      </c>
      <c r="L1469">
        <v>1</v>
      </c>
    </row>
    <row r="1470" spans="1:12" x14ac:dyDescent="0.35">
      <c r="A1470">
        <v>5</v>
      </c>
      <c r="C1470">
        <v>0</v>
      </c>
      <c r="D1470" t="s">
        <v>89</v>
      </c>
      <c r="E1470">
        <v>0</v>
      </c>
      <c r="F1470">
        <v>0</v>
      </c>
      <c r="J1470" t="s">
        <v>89</v>
      </c>
      <c r="K1470">
        <v>235246</v>
      </c>
      <c r="L1470">
        <v>1</v>
      </c>
    </row>
    <row r="1471" spans="1:12" x14ac:dyDescent="0.35">
      <c r="A1471">
        <v>6</v>
      </c>
      <c r="C1471">
        <v>0</v>
      </c>
      <c r="D1471" t="s">
        <v>89</v>
      </c>
      <c r="E1471">
        <v>0</v>
      </c>
      <c r="F1471">
        <v>0</v>
      </c>
      <c r="J1471" t="s">
        <v>89</v>
      </c>
      <c r="K1471">
        <v>235246</v>
      </c>
      <c r="L1471">
        <v>1</v>
      </c>
    </row>
    <row r="1472" spans="1:12" x14ac:dyDescent="0.35">
      <c r="A1472">
        <v>7</v>
      </c>
      <c r="C1472">
        <v>0</v>
      </c>
      <c r="D1472" t="s">
        <v>89</v>
      </c>
      <c r="E1472">
        <v>0</v>
      </c>
      <c r="F1472">
        <v>0</v>
      </c>
      <c r="J1472" t="s">
        <v>89</v>
      </c>
      <c r="K1472">
        <v>235246</v>
      </c>
      <c r="L1472">
        <v>1</v>
      </c>
    </row>
    <row r="1473" spans="1:12" x14ac:dyDescent="0.35">
      <c r="A1473">
        <v>8</v>
      </c>
      <c r="C1473">
        <v>0</v>
      </c>
      <c r="D1473" t="s">
        <v>89</v>
      </c>
      <c r="E1473">
        <v>0</v>
      </c>
      <c r="F1473">
        <v>0</v>
      </c>
      <c r="J1473" t="s">
        <v>89</v>
      </c>
      <c r="K1473">
        <v>235246</v>
      </c>
      <c r="L1473">
        <v>1</v>
      </c>
    </row>
    <row r="1474" spans="1:12" x14ac:dyDescent="0.35">
      <c r="A1474">
        <v>9</v>
      </c>
      <c r="C1474">
        <v>0</v>
      </c>
      <c r="D1474" t="s">
        <v>89</v>
      </c>
      <c r="E1474">
        <v>0</v>
      </c>
      <c r="F1474">
        <v>0</v>
      </c>
      <c r="J1474" t="s">
        <v>89</v>
      </c>
      <c r="K1474">
        <v>235246</v>
      </c>
      <c r="L1474">
        <v>1</v>
      </c>
    </row>
    <row r="1475" spans="1:12" x14ac:dyDescent="0.35">
      <c r="A1475">
        <v>10</v>
      </c>
      <c r="C1475">
        <v>0</v>
      </c>
      <c r="D1475" t="s">
        <v>89</v>
      </c>
      <c r="E1475">
        <v>0</v>
      </c>
      <c r="F1475">
        <v>0</v>
      </c>
      <c r="J1475" t="s">
        <v>89</v>
      </c>
      <c r="K1475">
        <v>235246</v>
      </c>
      <c r="L1475">
        <v>1</v>
      </c>
    </row>
    <row r="1476" spans="1:12" x14ac:dyDescent="0.35">
      <c r="A1476">
        <v>11</v>
      </c>
      <c r="C1476">
        <v>0</v>
      </c>
      <c r="D1476" t="s">
        <v>89</v>
      </c>
      <c r="E1476">
        <v>0</v>
      </c>
      <c r="F1476">
        <v>0</v>
      </c>
      <c r="J1476" t="s">
        <v>89</v>
      </c>
      <c r="K1476">
        <v>235246</v>
      </c>
      <c r="L1476">
        <v>1</v>
      </c>
    </row>
    <row r="1477" spans="1:12" x14ac:dyDescent="0.35">
      <c r="A1477">
        <v>12</v>
      </c>
      <c r="C1477">
        <v>0</v>
      </c>
      <c r="D1477" t="s">
        <v>89</v>
      </c>
      <c r="E1477">
        <v>0</v>
      </c>
      <c r="F1477">
        <v>0</v>
      </c>
      <c r="J1477" t="s">
        <v>89</v>
      </c>
      <c r="K1477">
        <v>235246</v>
      </c>
      <c r="L1477">
        <v>1</v>
      </c>
    </row>
    <row r="1478" spans="1:12" x14ac:dyDescent="0.35">
      <c r="A1478">
        <v>1</v>
      </c>
      <c r="B1478" t="s">
        <v>237</v>
      </c>
      <c r="C1478">
        <v>41</v>
      </c>
      <c r="D1478">
        <v>124</v>
      </c>
      <c r="E1478">
        <v>1</v>
      </c>
      <c r="F1478">
        <v>-49</v>
      </c>
      <c r="G1478" t="s">
        <v>231</v>
      </c>
      <c r="H1478" t="s">
        <v>231</v>
      </c>
      <c r="I1478">
        <v>30</v>
      </c>
      <c r="J1478">
        <v>124</v>
      </c>
      <c r="K1478">
        <v>644351</v>
      </c>
      <c r="L1478">
        <v>1</v>
      </c>
    </row>
    <row r="1479" spans="1:12" x14ac:dyDescent="0.35">
      <c r="A1479">
        <v>2</v>
      </c>
      <c r="C1479">
        <v>0</v>
      </c>
      <c r="D1479" t="s">
        <v>89</v>
      </c>
      <c r="E1479">
        <v>0</v>
      </c>
      <c r="F1479">
        <v>0</v>
      </c>
      <c r="J1479" t="s">
        <v>89</v>
      </c>
      <c r="K1479">
        <v>644351</v>
      </c>
      <c r="L1479">
        <v>1</v>
      </c>
    </row>
    <row r="1480" spans="1:12" x14ac:dyDescent="0.35">
      <c r="A1480">
        <v>3</v>
      </c>
      <c r="C1480">
        <v>0</v>
      </c>
      <c r="D1480" t="s">
        <v>89</v>
      </c>
      <c r="E1480">
        <v>0</v>
      </c>
      <c r="F1480">
        <v>0</v>
      </c>
      <c r="J1480" t="s">
        <v>89</v>
      </c>
      <c r="K1480">
        <v>644351</v>
      </c>
      <c r="L1480">
        <v>1</v>
      </c>
    </row>
    <row r="1481" spans="1:12" x14ac:dyDescent="0.35">
      <c r="A1481">
        <v>4</v>
      </c>
      <c r="C1481">
        <v>0</v>
      </c>
      <c r="D1481" t="s">
        <v>89</v>
      </c>
      <c r="E1481">
        <v>0</v>
      </c>
      <c r="F1481">
        <v>0</v>
      </c>
      <c r="J1481" t="s">
        <v>89</v>
      </c>
      <c r="K1481">
        <v>644351</v>
      </c>
      <c r="L1481">
        <v>1</v>
      </c>
    </row>
    <row r="1482" spans="1:12" x14ac:dyDescent="0.35">
      <c r="A1482">
        <v>5</v>
      </c>
      <c r="C1482">
        <v>0</v>
      </c>
      <c r="D1482" t="s">
        <v>89</v>
      </c>
      <c r="E1482">
        <v>0</v>
      </c>
      <c r="F1482">
        <v>0</v>
      </c>
      <c r="J1482" t="s">
        <v>89</v>
      </c>
      <c r="K1482">
        <v>644351</v>
      </c>
      <c r="L1482">
        <v>1</v>
      </c>
    </row>
    <row r="1483" spans="1:12" x14ac:dyDescent="0.35">
      <c r="A1483">
        <v>6</v>
      </c>
      <c r="C1483">
        <v>0</v>
      </c>
      <c r="D1483" t="s">
        <v>89</v>
      </c>
      <c r="E1483">
        <v>0</v>
      </c>
      <c r="F1483">
        <v>0</v>
      </c>
      <c r="J1483" t="s">
        <v>89</v>
      </c>
      <c r="K1483">
        <v>644351</v>
      </c>
      <c r="L1483">
        <v>1</v>
      </c>
    </row>
    <row r="1484" spans="1:12" x14ac:dyDescent="0.35">
      <c r="A1484">
        <v>7</v>
      </c>
      <c r="C1484">
        <v>0</v>
      </c>
      <c r="D1484" t="s">
        <v>89</v>
      </c>
      <c r="E1484">
        <v>0</v>
      </c>
      <c r="F1484">
        <v>0</v>
      </c>
      <c r="J1484" t="s">
        <v>89</v>
      </c>
      <c r="K1484">
        <v>644351</v>
      </c>
      <c r="L1484">
        <v>1</v>
      </c>
    </row>
    <row r="1485" spans="1:12" x14ac:dyDescent="0.35">
      <c r="A1485">
        <v>8</v>
      </c>
      <c r="C1485">
        <v>0</v>
      </c>
      <c r="D1485" t="s">
        <v>89</v>
      </c>
      <c r="E1485">
        <v>0</v>
      </c>
      <c r="F1485">
        <v>0</v>
      </c>
      <c r="J1485" t="s">
        <v>89</v>
      </c>
      <c r="K1485">
        <v>644351</v>
      </c>
      <c r="L1485">
        <v>1</v>
      </c>
    </row>
    <row r="1486" spans="1:12" x14ac:dyDescent="0.35">
      <c r="A1486">
        <v>9</v>
      </c>
      <c r="C1486">
        <v>0</v>
      </c>
      <c r="D1486" t="s">
        <v>89</v>
      </c>
      <c r="E1486">
        <v>0</v>
      </c>
      <c r="F1486">
        <v>0</v>
      </c>
      <c r="J1486" t="s">
        <v>89</v>
      </c>
      <c r="K1486">
        <v>644351</v>
      </c>
      <c r="L1486">
        <v>1</v>
      </c>
    </row>
    <row r="1487" spans="1:12" x14ac:dyDescent="0.35">
      <c r="A1487">
        <v>10</v>
      </c>
      <c r="C1487">
        <v>0</v>
      </c>
      <c r="D1487" t="s">
        <v>89</v>
      </c>
      <c r="E1487">
        <v>0</v>
      </c>
      <c r="F1487">
        <v>0</v>
      </c>
      <c r="J1487" t="s">
        <v>89</v>
      </c>
      <c r="K1487">
        <v>644351</v>
      </c>
      <c r="L1487">
        <v>1</v>
      </c>
    </row>
    <row r="1488" spans="1:12" x14ac:dyDescent="0.35">
      <c r="A1488">
        <v>11</v>
      </c>
      <c r="C1488">
        <v>0</v>
      </c>
      <c r="D1488" t="s">
        <v>89</v>
      </c>
      <c r="E1488">
        <v>0</v>
      </c>
      <c r="F1488">
        <v>0</v>
      </c>
      <c r="J1488" t="s">
        <v>89</v>
      </c>
      <c r="K1488">
        <v>644351</v>
      </c>
      <c r="L1488">
        <v>1</v>
      </c>
    </row>
    <row r="1489" spans="1:12" x14ac:dyDescent="0.35">
      <c r="A1489">
        <v>12</v>
      </c>
      <c r="C1489">
        <v>0</v>
      </c>
      <c r="D1489" t="s">
        <v>89</v>
      </c>
      <c r="E1489">
        <v>0</v>
      </c>
      <c r="F1489">
        <v>0</v>
      </c>
      <c r="J1489" t="s">
        <v>89</v>
      </c>
      <c r="K1489">
        <v>644351</v>
      </c>
      <c r="L1489">
        <v>1</v>
      </c>
    </row>
    <row r="1490" spans="1:12" x14ac:dyDescent="0.35">
      <c r="A1490">
        <v>1</v>
      </c>
      <c r="B1490" t="s">
        <v>238</v>
      </c>
      <c r="C1490">
        <v>6</v>
      </c>
      <c r="D1490">
        <v>125</v>
      </c>
      <c r="E1490">
        <v>1</v>
      </c>
      <c r="F1490">
        <v>-50</v>
      </c>
      <c r="G1490" t="s">
        <v>239</v>
      </c>
      <c r="H1490" t="s">
        <v>239</v>
      </c>
      <c r="I1490">
        <v>31</v>
      </c>
      <c r="J1490">
        <v>125</v>
      </c>
      <c r="K1490">
        <v>54259</v>
      </c>
      <c r="L1490">
        <v>1</v>
      </c>
    </row>
    <row r="1491" spans="1:12" x14ac:dyDescent="0.35">
      <c r="A1491">
        <v>2</v>
      </c>
      <c r="C1491">
        <v>0</v>
      </c>
      <c r="D1491" t="s">
        <v>89</v>
      </c>
      <c r="E1491">
        <v>0</v>
      </c>
      <c r="F1491">
        <v>0</v>
      </c>
      <c r="J1491" t="s">
        <v>89</v>
      </c>
      <c r="K1491">
        <v>54259</v>
      </c>
      <c r="L1491">
        <v>1</v>
      </c>
    </row>
    <row r="1492" spans="1:12" x14ac:dyDescent="0.35">
      <c r="A1492">
        <v>3</v>
      </c>
      <c r="C1492">
        <v>0</v>
      </c>
      <c r="D1492" t="s">
        <v>89</v>
      </c>
      <c r="E1492">
        <v>0</v>
      </c>
      <c r="F1492">
        <v>0</v>
      </c>
      <c r="J1492" t="s">
        <v>89</v>
      </c>
      <c r="K1492">
        <v>54259</v>
      </c>
      <c r="L1492">
        <v>1</v>
      </c>
    </row>
    <row r="1493" spans="1:12" x14ac:dyDescent="0.35">
      <c r="A1493">
        <v>4</v>
      </c>
      <c r="C1493">
        <v>0</v>
      </c>
      <c r="D1493" t="s">
        <v>89</v>
      </c>
      <c r="E1493">
        <v>0</v>
      </c>
      <c r="F1493">
        <v>0</v>
      </c>
      <c r="J1493" t="s">
        <v>89</v>
      </c>
      <c r="K1493">
        <v>54259</v>
      </c>
      <c r="L1493">
        <v>1</v>
      </c>
    </row>
    <row r="1494" spans="1:12" x14ac:dyDescent="0.35">
      <c r="A1494">
        <v>5</v>
      </c>
      <c r="C1494">
        <v>0</v>
      </c>
      <c r="D1494" t="s">
        <v>89</v>
      </c>
      <c r="E1494">
        <v>0</v>
      </c>
      <c r="F1494">
        <v>0</v>
      </c>
      <c r="J1494" t="s">
        <v>89</v>
      </c>
      <c r="K1494">
        <v>54259</v>
      </c>
      <c r="L1494">
        <v>1</v>
      </c>
    </row>
    <row r="1495" spans="1:12" x14ac:dyDescent="0.35">
      <c r="A1495">
        <v>6</v>
      </c>
      <c r="C1495">
        <v>0</v>
      </c>
      <c r="D1495" t="s">
        <v>89</v>
      </c>
      <c r="E1495">
        <v>0</v>
      </c>
      <c r="F1495">
        <v>0</v>
      </c>
      <c r="J1495" t="s">
        <v>89</v>
      </c>
      <c r="K1495">
        <v>54259</v>
      </c>
      <c r="L1495">
        <v>1</v>
      </c>
    </row>
    <row r="1496" spans="1:12" x14ac:dyDescent="0.35">
      <c r="A1496">
        <v>7</v>
      </c>
      <c r="C1496">
        <v>0</v>
      </c>
      <c r="D1496" t="s">
        <v>89</v>
      </c>
      <c r="E1496">
        <v>0</v>
      </c>
      <c r="F1496">
        <v>0</v>
      </c>
      <c r="J1496" t="s">
        <v>89</v>
      </c>
      <c r="K1496">
        <v>54259</v>
      </c>
      <c r="L1496">
        <v>1</v>
      </c>
    </row>
    <row r="1497" spans="1:12" x14ac:dyDescent="0.35">
      <c r="A1497">
        <v>8</v>
      </c>
      <c r="C1497">
        <v>0</v>
      </c>
      <c r="D1497" t="s">
        <v>89</v>
      </c>
      <c r="E1497">
        <v>0</v>
      </c>
      <c r="F1497">
        <v>0</v>
      </c>
      <c r="J1497" t="s">
        <v>89</v>
      </c>
      <c r="K1497">
        <v>54259</v>
      </c>
      <c r="L1497">
        <v>1</v>
      </c>
    </row>
    <row r="1498" spans="1:12" x14ac:dyDescent="0.35">
      <c r="A1498">
        <v>9</v>
      </c>
      <c r="C1498">
        <v>0</v>
      </c>
      <c r="D1498" t="s">
        <v>89</v>
      </c>
      <c r="E1498">
        <v>0</v>
      </c>
      <c r="F1498">
        <v>0</v>
      </c>
      <c r="J1498" t="s">
        <v>89</v>
      </c>
      <c r="K1498">
        <v>54259</v>
      </c>
      <c r="L1498">
        <v>1</v>
      </c>
    </row>
    <row r="1499" spans="1:12" x14ac:dyDescent="0.35">
      <c r="A1499">
        <v>10</v>
      </c>
      <c r="C1499">
        <v>0</v>
      </c>
      <c r="D1499" t="s">
        <v>89</v>
      </c>
      <c r="E1499">
        <v>0</v>
      </c>
      <c r="F1499">
        <v>0</v>
      </c>
      <c r="J1499" t="s">
        <v>89</v>
      </c>
      <c r="K1499">
        <v>54259</v>
      </c>
      <c r="L1499">
        <v>1</v>
      </c>
    </row>
    <row r="1500" spans="1:12" x14ac:dyDescent="0.35">
      <c r="A1500">
        <v>11</v>
      </c>
      <c r="C1500">
        <v>0</v>
      </c>
      <c r="D1500" t="s">
        <v>89</v>
      </c>
      <c r="E1500">
        <v>0</v>
      </c>
      <c r="F1500">
        <v>0</v>
      </c>
      <c r="J1500" t="s">
        <v>89</v>
      </c>
      <c r="K1500">
        <v>54259</v>
      </c>
      <c r="L1500">
        <v>1</v>
      </c>
    </row>
    <row r="1501" spans="1:12" x14ac:dyDescent="0.35">
      <c r="A1501">
        <v>12</v>
      </c>
      <c r="C1501">
        <v>0</v>
      </c>
      <c r="D1501" t="s">
        <v>89</v>
      </c>
      <c r="E1501">
        <v>0</v>
      </c>
      <c r="F1501">
        <v>0</v>
      </c>
      <c r="J1501" t="s">
        <v>89</v>
      </c>
      <c r="K1501">
        <v>54259</v>
      </c>
      <c r="L1501">
        <v>1</v>
      </c>
    </row>
    <row r="1502" spans="1:12" x14ac:dyDescent="0.35">
      <c r="A1502">
        <v>1</v>
      </c>
      <c r="B1502" t="s">
        <v>240</v>
      </c>
      <c r="C1502">
        <v>6</v>
      </c>
      <c r="D1502">
        <v>126</v>
      </c>
      <c r="E1502">
        <v>2</v>
      </c>
      <c r="F1502">
        <v>-51</v>
      </c>
      <c r="G1502" t="s">
        <v>239</v>
      </c>
      <c r="H1502" t="s">
        <v>239</v>
      </c>
      <c r="I1502">
        <v>31</v>
      </c>
      <c r="J1502">
        <v>126</v>
      </c>
      <c r="K1502">
        <v>296529</v>
      </c>
      <c r="L1502">
        <v>1</v>
      </c>
    </row>
    <row r="1503" spans="1:12" x14ac:dyDescent="0.35">
      <c r="A1503">
        <v>2</v>
      </c>
      <c r="C1503">
        <v>0</v>
      </c>
      <c r="D1503" t="s">
        <v>89</v>
      </c>
      <c r="E1503">
        <v>0</v>
      </c>
      <c r="F1503">
        <v>0</v>
      </c>
      <c r="J1503" t="s">
        <v>89</v>
      </c>
      <c r="K1503">
        <v>296529</v>
      </c>
      <c r="L1503">
        <v>1</v>
      </c>
    </row>
    <row r="1504" spans="1:12" x14ac:dyDescent="0.35">
      <c r="A1504">
        <v>3</v>
      </c>
      <c r="C1504">
        <v>0</v>
      </c>
      <c r="D1504" t="s">
        <v>89</v>
      </c>
      <c r="E1504">
        <v>0</v>
      </c>
      <c r="F1504">
        <v>0</v>
      </c>
      <c r="J1504" t="s">
        <v>89</v>
      </c>
      <c r="K1504">
        <v>296529</v>
      </c>
      <c r="L1504">
        <v>1</v>
      </c>
    </row>
    <row r="1505" spans="1:12" x14ac:dyDescent="0.35">
      <c r="A1505">
        <v>4</v>
      </c>
      <c r="C1505">
        <v>0</v>
      </c>
      <c r="D1505" t="s">
        <v>89</v>
      </c>
      <c r="E1505">
        <v>0</v>
      </c>
      <c r="F1505">
        <v>0</v>
      </c>
      <c r="J1505" t="s">
        <v>89</v>
      </c>
      <c r="K1505">
        <v>296529</v>
      </c>
      <c r="L1505">
        <v>1</v>
      </c>
    </row>
    <row r="1506" spans="1:12" x14ac:dyDescent="0.35">
      <c r="A1506">
        <v>5</v>
      </c>
      <c r="C1506">
        <v>0</v>
      </c>
      <c r="D1506" t="s">
        <v>89</v>
      </c>
      <c r="E1506">
        <v>0</v>
      </c>
      <c r="F1506">
        <v>0</v>
      </c>
      <c r="J1506" t="s">
        <v>89</v>
      </c>
      <c r="K1506">
        <v>296529</v>
      </c>
      <c r="L1506">
        <v>1</v>
      </c>
    </row>
    <row r="1507" spans="1:12" x14ac:dyDescent="0.35">
      <c r="A1507">
        <v>6</v>
      </c>
      <c r="C1507">
        <v>0</v>
      </c>
      <c r="D1507" t="s">
        <v>89</v>
      </c>
      <c r="E1507">
        <v>0</v>
      </c>
      <c r="F1507">
        <v>0</v>
      </c>
      <c r="J1507" t="s">
        <v>89</v>
      </c>
      <c r="K1507">
        <v>296529</v>
      </c>
      <c r="L1507">
        <v>1</v>
      </c>
    </row>
    <row r="1508" spans="1:12" x14ac:dyDescent="0.35">
      <c r="A1508">
        <v>7</v>
      </c>
      <c r="C1508">
        <v>0</v>
      </c>
      <c r="D1508" t="s">
        <v>89</v>
      </c>
      <c r="E1508">
        <v>0</v>
      </c>
      <c r="F1508">
        <v>0</v>
      </c>
      <c r="J1508" t="s">
        <v>89</v>
      </c>
      <c r="K1508">
        <v>296529</v>
      </c>
      <c r="L1508">
        <v>1</v>
      </c>
    </row>
    <row r="1509" spans="1:12" x14ac:dyDescent="0.35">
      <c r="A1509">
        <v>8</v>
      </c>
      <c r="C1509">
        <v>0</v>
      </c>
      <c r="D1509" t="s">
        <v>89</v>
      </c>
      <c r="E1509">
        <v>0</v>
      </c>
      <c r="F1509">
        <v>0</v>
      </c>
      <c r="J1509" t="s">
        <v>89</v>
      </c>
      <c r="K1509">
        <v>296529</v>
      </c>
      <c r="L1509">
        <v>1</v>
      </c>
    </row>
    <row r="1510" spans="1:12" x14ac:dyDescent="0.35">
      <c r="A1510">
        <v>9</v>
      </c>
      <c r="C1510">
        <v>0</v>
      </c>
      <c r="D1510" t="s">
        <v>89</v>
      </c>
      <c r="E1510">
        <v>0</v>
      </c>
      <c r="F1510">
        <v>0</v>
      </c>
      <c r="J1510" t="s">
        <v>89</v>
      </c>
      <c r="K1510">
        <v>296529</v>
      </c>
      <c r="L1510">
        <v>1</v>
      </c>
    </row>
    <row r="1511" spans="1:12" x14ac:dyDescent="0.35">
      <c r="A1511">
        <v>10</v>
      </c>
      <c r="C1511">
        <v>0</v>
      </c>
      <c r="D1511" t="s">
        <v>89</v>
      </c>
      <c r="E1511">
        <v>0</v>
      </c>
      <c r="F1511">
        <v>0</v>
      </c>
      <c r="J1511" t="s">
        <v>89</v>
      </c>
      <c r="K1511">
        <v>296529</v>
      </c>
      <c r="L1511">
        <v>1</v>
      </c>
    </row>
    <row r="1512" spans="1:12" x14ac:dyDescent="0.35">
      <c r="A1512">
        <v>11</v>
      </c>
      <c r="C1512">
        <v>0</v>
      </c>
      <c r="D1512" t="s">
        <v>89</v>
      </c>
      <c r="E1512">
        <v>0</v>
      </c>
      <c r="F1512">
        <v>0</v>
      </c>
      <c r="J1512" t="s">
        <v>89</v>
      </c>
      <c r="K1512">
        <v>296529</v>
      </c>
      <c r="L1512">
        <v>1</v>
      </c>
    </row>
    <row r="1513" spans="1:12" x14ac:dyDescent="0.35">
      <c r="A1513">
        <v>12</v>
      </c>
      <c r="C1513">
        <v>0</v>
      </c>
      <c r="D1513" t="s">
        <v>89</v>
      </c>
      <c r="E1513">
        <v>0</v>
      </c>
      <c r="F1513">
        <v>0</v>
      </c>
      <c r="J1513" t="s">
        <v>89</v>
      </c>
      <c r="K1513">
        <v>296529</v>
      </c>
      <c r="L1513">
        <v>1</v>
      </c>
    </row>
    <row r="1514" spans="1:12" x14ac:dyDescent="0.35">
      <c r="A1514">
        <v>1</v>
      </c>
      <c r="B1514" t="s">
        <v>241</v>
      </c>
      <c r="C1514">
        <v>48</v>
      </c>
      <c r="D1514">
        <v>127</v>
      </c>
      <c r="E1514">
        <v>1</v>
      </c>
      <c r="F1514">
        <v>-52</v>
      </c>
      <c r="G1514" t="s">
        <v>242</v>
      </c>
      <c r="H1514" t="s">
        <v>242</v>
      </c>
      <c r="I1514">
        <v>33</v>
      </c>
      <c r="J1514">
        <v>127</v>
      </c>
      <c r="K1514">
        <v>1523543</v>
      </c>
      <c r="L1514">
        <v>1</v>
      </c>
    </row>
    <row r="1515" spans="1:12" x14ac:dyDescent="0.35">
      <c r="A1515">
        <v>2</v>
      </c>
      <c r="C1515">
        <v>0</v>
      </c>
      <c r="D1515" t="s">
        <v>89</v>
      </c>
      <c r="E1515">
        <v>0</v>
      </c>
      <c r="F1515">
        <v>0</v>
      </c>
      <c r="J1515" t="s">
        <v>89</v>
      </c>
      <c r="K1515">
        <v>1523543</v>
      </c>
      <c r="L1515">
        <v>1</v>
      </c>
    </row>
    <row r="1516" spans="1:12" x14ac:dyDescent="0.35">
      <c r="A1516">
        <v>3</v>
      </c>
      <c r="C1516">
        <v>0</v>
      </c>
      <c r="D1516" t="s">
        <v>89</v>
      </c>
      <c r="E1516">
        <v>0</v>
      </c>
      <c r="F1516">
        <v>0</v>
      </c>
      <c r="J1516" t="s">
        <v>89</v>
      </c>
      <c r="K1516">
        <v>1523543</v>
      </c>
      <c r="L1516">
        <v>1</v>
      </c>
    </row>
    <row r="1517" spans="1:12" x14ac:dyDescent="0.35">
      <c r="A1517">
        <v>4</v>
      </c>
      <c r="C1517">
        <v>0</v>
      </c>
      <c r="D1517" t="s">
        <v>89</v>
      </c>
      <c r="E1517">
        <v>0</v>
      </c>
      <c r="F1517">
        <v>0</v>
      </c>
      <c r="J1517" t="s">
        <v>89</v>
      </c>
      <c r="K1517">
        <v>1523543</v>
      </c>
      <c r="L1517">
        <v>1</v>
      </c>
    </row>
    <row r="1518" spans="1:12" x14ac:dyDescent="0.35">
      <c r="A1518">
        <v>5</v>
      </c>
      <c r="C1518">
        <v>0</v>
      </c>
      <c r="D1518" t="s">
        <v>89</v>
      </c>
      <c r="E1518">
        <v>0</v>
      </c>
      <c r="F1518">
        <v>0</v>
      </c>
      <c r="J1518" t="s">
        <v>89</v>
      </c>
      <c r="K1518">
        <v>1523543</v>
      </c>
      <c r="L1518">
        <v>1</v>
      </c>
    </row>
    <row r="1519" spans="1:12" x14ac:dyDescent="0.35">
      <c r="A1519">
        <v>6</v>
      </c>
      <c r="C1519">
        <v>0</v>
      </c>
      <c r="D1519" t="s">
        <v>89</v>
      </c>
      <c r="E1519">
        <v>0</v>
      </c>
      <c r="F1519">
        <v>0</v>
      </c>
      <c r="J1519" t="s">
        <v>89</v>
      </c>
      <c r="K1519">
        <v>1523543</v>
      </c>
      <c r="L1519">
        <v>1</v>
      </c>
    </row>
    <row r="1520" spans="1:12" x14ac:dyDescent="0.35">
      <c r="A1520">
        <v>7</v>
      </c>
      <c r="C1520">
        <v>0</v>
      </c>
      <c r="D1520" t="s">
        <v>89</v>
      </c>
      <c r="E1520">
        <v>0</v>
      </c>
      <c r="F1520">
        <v>0</v>
      </c>
      <c r="J1520" t="s">
        <v>89</v>
      </c>
      <c r="K1520">
        <v>1523543</v>
      </c>
      <c r="L1520">
        <v>1</v>
      </c>
    </row>
    <row r="1521" spans="1:12" x14ac:dyDescent="0.35">
      <c r="A1521">
        <v>8</v>
      </c>
      <c r="C1521">
        <v>0</v>
      </c>
      <c r="D1521" t="s">
        <v>89</v>
      </c>
      <c r="E1521">
        <v>0</v>
      </c>
      <c r="F1521">
        <v>0</v>
      </c>
      <c r="J1521" t="s">
        <v>89</v>
      </c>
      <c r="K1521">
        <v>1523543</v>
      </c>
      <c r="L1521">
        <v>1</v>
      </c>
    </row>
    <row r="1522" spans="1:12" x14ac:dyDescent="0.35">
      <c r="A1522">
        <v>9</v>
      </c>
      <c r="C1522">
        <v>0</v>
      </c>
      <c r="D1522" t="s">
        <v>89</v>
      </c>
      <c r="E1522">
        <v>0</v>
      </c>
      <c r="F1522">
        <v>0</v>
      </c>
      <c r="J1522" t="s">
        <v>89</v>
      </c>
      <c r="K1522">
        <v>1523543</v>
      </c>
      <c r="L1522">
        <v>1</v>
      </c>
    </row>
    <row r="1523" spans="1:12" x14ac:dyDescent="0.35">
      <c r="A1523">
        <v>10</v>
      </c>
      <c r="C1523">
        <v>0</v>
      </c>
      <c r="D1523" t="s">
        <v>89</v>
      </c>
      <c r="E1523">
        <v>0</v>
      </c>
      <c r="F1523">
        <v>0</v>
      </c>
      <c r="J1523" t="s">
        <v>89</v>
      </c>
      <c r="K1523">
        <v>1523543</v>
      </c>
      <c r="L1523">
        <v>1</v>
      </c>
    </row>
    <row r="1524" spans="1:12" x14ac:dyDescent="0.35">
      <c r="A1524">
        <v>11</v>
      </c>
      <c r="C1524">
        <v>0</v>
      </c>
      <c r="D1524" t="s">
        <v>89</v>
      </c>
      <c r="E1524">
        <v>0</v>
      </c>
      <c r="F1524">
        <v>0</v>
      </c>
      <c r="J1524" t="s">
        <v>89</v>
      </c>
      <c r="K1524">
        <v>1523543</v>
      </c>
      <c r="L1524">
        <v>1</v>
      </c>
    </row>
    <row r="1525" spans="1:12" x14ac:dyDescent="0.35">
      <c r="A1525">
        <v>12</v>
      </c>
      <c r="C1525">
        <v>0</v>
      </c>
      <c r="D1525" t="s">
        <v>89</v>
      </c>
      <c r="E1525">
        <v>0</v>
      </c>
      <c r="F1525">
        <v>0</v>
      </c>
      <c r="J1525" t="s">
        <v>89</v>
      </c>
      <c r="K1525">
        <v>1523543</v>
      </c>
      <c r="L1525">
        <v>1</v>
      </c>
    </row>
    <row r="1526" spans="1:12" x14ac:dyDescent="0.35">
      <c r="A1526">
        <v>1</v>
      </c>
      <c r="B1526" t="s">
        <v>243</v>
      </c>
      <c r="C1526">
        <v>24</v>
      </c>
      <c r="D1526">
        <v>128</v>
      </c>
      <c r="E1526">
        <v>2</v>
      </c>
      <c r="F1526">
        <v>-53</v>
      </c>
      <c r="G1526" t="s">
        <v>82</v>
      </c>
      <c r="H1526" t="s">
        <v>82</v>
      </c>
      <c r="I1526">
        <v>40</v>
      </c>
      <c r="J1526">
        <v>128</v>
      </c>
      <c r="K1526">
        <v>544958</v>
      </c>
      <c r="L1526">
        <v>1</v>
      </c>
    </row>
    <row r="1527" spans="1:12" x14ac:dyDescent="0.35">
      <c r="A1527">
        <v>2</v>
      </c>
      <c r="C1527">
        <v>0</v>
      </c>
      <c r="D1527" t="s">
        <v>89</v>
      </c>
      <c r="E1527">
        <v>0</v>
      </c>
      <c r="F1527">
        <v>0</v>
      </c>
      <c r="J1527" t="s">
        <v>89</v>
      </c>
      <c r="K1527">
        <v>544958</v>
      </c>
      <c r="L1527">
        <v>1</v>
      </c>
    </row>
    <row r="1528" spans="1:12" x14ac:dyDescent="0.35">
      <c r="A1528">
        <v>3</v>
      </c>
      <c r="C1528">
        <v>0</v>
      </c>
      <c r="D1528" t="s">
        <v>89</v>
      </c>
      <c r="E1528">
        <v>0</v>
      </c>
      <c r="F1528">
        <v>0</v>
      </c>
      <c r="J1528" t="s">
        <v>89</v>
      </c>
      <c r="K1528">
        <v>544958</v>
      </c>
      <c r="L1528">
        <v>1</v>
      </c>
    </row>
    <row r="1529" spans="1:12" x14ac:dyDescent="0.35">
      <c r="A1529">
        <v>4</v>
      </c>
      <c r="C1529">
        <v>0</v>
      </c>
      <c r="D1529" t="s">
        <v>89</v>
      </c>
      <c r="E1529">
        <v>0</v>
      </c>
      <c r="F1529">
        <v>0</v>
      </c>
      <c r="J1529" t="s">
        <v>89</v>
      </c>
      <c r="K1529">
        <v>544958</v>
      </c>
      <c r="L1529">
        <v>1</v>
      </c>
    </row>
    <row r="1530" spans="1:12" x14ac:dyDescent="0.35">
      <c r="A1530">
        <v>5</v>
      </c>
      <c r="C1530">
        <v>0</v>
      </c>
      <c r="D1530" t="s">
        <v>89</v>
      </c>
      <c r="E1530">
        <v>0</v>
      </c>
      <c r="F1530">
        <v>0</v>
      </c>
      <c r="J1530" t="s">
        <v>89</v>
      </c>
      <c r="K1530">
        <v>544958</v>
      </c>
      <c r="L1530">
        <v>1</v>
      </c>
    </row>
    <row r="1531" spans="1:12" x14ac:dyDescent="0.35">
      <c r="A1531">
        <v>6</v>
      </c>
      <c r="C1531">
        <v>0</v>
      </c>
      <c r="D1531" t="s">
        <v>89</v>
      </c>
      <c r="E1531">
        <v>0</v>
      </c>
      <c r="F1531">
        <v>0</v>
      </c>
      <c r="J1531" t="s">
        <v>89</v>
      </c>
      <c r="K1531">
        <v>544958</v>
      </c>
      <c r="L1531">
        <v>1</v>
      </c>
    </row>
    <row r="1532" spans="1:12" x14ac:dyDescent="0.35">
      <c r="A1532">
        <v>7</v>
      </c>
      <c r="C1532">
        <v>0</v>
      </c>
      <c r="D1532" t="s">
        <v>89</v>
      </c>
      <c r="E1532">
        <v>0</v>
      </c>
      <c r="F1532">
        <v>0</v>
      </c>
      <c r="J1532" t="s">
        <v>89</v>
      </c>
      <c r="K1532">
        <v>544958</v>
      </c>
      <c r="L1532">
        <v>1</v>
      </c>
    </row>
    <row r="1533" spans="1:12" x14ac:dyDescent="0.35">
      <c r="A1533">
        <v>8</v>
      </c>
      <c r="C1533">
        <v>0</v>
      </c>
      <c r="D1533" t="s">
        <v>89</v>
      </c>
      <c r="E1533">
        <v>0</v>
      </c>
      <c r="F1533">
        <v>0</v>
      </c>
      <c r="J1533" t="s">
        <v>89</v>
      </c>
      <c r="K1533">
        <v>544958</v>
      </c>
      <c r="L1533">
        <v>1</v>
      </c>
    </row>
    <row r="1534" spans="1:12" x14ac:dyDescent="0.35">
      <c r="A1534">
        <v>9</v>
      </c>
      <c r="C1534">
        <v>0</v>
      </c>
      <c r="D1534" t="s">
        <v>89</v>
      </c>
      <c r="E1534">
        <v>0</v>
      </c>
      <c r="F1534">
        <v>0</v>
      </c>
      <c r="J1534" t="s">
        <v>89</v>
      </c>
      <c r="K1534">
        <v>544958</v>
      </c>
      <c r="L1534">
        <v>1</v>
      </c>
    </row>
    <row r="1535" spans="1:12" x14ac:dyDescent="0.35">
      <c r="A1535">
        <v>10</v>
      </c>
      <c r="C1535">
        <v>0</v>
      </c>
      <c r="D1535" t="s">
        <v>89</v>
      </c>
      <c r="E1535">
        <v>0</v>
      </c>
      <c r="F1535">
        <v>0</v>
      </c>
      <c r="J1535" t="s">
        <v>89</v>
      </c>
      <c r="K1535">
        <v>544958</v>
      </c>
      <c r="L1535">
        <v>1</v>
      </c>
    </row>
    <row r="1536" spans="1:12" x14ac:dyDescent="0.35">
      <c r="A1536">
        <v>11</v>
      </c>
      <c r="C1536">
        <v>0</v>
      </c>
      <c r="D1536" t="s">
        <v>89</v>
      </c>
      <c r="E1536">
        <v>0</v>
      </c>
      <c r="F1536">
        <v>0</v>
      </c>
      <c r="J1536" t="s">
        <v>89</v>
      </c>
      <c r="K1536">
        <v>544958</v>
      </c>
      <c r="L1536">
        <v>1</v>
      </c>
    </row>
    <row r="1537" spans="1:12" x14ac:dyDescent="0.35">
      <c r="A1537">
        <v>12</v>
      </c>
      <c r="C1537">
        <v>0</v>
      </c>
      <c r="D1537" t="s">
        <v>89</v>
      </c>
      <c r="E1537">
        <v>0</v>
      </c>
      <c r="F1537">
        <v>0</v>
      </c>
      <c r="J1537" t="s">
        <v>89</v>
      </c>
      <c r="K1537">
        <v>544958</v>
      </c>
      <c r="L1537">
        <v>1</v>
      </c>
    </row>
    <row r="1538" spans="1:12" x14ac:dyDescent="0.35">
      <c r="A1538">
        <v>1</v>
      </c>
      <c r="B1538" t="s">
        <v>244</v>
      </c>
      <c r="C1538">
        <v>49</v>
      </c>
      <c r="D1538">
        <v>129</v>
      </c>
      <c r="E1538">
        <v>1</v>
      </c>
      <c r="F1538">
        <v>-54</v>
      </c>
      <c r="G1538" t="s">
        <v>82</v>
      </c>
      <c r="H1538" t="s">
        <v>82</v>
      </c>
      <c r="I1538">
        <v>40</v>
      </c>
      <c r="J1538">
        <v>129</v>
      </c>
      <c r="K1538">
        <v>1223806</v>
      </c>
      <c r="L1538">
        <v>1</v>
      </c>
    </row>
    <row r="1539" spans="1:12" x14ac:dyDescent="0.35">
      <c r="A1539">
        <v>2</v>
      </c>
      <c r="C1539">
        <v>0</v>
      </c>
      <c r="D1539" t="s">
        <v>89</v>
      </c>
      <c r="E1539">
        <v>0</v>
      </c>
      <c r="F1539">
        <v>0</v>
      </c>
      <c r="J1539" t="s">
        <v>89</v>
      </c>
      <c r="K1539">
        <v>1223806</v>
      </c>
      <c r="L1539">
        <v>1</v>
      </c>
    </row>
    <row r="1540" spans="1:12" x14ac:dyDescent="0.35">
      <c r="A1540">
        <v>3</v>
      </c>
      <c r="C1540">
        <v>0</v>
      </c>
      <c r="D1540" t="s">
        <v>89</v>
      </c>
      <c r="E1540">
        <v>0</v>
      </c>
      <c r="F1540">
        <v>0</v>
      </c>
      <c r="J1540" t="s">
        <v>89</v>
      </c>
      <c r="K1540">
        <v>1223806</v>
      </c>
      <c r="L1540">
        <v>1</v>
      </c>
    </row>
    <row r="1541" spans="1:12" x14ac:dyDescent="0.35">
      <c r="A1541">
        <v>4</v>
      </c>
      <c r="C1541">
        <v>0</v>
      </c>
      <c r="D1541" t="s">
        <v>89</v>
      </c>
      <c r="E1541">
        <v>0</v>
      </c>
      <c r="F1541">
        <v>0</v>
      </c>
      <c r="J1541" t="s">
        <v>89</v>
      </c>
      <c r="K1541">
        <v>1223806</v>
      </c>
      <c r="L1541">
        <v>1</v>
      </c>
    </row>
    <row r="1542" spans="1:12" x14ac:dyDescent="0.35">
      <c r="A1542">
        <v>5</v>
      </c>
      <c r="C1542">
        <v>0</v>
      </c>
      <c r="D1542" t="s">
        <v>89</v>
      </c>
      <c r="E1542">
        <v>0</v>
      </c>
      <c r="F1542">
        <v>0</v>
      </c>
      <c r="J1542" t="s">
        <v>89</v>
      </c>
      <c r="K1542">
        <v>1223806</v>
      </c>
      <c r="L1542">
        <v>1</v>
      </c>
    </row>
    <row r="1543" spans="1:12" x14ac:dyDescent="0.35">
      <c r="A1543">
        <v>6</v>
      </c>
      <c r="C1543">
        <v>0</v>
      </c>
      <c r="D1543" t="s">
        <v>89</v>
      </c>
      <c r="E1543">
        <v>0</v>
      </c>
      <c r="F1543">
        <v>0</v>
      </c>
      <c r="J1543" t="s">
        <v>89</v>
      </c>
      <c r="K1543">
        <v>1223806</v>
      </c>
      <c r="L1543">
        <v>1</v>
      </c>
    </row>
    <row r="1544" spans="1:12" x14ac:dyDescent="0.35">
      <c r="A1544">
        <v>7</v>
      </c>
      <c r="C1544">
        <v>0</v>
      </c>
      <c r="D1544" t="s">
        <v>89</v>
      </c>
      <c r="E1544">
        <v>0</v>
      </c>
      <c r="F1544">
        <v>0</v>
      </c>
      <c r="J1544" t="s">
        <v>89</v>
      </c>
      <c r="K1544">
        <v>1223806</v>
      </c>
      <c r="L1544">
        <v>1</v>
      </c>
    </row>
    <row r="1545" spans="1:12" x14ac:dyDescent="0.35">
      <c r="A1545">
        <v>8</v>
      </c>
      <c r="C1545">
        <v>0</v>
      </c>
      <c r="D1545" t="s">
        <v>89</v>
      </c>
      <c r="E1545">
        <v>0</v>
      </c>
      <c r="F1545">
        <v>0</v>
      </c>
      <c r="J1545" t="s">
        <v>89</v>
      </c>
      <c r="K1545">
        <v>1223806</v>
      </c>
      <c r="L1545">
        <v>1</v>
      </c>
    </row>
    <row r="1546" spans="1:12" x14ac:dyDescent="0.35">
      <c r="A1546">
        <v>9</v>
      </c>
      <c r="C1546">
        <v>0</v>
      </c>
      <c r="D1546" t="s">
        <v>89</v>
      </c>
      <c r="E1546">
        <v>0</v>
      </c>
      <c r="F1546">
        <v>0</v>
      </c>
      <c r="J1546" t="s">
        <v>89</v>
      </c>
      <c r="K1546">
        <v>1223806</v>
      </c>
      <c r="L1546">
        <v>1</v>
      </c>
    </row>
    <row r="1547" spans="1:12" x14ac:dyDescent="0.35">
      <c r="A1547">
        <v>10</v>
      </c>
      <c r="C1547">
        <v>0</v>
      </c>
      <c r="D1547" t="s">
        <v>89</v>
      </c>
      <c r="E1547">
        <v>0</v>
      </c>
      <c r="F1547">
        <v>0</v>
      </c>
      <c r="J1547" t="s">
        <v>89</v>
      </c>
      <c r="K1547">
        <v>1223806</v>
      </c>
      <c r="L1547">
        <v>1</v>
      </c>
    </row>
    <row r="1548" spans="1:12" x14ac:dyDescent="0.35">
      <c r="A1548">
        <v>11</v>
      </c>
      <c r="C1548">
        <v>0</v>
      </c>
      <c r="D1548" t="s">
        <v>89</v>
      </c>
      <c r="E1548">
        <v>0</v>
      </c>
      <c r="F1548">
        <v>0</v>
      </c>
      <c r="J1548" t="s">
        <v>89</v>
      </c>
      <c r="K1548">
        <v>1223806</v>
      </c>
      <c r="L1548">
        <v>1</v>
      </c>
    </row>
    <row r="1549" spans="1:12" x14ac:dyDescent="0.35">
      <c r="A1549">
        <v>12</v>
      </c>
      <c r="C1549">
        <v>0</v>
      </c>
      <c r="D1549" t="s">
        <v>89</v>
      </c>
      <c r="E1549">
        <v>0</v>
      </c>
      <c r="F1549">
        <v>0</v>
      </c>
      <c r="J1549" t="s">
        <v>89</v>
      </c>
      <c r="K1549">
        <v>1223806</v>
      </c>
      <c r="L1549">
        <v>1</v>
      </c>
    </row>
    <row r="1550" spans="1:12" x14ac:dyDescent="0.35">
      <c r="A1550">
        <v>1</v>
      </c>
      <c r="B1550" t="s">
        <v>245</v>
      </c>
      <c r="C1550">
        <v>5</v>
      </c>
      <c r="D1550">
        <v>130</v>
      </c>
      <c r="E1550">
        <v>1</v>
      </c>
      <c r="F1550">
        <v>-55</v>
      </c>
      <c r="G1550" t="s">
        <v>82</v>
      </c>
      <c r="H1550" t="s">
        <v>82</v>
      </c>
      <c r="I1550">
        <v>40</v>
      </c>
      <c r="J1550">
        <v>130</v>
      </c>
      <c r="K1550">
        <v>574502</v>
      </c>
      <c r="L1550">
        <v>1</v>
      </c>
    </row>
    <row r="1551" spans="1:12" x14ac:dyDescent="0.35">
      <c r="A1551">
        <v>2</v>
      </c>
      <c r="C1551">
        <v>0</v>
      </c>
      <c r="D1551" t="s">
        <v>89</v>
      </c>
      <c r="E1551">
        <v>0</v>
      </c>
      <c r="F1551">
        <v>0</v>
      </c>
      <c r="J1551" t="s">
        <v>89</v>
      </c>
      <c r="K1551">
        <v>574502</v>
      </c>
      <c r="L1551">
        <v>1</v>
      </c>
    </row>
    <row r="1552" spans="1:12" x14ac:dyDescent="0.35">
      <c r="A1552">
        <v>3</v>
      </c>
      <c r="C1552">
        <v>0</v>
      </c>
      <c r="D1552" t="s">
        <v>89</v>
      </c>
      <c r="E1552">
        <v>0</v>
      </c>
      <c r="F1552">
        <v>0</v>
      </c>
      <c r="J1552" t="s">
        <v>89</v>
      </c>
      <c r="K1552">
        <v>574502</v>
      </c>
      <c r="L1552">
        <v>1</v>
      </c>
    </row>
    <row r="1553" spans="1:12" x14ac:dyDescent="0.35">
      <c r="A1553">
        <v>4</v>
      </c>
      <c r="C1553">
        <v>0</v>
      </c>
      <c r="D1553" t="s">
        <v>89</v>
      </c>
      <c r="E1553">
        <v>0</v>
      </c>
      <c r="F1553">
        <v>0</v>
      </c>
      <c r="J1553" t="s">
        <v>89</v>
      </c>
      <c r="K1553">
        <v>574502</v>
      </c>
      <c r="L1553">
        <v>1</v>
      </c>
    </row>
    <row r="1554" spans="1:12" x14ac:dyDescent="0.35">
      <c r="A1554">
        <v>5</v>
      </c>
      <c r="C1554">
        <v>0</v>
      </c>
      <c r="D1554" t="s">
        <v>89</v>
      </c>
      <c r="E1554">
        <v>0</v>
      </c>
      <c r="F1554">
        <v>0</v>
      </c>
      <c r="J1554" t="s">
        <v>89</v>
      </c>
      <c r="K1554">
        <v>574502</v>
      </c>
      <c r="L1554">
        <v>1</v>
      </c>
    </row>
    <row r="1555" spans="1:12" x14ac:dyDescent="0.35">
      <c r="A1555">
        <v>6</v>
      </c>
      <c r="C1555">
        <v>0</v>
      </c>
      <c r="D1555" t="s">
        <v>89</v>
      </c>
      <c r="E1555">
        <v>0</v>
      </c>
      <c r="F1555">
        <v>0</v>
      </c>
      <c r="J1555" t="s">
        <v>89</v>
      </c>
      <c r="K1555">
        <v>574502</v>
      </c>
      <c r="L1555">
        <v>1</v>
      </c>
    </row>
    <row r="1556" spans="1:12" x14ac:dyDescent="0.35">
      <c r="A1556">
        <v>7</v>
      </c>
      <c r="C1556">
        <v>0</v>
      </c>
      <c r="D1556" t="s">
        <v>89</v>
      </c>
      <c r="E1556">
        <v>0</v>
      </c>
      <c r="F1556">
        <v>0</v>
      </c>
      <c r="J1556" t="s">
        <v>89</v>
      </c>
      <c r="K1556">
        <v>574502</v>
      </c>
      <c r="L1556">
        <v>1</v>
      </c>
    </row>
    <row r="1557" spans="1:12" x14ac:dyDescent="0.35">
      <c r="A1557">
        <v>8</v>
      </c>
      <c r="C1557">
        <v>0</v>
      </c>
      <c r="D1557" t="s">
        <v>89</v>
      </c>
      <c r="E1557">
        <v>0</v>
      </c>
      <c r="F1557">
        <v>0</v>
      </c>
      <c r="J1557" t="s">
        <v>89</v>
      </c>
      <c r="K1557">
        <v>574502</v>
      </c>
      <c r="L1557">
        <v>1</v>
      </c>
    </row>
    <row r="1558" spans="1:12" x14ac:dyDescent="0.35">
      <c r="A1558">
        <v>9</v>
      </c>
      <c r="C1558">
        <v>0</v>
      </c>
      <c r="D1558" t="s">
        <v>89</v>
      </c>
      <c r="E1558">
        <v>0</v>
      </c>
      <c r="F1558">
        <v>0</v>
      </c>
      <c r="J1558" t="s">
        <v>89</v>
      </c>
      <c r="K1558">
        <v>574502</v>
      </c>
      <c r="L1558">
        <v>1</v>
      </c>
    </row>
    <row r="1559" spans="1:12" x14ac:dyDescent="0.35">
      <c r="A1559">
        <v>10</v>
      </c>
      <c r="C1559">
        <v>0</v>
      </c>
      <c r="D1559" t="s">
        <v>89</v>
      </c>
      <c r="E1559">
        <v>0</v>
      </c>
      <c r="F1559">
        <v>0</v>
      </c>
      <c r="J1559" t="s">
        <v>89</v>
      </c>
      <c r="K1559">
        <v>574502</v>
      </c>
      <c r="L1559">
        <v>1</v>
      </c>
    </row>
    <row r="1560" spans="1:12" x14ac:dyDescent="0.35">
      <c r="A1560">
        <v>11</v>
      </c>
      <c r="C1560">
        <v>0</v>
      </c>
      <c r="D1560" t="s">
        <v>89</v>
      </c>
      <c r="E1560">
        <v>0</v>
      </c>
      <c r="F1560">
        <v>0</v>
      </c>
      <c r="J1560" t="s">
        <v>89</v>
      </c>
      <c r="K1560">
        <v>574502</v>
      </c>
      <c r="L1560">
        <v>1</v>
      </c>
    </row>
    <row r="1561" spans="1:12" x14ac:dyDescent="0.35">
      <c r="A1561">
        <v>12</v>
      </c>
      <c r="C1561">
        <v>0</v>
      </c>
      <c r="D1561" t="s">
        <v>89</v>
      </c>
      <c r="E1561">
        <v>0</v>
      </c>
      <c r="F1561">
        <v>0</v>
      </c>
      <c r="J1561" t="s">
        <v>89</v>
      </c>
      <c r="K1561">
        <v>574502</v>
      </c>
      <c r="L1561">
        <v>1</v>
      </c>
    </row>
    <row r="1562" spans="1:12" x14ac:dyDescent="0.35">
      <c r="A1562">
        <v>1</v>
      </c>
      <c r="B1562" t="s">
        <v>246</v>
      </c>
      <c r="C1562">
        <v>50</v>
      </c>
      <c r="D1562">
        <v>131</v>
      </c>
      <c r="E1562">
        <v>1</v>
      </c>
      <c r="F1562">
        <v>-56</v>
      </c>
      <c r="G1562" t="s">
        <v>82</v>
      </c>
      <c r="H1562" t="s">
        <v>82</v>
      </c>
      <c r="I1562">
        <v>40</v>
      </c>
      <c r="J1562">
        <v>131</v>
      </c>
      <c r="K1562">
        <v>851037</v>
      </c>
      <c r="L1562">
        <v>1</v>
      </c>
    </row>
    <row r="1563" spans="1:12" x14ac:dyDescent="0.35">
      <c r="A1563">
        <v>2</v>
      </c>
      <c r="C1563">
        <v>0</v>
      </c>
      <c r="D1563" t="s">
        <v>89</v>
      </c>
      <c r="E1563">
        <v>0</v>
      </c>
      <c r="F1563">
        <v>0</v>
      </c>
      <c r="J1563" t="s">
        <v>89</v>
      </c>
      <c r="K1563">
        <v>851037</v>
      </c>
      <c r="L1563">
        <v>1</v>
      </c>
    </row>
    <row r="1564" spans="1:12" x14ac:dyDescent="0.35">
      <c r="A1564">
        <v>3</v>
      </c>
      <c r="C1564">
        <v>0</v>
      </c>
      <c r="D1564" t="s">
        <v>89</v>
      </c>
      <c r="E1564">
        <v>0</v>
      </c>
      <c r="F1564">
        <v>0</v>
      </c>
      <c r="J1564" t="s">
        <v>89</v>
      </c>
      <c r="K1564">
        <v>851037</v>
      </c>
      <c r="L1564">
        <v>1</v>
      </c>
    </row>
    <row r="1565" spans="1:12" x14ac:dyDescent="0.35">
      <c r="A1565">
        <v>4</v>
      </c>
      <c r="C1565">
        <v>0</v>
      </c>
      <c r="D1565" t="s">
        <v>89</v>
      </c>
      <c r="E1565">
        <v>0</v>
      </c>
      <c r="F1565">
        <v>0</v>
      </c>
      <c r="J1565" t="s">
        <v>89</v>
      </c>
      <c r="K1565">
        <v>851037</v>
      </c>
      <c r="L1565">
        <v>1</v>
      </c>
    </row>
    <row r="1566" spans="1:12" x14ac:dyDescent="0.35">
      <c r="A1566">
        <v>5</v>
      </c>
      <c r="C1566">
        <v>0</v>
      </c>
      <c r="D1566" t="s">
        <v>89</v>
      </c>
      <c r="E1566">
        <v>0</v>
      </c>
      <c r="F1566">
        <v>0</v>
      </c>
      <c r="J1566" t="s">
        <v>89</v>
      </c>
      <c r="K1566">
        <v>851037</v>
      </c>
      <c r="L1566">
        <v>1</v>
      </c>
    </row>
    <row r="1567" spans="1:12" x14ac:dyDescent="0.35">
      <c r="A1567">
        <v>6</v>
      </c>
      <c r="C1567">
        <v>0</v>
      </c>
      <c r="D1567" t="s">
        <v>89</v>
      </c>
      <c r="E1567">
        <v>0</v>
      </c>
      <c r="F1567">
        <v>0</v>
      </c>
      <c r="J1567" t="s">
        <v>89</v>
      </c>
      <c r="K1567">
        <v>851037</v>
      </c>
      <c r="L1567">
        <v>1</v>
      </c>
    </row>
    <row r="1568" spans="1:12" x14ac:dyDescent="0.35">
      <c r="A1568">
        <v>7</v>
      </c>
      <c r="C1568">
        <v>0</v>
      </c>
      <c r="D1568" t="s">
        <v>89</v>
      </c>
      <c r="E1568">
        <v>0</v>
      </c>
      <c r="F1568">
        <v>0</v>
      </c>
      <c r="J1568" t="s">
        <v>89</v>
      </c>
      <c r="K1568">
        <v>851037</v>
      </c>
      <c r="L1568">
        <v>1</v>
      </c>
    </row>
    <row r="1569" spans="1:12" x14ac:dyDescent="0.35">
      <c r="A1569">
        <v>8</v>
      </c>
      <c r="C1569">
        <v>0</v>
      </c>
      <c r="D1569" t="s">
        <v>89</v>
      </c>
      <c r="E1569">
        <v>0</v>
      </c>
      <c r="F1569">
        <v>0</v>
      </c>
      <c r="J1569" t="s">
        <v>89</v>
      </c>
      <c r="K1569">
        <v>851037</v>
      </c>
      <c r="L1569">
        <v>1</v>
      </c>
    </row>
    <row r="1570" spans="1:12" x14ac:dyDescent="0.35">
      <c r="A1570">
        <v>9</v>
      </c>
      <c r="C1570">
        <v>0</v>
      </c>
      <c r="D1570" t="s">
        <v>89</v>
      </c>
      <c r="E1570">
        <v>0</v>
      </c>
      <c r="F1570">
        <v>0</v>
      </c>
      <c r="J1570" t="s">
        <v>89</v>
      </c>
      <c r="K1570">
        <v>851037</v>
      </c>
      <c r="L1570">
        <v>1</v>
      </c>
    </row>
    <row r="1571" spans="1:12" x14ac:dyDescent="0.35">
      <c r="A1571">
        <v>10</v>
      </c>
      <c r="C1571">
        <v>0</v>
      </c>
      <c r="D1571" t="s">
        <v>89</v>
      </c>
      <c r="E1571">
        <v>0</v>
      </c>
      <c r="F1571">
        <v>0</v>
      </c>
      <c r="J1571" t="s">
        <v>89</v>
      </c>
      <c r="K1571">
        <v>851037</v>
      </c>
      <c r="L1571">
        <v>1</v>
      </c>
    </row>
    <row r="1572" spans="1:12" x14ac:dyDescent="0.35">
      <c r="A1572">
        <v>11</v>
      </c>
      <c r="C1572">
        <v>0</v>
      </c>
      <c r="D1572" t="s">
        <v>89</v>
      </c>
      <c r="E1572">
        <v>0</v>
      </c>
      <c r="F1572">
        <v>0</v>
      </c>
      <c r="J1572" t="s">
        <v>89</v>
      </c>
      <c r="K1572">
        <v>851037</v>
      </c>
      <c r="L1572">
        <v>1</v>
      </c>
    </row>
    <row r="1573" spans="1:12" x14ac:dyDescent="0.35">
      <c r="A1573">
        <v>12</v>
      </c>
      <c r="C1573">
        <v>0</v>
      </c>
      <c r="D1573" t="s">
        <v>89</v>
      </c>
      <c r="E1573">
        <v>0</v>
      </c>
      <c r="F1573">
        <v>0</v>
      </c>
      <c r="J1573" t="s">
        <v>89</v>
      </c>
      <c r="K1573">
        <v>851037</v>
      </c>
      <c r="L1573">
        <v>1</v>
      </c>
    </row>
    <row r="1574" spans="1:12" x14ac:dyDescent="0.35">
      <c r="A1574">
        <v>1</v>
      </c>
      <c r="B1574" t="s">
        <v>247</v>
      </c>
      <c r="C1574">
        <v>45</v>
      </c>
      <c r="D1574">
        <v>132</v>
      </c>
      <c r="E1574">
        <v>1</v>
      </c>
      <c r="F1574">
        <v>-57</v>
      </c>
      <c r="G1574" t="s">
        <v>82</v>
      </c>
      <c r="H1574" t="s">
        <v>82</v>
      </c>
      <c r="I1574">
        <v>40</v>
      </c>
      <c r="J1574">
        <v>132</v>
      </c>
      <c r="K1574">
        <v>555634</v>
      </c>
      <c r="L1574">
        <v>1</v>
      </c>
    </row>
    <row r="1575" spans="1:12" x14ac:dyDescent="0.35">
      <c r="A1575">
        <v>2</v>
      </c>
      <c r="C1575">
        <v>0</v>
      </c>
      <c r="D1575" t="s">
        <v>89</v>
      </c>
      <c r="E1575">
        <v>0</v>
      </c>
      <c r="F1575">
        <v>0</v>
      </c>
      <c r="J1575" t="s">
        <v>89</v>
      </c>
      <c r="K1575">
        <v>555634</v>
      </c>
      <c r="L1575">
        <v>1</v>
      </c>
    </row>
    <row r="1576" spans="1:12" x14ac:dyDescent="0.35">
      <c r="A1576">
        <v>3</v>
      </c>
      <c r="C1576">
        <v>0</v>
      </c>
      <c r="D1576" t="s">
        <v>89</v>
      </c>
      <c r="E1576">
        <v>0</v>
      </c>
      <c r="F1576">
        <v>0</v>
      </c>
      <c r="J1576" t="s">
        <v>89</v>
      </c>
      <c r="K1576">
        <v>555634</v>
      </c>
      <c r="L1576">
        <v>1</v>
      </c>
    </row>
    <row r="1577" spans="1:12" x14ac:dyDescent="0.35">
      <c r="A1577">
        <v>4</v>
      </c>
      <c r="C1577">
        <v>0</v>
      </c>
      <c r="D1577" t="s">
        <v>89</v>
      </c>
      <c r="E1577">
        <v>0</v>
      </c>
      <c r="F1577">
        <v>0</v>
      </c>
      <c r="J1577" t="s">
        <v>89</v>
      </c>
      <c r="K1577">
        <v>555634</v>
      </c>
      <c r="L1577">
        <v>1</v>
      </c>
    </row>
    <row r="1578" spans="1:12" x14ac:dyDescent="0.35">
      <c r="A1578">
        <v>5</v>
      </c>
      <c r="C1578">
        <v>0</v>
      </c>
      <c r="D1578" t="s">
        <v>89</v>
      </c>
      <c r="E1578">
        <v>0</v>
      </c>
      <c r="F1578">
        <v>0</v>
      </c>
      <c r="J1578" t="s">
        <v>89</v>
      </c>
      <c r="K1578">
        <v>555634</v>
      </c>
      <c r="L1578">
        <v>1</v>
      </c>
    </row>
    <row r="1579" spans="1:12" x14ac:dyDescent="0.35">
      <c r="A1579">
        <v>6</v>
      </c>
      <c r="C1579">
        <v>0</v>
      </c>
      <c r="D1579" t="s">
        <v>89</v>
      </c>
      <c r="E1579">
        <v>0</v>
      </c>
      <c r="F1579">
        <v>0</v>
      </c>
      <c r="J1579" t="s">
        <v>89</v>
      </c>
      <c r="K1579">
        <v>555634</v>
      </c>
      <c r="L1579">
        <v>1</v>
      </c>
    </row>
    <row r="1580" spans="1:12" x14ac:dyDescent="0.35">
      <c r="A1580">
        <v>7</v>
      </c>
      <c r="C1580">
        <v>0</v>
      </c>
      <c r="D1580" t="s">
        <v>89</v>
      </c>
      <c r="E1580">
        <v>0</v>
      </c>
      <c r="F1580">
        <v>0</v>
      </c>
      <c r="J1580" t="s">
        <v>89</v>
      </c>
      <c r="K1580">
        <v>555634</v>
      </c>
      <c r="L1580">
        <v>1</v>
      </c>
    </row>
    <row r="1581" spans="1:12" x14ac:dyDescent="0.35">
      <c r="A1581">
        <v>8</v>
      </c>
      <c r="C1581">
        <v>0</v>
      </c>
      <c r="D1581" t="s">
        <v>89</v>
      </c>
      <c r="E1581">
        <v>0</v>
      </c>
      <c r="F1581">
        <v>0</v>
      </c>
      <c r="J1581" t="s">
        <v>89</v>
      </c>
      <c r="K1581">
        <v>555634</v>
      </c>
      <c r="L1581">
        <v>1</v>
      </c>
    </row>
    <row r="1582" spans="1:12" x14ac:dyDescent="0.35">
      <c r="A1582">
        <v>9</v>
      </c>
      <c r="C1582">
        <v>0</v>
      </c>
      <c r="D1582" t="s">
        <v>89</v>
      </c>
      <c r="E1582">
        <v>0</v>
      </c>
      <c r="F1582">
        <v>0</v>
      </c>
      <c r="J1582" t="s">
        <v>89</v>
      </c>
      <c r="K1582">
        <v>555634</v>
      </c>
      <c r="L1582">
        <v>1</v>
      </c>
    </row>
    <row r="1583" spans="1:12" x14ac:dyDescent="0.35">
      <c r="A1583">
        <v>10</v>
      </c>
      <c r="C1583">
        <v>0</v>
      </c>
      <c r="D1583" t="s">
        <v>89</v>
      </c>
      <c r="E1583">
        <v>0</v>
      </c>
      <c r="F1583">
        <v>0</v>
      </c>
      <c r="J1583" t="s">
        <v>89</v>
      </c>
      <c r="K1583">
        <v>555634</v>
      </c>
      <c r="L1583">
        <v>1</v>
      </c>
    </row>
    <row r="1584" spans="1:12" x14ac:dyDescent="0.35">
      <c r="A1584">
        <v>11</v>
      </c>
      <c r="C1584">
        <v>0</v>
      </c>
      <c r="D1584" t="s">
        <v>89</v>
      </c>
      <c r="E1584">
        <v>0</v>
      </c>
      <c r="F1584">
        <v>0</v>
      </c>
      <c r="J1584" t="s">
        <v>89</v>
      </c>
      <c r="K1584">
        <v>555634</v>
      </c>
      <c r="L1584">
        <v>1</v>
      </c>
    </row>
    <row r="1585" spans="1:12" x14ac:dyDescent="0.35">
      <c r="A1585">
        <v>12</v>
      </c>
      <c r="C1585">
        <v>0</v>
      </c>
      <c r="D1585" t="s">
        <v>89</v>
      </c>
      <c r="E1585">
        <v>0</v>
      </c>
      <c r="F1585">
        <v>0</v>
      </c>
      <c r="J1585" t="s">
        <v>89</v>
      </c>
      <c r="K1585">
        <v>555634</v>
      </c>
      <c r="L1585">
        <v>1</v>
      </c>
    </row>
    <row r="1586" spans="1:12" x14ac:dyDescent="0.35">
      <c r="A1586">
        <v>1</v>
      </c>
      <c r="B1586" t="s">
        <v>248</v>
      </c>
      <c r="C1586">
        <v>47</v>
      </c>
      <c r="D1586">
        <v>133</v>
      </c>
      <c r="E1586">
        <v>1</v>
      </c>
      <c r="F1586">
        <v>-58</v>
      </c>
      <c r="G1586" t="s">
        <v>82</v>
      </c>
      <c r="H1586" t="s">
        <v>82</v>
      </c>
      <c r="I1586">
        <v>40</v>
      </c>
      <c r="J1586">
        <v>133</v>
      </c>
      <c r="K1586">
        <v>1306552</v>
      </c>
      <c r="L1586">
        <v>1</v>
      </c>
    </row>
    <row r="1587" spans="1:12" x14ac:dyDescent="0.35">
      <c r="A1587">
        <v>2</v>
      </c>
      <c r="C1587">
        <v>0</v>
      </c>
      <c r="D1587" t="s">
        <v>89</v>
      </c>
      <c r="E1587">
        <v>0</v>
      </c>
      <c r="F1587">
        <v>0</v>
      </c>
      <c r="J1587" t="s">
        <v>89</v>
      </c>
      <c r="K1587">
        <v>1306552</v>
      </c>
      <c r="L1587">
        <v>1</v>
      </c>
    </row>
    <row r="1588" spans="1:12" x14ac:dyDescent="0.35">
      <c r="A1588">
        <v>3</v>
      </c>
      <c r="C1588">
        <v>0</v>
      </c>
      <c r="D1588" t="s">
        <v>89</v>
      </c>
      <c r="E1588">
        <v>0</v>
      </c>
      <c r="F1588">
        <v>0</v>
      </c>
      <c r="J1588" t="s">
        <v>89</v>
      </c>
      <c r="K1588">
        <v>1306552</v>
      </c>
      <c r="L1588">
        <v>1</v>
      </c>
    </row>
    <row r="1589" spans="1:12" x14ac:dyDescent="0.35">
      <c r="A1589">
        <v>4</v>
      </c>
      <c r="C1589">
        <v>0</v>
      </c>
      <c r="D1589" t="s">
        <v>89</v>
      </c>
      <c r="E1589">
        <v>0</v>
      </c>
      <c r="F1589">
        <v>0</v>
      </c>
      <c r="J1589" t="s">
        <v>89</v>
      </c>
      <c r="K1589">
        <v>1306552</v>
      </c>
      <c r="L1589">
        <v>1</v>
      </c>
    </row>
    <row r="1590" spans="1:12" x14ac:dyDescent="0.35">
      <c r="A1590">
        <v>5</v>
      </c>
      <c r="C1590">
        <v>0</v>
      </c>
      <c r="D1590" t="s">
        <v>89</v>
      </c>
      <c r="E1590">
        <v>0</v>
      </c>
      <c r="F1590">
        <v>0</v>
      </c>
      <c r="J1590" t="s">
        <v>89</v>
      </c>
      <c r="K1590">
        <v>1306552</v>
      </c>
      <c r="L1590">
        <v>1</v>
      </c>
    </row>
    <row r="1591" spans="1:12" x14ac:dyDescent="0.35">
      <c r="A1591">
        <v>6</v>
      </c>
      <c r="C1591">
        <v>0</v>
      </c>
      <c r="D1591" t="s">
        <v>89</v>
      </c>
      <c r="E1591">
        <v>0</v>
      </c>
      <c r="F1591">
        <v>0</v>
      </c>
      <c r="J1591" t="s">
        <v>89</v>
      </c>
      <c r="K1591">
        <v>1306552</v>
      </c>
      <c r="L1591">
        <v>1</v>
      </c>
    </row>
    <row r="1592" spans="1:12" x14ac:dyDescent="0.35">
      <c r="A1592">
        <v>7</v>
      </c>
      <c r="C1592">
        <v>0</v>
      </c>
      <c r="D1592" t="s">
        <v>89</v>
      </c>
      <c r="E1592">
        <v>0</v>
      </c>
      <c r="F1592">
        <v>0</v>
      </c>
      <c r="J1592" t="s">
        <v>89</v>
      </c>
      <c r="K1592">
        <v>1306552</v>
      </c>
      <c r="L1592">
        <v>1</v>
      </c>
    </row>
    <row r="1593" spans="1:12" x14ac:dyDescent="0.35">
      <c r="A1593">
        <v>8</v>
      </c>
      <c r="C1593">
        <v>0</v>
      </c>
      <c r="D1593" t="s">
        <v>89</v>
      </c>
      <c r="E1593">
        <v>0</v>
      </c>
      <c r="F1593">
        <v>0</v>
      </c>
      <c r="J1593" t="s">
        <v>89</v>
      </c>
      <c r="K1593">
        <v>1306552</v>
      </c>
      <c r="L1593">
        <v>1</v>
      </c>
    </row>
    <row r="1594" spans="1:12" x14ac:dyDescent="0.35">
      <c r="A1594">
        <v>9</v>
      </c>
      <c r="C1594">
        <v>0</v>
      </c>
      <c r="D1594" t="s">
        <v>89</v>
      </c>
      <c r="E1594">
        <v>0</v>
      </c>
      <c r="F1594">
        <v>0</v>
      </c>
      <c r="J1594" t="s">
        <v>89</v>
      </c>
      <c r="K1594">
        <v>1306552</v>
      </c>
      <c r="L1594">
        <v>1</v>
      </c>
    </row>
    <row r="1595" spans="1:12" x14ac:dyDescent="0.35">
      <c r="A1595">
        <v>10</v>
      </c>
      <c r="C1595">
        <v>0</v>
      </c>
      <c r="D1595" t="s">
        <v>89</v>
      </c>
      <c r="E1595">
        <v>0</v>
      </c>
      <c r="F1595">
        <v>0</v>
      </c>
      <c r="J1595" t="s">
        <v>89</v>
      </c>
      <c r="K1595">
        <v>1306552</v>
      </c>
      <c r="L1595">
        <v>1</v>
      </c>
    </row>
    <row r="1596" spans="1:12" x14ac:dyDescent="0.35">
      <c r="A1596">
        <v>11</v>
      </c>
      <c r="C1596">
        <v>0</v>
      </c>
      <c r="D1596" t="s">
        <v>89</v>
      </c>
      <c r="E1596">
        <v>0</v>
      </c>
      <c r="F1596">
        <v>0</v>
      </c>
      <c r="J1596" t="s">
        <v>89</v>
      </c>
      <c r="K1596">
        <v>1306552</v>
      </c>
      <c r="L1596">
        <v>1</v>
      </c>
    </row>
    <row r="1597" spans="1:12" x14ac:dyDescent="0.35">
      <c r="A1597">
        <v>12</v>
      </c>
      <c r="C1597">
        <v>0</v>
      </c>
      <c r="D1597" t="s">
        <v>89</v>
      </c>
      <c r="E1597">
        <v>0</v>
      </c>
      <c r="F1597">
        <v>0</v>
      </c>
      <c r="J1597" t="s">
        <v>89</v>
      </c>
      <c r="K1597">
        <v>1306552</v>
      </c>
      <c r="L1597">
        <v>1</v>
      </c>
    </row>
    <row r="1598" spans="1:12" x14ac:dyDescent="0.35">
      <c r="A1598">
        <v>1</v>
      </c>
      <c r="B1598" t="s">
        <v>249</v>
      </c>
      <c r="C1598">
        <v>32</v>
      </c>
      <c r="D1598" t="s">
        <v>250</v>
      </c>
      <c r="E1598">
        <v>1</v>
      </c>
      <c r="F1598">
        <v>-59</v>
      </c>
      <c r="G1598" t="s">
        <v>251</v>
      </c>
      <c r="H1598" t="s">
        <v>252</v>
      </c>
      <c r="I1598">
        <v>41</v>
      </c>
      <c r="J1598" t="s">
        <v>250</v>
      </c>
      <c r="K1598">
        <v>1122311</v>
      </c>
      <c r="L1598">
        <v>1</v>
      </c>
    </row>
    <row r="1599" spans="1:12" x14ac:dyDescent="0.35">
      <c r="A1599">
        <v>2</v>
      </c>
      <c r="C1599">
        <v>0</v>
      </c>
      <c r="D1599" t="s">
        <v>89</v>
      </c>
      <c r="E1599">
        <v>0</v>
      </c>
      <c r="F1599">
        <v>0</v>
      </c>
      <c r="J1599" t="s">
        <v>89</v>
      </c>
      <c r="K1599">
        <v>1122311</v>
      </c>
      <c r="L1599">
        <v>1</v>
      </c>
    </row>
    <row r="1600" spans="1:12" x14ac:dyDescent="0.35">
      <c r="A1600">
        <v>3</v>
      </c>
      <c r="C1600">
        <v>0</v>
      </c>
      <c r="D1600" t="s">
        <v>89</v>
      </c>
      <c r="E1600">
        <v>0</v>
      </c>
      <c r="F1600">
        <v>0</v>
      </c>
      <c r="J1600" t="s">
        <v>89</v>
      </c>
      <c r="K1600">
        <v>1122311</v>
      </c>
      <c r="L1600">
        <v>1</v>
      </c>
    </row>
    <row r="1601" spans="1:12" x14ac:dyDescent="0.35">
      <c r="A1601">
        <v>4</v>
      </c>
      <c r="C1601">
        <v>0</v>
      </c>
      <c r="D1601" t="s">
        <v>89</v>
      </c>
      <c r="E1601">
        <v>0</v>
      </c>
      <c r="F1601">
        <v>0</v>
      </c>
      <c r="J1601" t="s">
        <v>89</v>
      </c>
      <c r="K1601">
        <v>1122311</v>
      </c>
      <c r="L1601">
        <v>1</v>
      </c>
    </row>
    <row r="1602" spans="1:12" x14ac:dyDescent="0.35">
      <c r="A1602">
        <v>5</v>
      </c>
      <c r="C1602">
        <v>0</v>
      </c>
      <c r="D1602" t="s">
        <v>89</v>
      </c>
      <c r="E1602">
        <v>0</v>
      </c>
      <c r="F1602">
        <v>0</v>
      </c>
      <c r="J1602" t="s">
        <v>89</v>
      </c>
      <c r="K1602">
        <v>1122311</v>
      </c>
      <c r="L1602">
        <v>1</v>
      </c>
    </row>
    <row r="1603" spans="1:12" x14ac:dyDescent="0.35">
      <c r="A1603">
        <v>6</v>
      </c>
      <c r="C1603">
        <v>0</v>
      </c>
      <c r="D1603" t="s">
        <v>89</v>
      </c>
      <c r="E1603">
        <v>0</v>
      </c>
      <c r="F1603">
        <v>0</v>
      </c>
      <c r="J1603" t="s">
        <v>89</v>
      </c>
      <c r="K1603">
        <v>1122311</v>
      </c>
      <c r="L1603">
        <v>1</v>
      </c>
    </row>
    <row r="1604" spans="1:12" x14ac:dyDescent="0.35">
      <c r="A1604">
        <v>7</v>
      </c>
      <c r="C1604">
        <v>0</v>
      </c>
      <c r="D1604" t="s">
        <v>89</v>
      </c>
      <c r="E1604">
        <v>0</v>
      </c>
      <c r="F1604">
        <v>0</v>
      </c>
      <c r="J1604" t="s">
        <v>89</v>
      </c>
      <c r="K1604">
        <v>1122311</v>
      </c>
      <c r="L1604">
        <v>1</v>
      </c>
    </row>
    <row r="1605" spans="1:12" x14ac:dyDescent="0.35">
      <c r="A1605">
        <v>8</v>
      </c>
      <c r="C1605">
        <v>0</v>
      </c>
      <c r="D1605" t="s">
        <v>89</v>
      </c>
      <c r="E1605">
        <v>0</v>
      </c>
      <c r="F1605">
        <v>0</v>
      </c>
      <c r="J1605" t="s">
        <v>89</v>
      </c>
      <c r="K1605">
        <v>1122311</v>
      </c>
      <c r="L1605">
        <v>1</v>
      </c>
    </row>
    <row r="1606" spans="1:12" x14ac:dyDescent="0.35">
      <c r="A1606">
        <v>9</v>
      </c>
      <c r="C1606">
        <v>0</v>
      </c>
      <c r="D1606" t="s">
        <v>89</v>
      </c>
      <c r="E1606">
        <v>0</v>
      </c>
      <c r="F1606">
        <v>0</v>
      </c>
      <c r="J1606" t="s">
        <v>89</v>
      </c>
      <c r="K1606">
        <v>1122311</v>
      </c>
      <c r="L1606">
        <v>1</v>
      </c>
    </row>
    <row r="1607" spans="1:12" x14ac:dyDescent="0.35">
      <c r="A1607">
        <v>10</v>
      </c>
      <c r="C1607">
        <v>0</v>
      </c>
      <c r="D1607" t="s">
        <v>89</v>
      </c>
      <c r="E1607">
        <v>0</v>
      </c>
      <c r="F1607">
        <v>0</v>
      </c>
      <c r="J1607" t="s">
        <v>89</v>
      </c>
      <c r="K1607">
        <v>1122311</v>
      </c>
      <c r="L1607">
        <v>1</v>
      </c>
    </row>
    <row r="1608" spans="1:12" x14ac:dyDescent="0.35">
      <c r="A1608">
        <v>11</v>
      </c>
      <c r="C1608">
        <v>0</v>
      </c>
      <c r="D1608" t="s">
        <v>89</v>
      </c>
      <c r="E1608">
        <v>0</v>
      </c>
      <c r="F1608">
        <v>0</v>
      </c>
      <c r="J1608" t="s">
        <v>89</v>
      </c>
      <c r="K1608">
        <v>1122311</v>
      </c>
      <c r="L1608">
        <v>1</v>
      </c>
    </row>
    <row r="1609" spans="1:12" x14ac:dyDescent="0.35">
      <c r="A1609">
        <v>12</v>
      </c>
      <c r="C1609">
        <v>0</v>
      </c>
      <c r="D1609" t="s">
        <v>89</v>
      </c>
      <c r="E1609">
        <v>0</v>
      </c>
      <c r="F1609">
        <v>0</v>
      </c>
      <c r="J1609" t="s">
        <v>89</v>
      </c>
      <c r="K1609">
        <v>1122311</v>
      </c>
      <c r="L1609">
        <v>1</v>
      </c>
    </row>
    <row r="1610" spans="1:12" x14ac:dyDescent="0.35">
      <c r="A1610">
        <v>1</v>
      </c>
      <c r="B1610" t="s">
        <v>249</v>
      </c>
      <c r="C1610">
        <v>43</v>
      </c>
      <c r="D1610" t="s">
        <v>250</v>
      </c>
      <c r="E1610">
        <v>1</v>
      </c>
      <c r="F1610">
        <v>-59</v>
      </c>
      <c r="G1610" t="s">
        <v>251</v>
      </c>
      <c r="H1610" t="s">
        <v>252</v>
      </c>
      <c r="I1610">
        <v>41</v>
      </c>
      <c r="J1610" t="s">
        <v>250</v>
      </c>
      <c r="K1610">
        <v>457993</v>
      </c>
      <c r="L1610">
        <v>1</v>
      </c>
    </row>
    <row r="1611" spans="1:12" x14ac:dyDescent="0.35">
      <c r="A1611">
        <v>2</v>
      </c>
      <c r="C1611">
        <v>0</v>
      </c>
      <c r="D1611" t="s">
        <v>89</v>
      </c>
      <c r="E1611">
        <v>0</v>
      </c>
      <c r="F1611">
        <v>0</v>
      </c>
      <c r="J1611" t="s">
        <v>89</v>
      </c>
      <c r="K1611">
        <v>457993</v>
      </c>
      <c r="L1611">
        <v>1</v>
      </c>
    </row>
    <row r="1612" spans="1:12" x14ac:dyDescent="0.35">
      <c r="A1612">
        <v>3</v>
      </c>
      <c r="C1612">
        <v>0</v>
      </c>
      <c r="D1612" t="s">
        <v>89</v>
      </c>
      <c r="E1612">
        <v>0</v>
      </c>
      <c r="F1612">
        <v>0</v>
      </c>
      <c r="J1612" t="s">
        <v>89</v>
      </c>
      <c r="K1612">
        <v>457993</v>
      </c>
      <c r="L1612">
        <v>1</v>
      </c>
    </row>
    <row r="1613" spans="1:12" x14ac:dyDescent="0.35">
      <c r="A1613">
        <v>4</v>
      </c>
      <c r="C1613">
        <v>0</v>
      </c>
      <c r="D1613" t="s">
        <v>89</v>
      </c>
      <c r="E1613">
        <v>0</v>
      </c>
      <c r="F1613">
        <v>0</v>
      </c>
      <c r="J1613" t="s">
        <v>89</v>
      </c>
      <c r="K1613">
        <v>457993</v>
      </c>
      <c r="L1613">
        <v>1</v>
      </c>
    </row>
    <row r="1614" spans="1:12" x14ac:dyDescent="0.35">
      <c r="A1614">
        <v>5</v>
      </c>
      <c r="C1614">
        <v>0</v>
      </c>
      <c r="D1614" t="s">
        <v>89</v>
      </c>
      <c r="E1614">
        <v>0</v>
      </c>
      <c r="F1614">
        <v>0</v>
      </c>
      <c r="J1614" t="s">
        <v>89</v>
      </c>
      <c r="K1614">
        <v>457993</v>
      </c>
      <c r="L1614">
        <v>1</v>
      </c>
    </row>
    <row r="1615" spans="1:12" x14ac:dyDescent="0.35">
      <c r="A1615">
        <v>6</v>
      </c>
      <c r="C1615">
        <v>0</v>
      </c>
      <c r="D1615" t="s">
        <v>89</v>
      </c>
      <c r="E1615">
        <v>0</v>
      </c>
      <c r="F1615">
        <v>0</v>
      </c>
      <c r="J1615" t="s">
        <v>89</v>
      </c>
      <c r="K1615">
        <v>457993</v>
      </c>
      <c r="L1615">
        <v>1</v>
      </c>
    </row>
    <row r="1616" spans="1:12" x14ac:dyDescent="0.35">
      <c r="A1616">
        <v>7</v>
      </c>
      <c r="C1616">
        <v>0</v>
      </c>
      <c r="D1616" t="s">
        <v>89</v>
      </c>
      <c r="E1616">
        <v>0</v>
      </c>
      <c r="F1616">
        <v>0</v>
      </c>
      <c r="J1616" t="s">
        <v>89</v>
      </c>
      <c r="K1616">
        <v>457993</v>
      </c>
      <c r="L1616">
        <v>1</v>
      </c>
    </row>
    <row r="1617" spans="1:12" x14ac:dyDescent="0.35">
      <c r="A1617">
        <v>8</v>
      </c>
      <c r="C1617">
        <v>0</v>
      </c>
      <c r="D1617" t="s">
        <v>89</v>
      </c>
      <c r="E1617">
        <v>0</v>
      </c>
      <c r="F1617">
        <v>0</v>
      </c>
      <c r="J1617" t="s">
        <v>89</v>
      </c>
      <c r="K1617">
        <v>457993</v>
      </c>
      <c r="L1617">
        <v>1</v>
      </c>
    </row>
    <row r="1618" spans="1:12" x14ac:dyDescent="0.35">
      <c r="A1618">
        <v>9</v>
      </c>
      <c r="C1618">
        <v>0</v>
      </c>
      <c r="D1618" t="s">
        <v>89</v>
      </c>
      <c r="E1618">
        <v>0</v>
      </c>
      <c r="F1618">
        <v>0</v>
      </c>
      <c r="J1618" t="s">
        <v>89</v>
      </c>
      <c r="K1618">
        <v>457993</v>
      </c>
      <c r="L1618">
        <v>1</v>
      </c>
    </row>
    <row r="1619" spans="1:12" x14ac:dyDescent="0.35">
      <c r="A1619">
        <v>10</v>
      </c>
      <c r="C1619">
        <v>0</v>
      </c>
      <c r="D1619" t="s">
        <v>89</v>
      </c>
      <c r="E1619">
        <v>0</v>
      </c>
      <c r="F1619">
        <v>0</v>
      </c>
      <c r="J1619" t="s">
        <v>89</v>
      </c>
      <c r="K1619">
        <v>457993</v>
      </c>
      <c r="L1619">
        <v>1</v>
      </c>
    </row>
    <row r="1620" spans="1:12" x14ac:dyDescent="0.35">
      <c r="A1620">
        <v>11</v>
      </c>
      <c r="C1620">
        <v>0</v>
      </c>
      <c r="D1620" t="s">
        <v>89</v>
      </c>
      <c r="E1620">
        <v>0</v>
      </c>
      <c r="F1620">
        <v>0</v>
      </c>
      <c r="J1620" t="s">
        <v>89</v>
      </c>
      <c r="K1620">
        <v>457993</v>
      </c>
      <c r="L1620">
        <v>1</v>
      </c>
    </row>
    <row r="1621" spans="1:12" x14ac:dyDescent="0.35">
      <c r="A1621">
        <v>12</v>
      </c>
      <c r="C1621">
        <v>0</v>
      </c>
      <c r="D1621" t="s">
        <v>89</v>
      </c>
      <c r="E1621">
        <v>0</v>
      </c>
      <c r="F1621">
        <v>0</v>
      </c>
      <c r="J1621" t="s">
        <v>89</v>
      </c>
      <c r="K1621">
        <v>457993</v>
      </c>
      <c r="L1621">
        <v>1</v>
      </c>
    </row>
    <row r="1622" spans="1:12" x14ac:dyDescent="0.35">
      <c r="A1622">
        <v>1</v>
      </c>
      <c r="B1622" t="s">
        <v>249</v>
      </c>
      <c r="C1622">
        <v>20</v>
      </c>
      <c r="D1622" t="s">
        <v>250</v>
      </c>
      <c r="E1622">
        <v>1</v>
      </c>
      <c r="F1622">
        <v>-59</v>
      </c>
      <c r="G1622" t="s">
        <v>251</v>
      </c>
      <c r="H1622" t="s">
        <v>252</v>
      </c>
      <c r="I1622">
        <v>41</v>
      </c>
      <c r="J1622" t="s">
        <v>250</v>
      </c>
      <c r="K1622">
        <v>253911</v>
      </c>
      <c r="L1622">
        <v>1</v>
      </c>
    </row>
    <row r="1623" spans="1:12" x14ac:dyDescent="0.35">
      <c r="A1623">
        <v>2</v>
      </c>
      <c r="C1623">
        <v>0</v>
      </c>
      <c r="D1623" t="s">
        <v>89</v>
      </c>
      <c r="E1623">
        <v>0</v>
      </c>
      <c r="F1623">
        <v>0</v>
      </c>
      <c r="J1623" t="s">
        <v>89</v>
      </c>
      <c r="K1623">
        <v>253911</v>
      </c>
      <c r="L1623">
        <v>1</v>
      </c>
    </row>
    <row r="1624" spans="1:12" x14ac:dyDescent="0.35">
      <c r="A1624">
        <v>3</v>
      </c>
      <c r="C1624">
        <v>0</v>
      </c>
      <c r="D1624" t="s">
        <v>89</v>
      </c>
      <c r="E1624">
        <v>0</v>
      </c>
      <c r="F1624">
        <v>0</v>
      </c>
      <c r="J1624" t="s">
        <v>89</v>
      </c>
      <c r="K1624">
        <v>253911</v>
      </c>
      <c r="L1624">
        <v>1</v>
      </c>
    </row>
    <row r="1625" spans="1:12" x14ac:dyDescent="0.35">
      <c r="A1625">
        <v>4</v>
      </c>
      <c r="C1625">
        <v>0</v>
      </c>
      <c r="D1625" t="s">
        <v>89</v>
      </c>
      <c r="E1625">
        <v>0</v>
      </c>
      <c r="F1625">
        <v>0</v>
      </c>
      <c r="J1625" t="s">
        <v>89</v>
      </c>
      <c r="K1625">
        <v>253911</v>
      </c>
      <c r="L1625">
        <v>1</v>
      </c>
    </row>
    <row r="1626" spans="1:12" x14ac:dyDescent="0.35">
      <c r="A1626">
        <v>5</v>
      </c>
      <c r="C1626">
        <v>0</v>
      </c>
      <c r="D1626" t="s">
        <v>89</v>
      </c>
      <c r="E1626">
        <v>0</v>
      </c>
      <c r="F1626">
        <v>0</v>
      </c>
      <c r="J1626" t="s">
        <v>89</v>
      </c>
      <c r="K1626">
        <v>253911</v>
      </c>
      <c r="L1626">
        <v>1</v>
      </c>
    </row>
    <row r="1627" spans="1:12" x14ac:dyDescent="0.35">
      <c r="A1627">
        <v>6</v>
      </c>
      <c r="C1627">
        <v>0</v>
      </c>
      <c r="D1627" t="s">
        <v>89</v>
      </c>
      <c r="E1627">
        <v>0</v>
      </c>
      <c r="F1627">
        <v>0</v>
      </c>
      <c r="J1627" t="s">
        <v>89</v>
      </c>
      <c r="K1627">
        <v>253911</v>
      </c>
      <c r="L1627">
        <v>1</v>
      </c>
    </row>
    <row r="1628" spans="1:12" x14ac:dyDescent="0.35">
      <c r="A1628">
        <v>7</v>
      </c>
      <c r="C1628">
        <v>0</v>
      </c>
      <c r="D1628" t="s">
        <v>89</v>
      </c>
      <c r="E1628">
        <v>0</v>
      </c>
      <c r="F1628">
        <v>0</v>
      </c>
      <c r="J1628" t="s">
        <v>89</v>
      </c>
      <c r="K1628">
        <v>253911</v>
      </c>
      <c r="L1628">
        <v>1</v>
      </c>
    </row>
    <row r="1629" spans="1:12" x14ac:dyDescent="0.35">
      <c r="A1629">
        <v>8</v>
      </c>
      <c r="C1629">
        <v>0</v>
      </c>
      <c r="D1629" t="s">
        <v>89</v>
      </c>
      <c r="E1629">
        <v>0</v>
      </c>
      <c r="F1629">
        <v>0</v>
      </c>
      <c r="J1629" t="s">
        <v>89</v>
      </c>
      <c r="K1629">
        <v>253911</v>
      </c>
      <c r="L1629">
        <v>1</v>
      </c>
    </row>
    <row r="1630" spans="1:12" x14ac:dyDescent="0.35">
      <c r="A1630">
        <v>9</v>
      </c>
      <c r="C1630">
        <v>0</v>
      </c>
      <c r="D1630" t="s">
        <v>89</v>
      </c>
      <c r="E1630">
        <v>0</v>
      </c>
      <c r="F1630">
        <v>0</v>
      </c>
      <c r="J1630" t="s">
        <v>89</v>
      </c>
      <c r="K1630">
        <v>253911</v>
      </c>
      <c r="L1630">
        <v>1</v>
      </c>
    </row>
    <row r="1631" spans="1:12" x14ac:dyDescent="0.35">
      <c r="A1631">
        <v>10</v>
      </c>
      <c r="C1631">
        <v>0</v>
      </c>
      <c r="D1631" t="s">
        <v>89</v>
      </c>
      <c r="E1631">
        <v>0</v>
      </c>
      <c r="F1631">
        <v>0</v>
      </c>
      <c r="J1631" t="s">
        <v>89</v>
      </c>
      <c r="K1631">
        <v>253911</v>
      </c>
      <c r="L1631">
        <v>1</v>
      </c>
    </row>
    <row r="1632" spans="1:12" x14ac:dyDescent="0.35">
      <c r="A1632">
        <v>11</v>
      </c>
      <c r="C1632">
        <v>0</v>
      </c>
      <c r="D1632" t="s">
        <v>89</v>
      </c>
      <c r="E1632">
        <v>0</v>
      </c>
      <c r="F1632">
        <v>0</v>
      </c>
      <c r="J1632" t="s">
        <v>89</v>
      </c>
      <c r="K1632">
        <v>253911</v>
      </c>
      <c r="L1632">
        <v>1</v>
      </c>
    </row>
    <row r="1633" spans="1:12" x14ac:dyDescent="0.35">
      <c r="A1633">
        <v>12</v>
      </c>
      <c r="C1633">
        <v>0</v>
      </c>
      <c r="D1633" t="s">
        <v>89</v>
      </c>
      <c r="E1633">
        <v>0</v>
      </c>
      <c r="F1633">
        <v>0</v>
      </c>
      <c r="J1633" t="s">
        <v>89</v>
      </c>
      <c r="K1633">
        <v>253911</v>
      </c>
      <c r="L1633">
        <v>1</v>
      </c>
    </row>
    <row r="1634" spans="1:12" x14ac:dyDescent="0.35">
      <c r="A1634">
        <v>1</v>
      </c>
      <c r="B1634" t="s">
        <v>249</v>
      </c>
      <c r="C1634">
        <v>35</v>
      </c>
      <c r="D1634" t="s">
        <v>250</v>
      </c>
      <c r="E1634">
        <v>1</v>
      </c>
      <c r="F1634">
        <v>-59</v>
      </c>
      <c r="G1634" t="s">
        <v>251</v>
      </c>
      <c r="H1634" t="s">
        <v>252</v>
      </c>
      <c r="I1634">
        <v>41</v>
      </c>
      <c r="J1634" t="s">
        <v>250</v>
      </c>
      <c r="K1634">
        <v>425160</v>
      </c>
      <c r="L1634">
        <v>1</v>
      </c>
    </row>
    <row r="1635" spans="1:12" x14ac:dyDescent="0.35">
      <c r="A1635">
        <v>2</v>
      </c>
      <c r="C1635">
        <v>0</v>
      </c>
      <c r="D1635" t="s">
        <v>89</v>
      </c>
      <c r="E1635">
        <v>0</v>
      </c>
      <c r="F1635">
        <v>0</v>
      </c>
      <c r="J1635" t="s">
        <v>89</v>
      </c>
      <c r="K1635">
        <v>425160</v>
      </c>
      <c r="L1635">
        <v>1</v>
      </c>
    </row>
    <row r="1636" spans="1:12" x14ac:dyDescent="0.35">
      <c r="A1636">
        <v>3</v>
      </c>
      <c r="C1636">
        <v>0</v>
      </c>
      <c r="D1636" t="s">
        <v>89</v>
      </c>
      <c r="E1636">
        <v>0</v>
      </c>
      <c r="F1636">
        <v>0</v>
      </c>
      <c r="J1636" t="s">
        <v>89</v>
      </c>
      <c r="K1636">
        <v>425160</v>
      </c>
      <c r="L1636">
        <v>1</v>
      </c>
    </row>
    <row r="1637" spans="1:12" x14ac:dyDescent="0.35">
      <c r="A1637">
        <v>4</v>
      </c>
      <c r="C1637">
        <v>0</v>
      </c>
      <c r="D1637" t="s">
        <v>89</v>
      </c>
      <c r="E1637">
        <v>0</v>
      </c>
      <c r="F1637">
        <v>0</v>
      </c>
      <c r="J1637" t="s">
        <v>89</v>
      </c>
      <c r="K1637">
        <v>425160</v>
      </c>
      <c r="L1637">
        <v>1</v>
      </c>
    </row>
    <row r="1638" spans="1:12" x14ac:dyDescent="0.35">
      <c r="A1638">
        <v>5</v>
      </c>
      <c r="C1638">
        <v>0</v>
      </c>
      <c r="D1638" t="s">
        <v>89</v>
      </c>
      <c r="E1638">
        <v>0</v>
      </c>
      <c r="F1638">
        <v>0</v>
      </c>
      <c r="J1638" t="s">
        <v>89</v>
      </c>
      <c r="K1638">
        <v>425160</v>
      </c>
      <c r="L1638">
        <v>1</v>
      </c>
    </row>
    <row r="1639" spans="1:12" x14ac:dyDescent="0.35">
      <c r="A1639">
        <v>6</v>
      </c>
      <c r="C1639">
        <v>0</v>
      </c>
      <c r="D1639" t="s">
        <v>89</v>
      </c>
      <c r="E1639">
        <v>0</v>
      </c>
      <c r="F1639">
        <v>0</v>
      </c>
      <c r="J1639" t="s">
        <v>89</v>
      </c>
      <c r="K1639">
        <v>425160</v>
      </c>
      <c r="L1639">
        <v>1</v>
      </c>
    </row>
    <row r="1640" spans="1:12" x14ac:dyDescent="0.35">
      <c r="A1640">
        <v>7</v>
      </c>
      <c r="C1640">
        <v>0</v>
      </c>
      <c r="D1640" t="s">
        <v>89</v>
      </c>
      <c r="E1640">
        <v>0</v>
      </c>
      <c r="F1640">
        <v>0</v>
      </c>
      <c r="J1640" t="s">
        <v>89</v>
      </c>
      <c r="K1640">
        <v>425160</v>
      </c>
      <c r="L1640">
        <v>1</v>
      </c>
    </row>
    <row r="1641" spans="1:12" x14ac:dyDescent="0.35">
      <c r="A1641">
        <v>8</v>
      </c>
      <c r="C1641">
        <v>0</v>
      </c>
      <c r="D1641" t="s">
        <v>89</v>
      </c>
      <c r="E1641">
        <v>0</v>
      </c>
      <c r="F1641">
        <v>0</v>
      </c>
      <c r="J1641" t="s">
        <v>89</v>
      </c>
      <c r="K1641">
        <v>425160</v>
      </c>
      <c r="L1641">
        <v>1</v>
      </c>
    </row>
    <row r="1642" spans="1:12" x14ac:dyDescent="0.35">
      <c r="A1642">
        <v>9</v>
      </c>
      <c r="C1642">
        <v>0</v>
      </c>
      <c r="D1642" t="s">
        <v>89</v>
      </c>
      <c r="E1642">
        <v>0</v>
      </c>
      <c r="F1642">
        <v>0</v>
      </c>
      <c r="J1642" t="s">
        <v>89</v>
      </c>
      <c r="K1642">
        <v>425160</v>
      </c>
      <c r="L1642">
        <v>1</v>
      </c>
    </row>
    <row r="1643" spans="1:12" x14ac:dyDescent="0.35">
      <c r="A1643">
        <v>10</v>
      </c>
      <c r="C1643">
        <v>0</v>
      </c>
      <c r="D1643" t="s">
        <v>89</v>
      </c>
      <c r="E1643">
        <v>0</v>
      </c>
      <c r="F1643">
        <v>0</v>
      </c>
      <c r="J1643" t="s">
        <v>89</v>
      </c>
      <c r="K1643">
        <v>425160</v>
      </c>
      <c r="L1643">
        <v>1</v>
      </c>
    </row>
    <row r="1644" spans="1:12" x14ac:dyDescent="0.35">
      <c r="A1644">
        <v>11</v>
      </c>
      <c r="C1644">
        <v>0</v>
      </c>
      <c r="D1644" t="s">
        <v>89</v>
      </c>
      <c r="E1644">
        <v>0</v>
      </c>
      <c r="F1644">
        <v>0</v>
      </c>
      <c r="J1644" t="s">
        <v>89</v>
      </c>
      <c r="K1644">
        <v>425160</v>
      </c>
      <c r="L1644">
        <v>1</v>
      </c>
    </row>
    <row r="1645" spans="1:12" x14ac:dyDescent="0.35">
      <c r="A1645">
        <v>12</v>
      </c>
      <c r="C1645">
        <v>0</v>
      </c>
      <c r="D1645" t="s">
        <v>89</v>
      </c>
      <c r="E1645">
        <v>0</v>
      </c>
      <c r="F1645">
        <v>0</v>
      </c>
      <c r="J1645" t="s">
        <v>89</v>
      </c>
      <c r="K1645">
        <v>425160</v>
      </c>
      <c r="L1645">
        <v>1</v>
      </c>
    </row>
    <row r="1646" spans="1:12" x14ac:dyDescent="0.35">
      <c r="A1646">
        <v>1</v>
      </c>
      <c r="B1646" t="s">
        <v>253</v>
      </c>
      <c r="C1646">
        <v>24</v>
      </c>
      <c r="D1646" t="s">
        <v>254</v>
      </c>
      <c r="E1646">
        <v>1</v>
      </c>
      <c r="F1646">
        <v>-63</v>
      </c>
      <c r="G1646" t="s">
        <v>255</v>
      </c>
      <c r="H1646" t="s">
        <v>256</v>
      </c>
      <c r="I1646">
        <v>42</v>
      </c>
      <c r="J1646" t="s">
        <v>254</v>
      </c>
      <c r="K1646">
        <v>199533</v>
      </c>
      <c r="L1646">
        <v>1</v>
      </c>
    </row>
    <row r="1647" spans="1:12" x14ac:dyDescent="0.35">
      <c r="A1647">
        <v>2</v>
      </c>
      <c r="C1647">
        <v>0</v>
      </c>
      <c r="D1647" t="s">
        <v>89</v>
      </c>
      <c r="E1647">
        <v>0</v>
      </c>
      <c r="F1647">
        <v>0</v>
      </c>
      <c r="J1647" t="s">
        <v>89</v>
      </c>
      <c r="K1647">
        <v>199533</v>
      </c>
      <c r="L1647">
        <v>1</v>
      </c>
    </row>
    <row r="1648" spans="1:12" x14ac:dyDescent="0.35">
      <c r="A1648">
        <v>3</v>
      </c>
      <c r="C1648">
        <v>0</v>
      </c>
      <c r="D1648" t="s">
        <v>89</v>
      </c>
      <c r="E1648">
        <v>0</v>
      </c>
      <c r="F1648">
        <v>0</v>
      </c>
      <c r="J1648" t="s">
        <v>89</v>
      </c>
      <c r="K1648">
        <v>199533</v>
      </c>
      <c r="L1648">
        <v>1</v>
      </c>
    </row>
    <row r="1649" spans="1:12" x14ac:dyDescent="0.35">
      <c r="A1649">
        <v>4</v>
      </c>
      <c r="C1649">
        <v>0</v>
      </c>
      <c r="D1649" t="s">
        <v>89</v>
      </c>
      <c r="E1649">
        <v>0</v>
      </c>
      <c r="F1649">
        <v>0</v>
      </c>
      <c r="J1649" t="s">
        <v>89</v>
      </c>
      <c r="K1649">
        <v>199533</v>
      </c>
      <c r="L1649">
        <v>1</v>
      </c>
    </row>
    <row r="1650" spans="1:12" x14ac:dyDescent="0.35">
      <c r="A1650">
        <v>5</v>
      </c>
      <c r="C1650">
        <v>2</v>
      </c>
      <c r="D1650" t="s">
        <v>89</v>
      </c>
      <c r="E1650">
        <v>1</v>
      </c>
      <c r="F1650">
        <v>0</v>
      </c>
      <c r="J1650" t="s">
        <v>89</v>
      </c>
      <c r="K1650">
        <v>199533</v>
      </c>
      <c r="L1650">
        <v>1</v>
      </c>
    </row>
    <row r="1651" spans="1:12" x14ac:dyDescent="0.35">
      <c r="A1651">
        <v>6</v>
      </c>
      <c r="C1651">
        <v>0</v>
      </c>
      <c r="D1651" t="s">
        <v>89</v>
      </c>
      <c r="E1651">
        <v>0</v>
      </c>
      <c r="F1651">
        <v>0</v>
      </c>
      <c r="J1651" t="s">
        <v>89</v>
      </c>
      <c r="K1651">
        <v>199533</v>
      </c>
      <c r="L1651">
        <v>1</v>
      </c>
    </row>
    <row r="1652" spans="1:12" x14ac:dyDescent="0.35">
      <c r="A1652">
        <v>7</v>
      </c>
      <c r="C1652">
        <v>0</v>
      </c>
      <c r="D1652" t="s">
        <v>89</v>
      </c>
      <c r="E1652">
        <v>0</v>
      </c>
      <c r="F1652">
        <v>0</v>
      </c>
      <c r="J1652" t="s">
        <v>89</v>
      </c>
      <c r="K1652">
        <v>199533</v>
      </c>
      <c r="L1652">
        <v>1</v>
      </c>
    </row>
    <row r="1653" spans="1:12" x14ac:dyDescent="0.35">
      <c r="A1653">
        <v>8</v>
      </c>
      <c r="C1653">
        <v>0</v>
      </c>
      <c r="D1653" t="s">
        <v>89</v>
      </c>
      <c r="E1653">
        <v>0</v>
      </c>
      <c r="F1653">
        <v>0</v>
      </c>
      <c r="J1653" t="s">
        <v>89</v>
      </c>
      <c r="K1653">
        <v>199533</v>
      </c>
      <c r="L1653">
        <v>1</v>
      </c>
    </row>
    <row r="1654" spans="1:12" x14ac:dyDescent="0.35">
      <c r="A1654">
        <v>9</v>
      </c>
      <c r="C1654">
        <v>0</v>
      </c>
      <c r="D1654" t="s">
        <v>89</v>
      </c>
      <c r="E1654">
        <v>0</v>
      </c>
      <c r="F1654">
        <v>0</v>
      </c>
      <c r="J1654" t="s">
        <v>89</v>
      </c>
      <c r="K1654">
        <v>199533</v>
      </c>
      <c r="L1654">
        <v>1</v>
      </c>
    </row>
    <row r="1655" spans="1:12" x14ac:dyDescent="0.35">
      <c r="A1655">
        <v>10</v>
      </c>
      <c r="C1655">
        <v>0</v>
      </c>
      <c r="D1655" t="s">
        <v>89</v>
      </c>
      <c r="E1655">
        <v>0</v>
      </c>
      <c r="F1655">
        <v>0</v>
      </c>
      <c r="J1655" t="s">
        <v>89</v>
      </c>
      <c r="K1655">
        <v>199533</v>
      </c>
      <c r="L1655">
        <v>1</v>
      </c>
    </row>
    <row r="1656" spans="1:12" x14ac:dyDescent="0.35">
      <c r="A1656">
        <v>11</v>
      </c>
      <c r="C1656">
        <v>0</v>
      </c>
      <c r="D1656" t="s">
        <v>89</v>
      </c>
      <c r="E1656">
        <v>0</v>
      </c>
      <c r="F1656">
        <v>0</v>
      </c>
      <c r="J1656" t="s">
        <v>89</v>
      </c>
      <c r="K1656">
        <v>199533</v>
      </c>
      <c r="L1656">
        <v>1</v>
      </c>
    </row>
    <row r="1657" spans="1:12" x14ac:dyDescent="0.35">
      <c r="A1657">
        <v>12</v>
      </c>
      <c r="C1657">
        <v>0</v>
      </c>
      <c r="D1657" t="s">
        <v>89</v>
      </c>
      <c r="E1657">
        <v>0</v>
      </c>
      <c r="F1657">
        <v>0</v>
      </c>
      <c r="J1657" t="s">
        <v>89</v>
      </c>
      <c r="K1657">
        <v>199533</v>
      </c>
      <c r="L1657">
        <v>1</v>
      </c>
    </row>
    <row r="1658" spans="1:12" x14ac:dyDescent="0.35">
      <c r="A1658">
        <v>1</v>
      </c>
      <c r="B1658" t="s">
        <v>253</v>
      </c>
      <c r="C1658">
        <v>7</v>
      </c>
      <c r="D1658" t="s">
        <v>254</v>
      </c>
      <c r="E1658">
        <v>1</v>
      </c>
      <c r="F1658">
        <v>-63</v>
      </c>
      <c r="G1658" t="s">
        <v>255</v>
      </c>
      <c r="H1658" t="s">
        <v>256</v>
      </c>
      <c r="I1658">
        <v>42</v>
      </c>
      <c r="J1658" t="s">
        <v>254</v>
      </c>
      <c r="K1658">
        <v>96918</v>
      </c>
      <c r="L1658">
        <v>1</v>
      </c>
    </row>
    <row r="1659" spans="1:12" x14ac:dyDescent="0.35">
      <c r="A1659">
        <v>2</v>
      </c>
      <c r="C1659">
        <v>0</v>
      </c>
      <c r="D1659" t="s">
        <v>89</v>
      </c>
      <c r="E1659">
        <v>0</v>
      </c>
      <c r="F1659">
        <v>0</v>
      </c>
      <c r="J1659" t="s">
        <v>89</v>
      </c>
      <c r="K1659">
        <v>96918</v>
      </c>
      <c r="L1659">
        <v>1</v>
      </c>
    </row>
    <row r="1660" spans="1:12" x14ac:dyDescent="0.35">
      <c r="A1660">
        <v>3</v>
      </c>
      <c r="C1660">
        <v>0</v>
      </c>
      <c r="D1660" t="s">
        <v>89</v>
      </c>
      <c r="E1660">
        <v>0</v>
      </c>
      <c r="F1660">
        <v>0</v>
      </c>
      <c r="J1660" t="s">
        <v>89</v>
      </c>
      <c r="K1660">
        <v>96918</v>
      </c>
      <c r="L1660">
        <v>1</v>
      </c>
    </row>
    <row r="1661" spans="1:12" x14ac:dyDescent="0.35">
      <c r="A1661">
        <v>4</v>
      </c>
      <c r="C1661">
        <v>0</v>
      </c>
      <c r="D1661" t="s">
        <v>89</v>
      </c>
      <c r="E1661">
        <v>0</v>
      </c>
      <c r="F1661">
        <v>0</v>
      </c>
      <c r="J1661" t="s">
        <v>89</v>
      </c>
      <c r="K1661">
        <v>96918</v>
      </c>
      <c r="L1661">
        <v>1</v>
      </c>
    </row>
    <row r="1662" spans="1:12" x14ac:dyDescent="0.35">
      <c r="A1662">
        <v>5</v>
      </c>
      <c r="C1662">
        <v>0</v>
      </c>
      <c r="D1662" t="s">
        <v>89</v>
      </c>
      <c r="E1662">
        <v>0</v>
      </c>
      <c r="F1662">
        <v>0</v>
      </c>
      <c r="J1662" t="s">
        <v>89</v>
      </c>
      <c r="K1662">
        <v>96918</v>
      </c>
      <c r="L1662">
        <v>1</v>
      </c>
    </row>
    <row r="1663" spans="1:12" x14ac:dyDescent="0.35">
      <c r="A1663">
        <v>6</v>
      </c>
      <c r="C1663">
        <v>0</v>
      </c>
      <c r="D1663" t="s">
        <v>89</v>
      </c>
      <c r="E1663">
        <v>0</v>
      </c>
      <c r="F1663">
        <v>0</v>
      </c>
      <c r="J1663" t="s">
        <v>89</v>
      </c>
      <c r="K1663">
        <v>96918</v>
      </c>
      <c r="L1663">
        <v>1</v>
      </c>
    </row>
    <row r="1664" spans="1:12" x14ac:dyDescent="0.35">
      <c r="A1664">
        <v>7</v>
      </c>
      <c r="C1664">
        <v>0</v>
      </c>
      <c r="D1664" t="s">
        <v>89</v>
      </c>
      <c r="E1664">
        <v>0</v>
      </c>
      <c r="F1664">
        <v>0</v>
      </c>
      <c r="J1664" t="s">
        <v>89</v>
      </c>
      <c r="K1664">
        <v>96918</v>
      </c>
      <c r="L1664">
        <v>1</v>
      </c>
    </row>
    <row r="1665" spans="1:12" x14ac:dyDescent="0.35">
      <c r="A1665">
        <v>8</v>
      </c>
      <c r="C1665">
        <v>0</v>
      </c>
      <c r="D1665" t="s">
        <v>89</v>
      </c>
      <c r="E1665">
        <v>0</v>
      </c>
      <c r="F1665">
        <v>0</v>
      </c>
      <c r="J1665" t="s">
        <v>89</v>
      </c>
      <c r="K1665">
        <v>96918</v>
      </c>
      <c r="L1665">
        <v>1</v>
      </c>
    </row>
    <row r="1666" spans="1:12" x14ac:dyDescent="0.35">
      <c r="A1666">
        <v>9</v>
      </c>
      <c r="C1666">
        <v>0</v>
      </c>
      <c r="D1666" t="s">
        <v>89</v>
      </c>
      <c r="E1666">
        <v>0</v>
      </c>
      <c r="F1666">
        <v>0</v>
      </c>
      <c r="J1666" t="s">
        <v>89</v>
      </c>
      <c r="K1666">
        <v>96918</v>
      </c>
      <c r="L1666">
        <v>1</v>
      </c>
    </row>
    <row r="1667" spans="1:12" x14ac:dyDescent="0.35">
      <c r="A1667">
        <v>10</v>
      </c>
      <c r="C1667">
        <v>0</v>
      </c>
      <c r="D1667" t="s">
        <v>89</v>
      </c>
      <c r="E1667">
        <v>0</v>
      </c>
      <c r="F1667">
        <v>0</v>
      </c>
      <c r="J1667" t="s">
        <v>89</v>
      </c>
      <c r="K1667">
        <v>96918</v>
      </c>
      <c r="L1667">
        <v>1</v>
      </c>
    </row>
    <row r="1668" spans="1:12" x14ac:dyDescent="0.35">
      <c r="A1668">
        <v>11</v>
      </c>
      <c r="C1668">
        <v>0</v>
      </c>
      <c r="D1668" t="s">
        <v>89</v>
      </c>
      <c r="E1668">
        <v>0</v>
      </c>
      <c r="F1668">
        <v>0</v>
      </c>
      <c r="J1668" t="s">
        <v>89</v>
      </c>
      <c r="K1668">
        <v>96918</v>
      </c>
      <c r="L1668">
        <v>1</v>
      </c>
    </row>
    <row r="1669" spans="1:12" x14ac:dyDescent="0.35">
      <c r="A1669">
        <v>12</v>
      </c>
      <c r="C1669">
        <v>0</v>
      </c>
      <c r="D1669" t="s">
        <v>89</v>
      </c>
      <c r="E1669">
        <v>0</v>
      </c>
      <c r="F1669">
        <v>0</v>
      </c>
      <c r="J1669" t="s">
        <v>89</v>
      </c>
      <c r="K1669">
        <v>96918</v>
      </c>
      <c r="L1669">
        <v>1</v>
      </c>
    </row>
    <row r="1670" spans="1:12" x14ac:dyDescent="0.35">
      <c r="A1670">
        <v>1</v>
      </c>
      <c r="B1670" t="s">
        <v>253</v>
      </c>
      <c r="C1670">
        <v>21</v>
      </c>
      <c r="D1670" t="s">
        <v>254</v>
      </c>
      <c r="E1670">
        <v>1</v>
      </c>
      <c r="F1670">
        <v>-63</v>
      </c>
      <c r="G1670" t="s">
        <v>255</v>
      </c>
      <c r="H1670" t="s">
        <v>256</v>
      </c>
      <c r="I1670">
        <v>42</v>
      </c>
      <c r="J1670" t="s">
        <v>254</v>
      </c>
      <c r="K1670">
        <v>464588</v>
      </c>
      <c r="L1670">
        <v>1</v>
      </c>
    </row>
    <row r="1671" spans="1:12" x14ac:dyDescent="0.35">
      <c r="A1671">
        <v>2</v>
      </c>
      <c r="C1671">
        <v>0</v>
      </c>
      <c r="D1671" t="s">
        <v>89</v>
      </c>
      <c r="E1671">
        <v>0</v>
      </c>
      <c r="F1671">
        <v>0</v>
      </c>
      <c r="J1671" t="s">
        <v>89</v>
      </c>
      <c r="K1671">
        <v>464588</v>
      </c>
      <c r="L1671">
        <v>1</v>
      </c>
    </row>
    <row r="1672" spans="1:12" x14ac:dyDescent="0.35">
      <c r="A1672">
        <v>3</v>
      </c>
      <c r="C1672">
        <v>0</v>
      </c>
      <c r="D1672" t="s">
        <v>89</v>
      </c>
      <c r="E1672">
        <v>0</v>
      </c>
      <c r="F1672">
        <v>0</v>
      </c>
      <c r="J1672" t="s">
        <v>89</v>
      </c>
      <c r="K1672">
        <v>464588</v>
      </c>
      <c r="L1672">
        <v>1</v>
      </c>
    </row>
    <row r="1673" spans="1:12" x14ac:dyDescent="0.35">
      <c r="A1673">
        <v>4</v>
      </c>
      <c r="C1673">
        <v>0</v>
      </c>
      <c r="D1673" t="s">
        <v>89</v>
      </c>
      <c r="E1673">
        <v>0</v>
      </c>
      <c r="F1673">
        <v>0</v>
      </c>
      <c r="J1673" t="s">
        <v>89</v>
      </c>
      <c r="K1673">
        <v>464588</v>
      </c>
      <c r="L1673">
        <v>1</v>
      </c>
    </row>
    <row r="1674" spans="1:12" x14ac:dyDescent="0.35">
      <c r="A1674">
        <v>5</v>
      </c>
      <c r="C1674">
        <v>0</v>
      </c>
      <c r="D1674" t="s">
        <v>89</v>
      </c>
      <c r="E1674">
        <v>0</v>
      </c>
      <c r="F1674">
        <v>0</v>
      </c>
      <c r="J1674" t="s">
        <v>89</v>
      </c>
      <c r="K1674">
        <v>464588</v>
      </c>
      <c r="L1674">
        <v>1</v>
      </c>
    </row>
    <row r="1675" spans="1:12" x14ac:dyDescent="0.35">
      <c r="A1675">
        <v>6</v>
      </c>
      <c r="C1675">
        <v>0</v>
      </c>
      <c r="D1675" t="s">
        <v>89</v>
      </c>
      <c r="E1675">
        <v>0</v>
      </c>
      <c r="F1675">
        <v>0</v>
      </c>
      <c r="J1675" t="s">
        <v>89</v>
      </c>
      <c r="K1675">
        <v>464588</v>
      </c>
      <c r="L1675">
        <v>1</v>
      </c>
    </row>
    <row r="1676" spans="1:12" x14ac:dyDescent="0.35">
      <c r="A1676">
        <v>7</v>
      </c>
      <c r="C1676">
        <v>0</v>
      </c>
      <c r="D1676" t="s">
        <v>89</v>
      </c>
      <c r="E1676">
        <v>0</v>
      </c>
      <c r="F1676">
        <v>0</v>
      </c>
      <c r="J1676" t="s">
        <v>89</v>
      </c>
      <c r="K1676">
        <v>464588</v>
      </c>
      <c r="L1676">
        <v>1</v>
      </c>
    </row>
    <row r="1677" spans="1:12" x14ac:dyDescent="0.35">
      <c r="A1677">
        <v>8</v>
      </c>
      <c r="C1677">
        <v>0</v>
      </c>
      <c r="D1677" t="s">
        <v>89</v>
      </c>
      <c r="E1677">
        <v>0</v>
      </c>
      <c r="F1677">
        <v>0</v>
      </c>
      <c r="J1677" t="s">
        <v>89</v>
      </c>
      <c r="K1677">
        <v>464588</v>
      </c>
      <c r="L1677">
        <v>1</v>
      </c>
    </row>
    <row r="1678" spans="1:12" x14ac:dyDescent="0.35">
      <c r="A1678">
        <v>9</v>
      </c>
      <c r="C1678">
        <v>0</v>
      </c>
      <c r="D1678" t="s">
        <v>89</v>
      </c>
      <c r="E1678">
        <v>0</v>
      </c>
      <c r="F1678">
        <v>0</v>
      </c>
      <c r="J1678" t="s">
        <v>89</v>
      </c>
      <c r="K1678">
        <v>464588</v>
      </c>
      <c r="L1678">
        <v>1</v>
      </c>
    </row>
    <row r="1679" spans="1:12" x14ac:dyDescent="0.35">
      <c r="A1679">
        <v>10</v>
      </c>
      <c r="C1679">
        <v>0</v>
      </c>
      <c r="D1679" t="s">
        <v>89</v>
      </c>
      <c r="E1679">
        <v>0</v>
      </c>
      <c r="F1679">
        <v>0</v>
      </c>
      <c r="J1679" t="s">
        <v>89</v>
      </c>
      <c r="K1679">
        <v>464588</v>
      </c>
      <c r="L1679">
        <v>1</v>
      </c>
    </row>
    <row r="1680" spans="1:12" x14ac:dyDescent="0.35">
      <c r="A1680">
        <v>11</v>
      </c>
      <c r="C1680">
        <v>0</v>
      </c>
      <c r="D1680" t="s">
        <v>89</v>
      </c>
      <c r="E1680">
        <v>0</v>
      </c>
      <c r="F1680">
        <v>0</v>
      </c>
      <c r="J1680" t="s">
        <v>89</v>
      </c>
      <c r="K1680">
        <v>464588</v>
      </c>
      <c r="L1680">
        <v>1</v>
      </c>
    </row>
    <row r="1681" spans="1:12" x14ac:dyDescent="0.35">
      <c r="A1681">
        <v>12</v>
      </c>
      <c r="C1681">
        <v>0</v>
      </c>
      <c r="D1681" t="s">
        <v>89</v>
      </c>
      <c r="E1681">
        <v>0</v>
      </c>
      <c r="F1681">
        <v>0</v>
      </c>
      <c r="J1681" t="s">
        <v>89</v>
      </c>
      <c r="K1681">
        <v>464588</v>
      </c>
      <c r="L1681">
        <v>1</v>
      </c>
    </row>
    <row r="1682" spans="1:12" x14ac:dyDescent="0.35">
      <c r="A1682">
        <v>1</v>
      </c>
      <c r="B1682" t="s">
        <v>253</v>
      </c>
      <c r="C1682">
        <v>1</v>
      </c>
      <c r="D1682" t="s">
        <v>254</v>
      </c>
      <c r="E1682">
        <v>1</v>
      </c>
      <c r="F1682">
        <v>-63</v>
      </c>
      <c r="G1682" t="s">
        <v>255</v>
      </c>
      <c r="H1682" t="s">
        <v>256</v>
      </c>
      <c r="I1682">
        <v>42</v>
      </c>
      <c r="J1682" t="s">
        <v>254</v>
      </c>
      <c r="K1682">
        <v>1095623</v>
      </c>
      <c r="L1682">
        <v>1</v>
      </c>
    </row>
    <row r="1683" spans="1:12" x14ac:dyDescent="0.35">
      <c r="A1683">
        <v>2</v>
      </c>
      <c r="C1683">
        <v>0</v>
      </c>
      <c r="D1683" t="s">
        <v>89</v>
      </c>
      <c r="E1683">
        <v>0</v>
      </c>
      <c r="F1683">
        <v>0</v>
      </c>
      <c r="J1683" t="s">
        <v>89</v>
      </c>
      <c r="K1683">
        <v>1095623</v>
      </c>
      <c r="L1683">
        <v>1</v>
      </c>
    </row>
    <row r="1684" spans="1:12" x14ac:dyDescent="0.35">
      <c r="A1684">
        <v>3</v>
      </c>
      <c r="C1684">
        <v>0</v>
      </c>
      <c r="D1684" t="s">
        <v>89</v>
      </c>
      <c r="E1684">
        <v>0</v>
      </c>
      <c r="F1684">
        <v>0</v>
      </c>
      <c r="J1684" t="s">
        <v>89</v>
      </c>
      <c r="K1684">
        <v>1095623</v>
      </c>
      <c r="L1684">
        <v>1</v>
      </c>
    </row>
    <row r="1685" spans="1:12" x14ac:dyDescent="0.35">
      <c r="A1685">
        <v>4</v>
      </c>
      <c r="C1685">
        <v>0</v>
      </c>
      <c r="D1685" t="s">
        <v>89</v>
      </c>
      <c r="E1685">
        <v>0</v>
      </c>
      <c r="F1685">
        <v>0</v>
      </c>
      <c r="J1685" t="s">
        <v>89</v>
      </c>
      <c r="K1685">
        <v>1095623</v>
      </c>
      <c r="L1685">
        <v>1</v>
      </c>
    </row>
    <row r="1686" spans="1:12" x14ac:dyDescent="0.35">
      <c r="A1686">
        <v>5</v>
      </c>
      <c r="C1686">
        <v>0</v>
      </c>
      <c r="D1686" t="s">
        <v>89</v>
      </c>
      <c r="E1686">
        <v>0</v>
      </c>
      <c r="F1686">
        <v>0</v>
      </c>
      <c r="J1686" t="s">
        <v>89</v>
      </c>
      <c r="K1686">
        <v>1095623</v>
      </c>
      <c r="L1686">
        <v>1</v>
      </c>
    </row>
    <row r="1687" spans="1:12" x14ac:dyDescent="0.35">
      <c r="A1687">
        <v>6</v>
      </c>
      <c r="C1687">
        <v>0</v>
      </c>
      <c r="D1687" t="s">
        <v>89</v>
      </c>
      <c r="E1687">
        <v>0</v>
      </c>
      <c r="F1687">
        <v>0</v>
      </c>
      <c r="J1687" t="s">
        <v>89</v>
      </c>
      <c r="K1687">
        <v>1095623</v>
      </c>
      <c r="L1687">
        <v>1</v>
      </c>
    </row>
    <row r="1688" spans="1:12" x14ac:dyDescent="0.35">
      <c r="A1688">
        <v>7</v>
      </c>
      <c r="C1688">
        <v>0</v>
      </c>
      <c r="D1688" t="s">
        <v>89</v>
      </c>
      <c r="E1688">
        <v>0</v>
      </c>
      <c r="F1688">
        <v>0</v>
      </c>
      <c r="J1688" t="s">
        <v>89</v>
      </c>
      <c r="K1688">
        <v>1095623</v>
      </c>
      <c r="L1688">
        <v>1</v>
      </c>
    </row>
    <row r="1689" spans="1:12" x14ac:dyDescent="0.35">
      <c r="A1689">
        <v>8</v>
      </c>
      <c r="C1689">
        <v>0</v>
      </c>
      <c r="D1689" t="s">
        <v>89</v>
      </c>
      <c r="E1689">
        <v>0</v>
      </c>
      <c r="F1689">
        <v>0</v>
      </c>
      <c r="J1689" t="s">
        <v>89</v>
      </c>
      <c r="K1689">
        <v>1095623</v>
      </c>
      <c r="L1689">
        <v>1</v>
      </c>
    </row>
    <row r="1690" spans="1:12" x14ac:dyDescent="0.35">
      <c r="A1690">
        <v>9</v>
      </c>
      <c r="C1690">
        <v>0</v>
      </c>
      <c r="D1690" t="s">
        <v>89</v>
      </c>
      <c r="E1690">
        <v>0</v>
      </c>
      <c r="F1690">
        <v>0</v>
      </c>
      <c r="J1690" t="s">
        <v>89</v>
      </c>
      <c r="K1690">
        <v>1095623</v>
      </c>
      <c r="L1690">
        <v>1</v>
      </c>
    </row>
    <row r="1691" spans="1:12" x14ac:dyDescent="0.35">
      <c r="A1691">
        <v>10</v>
      </c>
      <c r="C1691">
        <v>0</v>
      </c>
      <c r="D1691" t="s">
        <v>89</v>
      </c>
      <c r="E1691">
        <v>0</v>
      </c>
      <c r="F1691">
        <v>0</v>
      </c>
      <c r="J1691" t="s">
        <v>89</v>
      </c>
      <c r="K1691">
        <v>1095623</v>
      </c>
      <c r="L1691">
        <v>1</v>
      </c>
    </row>
    <row r="1692" spans="1:12" x14ac:dyDescent="0.35">
      <c r="A1692">
        <v>11</v>
      </c>
      <c r="C1692">
        <v>0</v>
      </c>
      <c r="D1692" t="s">
        <v>89</v>
      </c>
      <c r="E1692">
        <v>0</v>
      </c>
      <c r="F1692">
        <v>0</v>
      </c>
      <c r="J1692" t="s">
        <v>89</v>
      </c>
      <c r="K1692">
        <v>1095623</v>
      </c>
      <c r="L1692">
        <v>1</v>
      </c>
    </row>
    <row r="1693" spans="1:12" x14ac:dyDescent="0.35">
      <c r="A1693">
        <v>12</v>
      </c>
      <c r="C1693">
        <v>0</v>
      </c>
      <c r="D1693" t="s">
        <v>89</v>
      </c>
      <c r="E1693">
        <v>0</v>
      </c>
      <c r="F1693">
        <v>0</v>
      </c>
      <c r="J1693" t="s">
        <v>89</v>
      </c>
      <c r="K1693">
        <v>1095623</v>
      </c>
      <c r="L1693">
        <v>1</v>
      </c>
    </row>
    <row r="1694" spans="1:12" x14ac:dyDescent="0.35">
      <c r="A1694">
        <v>1</v>
      </c>
      <c r="B1694" t="s">
        <v>253</v>
      </c>
      <c r="C1694">
        <v>4</v>
      </c>
      <c r="D1694" t="s">
        <v>254</v>
      </c>
      <c r="E1694">
        <v>1</v>
      </c>
      <c r="F1694">
        <v>-63</v>
      </c>
      <c r="G1694" t="s">
        <v>255</v>
      </c>
      <c r="H1694" t="s">
        <v>256</v>
      </c>
      <c r="I1694">
        <v>42</v>
      </c>
      <c r="J1694" t="s">
        <v>254</v>
      </c>
      <c r="K1694">
        <v>839047</v>
      </c>
      <c r="L1694">
        <v>1</v>
      </c>
    </row>
    <row r="1695" spans="1:12" x14ac:dyDescent="0.35">
      <c r="A1695">
        <v>2</v>
      </c>
      <c r="C1695">
        <v>0</v>
      </c>
      <c r="D1695" t="s">
        <v>89</v>
      </c>
      <c r="E1695">
        <v>0</v>
      </c>
      <c r="F1695">
        <v>0</v>
      </c>
      <c r="J1695" t="s">
        <v>89</v>
      </c>
      <c r="K1695">
        <v>839047</v>
      </c>
      <c r="L1695">
        <v>1</v>
      </c>
    </row>
    <row r="1696" spans="1:12" x14ac:dyDescent="0.35">
      <c r="A1696">
        <v>3</v>
      </c>
      <c r="C1696">
        <v>0</v>
      </c>
      <c r="D1696" t="s">
        <v>89</v>
      </c>
      <c r="E1696">
        <v>0</v>
      </c>
      <c r="F1696">
        <v>0</v>
      </c>
      <c r="J1696" t="s">
        <v>89</v>
      </c>
      <c r="K1696">
        <v>839047</v>
      </c>
      <c r="L1696">
        <v>1</v>
      </c>
    </row>
    <row r="1697" spans="1:12" x14ac:dyDescent="0.35">
      <c r="A1697">
        <v>4</v>
      </c>
      <c r="C1697">
        <v>0</v>
      </c>
      <c r="D1697" t="s">
        <v>89</v>
      </c>
      <c r="E1697">
        <v>0</v>
      </c>
      <c r="F1697">
        <v>0</v>
      </c>
      <c r="J1697" t="s">
        <v>89</v>
      </c>
      <c r="K1697">
        <v>839047</v>
      </c>
      <c r="L1697">
        <v>1</v>
      </c>
    </row>
    <row r="1698" spans="1:12" x14ac:dyDescent="0.35">
      <c r="A1698">
        <v>5</v>
      </c>
      <c r="C1698">
        <v>0</v>
      </c>
      <c r="D1698" t="s">
        <v>89</v>
      </c>
      <c r="E1698">
        <v>0</v>
      </c>
      <c r="F1698">
        <v>0</v>
      </c>
      <c r="J1698" t="s">
        <v>89</v>
      </c>
      <c r="K1698">
        <v>839047</v>
      </c>
      <c r="L1698">
        <v>1</v>
      </c>
    </row>
    <row r="1699" spans="1:12" x14ac:dyDescent="0.35">
      <c r="A1699">
        <v>6</v>
      </c>
      <c r="C1699">
        <v>0</v>
      </c>
      <c r="D1699" t="s">
        <v>89</v>
      </c>
      <c r="E1699">
        <v>0</v>
      </c>
      <c r="F1699">
        <v>0</v>
      </c>
      <c r="J1699" t="s">
        <v>89</v>
      </c>
      <c r="K1699">
        <v>839047</v>
      </c>
      <c r="L1699">
        <v>1</v>
      </c>
    </row>
    <row r="1700" spans="1:12" x14ac:dyDescent="0.35">
      <c r="A1700">
        <v>7</v>
      </c>
      <c r="C1700">
        <v>0</v>
      </c>
      <c r="D1700" t="s">
        <v>89</v>
      </c>
      <c r="E1700">
        <v>0</v>
      </c>
      <c r="F1700">
        <v>0</v>
      </c>
      <c r="J1700" t="s">
        <v>89</v>
      </c>
      <c r="K1700">
        <v>839047</v>
      </c>
      <c r="L1700">
        <v>1</v>
      </c>
    </row>
    <row r="1701" spans="1:12" x14ac:dyDescent="0.35">
      <c r="A1701">
        <v>8</v>
      </c>
      <c r="C1701">
        <v>0</v>
      </c>
      <c r="D1701" t="s">
        <v>89</v>
      </c>
      <c r="E1701">
        <v>0</v>
      </c>
      <c r="F1701">
        <v>0</v>
      </c>
      <c r="J1701" t="s">
        <v>89</v>
      </c>
      <c r="K1701">
        <v>839047</v>
      </c>
      <c r="L1701">
        <v>1</v>
      </c>
    </row>
    <row r="1702" spans="1:12" x14ac:dyDescent="0.35">
      <c r="A1702">
        <v>9</v>
      </c>
      <c r="C1702">
        <v>0</v>
      </c>
      <c r="D1702" t="s">
        <v>89</v>
      </c>
      <c r="E1702">
        <v>0</v>
      </c>
      <c r="F1702">
        <v>0</v>
      </c>
      <c r="J1702" t="s">
        <v>89</v>
      </c>
      <c r="K1702">
        <v>839047</v>
      </c>
      <c r="L1702">
        <v>1</v>
      </c>
    </row>
    <row r="1703" spans="1:12" x14ac:dyDescent="0.35">
      <c r="A1703">
        <v>10</v>
      </c>
      <c r="C1703">
        <v>0</v>
      </c>
      <c r="D1703" t="s">
        <v>89</v>
      </c>
      <c r="E1703">
        <v>0</v>
      </c>
      <c r="F1703">
        <v>0</v>
      </c>
      <c r="J1703" t="s">
        <v>89</v>
      </c>
      <c r="K1703">
        <v>839047</v>
      </c>
      <c r="L1703">
        <v>1</v>
      </c>
    </row>
    <row r="1704" spans="1:12" x14ac:dyDescent="0.35">
      <c r="A1704">
        <v>11</v>
      </c>
      <c r="C1704">
        <v>0</v>
      </c>
      <c r="D1704" t="s">
        <v>89</v>
      </c>
      <c r="E1704">
        <v>0</v>
      </c>
      <c r="F1704">
        <v>0</v>
      </c>
      <c r="J1704" t="s">
        <v>89</v>
      </c>
      <c r="K1704">
        <v>839047</v>
      </c>
      <c r="L1704">
        <v>1</v>
      </c>
    </row>
    <row r="1705" spans="1:12" x14ac:dyDescent="0.35">
      <c r="A1705">
        <v>12</v>
      </c>
      <c r="C1705">
        <v>0</v>
      </c>
      <c r="D1705" t="s">
        <v>89</v>
      </c>
      <c r="E1705">
        <v>0</v>
      </c>
      <c r="F1705">
        <v>0</v>
      </c>
      <c r="J1705" t="s">
        <v>89</v>
      </c>
      <c r="K1705">
        <v>839047</v>
      </c>
      <c r="L1705">
        <v>1</v>
      </c>
    </row>
    <row r="1706" spans="1:12" x14ac:dyDescent="0.35">
      <c r="A1706">
        <v>1</v>
      </c>
      <c r="C1706">
        <v>34</v>
      </c>
      <c r="D1706" t="s">
        <v>89</v>
      </c>
      <c r="E1706">
        <v>3</v>
      </c>
      <c r="F1706">
        <v>0</v>
      </c>
      <c r="J1706" t="s">
        <v>89</v>
      </c>
      <c r="K1706">
        <v>18543</v>
      </c>
      <c r="L1706">
        <v>1</v>
      </c>
    </row>
    <row r="1707" spans="1:12" x14ac:dyDescent="0.35">
      <c r="A1707">
        <v>2</v>
      </c>
      <c r="C1707">
        <v>0</v>
      </c>
      <c r="D1707" t="s">
        <v>89</v>
      </c>
      <c r="E1707">
        <v>0</v>
      </c>
      <c r="F1707">
        <v>0</v>
      </c>
      <c r="J1707" t="s">
        <v>89</v>
      </c>
      <c r="K1707">
        <v>18543</v>
      </c>
      <c r="L1707">
        <v>1</v>
      </c>
    </row>
    <row r="1708" spans="1:12" x14ac:dyDescent="0.35">
      <c r="A1708">
        <v>3</v>
      </c>
      <c r="C1708">
        <v>0</v>
      </c>
      <c r="D1708" t="s">
        <v>89</v>
      </c>
      <c r="E1708">
        <v>0</v>
      </c>
      <c r="F1708">
        <v>0</v>
      </c>
      <c r="J1708" t="s">
        <v>89</v>
      </c>
      <c r="K1708">
        <v>18543</v>
      </c>
      <c r="L1708">
        <v>1</v>
      </c>
    </row>
    <row r="1709" spans="1:12" x14ac:dyDescent="0.35">
      <c r="A1709">
        <v>4</v>
      </c>
      <c r="C1709">
        <v>0</v>
      </c>
      <c r="D1709" t="s">
        <v>89</v>
      </c>
      <c r="E1709">
        <v>0</v>
      </c>
      <c r="F1709">
        <v>0</v>
      </c>
      <c r="J1709" t="s">
        <v>89</v>
      </c>
      <c r="K1709">
        <v>18543</v>
      </c>
      <c r="L1709">
        <v>1</v>
      </c>
    </row>
    <row r="1710" spans="1:12" x14ac:dyDescent="0.35">
      <c r="A1710">
        <v>5</v>
      </c>
      <c r="C1710">
        <v>1</v>
      </c>
      <c r="D1710" t="s">
        <v>89</v>
      </c>
      <c r="E1710">
        <v>1</v>
      </c>
      <c r="F1710">
        <v>0</v>
      </c>
      <c r="J1710" t="s">
        <v>89</v>
      </c>
      <c r="K1710">
        <v>18543</v>
      </c>
      <c r="L1710">
        <v>1</v>
      </c>
    </row>
    <row r="1711" spans="1:12" x14ac:dyDescent="0.35">
      <c r="A1711">
        <v>6</v>
      </c>
      <c r="C1711">
        <v>0</v>
      </c>
      <c r="D1711" t="s">
        <v>89</v>
      </c>
      <c r="E1711">
        <v>0</v>
      </c>
      <c r="F1711">
        <v>0</v>
      </c>
      <c r="J1711" t="s">
        <v>89</v>
      </c>
      <c r="K1711">
        <v>18543</v>
      </c>
      <c r="L1711">
        <v>1</v>
      </c>
    </row>
    <row r="1712" spans="1:12" x14ac:dyDescent="0.35">
      <c r="A1712">
        <v>7</v>
      </c>
      <c r="C1712">
        <v>0</v>
      </c>
      <c r="D1712" t="s">
        <v>89</v>
      </c>
      <c r="E1712">
        <v>0</v>
      </c>
      <c r="F1712">
        <v>0</v>
      </c>
      <c r="J1712" t="s">
        <v>89</v>
      </c>
      <c r="K1712">
        <v>18543</v>
      </c>
      <c r="L1712">
        <v>1</v>
      </c>
    </row>
    <row r="1713" spans="1:12" x14ac:dyDescent="0.35">
      <c r="A1713">
        <v>8</v>
      </c>
      <c r="C1713">
        <v>0</v>
      </c>
      <c r="D1713" t="s">
        <v>89</v>
      </c>
      <c r="E1713">
        <v>0</v>
      </c>
      <c r="F1713">
        <v>0</v>
      </c>
      <c r="J1713" t="s">
        <v>89</v>
      </c>
      <c r="K1713">
        <v>18543</v>
      </c>
      <c r="L1713">
        <v>1</v>
      </c>
    </row>
    <row r="1714" spans="1:12" x14ac:dyDescent="0.35">
      <c r="A1714">
        <v>9</v>
      </c>
      <c r="C1714">
        <v>0</v>
      </c>
      <c r="D1714" t="s">
        <v>89</v>
      </c>
      <c r="E1714">
        <v>0</v>
      </c>
      <c r="F1714">
        <v>0</v>
      </c>
      <c r="J1714" t="s">
        <v>89</v>
      </c>
      <c r="K1714">
        <v>18543</v>
      </c>
      <c r="L1714">
        <v>1</v>
      </c>
    </row>
    <row r="1715" spans="1:12" x14ac:dyDescent="0.35">
      <c r="A1715">
        <v>10</v>
      </c>
      <c r="C1715">
        <v>0</v>
      </c>
      <c r="D1715" t="s">
        <v>89</v>
      </c>
      <c r="E1715">
        <v>0</v>
      </c>
      <c r="F1715">
        <v>0</v>
      </c>
      <c r="J1715" t="s">
        <v>89</v>
      </c>
      <c r="K1715">
        <v>18543</v>
      </c>
      <c r="L1715">
        <v>1</v>
      </c>
    </row>
    <row r="1716" spans="1:12" x14ac:dyDescent="0.35">
      <c r="A1716">
        <v>11</v>
      </c>
      <c r="C1716">
        <v>0</v>
      </c>
      <c r="D1716" t="s">
        <v>89</v>
      </c>
      <c r="E1716">
        <v>0</v>
      </c>
      <c r="F1716">
        <v>0</v>
      </c>
      <c r="J1716" t="s">
        <v>89</v>
      </c>
      <c r="K1716">
        <v>18543</v>
      </c>
      <c r="L1716">
        <v>1</v>
      </c>
    </row>
    <row r="1717" spans="1:12" x14ac:dyDescent="0.35">
      <c r="A1717">
        <v>12</v>
      </c>
      <c r="C1717">
        <v>0</v>
      </c>
      <c r="D1717" t="s">
        <v>89</v>
      </c>
      <c r="E1717">
        <v>0</v>
      </c>
      <c r="F1717">
        <v>0</v>
      </c>
      <c r="J1717" t="s">
        <v>89</v>
      </c>
      <c r="K1717">
        <v>18543</v>
      </c>
      <c r="L1717">
        <v>1</v>
      </c>
    </row>
    <row r="1718" spans="1:12" x14ac:dyDescent="0.35">
      <c r="A1718">
        <v>1</v>
      </c>
      <c r="C1718">
        <v>8</v>
      </c>
      <c r="D1718" t="s">
        <v>257</v>
      </c>
      <c r="E1718">
        <v>1</v>
      </c>
      <c r="F1718">
        <v>0</v>
      </c>
      <c r="J1718" t="s">
        <v>257</v>
      </c>
      <c r="K1718">
        <v>1382942</v>
      </c>
      <c r="L1718">
        <v>1</v>
      </c>
    </row>
    <row r="1719" spans="1:12" x14ac:dyDescent="0.35">
      <c r="A1719">
        <v>2</v>
      </c>
      <c r="C1719">
        <v>0</v>
      </c>
      <c r="D1719" t="s">
        <v>257</v>
      </c>
      <c r="E1719">
        <v>0</v>
      </c>
      <c r="F1719">
        <v>0</v>
      </c>
      <c r="J1719" t="s">
        <v>257</v>
      </c>
      <c r="K1719">
        <v>1382942</v>
      </c>
      <c r="L1719">
        <v>1</v>
      </c>
    </row>
    <row r="1720" spans="1:12" x14ac:dyDescent="0.35">
      <c r="A1720">
        <v>3</v>
      </c>
      <c r="C1720">
        <v>0</v>
      </c>
      <c r="D1720" t="s">
        <v>257</v>
      </c>
      <c r="E1720">
        <v>0</v>
      </c>
      <c r="F1720">
        <v>0</v>
      </c>
      <c r="J1720" t="s">
        <v>257</v>
      </c>
      <c r="K1720">
        <v>1382942</v>
      </c>
      <c r="L1720">
        <v>1</v>
      </c>
    </row>
    <row r="1721" spans="1:12" x14ac:dyDescent="0.35">
      <c r="A1721">
        <v>4</v>
      </c>
      <c r="C1721">
        <v>0</v>
      </c>
      <c r="D1721" t="s">
        <v>257</v>
      </c>
      <c r="E1721">
        <v>0</v>
      </c>
      <c r="F1721">
        <v>0</v>
      </c>
      <c r="J1721" t="s">
        <v>257</v>
      </c>
      <c r="K1721">
        <v>1382942</v>
      </c>
      <c r="L1721">
        <v>1</v>
      </c>
    </row>
    <row r="1722" spans="1:12" x14ac:dyDescent="0.35">
      <c r="A1722">
        <v>5</v>
      </c>
      <c r="C1722">
        <v>0</v>
      </c>
      <c r="D1722" t="s">
        <v>257</v>
      </c>
      <c r="E1722">
        <v>0</v>
      </c>
      <c r="F1722">
        <v>0</v>
      </c>
      <c r="J1722" t="s">
        <v>257</v>
      </c>
      <c r="K1722">
        <v>1382942</v>
      </c>
      <c r="L1722">
        <v>1</v>
      </c>
    </row>
    <row r="1723" spans="1:12" x14ac:dyDescent="0.35">
      <c r="A1723">
        <v>6</v>
      </c>
      <c r="C1723">
        <v>0</v>
      </c>
      <c r="D1723" t="s">
        <v>257</v>
      </c>
      <c r="E1723">
        <v>0</v>
      </c>
      <c r="F1723">
        <v>0</v>
      </c>
      <c r="J1723" t="s">
        <v>257</v>
      </c>
      <c r="K1723">
        <v>1382942</v>
      </c>
      <c r="L1723">
        <v>1</v>
      </c>
    </row>
    <row r="1724" spans="1:12" x14ac:dyDescent="0.35">
      <c r="A1724">
        <v>7</v>
      </c>
      <c r="C1724">
        <v>0</v>
      </c>
      <c r="D1724" t="s">
        <v>257</v>
      </c>
      <c r="E1724">
        <v>0</v>
      </c>
      <c r="F1724">
        <v>0</v>
      </c>
      <c r="J1724" t="s">
        <v>257</v>
      </c>
      <c r="K1724">
        <v>1382942</v>
      </c>
      <c r="L1724">
        <v>1</v>
      </c>
    </row>
    <row r="1725" spans="1:12" x14ac:dyDescent="0.35">
      <c r="A1725">
        <v>8</v>
      </c>
      <c r="C1725">
        <v>0</v>
      </c>
      <c r="D1725" t="s">
        <v>257</v>
      </c>
      <c r="E1725">
        <v>0</v>
      </c>
      <c r="F1725">
        <v>0</v>
      </c>
      <c r="J1725" t="s">
        <v>257</v>
      </c>
      <c r="K1725">
        <v>1382942</v>
      </c>
      <c r="L1725">
        <v>1</v>
      </c>
    </row>
    <row r="1726" spans="1:12" x14ac:dyDescent="0.35">
      <c r="A1726">
        <v>9</v>
      </c>
      <c r="C1726">
        <v>0</v>
      </c>
      <c r="D1726" t="s">
        <v>257</v>
      </c>
      <c r="E1726">
        <v>0</v>
      </c>
      <c r="F1726">
        <v>0</v>
      </c>
      <c r="J1726" t="s">
        <v>257</v>
      </c>
      <c r="K1726">
        <v>1382942</v>
      </c>
      <c r="L1726">
        <v>1</v>
      </c>
    </row>
    <row r="1727" spans="1:12" x14ac:dyDescent="0.35">
      <c r="A1727">
        <v>10</v>
      </c>
      <c r="C1727">
        <v>0</v>
      </c>
      <c r="D1727" t="s">
        <v>257</v>
      </c>
      <c r="E1727">
        <v>0</v>
      </c>
      <c r="F1727">
        <v>0</v>
      </c>
      <c r="J1727" t="s">
        <v>257</v>
      </c>
      <c r="K1727">
        <v>1382942</v>
      </c>
      <c r="L1727">
        <v>1</v>
      </c>
    </row>
    <row r="1728" spans="1:12" x14ac:dyDescent="0.35">
      <c r="A1728">
        <v>11</v>
      </c>
      <c r="C1728">
        <v>0</v>
      </c>
      <c r="D1728" t="s">
        <v>257</v>
      </c>
      <c r="E1728">
        <v>0</v>
      </c>
      <c r="F1728">
        <v>0</v>
      </c>
      <c r="J1728" t="s">
        <v>257</v>
      </c>
      <c r="K1728">
        <v>1382942</v>
      </c>
      <c r="L1728">
        <v>1</v>
      </c>
    </row>
    <row r="1729" spans="1:12" x14ac:dyDescent="0.35">
      <c r="A1729">
        <v>12</v>
      </c>
      <c r="C1729">
        <v>0</v>
      </c>
      <c r="D1729" t="s">
        <v>257</v>
      </c>
      <c r="E1729">
        <v>0</v>
      </c>
      <c r="F1729">
        <v>0</v>
      </c>
      <c r="J1729" t="s">
        <v>257</v>
      </c>
      <c r="K1729">
        <v>1382942</v>
      </c>
      <c r="L1729">
        <v>1</v>
      </c>
    </row>
    <row r="1730" spans="1:12" x14ac:dyDescent="0.35">
      <c r="A1730">
        <v>1</v>
      </c>
      <c r="B1730" t="s">
        <v>11</v>
      </c>
      <c r="C1730">
        <v>23</v>
      </c>
      <c r="D1730">
        <v>1</v>
      </c>
      <c r="E1730">
        <v>3</v>
      </c>
      <c r="F1730">
        <v>100</v>
      </c>
      <c r="G1730">
        <v>1.1766550925925934E-2</v>
      </c>
      <c r="H1730">
        <v>1.1766550925925934E-2</v>
      </c>
      <c r="I1730">
        <v>1.1766550925925934E-2</v>
      </c>
      <c r="J1730">
        <v>1</v>
      </c>
      <c r="K1730">
        <v>163097</v>
      </c>
      <c r="L1730">
        <v>1</v>
      </c>
    </row>
    <row r="1731" spans="1:12" x14ac:dyDescent="0.35">
      <c r="A1731">
        <v>2</v>
      </c>
      <c r="B1731" t="s">
        <v>90</v>
      </c>
      <c r="C1731">
        <v>20</v>
      </c>
      <c r="D1731">
        <v>12</v>
      </c>
      <c r="E1731">
        <v>2</v>
      </c>
      <c r="F1731">
        <v>78</v>
      </c>
      <c r="G1731">
        <v>4.8582175925926396E-3</v>
      </c>
      <c r="H1731">
        <v>4.8582175925926396E-3</v>
      </c>
      <c r="I1731">
        <v>4.8582175925926396E-3</v>
      </c>
      <c r="J1731">
        <v>12</v>
      </c>
      <c r="K1731">
        <v>163097</v>
      </c>
      <c r="L1731">
        <v>1</v>
      </c>
    </row>
    <row r="1732" spans="1:12" x14ac:dyDescent="0.35">
      <c r="A1732">
        <v>3</v>
      </c>
      <c r="B1732" t="s">
        <v>106</v>
      </c>
      <c r="C1732">
        <v>24</v>
      </c>
      <c r="D1732">
        <v>2</v>
      </c>
      <c r="E1732">
        <v>1</v>
      </c>
      <c r="F1732">
        <v>98</v>
      </c>
      <c r="G1732">
        <v>1.8879398148148097E-2</v>
      </c>
      <c r="H1732">
        <v>1.8879398148148097E-2</v>
      </c>
      <c r="I1732">
        <v>1.8879398148148097E-2</v>
      </c>
      <c r="J1732">
        <v>2</v>
      </c>
      <c r="K1732">
        <v>163097</v>
      </c>
      <c r="L1732">
        <v>1</v>
      </c>
    </row>
    <row r="1733" spans="1:12" x14ac:dyDescent="0.35">
      <c r="A1733">
        <v>4</v>
      </c>
      <c r="B1733" t="s">
        <v>137</v>
      </c>
      <c r="C1733">
        <v>10</v>
      </c>
      <c r="D1733">
        <v>12</v>
      </c>
      <c r="E1733">
        <v>2</v>
      </c>
      <c r="F1733">
        <v>67</v>
      </c>
      <c r="G1733">
        <v>1.2460648148147069E-3</v>
      </c>
      <c r="H1733">
        <v>1.2460648148147069E-3</v>
      </c>
      <c r="I1733">
        <v>1.2460648148147069E-3</v>
      </c>
      <c r="J1733">
        <v>12</v>
      </c>
      <c r="K1733">
        <v>163097</v>
      </c>
      <c r="L1733">
        <v>1</v>
      </c>
    </row>
    <row r="1734" spans="1:12" x14ac:dyDescent="0.35">
      <c r="A1734">
        <v>5</v>
      </c>
      <c r="B1734" t="s">
        <v>22</v>
      </c>
      <c r="C1734">
        <v>8</v>
      </c>
      <c r="D1734">
        <v>4</v>
      </c>
      <c r="E1734">
        <v>2</v>
      </c>
      <c r="F1734">
        <v>88</v>
      </c>
      <c r="G1734" t="s">
        <v>258</v>
      </c>
      <c r="H1734">
        <v>656</v>
      </c>
      <c r="I1734">
        <v>656</v>
      </c>
      <c r="J1734">
        <v>4</v>
      </c>
      <c r="K1734">
        <v>163097</v>
      </c>
      <c r="L1734">
        <v>1</v>
      </c>
    </row>
    <row r="1735" spans="1:12" x14ac:dyDescent="0.35">
      <c r="A1735">
        <v>6</v>
      </c>
      <c r="B1735" t="s">
        <v>20</v>
      </c>
      <c r="C1735">
        <v>1</v>
      </c>
      <c r="D1735">
        <v>3</v>
      </c>
      <c r="E1735">
        <v>1</v>
      </c>
      <c r="F1735">
        <v>90</v>
      </c>
      <c r="G1735" t="s">
        <v>26</v>
      </c>
      <c r="H1735">
        <v>18</v>
      </c>
      <c r="I1735">
        <v>18</v>
      </c>
      <c r="J1735">
        <v>3</v>
      </c>
      <c r="K1735">
        <v>163097</v>
      </c>
      <c r="L1735">
        <v>1</v>
      </c>
    </row>
    <row r="1736" spans="1:12" x14ac:dyDescent="0.35">
      <c r="A1736">
        <v>7</v>
      </c>
      <c r="B1736" t="s">
        <v>11</v>
      </c>
      <c r="C1736">
        <v>5</v>
      </c>
      <c r="D1736">
        <v>1</v>
      </c>
      <c r="E1736">
        <v>1</v>
      </c>
      <c r="F1736">
        <v>100</v>
      </c>
      <c r="G1736">
        <v>9.8043981481481524E-3</v>
      </c>
      <c r="H1736">
        <v>9.8043981481481524E-3</v>
      </c>
      <c r="I1736">
        <v>9.8043981481481524E-3</v>
      </c>
      <c r="J1736">
        <v>1</v>
      </c>
      <c r="K1736">
        <v>163097</v>
      </c>
      <c r="L1736">
        <v>1</v>
      </c>
    </row>
    <row r="1737" spans="1:12" x14ac:dyDescent="0.35">
      <c r="A1737">
        <v>8</v>
      </c>
      <c r="B1737" t="s">
        <v>11</v>
      </c>
      <c r="C1737">
        <v>10</v>
      </c>
      <c r="D1737">
        <v>1</v>
      </c>
      <c r="E1737">
        <v>1</v>
      </c>
      <c r="F1737">
        <v>100</v>
      </c>
      <c r="G1737" t="s">
        <v>259</v>
      </c>
      <c r="H1737">
        <v>265</v>
      </c>
      <c r="I1737">
        <v>265</v>
      </c>
      <c r="J1737">
        <v>1</v>
      </c>
      <c r="K1737">
        <v>163097</v>
      </c>
      <c r="L1737">
        <v>1</v>
      </c>
    </row>
    <row r="1738" spans="1:12" x14ac:dyDescent="0.35">
      <c r="A1738">
        <v>9</v>
      </c>
      <c r="B1738" t="s">
        <v>11</v>
      </c>
      <c r="C1738">
        <v>1</v>
      </c>
      <c r="D1738">
        <v>1</v>
      </c>
      <c r="E1738">
        <v>1</v>
      </c>
      <c r="F1738">
        <v>100</v>
      </c>
      <c r="G1738">
        <v>1.7502893518518414E-2</v>
      </c>
      <c r="H1738">
        <v>1.7502893518518414E-2</v>
      </c>
      <c r="I1738">
        <v>1.7502893518518414E-2</v>
      </c>
      <c r="J1738">
        <v>1</v>
      </c>
      <c r="K1738">
        <v>163097</v>
      </c>
      <c r="L1738">
        <v>1</v>
      </c>
    </row>
    <row r="1739" spans="1:12" x14ac:dyDescent="0.35">
      <c r="A1739">
        <v>10</v>
      </c>
      <c r="B1739" t="s">
        <v>21</v>
      </c>
      <c r="C1739">
        <v>3</v>
      </c>
      <c r="D1739">
        <v>4</v>
      </c>
      <c r="E1739">
        <v>2</v>
      </c>
      <c r="F1739">
        <v>70</v>
      </c>
      <c r="G1739">
        <v>3.9887731481480504E-3</v>
      </c>
      <c r="H1739">
        <v>3.9887731481480504E-3</v>
      </c>
      <c r="I1739">
        <v>3.9887731481480504E-3</v>
      </c>
      <c r="J1739">
        <v>4</v>
      </c>
      <c r="K1739">
        <v>163097</v>
      </c>
      <c r="L1739">
        <v>1</v>
      </c>
    </row>
    <row r="1740" spans="1:12" x14ac:dyDescent="0.35">
      <c r="A1740">
        <v>11</v>
      </c>
      <c r="B1740" t="s">
        <v>28</v>
      </c>
      <c r="C1740">
        <v>3</v>
      </c>
      <c r="D1740">
        <v>3</v>
      </c>
      <c r="E1740">
        <v>2</v>
      </c>
      <c r="F1740">
        <v>80</v>
      </c>
      <c r="G1740">
        <v>2.245717592592511E-3</v>
      </c>
      <c r="H1740">
        <v>2.245717592592511E-3</v>
      </c>
      <c r="I1740">
        <v>2.245717592592511E-3</v>
      </c>
      <c r="J1740">
        <v>3</v>
      </c>
      <c r="K1740">
        <v>163097</v>
      </c>
      <c r="L1740">
        <v>1</v>
      </c>
    </row>
    <row r="1741" spans="1:12" x14ac:dyDescent="0.35">
      <c r="A1741">
        <v>12</v>
      </c>
      <c r="B1741" t="s">
        <v>11</v>
      </c>
      <c r="C1741">
        <v>5</v>
      </c>
      <c r="D1741">
        <v>1</v>
      </c>
      <c r="E1741">
        <v>1</v>
      </c>
      <c r="F1741">
        <v>100</v>
      </c>
      <c r="G1741">
        <v>5.8459490740740971E-3</v>
      </c>
      <c r="H1741">
        <v>5.8459490740740971E-3</v>
      </c>
      <c r="I1741">
        <v>5.8459490740740971E-3</v>
      </c>
      <c r="J1741">
        <v>1</v>
      </c>
      <c r="K1741">
        <v>163097</v>
      </c>
      <c r="L1741">
        <v>1</v>
      </c>
    </row>
    <row r="1742" spans="1:12" x14ac:dyDescent="0.35">
      <c r="A1742">
        <v>1</v>
      </c>
      <c r="B1742" t="s">
        <v>22</v>
      </c>
      <c r="C1742">
        <v>27</v>
      </c>
      <c r="D1742">
        <v>7</v>
      </c>
      <c r="E1742">
        <v>3</v>
      </c>
      <c r="F1742">
        <v>88</v>
      </c>
      <c r="G1742" t="s">
        <v>150</v>
      </c>
      <c r="H1742" t="s">
        <v>150</v>
      </c>
      <c r="I1742">
        <v>2</v>
      </c>
      <c r="J1742">
        <v>7</v>
      </c>
      <c r="K1742">
        <v>120480</v>
      </c>
      <c r="L1742">
        <v>1</v>
      </c>
    </row>
    <row r="1743" spans="1:12" x14ac:dyDescent="0.35">
      <c r="A1743">
        <v>2</v>
      </c>
      <c r="B1743" t="s">
        <v>20</v>
      </c>
      <c r="C1743">
        <v>17</v>
      </c>
      <c r="D1743">
        <v>6</v>
      </c>
      <c r="E1743">
        <v>2</v>
      </c>
      <c r="F1743">
        <v>90</v>
      </c>
      <c r="G1743">
        <v>4.6680555555556058E-3</v>
      </c>
      <c r="H1743">
        <v>4.6680555555556058E-3</v>
      </c>
      <c r="I1743">
        <v>4.6680555555556058E-3</v>
      </c>
      <c r="J1743">
        <v>6</v>
      </c>
      <c r="K1743">
        <v>120480</v>
      </c>
      <c r="L1743">
        <v>1</v>
      </c>
    </row>
    <row r="1744" spans="1:12" x14ac:dyDescent="0.35">
      <c r="A1744">
        <v>3</v>
      </c>
      <c r="B1744" t="s">
        <v>14</v>
      </c>
      <c r="C1744">
        <v>27</v>
      </c>
      <c r="D1744">
        <v>3</v>
      </c>
      <c r="E1744">
        <v>1</v>
      </c>
      <c r="F1744">
        <v>96</v>
      </c>
      <c r="G1744">
        <v>1.8891666666666751E-2</v>
      </c>
      <c r="H1744">
        <v>1.8891666666666751E-2</v>
      </c>
      <c r="I1744">
        <v>1.8891666666666751E-2</v>
      </c>
      <c r="J1744">
        <v>3</v>
      </c>
      <c r="K1744">
        <v>120480</v>
      </c>
      <c r="L1744">
        <v>1</v>
      </c>
    </row>
    <row r="1745" spans="1:12" x14ac:dyDescent="0.35">
      <c r="A1745">
        <v>4</v>
      </c>
      <c r="B1745" t="s">
        <v>31</v>
      </c>
      <c r="C1745">
        <v>11</v>
      </c>
      <c r="D1745">
        <v>19</v>
      </c>
      <c r="E1745">
        <v>2</v>
      </c>
      <c r="F1745">
        <v>46</v>
      </c>
      <c r="G1745">
        <v>1.3951388888888694E-3</v>
      </c>
      <c r="H1745">
        <v>1.3951388888888694E-3</v>
      </c>
      <c r="I1745">
        <v>1.3951388888888694E-3</v>
      </c>
      <c r="J1745">
        <v>19</v>
      </c>
      <c r="K1745">
        <v>120480</v>
      </c>
      <c r="L1745">
        <v>1</v>
      </c>
    </row>
    <row r="1746" spans="1:12" x14ac:dyDescent="0.35">
      <c r="A1746">
        <v>5</v>
      </c>
      <c r="B1746" t="s">
        <v>14</v>
      </c>
      <c r="C1746">
        <v>7</v>
      </c>
      <c r="D1746">
        <v>2</v>
      </c>
      <c r="E1746">
        <v>2</v>
      </c>
      <c r="F1746">
        <v>96</v>
      </c>
      <c r="G1746" t="s">
        <v>15</v>
      </c>
      <c r="H1746">
        <v>675</v>
      </c>
      <c r="I1746">
        <v>675</v>
      </c>
      <c r="J1746">
        <v>2</v>
      </c>
      <c r="K1746">
        <v>120480</v>
      </c>
      <c r="L1746">
        <v>1</v>
      </c>
    </row>
    <row r="1747" spans="1:12" x14ac:dyDescent="0.35">
      <c r="A1747">
        <v>6</v>
      </c>
      <c r="B1747" t="s">
        <v>11</v>
      </c>
      <c r="C1747">
        <v>3</v>
      </c>
      <c r="D1747">
        <v>1</v>
      </c>
      <c r="E1747">
        <v>1</v>
      </c>
      <c r="F1747">
        <v>100</v>
      </c>
      <c r="G1747" t="s">
        <v>74</v>
      </c>
      <c r="H1747">
        <v>20</v>
      </c>
      <c r="I1747">
        <v>20</v>
      </c>
      <c r="J1747">
        <v>1</v>
      </c>
      <c r="K1747">
        <v>120480</v>
      </c>
      <c r="L1747">
        <v>1</v>
      </c>
    </row>
    <row r="1748" spans="1:12" x14ac:dyDescent="0.35">
      <c r="A1748">
        <v>7</v>
      </c>
      <c r="B1748" t="s">
        <v>19</v>
      </c>
      <c r="C1748">
        <v>6</v>
      </c>
      <c r="D1748">
        <v>5</v>
      </c>
      <c r="E1748">
        <v>1</v>
      </c>
      <c r="F1748">
        <v>60</v>
      </c>
      <c r="G1748">
        <v>1.1237500000000011E-2</v>
      </c>
      <c r="H1748">
        <v>1.1237500000000011E-2</v>
      </c>
      <c r="I1748">
        <v>1.1237500000000011E-2</v>
      </c>
      <c r="J1748">
        <v>5</v>
      </c>
      <c r="K1748">
        <v>120480</v>
      </c>
      <c r="L1748">
        <v>1</v>
      </c>
    </row>
    <row r="1749" spans="1:12" x14ac:dyDescent="0.35">
      <c r="A1749">
        <v>8</v>
      </c>
      <c r="B1749" t="s">
        <v>19</v>
      </c>
      <c r="C1749">
        <v>9</v>
      </c>
      <c r="D1749">
        <v>5</v>
      </c>
      <c r="E1749">
        <v>1</v>
      </c>
      <c r="F1749">
        <v>60</v>
      </c>
      <c r="G1749" t="s">
        <v>260</v>
      </c>
      <c r="H1749">
        <v>225</v>
      </c>
      <c r="I1749">
        <v>225</v>
      </c>
      <c r="J1749">
        <v>5</v>
      </c>
      <c r="K1749">
        <v>120480</v>
      </c>
      <c r="L1749">
        <v>1</v>
      </c>
    </row>
    <row r="1750" spans="1:12" x14ac:dyDescent="0.35">
      <c r="A1750">
        <v>9</v>
      </c>
      <c r="B1750" t="s">
        <v>40</v>
      </c>
      <c r="C1750">
        <v>2</v>
      </c>
      <c r="D1750">
        <v>6</v>
      </c>
      <c r="E1750">
        <v>1</v>
      </c>
      <c r="F1750">
        <v>50</v>
      </c>
      <c r="G1750">
        <v>2.1037268518518504E-2</v>
      </c>
      <c r="H1750">
        <v>2.1037268518518504E-2</v>
      </c>
      <c r="I1750">
        <v>2.1037268518518504E-2</v>
      </c>
      <c r="J1750">
        <v>6</v>
      </c>
      <c r="K1750">
        <v>120480</v>
      </c>
      <c r="L1750">
        <v>1</v>
      </c>
    </row>
    <row r="1751" spans="1:12" x14ac:dyDescent="0.35">
      <c r="A1751">
        <v>10</v>
      </c>
      <c r="B1751" t="s">
        <v>28</v>
      </c>
      <c r="C1751">
        <v>4</v>
      </c>
      <c r="D1751">
        <v>3</v>
      </c>
      <c r="E1751">
        <v>2</v>
      </c>
      <c r="F1751">
        <v>80</v>
      </c>
      <c r="G1751">
        <v>3.9780092592591743E-3</v>
      </c>
      <c r="H1751">
        <v>3.9780092592591743E-3</v>
      </c>
      <c r="I1751">
        <v>3.9780092592591743E-3</v>
      </c>
      <c r="J1751">
        <v>3</v>
      </c>
      <c r="K1751">
        <v>120480</v>
      </c>
      <c r="L1751">
        <v>1</v>
      </c>
    </row>
    <row r="1752" spans="1:12" x14ac:dyDescent="0.35">
      <c r="A1752">
        <v>11</v>
      </c>
      <c r="B1752" t="s">
        <v>13</v>
      </c>
      <c r="C1752">
        <v>4</v>
      </c>
      <c r="D1752">
        <v>7</v>
      </c>
      <c r="E1752">
        <v>2</v>
      </c>
      <c r="F1752">
        <v>40</v>
      </c>
      <c r="G1752">
        <v>2.6520833333334437E-3</v>
      </c>
      <c r="H1752">
        <v>2.6520833333334437E-3</v>
      </c>
      <c r="I1752">
        <v>2.6520833333334437E-3</v>
      </c>
      <c r="J1752">
        <v>7</v>
      </c>
      <c r="K1752">
        <v>120480</v>
      </c>
      <c r="L1752">
        <v>1</v>
      </c>
    </row>
    <row r="1753" spans="1:12" x14ac:dyDescent="0.35">
      <c r="A1753">
        <v>12</v>
      </c>
      <c r="B1753" t="s">
        <v>21</v>
      </c>
      <c r="C1753">
        <v>6</v>
      </c>
      <c r="D1753">
        <v>4</v>
      </c>
      <c r="E1753">
        <v>1</v>
      </c>
      <c r="F1753">
        <v>70</v>
      </c>
      <c r="G1753">
        <v>6.6928240740740108E-3</v>
      </c>
      <c r="H1753">
        <v>6.6928240740740108E-3</v>
      </c>
      <c r="I1753">
        <v>6.6928240740740108E-3</v>
      </c>
      <c r="J1753">
        <v>4</v>
      </c>
      <c r="K1753">
        <v>120480</v>
      </c>
      <c r="L1753">
        <v>1</v>
      </c>
    </row>
    <row r="1754" spans="1:12" x14ac:dyDescent="0.35">
      <c r="A1754">
        <v>1</v>
      </c>
      <c r="B1754" t="s">
        <v>14</v>
      </c>
      <c r="C1754">
        <v>24</v>
      </c>
      <c r="D1754">
        <v>3</v>
      </c>
      <c r="E1754">
        <v>3</v>
      </c>
      <c r="F1754">
        <v>96</v>
      </c>
      <c r="G1754">
        <v>1.320219907407405E-2</v>
      </c>
      <c r="H1754">
        <v>1.320219907407405E-2</v>
      </c>
      <c r="I1754">
        <v>1.320219907407405E-2</v>
      </c>
      <c r="J1754">
        <v>3</v>
      </c>
      <c r="K1754">
        <v>264512</v>
      </c>
      <c r="L1754">
        <v>1</v>
      </c>
    </row>
    <row r="1755" spans="1:12" x14ac:dyDescent="0.35">
      <c r="A1755">
        <v>2</v>
      </c>
      <c r="B1755" t="s">
        <v>23</v>
      </c>
      <c r="C1755">
        <v>19</v>
      </c>
      <c r="D1755">
        <v>24</v>
      </c>
      <c r="E1755">
        <v>2</v>
      </c>
      <c r="F1755">
        <v>54</v>
      </c>
      <c r="G1755">
        <v>5.3465277777777764E-3</v>
      </c>
      <c r="H1755">
        <v>5.3465277777777764E-3</v>
      </c>
      <c r="I1755">
        <v>5.3465277777777764E-3</v>
      </c>
      <c r="J1755">
        <v>24</v>
      </c>
      <c r="K1755">
        <v>264512</v>
      </c>
      <c r="L1755">
        <v>1</v>
      </c>
    </row>
    <row r="1756" spans="1:12" x14ac:dyDescent="0.35">
      <c r="A1756">
        <v>3</v>
      </c>
      <c r="B1756" t="s">
        <v>114</v>
      </c>
      <c r="C1756">
        <v>30</v>
      </c>
      <c r="D1756">
        <v>22</v>
      </c>
      <c r="E1756">
        <v>1</v>
      </c>
      <c r="F1756">
        <v>58</v>
      </c>
      <c r="G1756">
        <v>2.1189930555555625E-2</v>
      </c>
      <c r="H1756">
        <v>2.1189930555555625E-2</v>
      </c>
      <c r="I1756">
        <v>2.1189930555555625E-2</v>
      </c>
      <c r="J1756">
        <v>22</v>
      </c>
      <c r="K1756">
        <v>264512</v>
      </c>
      <c r="L1756">
        <v>1</v>
      </c>
    </row>
    <row r="1757" spans="1:12" x14ac:dyDescent="0.35">
      <c r="A1757">
        <v>4</v>
      </c>
      <c r="B1757" t="s">
        <v>97</v>
      </c>
      <c r="C1757">
        <v>5</v>
      </c>
      <c r="D1757">
        <v>4</v>
      </c>
      <c r="E1757">
        <v>2</v>
      </c>
      <c r="F1757">
        <v>91</v>
      </c>
      <c r="G1757">
        <v>1.1076388888888733E-3</v>
      </c>
      <c r="H1757">
        <v>1.1076388888888733E-3</v>
      </c>
      <c r="I1757">
        <v>1.1076388888888733E-3</v>
      </c>
      <c r="J1757">
        <v>4</v>
      </c>
      <c r="K1757">
        <v>264512</v>
      </c>
      <c r="L1757">
        <v>1</v>
      </c>
    </row>
    <row r="1758" spans="1:12" x14ac:dyDescent="0.35">
      <c r="A1758">
        <v>5</v>
      </c>
      <c r="B1758" t="s">
        <v>42</v>
      </c>
      <c r="C1758">
        <v>6</v>
      </c>
      <c r="D1758">
        <v>3</v>
      </c>
      <c r="E1758">
        <v>2</v>
      </c>
      <c r="F1758">
        <v>92</v>
      </c>
      <c r="G1758" t="s">
        <v>261</v>
      </c>
      <c r="H1758">
        <v>664</v>
      </c>
      <c r="I1758">
        <v>664</v>
      </c>
      <c r="J1758">
        <v>3</v>
      </c>
      <c r="K1758">
        <v>264512</v>
      </c>
      <c r="L1758">
        <v>1</v>
      </c>
    </row>
    <row r="1759" spans="1:12" x14ac:dyDescent="0.35">
      <c r="A1759">
        <v>6</v>
      </c>
      <c r="B1759" t="s">
        <v>28</v>
      </c>
      <c r="C1759">
        <v>4</v>
      </c>
      <c r="D1759">
        <v>5</v>
      </c>
      <c r="E1759">
        <v>1</v>
      </c>
      <c r="F1759">
        <v>80</v>
      </c>
      <c r="G1759" t="s">
        <v>79</v>
      </c>
      <c r="H1759">
        <v>16</v>
      </c>
      <c r="I1759">
        <v>16</v>
      </c>
      <c r="J1759">
        <v>5</v>
      </c>
      <c r="K1759">
        <v>264512</v>
      </c>
      <c r="L1759">
        <v>1</v>
      </c>
    </row>
    <row r="1760" spans="1:12" x14ac:dyDescent="0.35">
      <c r="A1760">
        <v>7</v>
      </c>
      <c r="B1760" t="s">
        <v>21</v>
      </c>
      <c r="C1760">
        <v>4</v>
      </c>
      <c r="D1760">
        <v>4</v>
      </c>
      <c r="E1760">
        <v>1</v>
      </c>
      <c r="F1760">
        <v>70</v>
      </c>
      <c r="G1760">
        <v>1.0787384259259181E-2</v>
      </c>
      <c r="H1760">
        <v>1.0787384259259181E-2</v>
      </c>
      <c r="I1760">
        <v>1.0787384259259181E-2</v>
      </c>
      <c r="J1760">
        <v>4</v>
      </c>
      <c r="K1760">
        <v>264512</v>
      </c>
      <c r="L1760">
        <v>1</v>
      </c>
    </row>
    <row r="1761" spans="1:12" x14ac:dyDescent="0.35">
      <c r="A1761">
        <v>8</v>
      </c>
      <c r="B1761" t="s">
        <v>40</v>
      </c>
      <c r="C1761">
        <v>8</v>
      </c>
      <c r="D1761">
        <v>6</v>
      </c>
      <c r="E1761">
        <v>1</v>
      </c>
      <c r="F1761">
        <v>50</v>
      </c>
      <c r="G1761" t="s">
        <v>262</v>
      </c>
      <c r="H1761">
        <v>220</v>
      </c>
      <c r="I1761">
        <v>220</v>
      </c>
      <c r="J1761">
        <v>6</v>
      </c>
      <c r="K1761">
        <v>264512</v>
      </c>
      <c r="L1761">
        <v>1</v>
      </c>
    </row>
    <row r="1762" spans="1:12" x14ac:dyDescent="0.35">
      <c r="A1762">
        <v>9</v>
      </c>
      <c r="B1762" t="s">
        <v>21</v>
      </c>
      <c r="C1762">
        <v>3</v>
      </c>
      <c r="D1762">
        <v>4</v>
      </c>
      <c r="E1762">
        <v>1</v>
      </c>
      <c r="F1762">
        <v>70</v>
      </c>
      <c r="G1762">
        <v>1.9816666666666594E-2</v>
      </c>
      <c r="H1762">
        <v>1.9816666666666594E-2</v>
      </c>
      <c r="I1762">
        <v>1.9816666666666594E-2</v>
      </c>
      <c r="J1762">
        <v>4</v>
      </c>
      <c r="K1762">
        <v>264512</v>
      </c>
      <c r="L1762">
        <v>1</v>
      </c>
    </row>
    <row r="1763" spans="1:12" x14ac:dyDescent="0.35">
      <c r="A1763">
        <v>10</v>
      </c>
      <c r="B1763" t="s">
        <v>40</v>
      </c>
      <c r="C1763">
        <v>2</v>
      </c>
      <c r="D1763">
        <v>6</v>
      </c>
      <c r="E1763">
        <v>2</v>
      </c>
      <c r="F1763">
        <v>50</v>
      </c>
      <c r="G1763">
        <v>4.076504629629607E-3</v>
      </c>
      <c r="H1763">
        <v>4.076504629629607E-3</v>
      </c>
      <c r="I1763">
        <v>4.076504629629607E-3</v>
      </c>
      <c r="J1763">
        <v>6</v>
      </c>
      <c r="K1763">
        <v>264512</v>
      </c>
      <c r="L1763">
        <v>1</v>
      </c>
    </row>
    <row r="1764" spans="1:12" x14ac:dyDescent="0.35">
      <c r="A1764">
        <v>11</v>
      </c>
      <c r="B1764" t="s">
        <v>40</v>
      </c>
      <c r="C1764">
        <v>2</v>
      </c>
      <c r="D1764">
        <v>6</v>
      </c>
      <c r="E1764">
        <v>2</v>
      </c>
      <c r="F1764">
        <v>50</v>
      </c>
      <c r="G1764">
        <v>2.4956018518518253E-3</v>
      </c>
      <c r="H1764">
        <v>2.4956018518518253E-3</v>
      </c>
      <c r="I1764">
        <v>2.4956018518518253E-3</v>
      </c>
      <c r="J1764">
        <v>6</v>
      </c>
      <c r="K1764">
        <v>264512</v>
      </c>
      <c r="L1764">
        <v>1</v>
      </c>
    </row>
    <row r="1765" spans="1:12" x14ac:dyDescent="0.35">
      <c r="A1765">
        <v>12</v>
      </c>
      <c r="B1765" t="s">
        <v>20</v>
      </c>
      <c r="C1765">
        <v>7</v>
      </c>
      <c r="D1765">
        <v>2</v>
      </c>
      <c r="E1765">
        <v>1</v>
      </c>
      <c r="F1765">
        <v>90</v>
      </c>
      <c r="G1765">
        <v>6.4202546296296958E-3</v>
      </c>
      <c r="H1765">
        <v>6.4202546296296958E-3</v>
      </c>
      <c r="I1765">
        <v>6.4202546296296958E-3</v>
      </c>
      <c r="J1765">
        <v>2</v>
      </c>
      <c r="K1765">
        <v>264512</v>
      </c>
      <c r="L1765">
        <v>1</v>
      </c>
    </row>
    <row r="1766" spans="1:12" x14ac:dyDescent="0.35">
      <c r="A1766">
        <v>1</v>
      </c>
      <c r="B1766" t="s">
        <v>19</v>
      </c>
      <c r="C1766">
        <v>32</v>
      </c>
      <c r="D1766">
        <v>21</v>
      </c>
      <c r="E1766">
        <v>3</v>
      </c>
      <c r="F1766">
        <v>60</v>
      </c>
      <c r="G1766" t="s">
        <v>164</v>
      </c>
      <c r="H1766" t="s">
        <v>164</v>
      </c>
      <c r="I1766">
        <v>9</v>
      </c>
      <c r="J1766">
        <v>21</v>
      </c>
      <c r="K1766">
        <v>55121</v>
      </c>
      <c r="L1766">
        <v>1</v>
      </c>
    </row>
    <row r="1767" spans="1:12" x14ac:dyDescent="0.35">
      <c r="A1767">
        <v>2</v>
      </c>
      <c r="B1767" t="s">
        <v>49</v>
      </c>
      <c r="C1767">
        <v>10</v>
      </c>
      <c r="D1767">
        <v>10</v>
      </c>
      <c r="E1767">
        <v>2</v>
      </c>
      <c r="F1767">
        <v>82</v>
      </c>
      <c r="G1767">
        <v>4.8428240740741035E-3</v>
      </c>
      <c r="H1767">
        <v>4.8428240740741035E-3</v>
      </c>
      <c r="I1767">
        <v>4.8428240740741035E-3</v>
      </c>
      <c r="J1767">
        <v>10</v>
      </c>
      <c r="K1767">
        <v>55121</v>
      </c>
      <c r="L1767">
        <v>1</v>
      </c>
    </row>
    <row r="1768" spans="1:12" x14ac:dyDescent="0.35">
      <c r="A1768">
        <v>3</v>
      </c>
      <c r="B1768" t="s">
        <v>42</v>
      </c>
      <c r="C1768">
        <v>31</v>
      </c>
      <c r="D1768">
        <v>5</v>
      </c>
      <c r="E1768">
        <v>1</v>
      </c>
      <c r="F1768">
        <v>92</v>
      </c>
      <c r="G1768">
        <v>1.935891203703699E-2</v>
      </c>
      <c r="H1768">
        <v>1.935891203703699E-2</v>
      </c>
      <c r="I1768">
        <v>1.935891203703699E-2</v>
      </c>
      <c r="J1768">
        <v>5</v>
      </c>
      <c r="K1768">
        <v>55121</v>
      </c>
      <c r="L1768">
        <v>1</v>
      </c>
    </row>
    <row r="1769" spans="1:12" x14ac:dyDescent="0.35">
      <c r="A1769">
        <v>4</v>
      </c>
      <c r="B1769" t="s">
        <v>16</v>
      </c>
      <c r="C1769">
        <v>13</v>
      </c>
      <c r="D1769">
        <v>26</v>
      </c>
      <c r="E1769">
        <v>2</v>
      </c>
      <c r="F1769">
        <v>30</v>
      </c>
      <c r="G1769">
        <v>1.479629629629553E-3</v>
      </c>
      <c r="H1769">
        <v>1.479629629629553E-3</v>
      </c>
      <c r="I1769">
        <v>1.479629629629553E-3</v>
      </c>
      <c r="J1769">
        <v>26</v>
      </c>
      <c r="K1769">
        <v>55121</v>
      </c>
      <c r="L1769">
        <v>1</v>
      </c>
    </row>
    <row r="1770" spans="1:12" x14ac:dyDescent="0.35">
      <c r="A1770">
        <v>5</v>
      </c>
      <c r="B1770" t="s">
        <v>19</v>
      </c>
      <c r="C1770">
        <v>1</v>
      </c>
      <c r="D1770">
        <v>11</v>
      </c>
      <c r="E1770">
        <v>2</v>
      </c>
      <c r="F1770">
        <v>60</v>
      </c>
      <c r="G1770" t="s">
        <v>263</v>
      </c>
      <c r="H1770">
        <v>590</v>
      </c>
      <c r="I1770">
        <v>590</v>
      </c>
      <c r="J1770">
        <v>11</v>
      </c>
      <c r="K1770">
        <v>55121</v>
      </c>
      <c r="L1770">
        <v>1</v>
      </c>
    </row>
    <row r="1771" spans="1:12" x14ac:dyDescent="0.35">
      <c r="A1771">
        <v>6</v>
      </c>
      <c r="B1771" t="s">
        <v>19</v>
      </c>
      <c r="C1771">
        <v>11</v>
      </c>
      <c r="D1771">
        <v>9</v>
      </c>
      <c r="E1771">
        <v>1</v>
      </c>
      <c r="F1771">
        <v>60</v>
      </c>
      <c r="G1771" t="s">
        <v>46</v>
      </c>
      <c r="H1771">
        <v>12</v>
      </c>
      <c r="I1771">
        <v>12</v>
      </c>
      <c r="J1771">
        <v>9</v>
      </c>
      <c r="K1771">
        <v>55121</v>
      </c>
      <c r="L1771">
        <v>1</v>
      </c>
    </row>
    <row r="1772" spans="1:12" x14ac:dyDescent="0.35">
      <c r="A1772">
        <v>7</v>
      </c>
      <c r="B1772" t="s">
        <v>28</v>
      </c>
      <c r="C1772">
        <v>1</v>
      </c>
      <c r="D1772">
        <v>3</v>
      </c>
      <c r="E1772">
        <v>1</v>
      </c>
      <c r="F1772">
        <v>80</v>
      </c>
      <c r="G1772">
        <v>1.0533449074074053E-2</v>
      </c>
      <c r="H1772">
        <v>1.0533449074074053E-2</v>
      </c>
      <c r="I1772">
        <v>1.0533449074074053E-2</v>
      </c>
      <c r="J1772">
        <v>3</v>
      </c>
      <c r="K1772">
        <v>55121</v>
      </c>
      <c r="L1772">
        <v>1</v>
      </c>
    </row>
    <row r="1773" spans="1:12" x14ac:dyDescent="0.35">
      <c r="A1773">
        <v>8</v>
      </c>
      <c r="B1773" t="s">
        <v>21</v>
      </c>
      <c r="C1773">
        <v>6</v>
      </c>
      <c r="D1773">
        <v>4</v>
      </c>
      <c r="E1773">
        <v>1</v>
      </c>
      <c r="F1773">
        <v>70</v>
      </c>
      <c r="G1773" t="s">
        <v>264</v>
      </c>
      <c r="H1773">
        <v>230</v>
      </c>
      <c r="I1773">
        <v>230</v>
      </c>
      <c r="J1773">
        <v>4</v>
      </c>
      <c r="K1773">
        <v>55121</v>
      </c>
      <c r="L1773">
        <v>1</v>
      </c>
    </row>
    <row r="1774" spans="1:12" x14ac:dyDescent="0.35">
      <c r="A1774">
        <v>9</v>
      </c>
      <c r="B1774" t="s">
        <v>16</v>
      </c>
      <c r="C1774">
        <v>5</v>
      </c>
      <c r="D1774">
        <v>8</v>
      </c>
      <c r="E1774">
        <v>1</v>
      </c>
      <c r="F1774">
        <v>30</v>
      </c>
      <c r="G1774">
        <v>2.2650231481481375E-2</v>
      </c>
      <c r="H1774">
        <v>2.2650231481481375E-2</v>
      </c>
      <c r="I1774">
        <v>2.2650231481481375E-2</v>
      </c>
      <c r="J1774">
        <v>8</v>
      </c>
      <c r="K1774">
        <v>55121</v>
      </c>
      <c r="L1774">
        <v>1</v>
      </c>
    </row>
    <row r="1775" spans="1:12" x14ac:dyDescent="0.35">
      <c r="A1775">
        <v>10</v>
      </c>
      <c r="B1775" t="s">
        <v>11</v>
      </c>
      <c r="C1775">
        <v>1</v>
      </c>
      <c r="D1775">
        <v>1</v>
      </c>
      <c r="E1775">
        <v>2</v>
      </c>
      <c r="F1775">
        <v>100</v>
      </c>
      <c r="G1775">
        <v>3.5864583333333755E-3</v>
      </c>
      <c r="H1775">
        <v>3.5864583333333755E-3</v>
      </c>
      <c r="I1775">
        <v>3.5864583333333755E-3</v>
      </c>
      <c r="J1775">
        <v>1</v>
      </c>
      <c r="K1775">
        <v>55121</v>
      </c>
      <c r="L1775">
        <v>1</v>
      </c>
    </row>
    <row r="1776" spans="1:12" x14ac:dyDescent="0.35">
      <c r="A1776">
        <v>11</v>
      </c>
      <c r="B1776" t="s">
        <v>11</v>
      </c>
      <c r="C1776">
        <v>1</v>
      </c>
      <c r="D1776">
        <v>1</v>
      </c>
      <c r="E1776">
        <v>2</v>
      </c>
      <c r="F1776">
        <v>100</v>
      </c>
      <c r="G1776">
        <v>2.005671296296363E-3</v>
      </c>
      <c r="H1776">
        <v>2.005671296296363E-3</v>
      </c>
      <c r="I1776">
        <v>2.005671296296363E-3</v>
      </c>
      <c r="J1776">
        <v>1</v>
      </c>
      <c r="K1776">
        <v>55121</v>
      </c>
      <c r="L1776">
        <v>1</v>
      </c>
    </row>
    <row r="1777" spans="1:12" x14ac:dyDescent="0.35">
      <c r="A1777">
        <v>12</v>
      </c>
      <c r="B1777" t="s">
        <v>36</v>
      </c>
      <c r="C1777">
        <v>4</v>
      </c>
      <c r="D1777">
        <v>9</v>
      </c>
      <c r="E1777">
        <v>1</v>
      </c>
      <c r="F1777">
        <v>20</v>
      </c>
      <c r="G1777">
        <v>7.5951388888888527E-3</v>
      </c>
      <c r="H1777">
        <v>7.5951388888888527E-3</v>
      </c>
      <c r="I1777">
        <v>7.5951388888888527E-3</v>
      </c>
      <c r="J1777">
        <v>9</v>
      </c>
      <c r="K1777">
        <v>55121</v>
      </c>
      <c r="L1777">
        <v>1</v>
      </c>
    </row>
    <row r="1778" spans="1:12" x14ac:dyDescent="0.35">
      <c r="A1778">
        <v>1</v>
      </c>
      <c r="B1778" t="s">
        <v>106</v>
      </c>
      <c r="C1778">
        <v>22</v>
      </c>
      <c r="D1778">
        <v>2</v>
      </c>
      <c r="E1778">
        <v>3</v>
      </c>
      <c r="F1778">
        <v>98</v>
      </c>
      <c r="G1778">
        <v>1.2689236111111057E-2</v>
      </c>
      <c r="H1778">
        <v>1.2689236111111057E-2</v>
      </c>
      <c r="I1778">
        <v>1.2689236111111057E-2</v>
      </c>
      <c r="J1778">
        <v>2</v>
      </c>
      <c r="K1778">
        <v>305891</v>
      </c>
      <c r="L1778">
        <v>1</v>
      </c>
    </row>
    <row r="1779" spans="1:12" x14ac:dyDescent="0.35">
      <c r="A1779">
        <v>2</v>
      </c>
      <c r="B1779" t="s">
        <v>14</v>
      </c>
      <c r="C1779">
        <v>21</v>
      </c>
      <c r="D1779">
        <v>3</v>
      </c>
      <c r="E1779">
        <v>2</v>
      </c>
      <c r="F1779">
        <v>96</v>
      </c>
      <c r="G1779">
        <v>4.5395833333332636E-3</v>
      </c>
      <c r="H1779">
        <v>4.5395833333332636E-3</v>
      </c>
      <c r="I1779">
        <v>4.5395833333332636E-3</v>
      </c>
      <c r="J1779">
        <v>3</v>
      </c>
      <c r="K1779">
        <v>305891</v>
      </c>
      <c r="L1779">
        <v>1</v>
      </c>
    </row>
    <row r="1780" spans="1:12" x14ac:dyDescent="0.35">
      <c r="A1780">
        <v>3</v>
      </c>
      <c r="B1780" t="s">
        <v>48</v>
      </c>
      <c r="C1780">
        <v>25</v>
      </c>
      <c r="D1780">
        <v>13</v>
      </c>
      <c r="E1780">
        <v>1</v>
      </c>
      <c r="F1780">
        <v>76</v>
      </c>
      <c r="G1780">
        <v>2.0439699074074058E-2</v>
      </c>
      <c r="H1780">
        <v>2.0439699074074058E-2</v>
      </c>
      <c r="I1780">
        <v>2.0439699074074058E-2</v>
      </c>
      <c r="J1780">
        <v>13</v>
      </c>
      <c r="K1780">
        <v>305891</v>
      </c>
      <c r="L1780">
        <v>1</v>
      </c>
    </row>
    <row r="1781" spans="1:12" x14ac:dyDescent="0.35">
      <c r="A1781">
        <v>4</v>
      </c>
      <c r="B1781" t="s">
        <v>103</v>
      </c>
      <c r="C1781">
        <v>9</v>
      </c>
      <c r="D1781">
        <v>18</v>
      </c>
      <c r="E1781">
        <v>2</v>
      </c>
      <c r="F1781">
        <v>49</v>
      </c>
      <c r="G1781">
        <v>1.3820601851852743E-3</v>
      </c>
      <c r="H1781">
        <v>1.3820601851852743E-3</v>
      </c>
      <c r="I1781">
        <v>1.3820601851852743E-3</v>
      </c>
      <c r="J1781">
        <v>18</v>
      </c>
      <c r="K1781">
        <v>305891</v>
      </c>
      <c r="L1781">
        <v>1</v>
      </c>
    </row>
    <row r="1782" spans="1:12" x14ac:dyDescent="0.35">
      <c r="A1782">
        <v>5</v>
      </c>
      <c r="B1782" t="s">
        <v>11</v>
      </c>
      <c r="C1782">
        <v>10</v>
      </c>
      <c r="D1782">
        <v>1</v>
      </c>
      <c r="E1782">
        <v>2</v>
      </c>
      <c r="F1782">
        <v>100</v>
      </c>
      <c r="G1782" t="s">
        <v>265</v>
      </c>
      <c r="H1782">
        <v>695</v>
      </c>
      <c r="I1782">
        <v>695</v>
      </c>
      <c r="J1782">
        <v>1</v>
      </c>
      <c r="K1782">
        <v>305891</v>
      </c>
      <c r="L1782">
        <v>1</v>
      </c>
    </row>
    <row r="1783" spans="1:12" x14ac:dyDescent="0.35">
      <c r="A1783">
        <v>6</v>
      </c>
      <c r="B1783" t="s">
        <v>117</v>
      </c>
      <c r="C1783">
        <v>2</v>
      </c>
      <c r="D1783">
        <v>16</v>
      </c>
      <c r="E1783">
        <v>1</v>
      </c>
      <c r="F1783">
        <v>25</v>
      </c>
      <c r="G1783" t="s">
        <v>118</v>
      </c>
      <c r="H1783">
        <v>5</v>
      </c>
      <c r="I1783">
        <v>5</v>
      </c>
      <c r="J1783">
        <v>16</v>
      </c>
      <c r="K1783">
        <v>305891</v>
      </c>
      <c r="L1783">
        <v>1</v>
      </c>
    </row>
    <row r="1784" spans="1:12" x14ac:dyDescent="0.35">
      <c r="A1784">
        <v>7</v>
      </c>
      <c r="B1784" t="s">
        <v>20</v>
      </c>
      <c r="C1784">
        <v>7</v>
      </c>
      <c r="D1784">
        <v>2</v>
      </c>
      <c r="E1784">
        <v>1</v>
      </c>
      <c r="F1784">
        <v>90</v>
      </c>
      <c r="G1784">
        <v>1.0123958333333238E-2</v>
      </c>
      <c r="H1784">
        <v>1.0123958333333238E-2</v>
      </c>
      <c r="I1784">
        <v>1.0123958333333238E-2</v>
      </c>
      <c r="J1784">
        <v>2</v>
      </c>
      <c r="K1784">
        <v>305891</v>
      </c>
      <c r="L1784">
        <v>1</v>
      </c>
    </row>
    <row r="1785" spans="1:12" x14ac:dyDescent="0.35">
      <c r="A1785">
        <v>8</v>
      </c>
      <c r="B1785" t="s">
        <v>16</v>
      </c>
      <c r="C1785">
        <v>7</v>
      </c>
      <c r="D1785">
        <v>8</v>
      </c>
      <c r="E1785">
        <v>1</v>
      </c>
      <c r="F1785">
        <v>30</v>
      </c>
      <c r="G1785" t="s">
        <v>81</v>
      </c>
      <c r="H1785">
        <v>0</v>
      </c>
      <c r="I1785">
        <v>0</v>
      </c>
      <c r="J1785">
        <v>8</v>
      </c>
      <c r="K1785">
        <v>305891</v>
      </c>
      <c r="L1785">
        <v>1</v>
      </c>
    </row>
    <row r="1786" spans="1:12" x14ac:dyDescent="0.35">
      <c r="A1786">
        <v>9</v>
      </c>
      <c r="B1786" t="s">
        <v>13</v>
      </c>
      <c r="C1786">
        <v>4</v>
      </c>
      <c r="D1786">
        <v>7</v>
      </c>
      <c r="E1786">
        <v>1</v>
      </c>
      <c r="F1786">
        <v>40</v>
      </c>
      <c r="G1786">
        <v>2.1929050925926008E-2</v>
      </c>
      <c r="H1786">
        <v>2.1929050925926008E-2</v>
      </c>
      <c r="I1786">
        <v>2.1929050925926008E-2</v>
      </c>
      <c r="J1786">
        <v>7</v>
      </c>
      <c r="K1786">
        <v>305891</v>
      </c>
      <c r="L1786">
        <v>1</v>
      </c>
    </row>
    <row r="1787" spans="1:12" x14ac:dyDescent="0.35">
      <c r="A1787">
        <v>10</v>
      </c>
      <c r="B1787" t="s">
        <v>13</v>
      </c>
      <c r="C1787">
        <v>5</v>
      </c>
      <c r="D1787">
        <v>7</v>
      </c>
      <c r="E1787">
        <v>2</v>
      </c>
      <c r="F1787">
        <v>40</v>
      </c>
      <c r="G1787">
        <v>4.0987268518517528E-3</v>
      </c>
      <c r="H1787">
        <v>4.0987268518517528E-3</v>
      </c>
      <c r="I1787">
        <v>4.0987268518517528E-3</v>
      </c>
      <c r="J1787">
        <v>7</v>
      </c>
      <c r="K1787">
        <v>305891</v>
      </c>
      <c r="L1787">
        <v>1</v>
      </c>
    </row>
    <row r="1788" spans="1:12" x14ac:dyDescent="0.35">
      <c r="A1788">
        <v>11</v>
      </c>
      <c r="B1788" t="s">
        <v>69</v>
      </c>
      <c r="C1788">
        <v>5</v>
      </c>
      <c r="D1788">
        <v>10</v>
      </c>
      <c r="E1788">
        <v>2</v>
      </c>
      <c r="F1788">
        <v>10</v>
      </c>
      <c r="G1788" t="s">
        <v>129</v>
      </c>
      <c r="H1788" t="s">
        <v>129</v>
      </c>
      <c r="I1788">
        <v>8</v>
      </c>
      <c r="J1788">
        <v>10</v>
      </c>
      <c r="K1788">
        <v>305891</v>
      </c>
      <c r="L1788">
        <v>1</v>
      </c>
    </row>
    <row r="1789" spans="1:12" x14ac:dyDescent="0.35">
      <c r="A1789">
        <v>12</v>
      </c>
      <c r="B1789" t="s">
        <v>19</v>
      </c>
      <c r="C1789">
        <v>2</v>
      </c>
      <c r="D1789">
        <v>5</v>
      </c>
      <c r="E1789">
        <v>1</v>
      </c>
      <c r="F1789">
        <v>60</v>
      </c>
      <c r="G1789">
        <v>6.7953703703704793E-3</v>
      </c>
      <c r="H1789">
        <v>6.7953703703704793E-3</v>
      </c>
      <c r="I1789">
        <v>6.7953703703704793E-3</v>
      </c>
      <c r="J1789">
        <v>5</v>
      </c>
      <c r="K1789">
        <v>305891</v>
      </c>
      <c r="L1789">
        <v>1</v>
      </c>
    </row>
    <row r="1790" spans="1:12" x14ac:dyDescent="0.35">
      <c r="A1790">
        <v>1</v>
      </c>
      <c r="B1790" t="s">
        <v>29</v>
      </c>
      <c r="C1790">
        <v>12</v>
      </c>
      <c r="D1790">
        <v>4</v>
      </c>
      <c r="E1790">
        <v>3</v>
      </c>
      <c r="F1790">
        <v>94</v>
      </c>
      <c r="G1790">
        <v>1.3202893518518444E-2</v>
      </c>
      <c r="H1790">
        <v>1.3202893518518444E-2</v>
      </c>
      <c r="I1790">
        <v>1.3202893518518444E-2</v>
      </c>
      <c r="J1790">
        <v>4</v>
      </c>
      <c r="K1790">
        <v>671666</v>
      </c>
      <c r="L1790">
        <v>1</v>
      </c>
    </row>
    <row r="1791" spans="1:12" x14ac:dyDescent="0.35">
      <c r="A1791">
        <v>2</v>
      </c>
      <c r="B1791" t="s">
        <v>56</v>
      </c>
      <c r="C1791">
        <v>22</v>
      </c>
      <c r="D1791">
        <v>18</v>
      </c>
      <c r="E1791">
        <v>2</v>
      </c>
      <c r="F1791">
        <v>66</v>
      </c>
      <c r="G1791">
        <v>5.0975694444443942E-3</v>
      </c>
      <c r="H1791">
        <v>5.0975694444443942E-3</v>
      </c>
      <c r="I1791">
        <v>5.0975694444443942E-3</v>
      </c>
      <c r="J1791">
        <v>18</v>
      </c>
      <c r="K1791">
        <v>671666</v>
      </c>
      <c r="L1791">
        <v>1</v>
      </c>
    </row>
    <row r="1792" spans="1:12" x14ac:dyDescent="0.35">
      <c r="A1792">
        <v>3</v>
      </c>
      <c r="B1792" t="s">
        <v>20</v>
      </c>
      <c r="C1792">
        <v>28</v>
      </c>
      <c r="D1792">
        <v>6</v>
      </c>
      <c r="E1792">
        <v>1</v>
      </c>
      <c r="F1792">
        <v>90</v>
      </c>
      <c r="G1792">
        <v>1.9848263888888829E-2</v>
      </c>
      <c r="H1792">
        <v>1.9848263888888829E-2</v>
      </c>
      <c r="I1792">
        <v>1.9848263888888829E-2</v>
      </c>
      <c r="J1792">
        <v>6</v>
      </c>
      <c r="K1792">
        <v>671666</v>
      </c>
      <c r="L1792">
        <v>1</v>
      </c>
    </row>
    <row r="1793" spans="1:12" x14ac:dyDescent="0.35">
      <c r="A1793">
        <v>4</v>
      </c>
      <c r="B1793" t="s">
        <v>102</v>
      </c>
      <c r="C1793">
        <v>12</v>
      </c>
      <c r="D1793">
        <v>34</v>
      </c>
      <c r="E1793">
        <v>2</v>
      </c>
      <c r="F1793">
        <v>14</v>
      </c>
      <c r="G1793">
        <v>1.7218750000000949E-3</v>
      </c>
      <c r="H1793">
        <v>1.7218750000000949E-3</v>
      </c>
      <c r="I1793">
        <v>1.7218750000000949E-3</v>
      </c>
      <c r="J1793">
        <v>34</v>
      </c>
      <c r="K1793">
        <v>671666</v>
      </c>
      <c r="L1793">
        <v>1</v>
      </c>
    </row>
    <row r="1794" spans="1:12" x14ac:dyDescent="0.35">
      <c r="A1794">
        <v>5</v>
      </c>
      <c r="B1794" t="s">
        <v>63</v>
      </c>
      <c r="C1794">
        <v>15</v>
      </c>
      <c r="D1794">
        <v>8</v>
      </c>
      <c r="E1794">
        <v>2</v>
      </c>
      <c r="F1794">
        <v>72</v>
      </c>
      <c r="G1794" t="s">
        <v>266</v>
      </c>
      <c r="H1794">
        <v>605</v>
      </c>
      <c r="I1794">
        <v>605</v>
      </c>
      <c r="J1794">
        <v>8</v>
      </c>
      <c r="K1794">
        <v>671666</v>
      </c>
      <c r="L1794">
        <v>1</v>
      </c>
    </row>
    <row r="1795" spans="1:12" x14ac:dyDescent="0.35">
      <c r="A1795">
        <v>6</v>
      </c>
      <c r="B1795" t="s">
        <v>95</v>
      </c>
      <c r="C1795">
        <v>9</v>
      </c>
      <c r="D1795">
        <v>6</v>
      </c>
      <c r="E1795">
        <v>1</v>
      </c>
      <c r="F1795">
        <v>75</v>
      </c>
      <c r="G1795" t="s">
        <v>96</v>
      </c>
      <c r="H1795">
        <v>15</v>
      </c>
      <c r="I1795">
        <v>15</v>
      </c>
      <c r="J1795">
        <v>6</v>
      </c>
      <c r="K1795">
        <v>671666</v>
      </c>
      <c r="L1795">
        <v>1</v>
      </c>
    </row>
    <row r="1796" spans="1:12" x14ac:dyDescent="0.35">
      <c r="A1796">
        <v>7</v>
      </c>
      <c r="B1796" t="s">
        <v>40</v>
      </c>
      <c r="C1796">
        <v>3</v>
      </c>
      <c r="D1796">
        <v>6</v>
      </c>
      <c r="E1796">
        <v>1</v>
      </c>
      <c r="F1796">
        <v>50</v>
      </c>
      <c r="G1796">
        <v>1.2133680555555637E-2</v>
      </c>
      <c r="H1796">
        <v>1.2133680555555637E-2</v>
      </c>
      <c r="I1796">
        <v>1.2133680555555637E-2</v>
      </c>
      <c r="J1796">
        <v>6</v>
      </c>
      <c r="K1796">
        <v>671666</v>
      </c>
      <c r="L1796">
        <v>1</v>
      </c>
    </row>
    <row r="1797" spans="1:12" x14ac:dyDescent="0.35">
      <c r="A1797">
        <v>8</v>
      </c>
      <c r="B1797" t="s">
        <v>69</v>
      </c>
      <c r="C1797">
        <v>5</v>
      </c>
      <c r="D1797">
        <v>10</v>
      </c>
      <c r="E1797">
        <v>1</v>
      </c>
      <c r="F1797">
        <v>10</v>
      </c>
      <c r="G1797" t="s">
        <v>81</v>
      </c>
      <c r="H1797">
        <v>0</v>
      </c>
      <c r="I1797">
        <v>0</v>
      </c>
      <c r="J1797">
        <v>10</v>
      </c>
      <c r="K1797">
        <v>671666</v>
      </c>
      <c r="L1797">
        <v>1</v>
      </c>
    </row>
    <row r="1798" spans="1:12" x14ac:dyDescent="0.35">
      <c r="A1798">
        <v>9</v>
      </c>
      <c r="B1798" t="s">
        <v>20</v>
      </c>
      <c r="C1798">
        <v>8</v>
      </c>
      <c r="D1798">
        <v>2</v>
      </c>
      <c r="E1798">
        <v>1</v>
      </c>
      <c r="F1798">
        <v>90</v>
      </c>
      <c r="G1798">
        <v>1.9658564814814872E-2</v>
      </c>
      <c r="H1798">
        <v>1.9658564814814872E-2</v>
      </c>
      <c r="I1798">
        <v>1.9658564814814872E-2</v>
      </c>
      <c r="J1798">
        <v>2</v>
      </c>
      <c r="K1798">
        <v>671666</v>
      </c>
      <c r="L1798">
        <v>1</v>
      </c>
    </row>
    <row r="1799" spans="1:12" x14ac:dyDescent="0.35">
      <c r="A1799">
        <v>10</v>
      </c>
      <c r="B1799" t="s">
        <v>19</v>
      </c>
      <c r="C1799">
        <v>3</v>
      </c>
      <c r="D1799">
        <v>5</v>
      </c>
      <c r="E1799">
        <v>1</v>
      </c>
      <c r="F1799">
        <v>60</v>
      </c>
      <c r="G1799">
        <v>3.9987268518517638E-3</v>
      </c>
      <c r="H1799">
        <v>3.9987268518517638E-3</v>
      </c>
      <c r="I1799">
        <v>3.9987268518517638E-3</v>
      </c>
      <c r="J1799">
        <v>5</v>
      </c>
      <c r="K1799">
        <v>671666</v>
      </c>
      <c r="L1799">
        <v>1</v>
      </c>
    </row>
    <row r="1800" spans="1:12" x14ac:dyDescent="0.35">
      <c r="A1800">
        <v>11</v>
      </c>
      <c r="B1800" t="s">
        <v>19</v>
      </c>
      <c r="C1800">
        <v>3</v>
      </c>
      <c r="D1800">
        <v>5</v>
      </c>
      <c r="E1800">
        <v>1</v>
      </c>
      <c r="F1800">
        <v>60</v>
      </c>
      <c r="G1800">
        <v>2.471296296296277E-3</v>
      </c>
      <c r="H1800">
        <v>2.471296296296277E-3</v>
      </c>
      <c r="I1800">
        <v>2.471296296296277E-3</v>
      </c>
      <c r="J1800">
        <v>5</v>
      </c>
      <c r="K1800">
        <v>671666</v>
      </c>
      <c r="L1800">
        <v>1</v>
      </c>
    </row>
    <row r="1801" spans="1:12" x14ac:dyDescent="0.35">
      <c r="A1801">
        <v>12</v>
      </c>
      <c r="B1801" t="s">
        <v>16</v>
      </c>
      <c r="C1801">
        <v>3</v>
      </c>
      <c r="D1801">
        <v>8</v>
      </c>
      <c r="E1801">
        <v>1</v>
      </c>
      <c r="F1801">
        <v>30</v>
      </c>
      <c r="G1801">
        <v>7.4074074074073071E-3</v>
      </c>
      <c r="H1801">
        <v>7.4074074074073071E-3</v>
      </c>
      <c r="I1801">
        <v>7.4074074074073071E-3</v>
      </c>
      <c r="J1801">
        <v>8</v>
      </c>
      <c r="K1801">
        <v>671666</v>
      </c>
      <c r="L1801">
        <v>1</v>
      </c>
    </row>
    <row r="1802" spans="1:12" x14ac:dyDescent="0.35">
      <c r="A1802">
        <v>1</v>
      </c>
      <c r="B1802" t="s">
        <v>71</v>
      </c>
      <c r="C1802">
        <v>30</v>
      </c>
      <c r="D1802">
        <v>19</v>
      </c>
      <c r="E1802">
        <v>3</v>
      </c>
      <c r="F1802">
        <v>64</v>
      </c>
      <c r="G1802" t="s">
        <v>164</v>
      </c>
      <c r="H1802" t="s">
        <v>164</v>
      </c>
      <c r="I1802">
        <v>9</v>
      </c>
      <c r="J1802">
        <v>19</v>
      </c>
      <c r="K1802">
        <v>174547</v>
      </c>
      <c r="L1802">
        <v>1</v>
      </c>
    </row>
    <row r="1803" spans="1:12" x14ac:dyDescent="0.35">
      <c r="A1803">
        <v>2</v>
      </c>
      <c r="B1803" t="s">
        <v>29</v>
      </c>
      <c r="C1803">
        <v>11</v>
      </c>
      <c r="D1803">
        <v>4</v>
      </c>
      <c r="E1803">
        <v>2</v>
      </c>
      <c r="F1803">
        <v>94</v>
      </c>
      <c r="G1803">
        <v>4.5949074074074225E-3</v>
      </c>
      <c r="H1803">
        <v>4.5949074074074225E-3</v>
      </c>
      <c r="I1803">
        <v>4.5949074074074225E-3</v>
      </c>
      <c r="J1803">
        <v>4</v>
      </c>
      <c r="K1803">
        <v>174547</v>
      </c>
      <c r="L1803">
        <v>1</v>
      </c>
    </row>
    <row r="1804" spans="1:12" x14ac:dyDescent="0.35">
      <c r="A1804">
        <v>3</v>
      </c>
      <c r="B1804" t="s">
        <v>63</v>
      </c>
      <c r="C1804">
        <v>29</v>
      </c>
      <c r="D1804">
        <v>15</v>
      </c>
      <c r="E1804">
        <v>1</v>
      </c>
      <c r="F1804">
        <v>72</v>
      </c>
      <c r="G1804">
        <v>2.0491319444444489E-2</v>
      </c>
      <c r="H1804">
        <v>2.0491319444444489E-2</v>
      </c>
      <c r="I1804">
        <v>2.0491319444444489E-2</v>
      </c>
      <c r="J1804">
        <v>15</v>
      </c>
      <c r="K1804">
        <v>174547</v>
      </c>
      <c r="L1804">
        <v>1</v>
      </c>
    </row>
    <row r="1805" spans="1:12" x14ac:dyDescent="0.35">
      <c r="A1805">
        <v>4</v>
      </c>
      <c r="B1805" t="s">
        <v>11</v>
      </c>
      <c r="C1805">
        <v>7</v>
      </c>
      <c r="D1805">
        <v>1</v>
      </c>
      <c r="E1805">
        <v>2</v>
      </c>
      <c r="F1805">
        <v>100</v>
      </c>
      <c r="G1805">
        <v>1.0310185185185006E-3</v>
      </c>
      <c r="H1805">
        <v>1.0310185185185006E-3</v>
      </c>
      <c r="I1805">
        <v>1.0310185185185006E-3</v>
      </c>
      <c r="J1805">
        <v>1</v>
      </c>
      <c r="K1805">
        <v>174547</v>
      </c>
      <c r="L1805">
        <v>1</v>
      </c>
    </row>
    <row r="1806" spans="1:12" x14ac:dyDescent="0.35">
      <c r="A1806">
        <v>5</v>
      </c>
      <c r="B1806" t="s">
        <v>151</v>
      </c>
      <c r="C1806">
        <v>9</v>
      </c>
      <c r="D1806">
        <v>25</v>
      </c>
      <c r="E1806">
        <v>2</v>
      </c>
      <c r="F1806">
        <v>16</v>
      </c>
      <c r="G1806" t="s">
        <v>267</v>
      </c>
      <c r="H1806">
        <v>486</v>
      </c>
      <c r="I1806">
        <v>486</v>
      </c>
      <c r="J1806">
        <v>25</v>
      </c>
      <c r="K1806">
        <v>174547</v>
      </c>
      <c r="L1806">
        <v>1</v>
      </c>
    </row>
    <row r="1807" spans="1:12" x14ac:dyDescent="0.35">
      <c r="A1807">
        <v>6</v>
      </c>
      <c r="B1807" t="s">
        <v>16</v>
      </c>
      <c r="C1807">
        <v>6</v>
      </c>
      <c r="D1807">
        <v>15</v>
      </c>
      <c r="E1807">
        <v>1</v>
      </c>
      <c r="F1807">
        <v>30</v>
      </c>
      <c r="G1807" t="s">
        <v>17</v>
      </c>
      <c r="H1807">
        <v>6</v>
      </c>
      <c r="I1807">
        <v>6</v>
      </c>
      <c r="J1807">
        <v>15</v>
      </c>
      <c r="K1807">
        <v>174547</v>
      </c>
      <c r="L1807">
        <v>1</v>
      </c>
    </row>
    <row r="1808" spans="1:12" x14ac:dyDescent="0.35">
      <c r="A1808">
        <v>7</v>
      </c>
      <c r="B1808" t="s">
        <v>69</v>
      </c>
      <c r="C1808">
        <v>10</v>
      </c>
      <c r="D1808">
        <v>10</v>
      </c>
      <c r="E1808">
        <v>1</v>
      </c>
      <c r="F1808">
        <v>10</v>
      </c>
      <c r="G1808" t="s">
        <v>200</v>
      </c>
      <c r="H1808" t="s">
        <v>200</v>
      </c>
      <c r="I1808">
        <v>17</v>
      </c>
      <c r="J1808">
        <v>10</v>
      </c>
      <c r="K1808">
        <v>174547</v>
      </c>
      <c r="L1808">
        <v>1</v>
      </c>
    </row>
    <row r="1809" spans="1:12" x14ac:dyDescent="0.35">
      <c r="A1809">
        <v>8</v>
      </c>
      <c r="B1809" t="s">
        <v>20</v>
      </c>
      <c r="C1809">
        <v>1</v>
      </c>
      <c r="D1809">
        <v>2</v>
      </c>
      <c r="E1809">
        <v>1</v>
      </c>
      <c r="F1809">
        <v>90</v>
      </c>
      <c r="G1809" t="s">
        <v>268</v>
      </c>
      <c r="H1809">
        <v>260</v>
      </c>
      <c r="I1809">
        <v>260</v>
      </c>
      <c r="J1809">
        <v>2</v>
      </c>
      <c r="K1809">
        <v>174547</v>
      </c>
      <c r="L1809">
        <v>1</v>
      </c>
    </row>
    <row r="1810" spans="1:12" x14ac:dyDescent="0.35">
      <c r="A1810">
        <v>9</v>
      </c>
      <c r="B1810" t="s">
        <v>19</v>
      </c>
      <c r="C1810">
        <v>7</v>
      </c>
      <c r="D1810">
        <v>5</v>
      </c>
      <c r="E1810">
        <v>1</v>
      </c>
      <c r="F1810">
        <v>60</v>
      </c>
      <c r="G1810">
        <v>1.9820833333333399E-2</v>
      </c>
      <c r="H1810">
        <v>1.9820833333333399E-2</v>
      </c>
      <c r="I1810">
        <v>1.9820833333333399E-2</v>
      </c>
      <c r="J1810">
        <v>5</v>
      </c>
      <c r="K1810">
        <v>174547</v>
      </c>
      <c r="L1810">
        <v>1</v>
      </c>
    </row>
    <row r="1811" spans="1:12" x14ac:dyDescent="0.35">
      <c r="A1811">
        <v>10</v>
      </c>
      <c r="B1811" t="s">
        <v>16</v>
      </c>
      <c r="C1811">
        <v>2</v>
      </c>
      <c r="D1811">
        <v>8</v>
      </c>
      <c r="E1811">
        <v>1</v>
      </c>
      <c r="F1811">
        <v>30</v>
      </c>
      <c r="G1811">
        <v>4.1718749999999361E-3</v>
      </c>
      <c r="H1811">
        <v>4.1718749999999361E-3</v>
      </c>
      <c r="I1811">
        <v>4.1718749999999361E-3</v>
      </c>
      <c r="J1811">
        <v>8</v>
      </c>
      <c r="K1811">
        <v>174547</v>
      </c>
      <c r="L1811">
        <v>1</v>
      </c>
    </row>
    <row r="1812" spans="1:12" x14ac:dyDescent="0.35">
      <c r="A1812">
        <v>11</v>
      </c>
      <c r="B1812" t="s">
        <v>20</v>
      </c>
      <c r="C1812">
        <v>2</v>
      </c>
      <c r="D1812">
        <v>2</v>
      </c>
      <c r="E1812">
        <v>1</v>
      </c>
      <c r="F1812">
        <v>90</v>
      </c>
      <c r="G1812">
        <v>2.1615740740741352E-3</v>
      </c>
      <c r="H1812">
        <v>2.1615740740741352E-3</v>
      </c>
      <c r="I1812">
        <v>2.1615740740741352E-3</v>
      </c>
      <c r="J1812">
        <v>2</v>
      </c>
      <c r="K1812">
        <v>174547</v>
      </c>
      <c r="L1812">
        <v>1</v>
      </c>
    </row>
    <row r="1813" spans="1:12" x14ac:dyDescent="0.35">
      <c r="A1813">
        <v>12</v>
      </c>
      <c r="B1813" t="s">
        <v>40</v>
      </c>
      <c r="C1813">
        <v>8</v>
      </c>
      <c r="D1813">
        <v>6</v>
      </c>
      <c r="E1813">
        <v>1</v>
      </c>
      <c r="F1813">
        <v>50</v>
      </c>
      <c r="G1813">
        <v>7.0002314814814337E-3</v>
      </c>
      <c r="H1813">
        <v>7.0002314814814337E-3</v>
      </c>
      <c r="I1813">
        <v>7.0002314814814337E-3</v>
      </c>
      <c r="J1813">
        <v>6</v>
      </c>
      <c r="K1813">
        <v>174547</v>
      </c>
      <c r="L1813">
        <v>1</v>
      </c>
    </row>
    <row r="1814" spans="1:12" x14ac:dyDescent="0.35">
      <c r="A1814">
        <v>1</v>
      </c>
      <c r="B1814" t="s">
        <v>90</v>
      </c>
      <c r="C1814">
        <v>22</v>
      </c>
      <c r="D1814">
        <v>12</v>
      </c>
      <c r="E1814">
        <v>2</v>
      </c>
      <c r="F1814">
        <v>78</v>
      </c>
      <c r="G1814" t="s">
        <v>129</v>
      </c>
      <c r="H1814" t="s">
        <v>129</v>
      </c>
      <c r="I1814">
        <v>8</v>
      </c>
      <c r="J1814">
        <v>12</v>
      </c>
      <c r="K1814">
        <v>592472</v>
      </c>
      <c r="L1814">
        <v>1</v>
      </c>
    </row>
    <row r="1815" spans="1:12" x14ac:dyDescent="0.35">
      <c r="A1815">
        <v>2</v>
      </c>
      <c r="B1815" t="s">
        <v>16</v>
      </c>
      <c r="C1815">
        <v>26</v>
      </c>
      <c r="D1815">
        <v>45</v>
      </c>
      <c r="E1815">
        <v>2</v>
      </c>
      <c r="F1815">
        <v>30</v>
      </c>
      <c r="G1815">
        <v>6.1950231481482376E-3</v>
      </c>
      <c r="H1815">
        <v>6.1950231481482376E-3</v>
      </c>
      <c r="I1815">
        <v>6.1950231481482376E-3</v>
      </c>
      <c r="J1815">
        <v>45</v>
      </c>
      <c r="K1815">
        <v>592472</v>
      </c>
      <c r="L1815">
        <v>1</v>
      </c>
    </row>
    <row r="1816" spans="1:12" x14ac:dyDescent="0.35">
      <c r="A1816">
        <v>3</v>
      </c>
      <c r="B1816" t="s">
        <v>91</v>
      </c>
      <c r="C1816">
        <v>14</v>
      </c>
      <c r="D1816">
        <v>8</v>
      </c>
      <c r="E1816">
        <v>1</v>
      </c>
      <c r="F1816">
        <v>86</v>
      </c>
      <c r="G1816">
        <v>1.9942939814814764E-2</v>
      </c>
      <c r="H1816">
        <v>1.9942939814814764E-2</v>
      </c>
      <c r="I1816">
        <v>1.9942939814814764E-2</v>
      </c>
      <c r="J1816">
        <v>8</v>
      </c>
      <c r="K1816">
        <v>592472</v>
      </c>
      <c r="L1816">
        <v>1</v>
      </c>
    </row>
    <row r="1817" spans="1:12" x14ac:dyDescent="0.35">
      <c r="A1817">
        <v>4</v>
      </c>
      <c r="B1817" t="s">
        <v>21</v>
      </c>
      <c r="C1817">
        <v>18</v>
      </c>
      <c r="D1817">
        <v>11</v>
      </c>
      <c r="E1817">
        <v>2</v>
      </c>
      <c r="F1817">
        <v>70</v>
      </c>
      <c r="G1817">
        <v>1.238657407407473E-3</v>
      </c>
      <c r="H1817">
        <v>1.238657407407473E-3</v>
      </c>
      <c r="I1817">
        <v>1.238657407407473E-3</v>
      </c>
      <c r="J1817">
        <v>11</v>
      </c>
      <c r="K1817">
        <v>592472</v>
      </c>
      <c r="L1817">
        <v>1</v>
      </c>
    </row>
    <row r="1818" spans="1:12" x14ac:dyDescent="0.35">
      <c r="A1818">
        <v>5</v>
      </c>
      <c r="B1818" t="s">
        <v>28</v>
      </c>
      <c r="C1818">
        <v>8</v>
      </c>
      <c r="D1818">
        <v>6</v>
      </c>
      <c r="E1818">
        <v>1</v>
      </c>
      <c r="F1818">
        <v>80</v>
      </c>
      <c r="G1818" t="s">
        <v>269</v>
      </c>
      <c r="H1818">
        <v>609</v>
      </c>
      <c r="I1818">
        <v>609</v>
      </c>
      <c r="J1818">
        <v>6</v>
      </c>
      <c r="K1818">
        <v>592472</v>
      </c>
      <c r="L1818">
        <v>1</v>
      </c>
    </row>
    <row r="1819" spans="1:12" x14ac:dyDescent="0.35">
      <c r="A1819">
        <v>6</v>
      </c>
      <c r="B1819" t="s">
        <v>122</v>
      </c>
      <c r="C1819">
        <v>8</v>
      </c>
      <c r="D1819">
        <v>10</v>
      </c>
      <c r="E1819">
        <v>1</v>
      </c>
      <c r="F1819">
        <v>55</v>
      </c>
      <c r="G1819" t="s">
        <v>123</v>
      </c>
      <c r="H1819">
        <v>11</v>
      </c>
      <c r="I1819">
        <v>11</v>
      </c>
      <c r="J1819">
        <v>10</v>
      </c>
      <c r="K1819">
        <v>592472</v>
      </c>
      <c r="L1819">
        <v>1</v>
      </c>
    </row>
    <row r="1820" spans="1:12" x14ac:dyDescent="0.35">
      <c r="A1820">
        <v>7</v>
      </c>
      <c r="B1820" t="s">
        <v>13</v>
      </c>
      <c r="C1820">
        <v>9</v>
      </c>
      <c r="D1820">
        <v>7</v>
      </c>
      <c r="E1820">
        <v>1</v>
      </c>
      <c r="F1820">
        <v>40</v>
      </c>
      <c r="G1820">
        <v>1.2440624999999983E-2</v>
      </c>
      <c r="H1820">
        <v>1.2440624999999983E-2</v>
      </c>
      <c r="I1820">
        <v>1.2440624999999983E-2</v>
      </c>
      <c r="J1820">
        <v>7</v>
      </c>
      <c r="K1820">
        <v>592472</v>
      </c>
      <c r="L1820">
        <v>1</v>
      </c>
    </row>
    <row r="1821" spans="1:12" x14ac:dyDescent="0.35">
      <c r="A1821">
        <v>8</v>
      </c>
      <c r="B1821" t="s">
        <v>36</v>
      </c>
      <c r="C1821">
        <v>4</v>
      </c>
      <c r="D1821">
        <v>9</v>
      </c>
      <c r="E1821">
        <v>1</v>
      </c>
      <c r="F1821">
        <v>20</v>
      </c>
      <c r="G1821" t="s">
        <v>81</v>
      </c>
      <c r="H1821">
        <v>0</v>
      </c>
      <c r="I1821">
        <v>0</v>
      </c>
      <c r="J1821">
        <v>9</v>
      </c>
      <c r="K1821">
        <v>592472</v>
      </c>
      <c r="L1821">
        <v>1</v>
      </c>
    </row>
    <row r="1822" spans="1:12" x14ac:dyDescent="0.35">
      <c r="A1822">
        <v>9</v>
      </c>
      <c r="B1822" t="s">
        <v>28</v>
      </c>
      <c r="C1822">
        <v>10</v>
      </c>
      <c r="D1822">
        <v>3</v>
      </c>
      <c r="E1822">
        <v>1</v>
      </c>
      <c r="F1822">
        <v>80</v>
      </c>
      <c r="G1822">
        <v>1.9752083333333337E-2</v>
      </c>
      <c r="H1822">
        <v>1.9752083333333337E-2</v>
      </c>
      <c r="I1822">
        <v>1.9752083333333337E-2</v>
      </c>
      <c r="J1822">
        <v>3</v>
      </c>
      <c r="K1822">
        <v>592472</v>
      </c>
      <c r="L1822">
        <v>1</v>
      </c>
    </row>
    <row r="1823" spans="1:12" x14ac:dyDescent="0.35">
      <c r="A1823">
        <v>10</v>
      </c>
      <c r="B1823" t="s">
        <v>20</v>
      </c>
      <c r="C1823">
        <v>4</v>
      </c>
      <c r="D1823">
        <v>2</v>
      </c>
      <c r="E1823">
        <v>1</v>
      </c>
      <c r="F1823">
        <v>90</v>
      </c>
      <c r="G1823">
        <v>3.9144675925926187E-3</v>
      </c>
      <c r="H1823">
        <v>3.9144675925926187E-3</v>
      </c>
      <c r="I1823">
        <v>3.9144675925926187E-3</v>
      </c>
      <c r="J1823">
        <v>2</v>
      </c>
      <c r="K1823">
        <v>592472</v>
      </c>
      <c r="L1823">
        <v>1</v>
      </c>
    </row>
    <row r="1824" spans="1:12" x14ac:dyDescent="0.35">
      <c r="A1824">
        <v>11</v>
      </c>
      <c r="B1824" t="s">
        <v>36</v>
      </c>
      <c r="C1824">
        <v>4</v>
      </c>
      <c r="D1824">
        <v>9</v>
      </c>
      <c r="E1824">
        <v>1</v>
      </c>
      <c r="F1824">
        <v>20</v>
      </c>
      <c r="G1824">
        <v>2.7773148148149129E-3</v>
      </c>
      <c r="H1824">
        <v>2.7773148148149129E-3</v>
      </c>
      <c r="I1824">
        <v>2.7773148148149129E-3</v>
      </c>
      <c r="J1824">
        <v>9</v>
      </c>
      <c r="K1824">
        <v>592472</v>
      </c>
      <c r="L1824">
        <v>1</v>
      </c>
    </row>
    <row r="1825" spans="1:12" x14ac:dyDescent="0.35">
      <c r="A1825">
        <v>12</v>
      </c>
      <c r="B1825" t="s">
        <v>69</v>
      </c>
      <c r="C1825">
        <v>9</v>
      </c>
      <c r="D1825">
        <v>10</v>
      </c>
      <c r="E1825">
        <v>1</v>
      </c>
      <c r="F1825">
        <v>10</v>
      </c>
      <c r="G1825">
        <v>7.6053240740741046E-3</v>
      </c>
      <c r="H1825">
        <v>7.6053240740741046E-3</v>
      </c>
      <c r="I1825">
        <v>7.6053240740741046E-3</v>
      </c>
      <c r="J1825">
        <v>10</v>
      </c>
      <c r="K1825">
        <v>592472</v>
      </c>
      <c r="L1825">
        <v>1</v>
      </c>
    </row>
    <row r="1826" spans="1:12" x14ac:dyDescent="0.35">
      <c r="A1826">
        <v>1</v>
      </c>
      <c r="B1826" t="s">
        <v>28</v>
      </c>
      <c r="C1826">
        <v>43</v>
      </c>
      <c r="D1826">
        <v>11</v>
      </c>
      <c r="E1826">
        <v>2</v>
      </c>
      <c r="F1826">
        <v>80</v>
      </c>
      <c r="G1826" t="s">
        <v>129</v>
      </c>
      <c r="H1826" t="s">
        <v>129</v>
      </c>
      <c r="I1826">
        <v>8</v>
      </c>
      <c r="J1826">
        <v>11</v>
      </c>
      <c r="K1826">
        <v>252900</v>
      </c>
      <c r="L1826">
        <v>1</v>
      </c>
    </row>
    <row r="1827" spans="1:12" x14ac:dyDescent="0.35">
      <c r="A1827">
        <v>2</v>
      </c>
      <c r="B1827" t="s">
        <v>40</v>
      </c>
      <c r="C1827">
        <v>15</v>
      </c>
      <c r="D1827">
        <v>26</v>
      </c>
      <c r="E1827">
        <v>2</v>
      </c>
      <c r="F1827">
        <v>50</v>
      </c>
      <c r="G1827">
        <v>5.4349537037037265E-3</v>
      </c>
      <c r="H1827">
        <v>5.4349537037037265E-3</v>
      </c>
      <c r="I1827">
        <v>5.4349537037037265E-3</v>
      </c>
      <c r="J1827">
        <v>26</v>
      </c>
      <c r="K1827">
        <v>252900</v>
      </c>
      <c r="L1827">
        <v>1</v>
      </c>
    </row>
    <row r="1828" spans="1:12" x14ac:dyDescent="0.35">
      <c r="A1828">
        <v>3</v>
      </c>
      <c r="B1828" t="s">
        <v>64</v>
      </c>
      <c r="C1828">
        <v>34</v>
      </c>
      <c r="D1828">
        <v>23</v>
      </c>
      <c r="E1828">
        <v>1</v>
      </c>
      <c r="F1828">
        <v>56</v>
      </c>
      <c r="G1828">
        <v>2.1379629629629582E-2</v>
      </c>
      <c r="H1828">
        <v>2.1379629629629582E-2</v>
      </c>
      <c r="I1828">
        <v>2.1379629629629582E-2</v>
      </c>
      <c r="J1828">
        <v>23</v>
      </c>
      <c r="K1828">
        <v>252900</v>
      </c>
      <c r="L1828">
        <v>1</v>
      </c>
    </row>
    <row r="1829" spans="1:12" x14ac:dyDescent="0.35">
      <c r="A1829">
        <v>4</v>
      </c>
      <c r="B1829" t="s">
        <v>59</v>
      </c>
      <c r="C1829">
        <v>1</v>
      </c>
      <c r="D1829">
        <v>6</v>
      </c>
      <c r="E1829">
        <v>2</v>
      </c>
      <c r="F1829">
        <v>85</v>
      </c>
      <c r="G1829">
        <v>1.1788194444444233E-3</v>
      </c>
      <c r="H1829">
        <v>1.1788194444444233E-3</v>
      </c>
      <c r="I1829">
        <v>1.1788194444444233E-3</v>
      </c>
      <c r="J1829">
        <v>6</v>
      </c>
      <c r="K1829">
        <v>252900</v>
      </c>
      <c r="L1829">
        <v>1</v>
      </c>
    </row>
    <row r="1830" spans="1:12" x14ac:dyDescent="0.35">
      <c r="A1830">
        <v>5</v>
      </c>
      <c r="B1830" t="s">
        <v>57</v>
      </c>
      <c r="C1830">
        <v>13</v>
      </c>
      <c r="D1830">
        <v>5</v>
      </c>
      <c r="E1830">
        <v>2</v>
      </c>
      <c r="F1830">
        <v>84</v>
      </c>
      <c r="G1830" t="s">
        <v>270</v>
      </c>
      <c r="H1830">
        <v>627</v>
      </c>
      <c r="I1830">
        <v>627</v>
      </c>
      <c r="J1830">
        <v>5</v>
      </c>
      <c r="K1830">
        <v>252900</v>
      </c>
      <c r="L1830">
        <v>1</v>
      </c>
    </row>
    <row r="1831" spans="1:12" x14ac:dyDescent="0.35">
      <c r="A1831">
        <v>6</v>
      </c>
      <c r="B1831" t="s">
        <v>30</v>
      </c>
      <c r="C1831">
        <v>5</v>
      </c>
      <c r="D1831">
        <v>12</v>
      </c>
      <c r="E1831">
        <v>1</v>
      </c>
      <c r="F1831">
        <v>45</v>
      </c>
      <c r="G1831" t="s">
        <v>105</v>
      </c>
      <c r="H1831">
        <v>9</v>
      </c>
      <c r="I1831">
        <v>9</v>
      </c>
      <c r="J1831">
        <v>12</v>
      </c>
      <c r="K1831">
        <v>252900</v>
      </c>
      <c r="L1831">
        <v>1</v>
      </c>
    </row>
    <row r="1832" spans="1:12" x14ac:dyDescent="0.35">
      <c r="A1832">
        <v>7</v>
      </c>
      <c r="B1832" t="s">
        <v>36</v>
      </c>
      <c r="C1832">
        <v>2</v>
      </c>
      <c r="D1832">
        <v>9</v>
      </c>
      <c r="E1832">
        <v>1</v>
      </c>
      <c r="F1832">
        <v>20</v>
      </c>
      <c r="G1832" t="s">
        <v>168</v>
      </c>
      <c r="H1832" t="s">
        <v>168</v>
      </c>
      <c r="I1832">
        <v>10</v>
      </c>
      <c r="J1832">
        <v>9</v>
      </c>
      <c r="K1832">
        <v>252900</v>
      </c>
      <c r="L1832">
        <v>1</v>
      </c>
    </row>
    <row r="1833" spans="1:12" x14ac:dyDescent="0.35">
      <c r="A1833">
        <v>8</v>
      </c>
      <c r="B1833" t="s">
        <v>28</v>
      </c>
      <c r="C1833">
        <v>2</v>
      </c>
      <c r="D1833">
        <v>3</v>
      </c>
      <c r="E1833">
        <v>1</v>
      </c>
      <c r="F1833">
        <v>80</v>
      </c>
      <c r="G1833" t="s">
        <v>264</v>
      </c>
      <c r="H1833">
        <v>230</v>
      </c>
      <c r="I1833">
        <v>230</v>
      </c>
      <c r="J1833">
        <v>3</v>
      </c>
      <c r="K1833">
        <v>252900</v>
      </c>
      <c r="L1833">
        <v>1</v>
      </c>
    </row>
    <row r="1834" spans="1:12" x14ac:dyDescent="0.35">
      <c r="A1834">
        <v>9</v>
      </c>
      <c r="B1834" t="s">
        <v>69</v>
      </c>
      <c r="C1834">
        <v>6</v>
      </c>
      <c r="D1834">
        <v>10</v>
      </c>
      <c r="E1834">
        <v>1</v>
      </c>
      <c r="F1834">
        <v>10</v>
      </c>
      <c r="G1834">
        <v>2.7063773148148229E-2</v>
      </c>
      <c r="H1834">
        <v>2.7063773148148229E-2</v>
      </c>
      <c r="I1834">
        <v>2.7063773148148229E-2</v>
      </c>
      <c r="J1834">
        <v>10</v>
      </c>
      <c r="K1834">
        <v>252900</v>
      </c>
      <c r="L1834">
        <v>1</v>
      </c>
    </row>
    <row r="1835" spans="1:12" x14ac:dyDescent="0.35">
      <c r="A1835">
        <v>10</v>
      </c>
      <c r="B1835" t="s">
        <v>36</v>
      </c>
      <c r="C1835">
        <v>5</v>
      </c>
      <c r="D1835">
        <v>9</v>
      </c>
      <c r="E1835">
        <v>1</v>
      </c>
      <c r="F1835">
        <v>20</v>
      </c>
      <c r="G1835">
        <v>4.30347222222216E-3</v>
      </c>
      <c r="H1835">
        <v>4.30347222222216E-3</v>
      </c>
      <c r="I1835">
        <v>4.30347222222216E-3</v>
      </c>
      <c r="J1835">
        <v>9</v>
      </c>
      <c r="K1835">
        <v>252900</v>
      </c>
      <c r="L1835">
        <v>1</v>
      </c>
    </row>
    <row r="1836" spans="1:12" x14ac:dyDescent="0.35">
      <c r="A1836">
        <v>11</v>
      </c>
      <c r="B1836" t="s">
        <v>16</v>
      </c>
      <c r="C1836">
        <v>5</v>
      </c>
      <c r="D1836">
        <v>8</v>
      </c>
      <c r="E1836">
        <v>1</v>
      </c>
      <c r="F1836">
        <v>30</v>
      </c>
      <c r="G1836">
        <v>2.7668981481481225E-3</v>
      </c>
      <c r="H1836">
        <v>2.7668981481481225E-3</v>
      </c>
      <c r="I1836">
        <v>2.7668981481481225E-3</v>
      </c>
      <c r="J1836">
        <v>8</v>
      </c>
      <c r="K1836">
        <v>252900</v>
      </c>
      <c r="L1836">
        <v>1</v>
      </c>
    </row>
    <row r="1837" spans="1:12" x14ac:dyDescent="0.35">
      <c r="A1837">
        <v>12</v>
      </c>
      <c r="B1837" t="s">
        <v>28</v>
      </c>
      <c r="C1837">
        <v>10</v>
      </c>
      <c r="D1837">
        <v>3</v>
      </c>
      <c r="E1837">
        <v>1</v>
      </c>
      <c r="F1837">
        <v>80</v>
      </c>
      <c r="G1837">
        <v>6.6466435185186246E-3</v>
      </c>
      <c r="H1837">
        <v>6.6466435185186246E-3</v>
      </c>
      <c r="I1837">
        <v>6.6466435185186246E-3</v>
      </c>
      <c r="J1837">
        <v>3</v>
      </c>
      <c r="K1837">
        <v>252900</v>
      </c>
      <c r="L1837">
        <v>1</v>
      </c>
    </row>
    <row r="1838" spans="1:12" x14ac:dyDescent="0.35">
      <c r="A1838">
        <v>1</v>
      </c>
      <c r="B1838" t="s">
        <v>76</v>
      </c>
      <c r="C1838">
        <v>10</v>
      </c>
      <c r="D1838">
        <v>14</v>
      </c>
      <c r="E1838">
        <v>3</v>
      </c>
      <c r="F1838">
        <v>74</v>
      </c>
      <c r="G1838" t="s">
        <v>129</v>
      </c>
      <c r="H1838" t="s">
        <v>129</v>
      </c>
      <c r="I1838">
        <v>8</v>
      </c>
      <c r="J1838">
        <v>14</v>
      </c>
      <c r="K1838">
        <v>19501</v>
      </c>
      <c r="L1838">
        <v>1</v>
      </c>
    </row>
    <row r="1839" spans="1:12" x14ac:dyDescent="0.35">
      <c r="A1839">
        <v>2</v>
      </c>
      <c r="B1839" t="s">
        <v>19</v>
      </c>
      <c r="C1839">
        <v>27</v>
      </c>
      <c r="D1839">
        <v>21</v>
      </c>
      <c r="E1839">
        <v>2</v>
      </c>
      <c r="F1839">
        <v>60</v>
      </c>
      <c r="G1839">
        <v>5.1902777777776965E-3</v>
      </c>
      <c r="H1839">
        <v>5.1902777777776965E-3</v>
      </c>
      <c r="I1839">
        <v>5.1902777777776965E-3</v>
      </c>
      <c r="J1839">
        <v>21</v>
      </c>
      <c r="K1839">
        <v>19501</v>
      </c>
      <c r="L1839">
        <v>1</v>
      </c>
    </row>
    <row r="1840" spans="1:12" x14ac:dyDescent="0.35">
      <c r="A1840">
        <v>3</v>
      </c>
      <c r="B1840" t="s">
        <v>23</v>
      </c>
      <c r="C1840">
        <v>33</v>
      </c>
      <c r="D1840">
        <v>24</v>
      </c>
      <c r="E1840">
        <v>1</v>
      </c>
      <c r="F1840">
        <v>54</v>
      </c>
      <c r="G1840">
        <v>2.1430555555555619E-2</v>
      </c>
      <c r="H1840">
        <v>2.1430555555555619E-2</v>
      </c>
      <c r="I1840">
        <v>2.1430555555555619E-2</v>
      </c>
      <c r="J1840">
        <v>24</v>
      </c>
      <c r="K1840">
        <v>19501</v>
      </c>
      <c r="L1840">
        <v>1</v>
      </c>
    </row>
    <row r="1841" spans="1:12" x14ac:dyDescent="0.35">
      <c r="A1841">
        <v>4</v>
      </c>
      <c r="B1841" t="s">
        <v>72</v>
      </c>
      <c r="C1841">
        <v>2</v>
      </c>
      <c r="D1841">
        <v>8</v>
      </c>
      <c r="E1841">
        <v>2</v>
      </c>
      <c r="F1841">
        <v>79</v>
      </c>
      <c r="G1841">
        <v>1.2179398148148834E-3</v>
      </c>
      <c r="H1841">
        <v>1.2179398148148834E-3</v>
      </c>
      <c r="I1841">
        <v>1.2179398148148834E-3</v>
      </c>
      <c r="J1841">
        <v>8</v>
      </c>
      <c r="K1841">
        <v>19501</v>
      </c>
      <c r="L1841">
        <v>1</v>
      </c>
    </row>
    <row r="1842" spans="1:12" x14ac:dyDescent="0.35">
      <c r="A1842">
        <v>5</v>
      </c>
      <c r="B1842" t="s">
        <v>103</v>
      </c>
      <c r="C1842">
        <v>14</v>
      </c>
      <c r="D1842">
        <v>14</v>
      </c>
      <c r="E1842">
        <v>2</v>
      </c>
      <c r="F1842">
        <v>49</v>
      </c>
      <c r="G1842" t="s">
        <v>271</v>
      </c>
      <c r="H1842">
        <v>574</v>
      </c>
      <c r="I1842">
        <v>574</v>
      </c>
      <c r="J1842">
        <v>14</v>
      </c>
      <c r="K1842">
        <v>19501</v>
      </c>
      <c r="L1842">
        <v>1</v>
      </c>
    </row>
    <row r="1843" spans="1:12" x14ac:dyDescent="0.35">
      <c r="A1843">
        <v>6</v>
      </c>
      <c r="B1843" t="s">
        <v>59</v>
      </c>
      <c r="C1843">
        <v>12</v>
      </c>
      <c r="D1843">
        <v>4</v>
      </c>
      <c r="E1843">
        <v>1</v>
      </c>
      <c r="F1843">
        <v>85</v>
      </c>
      <c r="G1843" t="s">
        <v>60</v>
      </c>
      <c r="H1843">
        <v>17</v>
      </c>
      <c r="I1843">
        <v>17</v>
      </c>
      <c r="J1843">
        <v>4</v>
      </c>
      <c r="K1843">
        <v>19501</v>
      </c>
      <c r="L1843">
        <v>1</v>
      </c>
    </row>
    <row r="1844" spans="1:12" x14ac:dyDescent="0.35">
      <c r="A1844">
        <v>7</v>
      </c>
      <c r="B1844" t="s">
        <v>16</v>
      </c>
      <c r="C1844">
        <v>8</v>
      </c>
      <c r="D1844">
        <v>8</v>
      </c>
      <c r="E1844">
        <v>1</v>
      </c>
      <c r="F1844">
        <v>30</v>
      </c>
      <c r="G1844">
        <v>1.3437847222222299E-2</v>
      </c>
      <c r="H1844">
        <v>1.3437847222222299E-2</v>
      </c>
      <c r="I1844">
        <v>1.3437847222222299E-2</v>
      </c>
      <c r="J1844">
        <v>8</v>
      </c>
      <c r="K1844">
        <v>19501</v>
      </c>
      <c r="L1844">
        <v>1</v>
      </c>
    </row>
    <row r="1845" spans="1:12" x14ac:dyDescent="0.35">
      <c r="A1845">
        <v>8</v>
      </c>
      <c r="B1845" t="s">
        <v>13</v>
      </c>
      <c r="C1845">
        <v>3</v>
      </c>
      <c r="D1845">
        <v>7</v>
      </c>
      <c r="E1845">
        <v>1</v>
      </c>
      <c r="F1845">
        <v>40</v>
      </c>
      <c r="G1845" t="s">
        <v>272</v>
      </c>
      <c r="H1845">
        <v>215</v>
      </c>
      <c r="I1845">
        <v>215</v>
      </c>
      <c r="J1845">
        <v>7</v>
      </c>
      <c r="K1845">
        <v>19501</v>
      </c>
      <c r="L1845">
        <v>1</v>
      </c>
    </row>
    <row r="1846" spans="1:12" x14ac:dyDescent="0.35">
      <c r="A1846">
        <v>9</v>
      </c>
      <c r="B1846" t="s">
        <v>36</v>
      </c>
      <c r="C1846">
        <v>9</v>
      </c>
      <c r="D1846">
        <v>9</v>
      </c>
      <c r="E1846">
        <v>1</v>
      </c>
      <c r="F1846">
        <v>20</v>
      </c>
      <c r="G1846">
        <v>2.27197916666666E-2</v>
      </c>
      <c r="H1846">
        <v>2.27197916666666E-2</v>
      </c>
      <c r="I1846">
        <v>2.27197916666666E-2</v>
      </c>
      <c r="J1846">
        <v>9</v>
      </c>
      <c r="K1846">
        <v>19501</v>
      </c>
      <c r="L1846">
        <v>1</v>
      </c>
    </row>
    <row r="1847" spans="1:12" x14ac:dyDescent="0.35">
      <c r="A1847">
        <v>10</v>
      </c>
      <c r="B1847" t="s">
        <v>69</v>
      </c>
      <c r="C1847">
        <v>1</v>
      </c>
      <c r="D1847">
        <v>10</v>
      </c>
      <c r="E1847">
        <v>1</v>
      </c>
      <c r="F1847">
        <v>10</v>
      </c>
      <c r="G1847" t="s">
        <v>273</v>
      </c>
      <c r="H1847" t="s">
        <v>273</v>
      </c>
      <c r="J1847">
        <v>10</v>
      </c>
      <c r="K1847">
        <v>19501</v>
      </c>
      <c r="L1847">
        <v>1</v>
      </c>
    </row>
    <row r="1848" spans="1:12" x14ac:dyDescent="0.35">
      <c r="A1848">
        <v>11</v>
      </c>
      <c r="B1848" t="s">
        <v>21</v>
      </c>
      <c r="C1848">
        <v>1</v>
      </c>
      <c r="D1848">
        <v>4</v>
      </c>
      <c r="E1848">
        <v>1</v>
      </c>
      <c r="F1848">
        <v>70</v>
      </c>
      <c r="G1848">
        <v>2.2737268518517872E-3</v>
      </c>
      <c r="H1848">
        <v>2.2737268518517872E-3</v>
      </c>
      <c r="I1848">
        <v>2.2737268518517872E-3</v>
      </c>
      <c r="J1848">
        <v>4</v>
      </c>
      <c r="K1848">
        <v>19501</v>
      </c>
      <c r="L1848">
        <v>1</v>
      </c>
    </row>
    <row r="1849" spans="1:12" x14ac:dyDescent="0.35">
      <c r="A1849">
        <v>12</v>
      </c>
      <c r="B1849" t="s">
        <v>13</v>
      </c>
      <c r="C1849">
        <v>1</v>
      </c>
      <c r="D1849">
        <v>7</v>
      </c>
      <c r="E1849">
        <v>1</v>
      </c>
      <c r="F1849">
        <v>40</v>
      </c>
      <c r="G1849">
        <v>7.3495370370371127E-3</v>
      </c>
      <c r="H1849">
        <v>7.3495370370371127E-3</v>
      </c>
      <c r="I1849">
        <v>7.3495370370371127E-3</v>
      </c>
      <c r="J1849">
        <v>7</v>
      </c>
      <c r="K1849">
        <v>19501</v>
      </c>
      <c r="L1849">
        <v>1</v>
      </c>
    </row>
    <row r="1850" spans="1:12" x14ac:dyDescent="0.35">
      <c r="A1850">
        <v>1</v>
      </c>
      <c r="B1850" t="s">
        <v>114</v>
      </c>
      <c r="C1850">
        <v>18</v>
      </c>
      <c r="D1850">
        <v>22</v>
      </c>
      <c r="E1850">
        <v>3</v>
      </c>
      <c r="F1850">
        <v>58</v>
      </c>
      <c r="G1850" t="s">
        <v>164</v>
      </c>
      <c r="H1850" t="s">
        <v>164</v>
      </c>
      <c r="I1850">
        <v>9</v>
      </c>
      <c r="J1850">
        <v>22</v>
      </c>
      <c r="K1850">
        <v>349097</v>
      </c>
      <c r="L1850">
        <v>1</v>
      </c>
    </row>
    <row r="1851" spans="1:12" x14ac:dyDescent="0.35">
      <c r="A1851">
        <v>2</v>
      </c>
      <c r="B1851" t="s">
        <v>11</v>
      </c>
      <c r="C1851">
        <v>31</v>
      </c>
      <c r="D1851">
        <v>1</v>
      </c>
      <c r="E1851">
        <v>2</v>
      </c>
      <c r="F1851">
        <v>100</v>
      </c>
      <c r="G1851">
        <v>4.3538194444443512E-3</v>
      </c>
      <c r="H1851">
        <v>4.3538194444443512E-3</v>
      </c>
      <c r="I1851">
        <v>4.3538194444443512E-3</v>
      </c>
      <c r="J1851">
        <v>1</v>
      </c>
      <c r="K1851">
        <v>349097</v>
      </c>
      <c r="L1851">
        <v>1</v>
      </c>
    </row>
    <row r="1852" spans="1:12" x14ac:dyDescent="0.35">
      <c r="A1852">
        <v>3</v>
      </c>
      <c r="B1852" t="s">
        <v>31</v>
      </c>
      <c r="C1852">
        <v>22</v>
      </c>
      <c r="D1852">
        <v>28</v>
      </c>
      <c r="E1852">
        <v>1</v>
      </c>
      <c r="F1852">
        <v>46</v>
      </c>
      <c r="G1852">
        <v>2.1721296296296266E-2</v>
      </c>
      <c r="H1852">
        <v>2.1721296296296266E-2</v>
      </c>
      <c r="I1852">
        <v>2.1721296296296266E-2</v>
      </c>
      <c r="J1852">
        <v>28</v>
      </c>
      <c r="K1852">
        <v>349097</v>
      </c>
      <c r="L1852">
        <v>1</v>
      </c>
    </row>
    <row r="1853" spans="1:12" x14ac:dyDescent="0.35">
      <c r="A1853">
        <v>4</v>
      </c>
      <c r="B1853" t="s">
        <v>22</v>
      </c>
      <c r="C1853">
        <v>4</v>
      </c>
      <c r="D1853">
        <v>5</v>
      </c>
      <c r="E1853">
        <v>2</v>
      </c>
      <c r="F1853">
        <v>88</v>
      </c>
      <c r="G1853">
        <v>1.1218749999999389E-3</v>
      </c>
      <c r="H1853">
        <v>1.1218749999999389E-3</v>
      </c>
      <c r="I1853">
        <v>1.1218749999999389E-3</v>
      </c>
      <c r="J1853">
        <v>5</v>
      </c>
      <c r="K1853">
        <v>349097</v>
      </c>
      <c r="L1853">
        <v>1</v>
      </c>
    </row>
    <row r="1854" spans="1:12" x14ac:dyDescent="0.35">
      <c r="A1854">
        <v>5</v>
      </c>
      <c r="B1854" t="s">
        <v>163</v>
      </c>
      <c r="C1854">
        <v>11</v>
      </c>
      <c r="D1854">
        <v>24</v>
      </c>
      <c r="E1854">
        <v>2</v>
      </c>
      <c r="F1854">
        <v>19</v>
      </c>
      <c r="G1854" t="s">
        <v>136</v>
      </c>
      <c r="H1854">
        <v>491</v>
      </c>
      <c r="I1854">
        <v>491</v>
      </c>
      <c r="J1854">
        <v>24</v>
      </c>
      <c r="K1854">
        <v>349097</v>
      </c>
      <c r="L1854">
        <v>1</v>
      </c>
    </row>
    <row r="1855" spans="1:12" x14ac:dyDescent="0.35">
      <c r="A1855">
        <v>6</v>
      </c>
      <c r="B1855" t="s">
        <v>87</v>
      </c>
      <c r="C1855">
        <v>14</v>
      </c>
      <c r="D1855">
        <v>8</v>
      </c>
      <c r="E1855">
        <v>1</v>
      </c>
      <c r="F1855">
        <v>65</v>
      </c>
      <c r="G1855" t="s">
        <v>88</v>
      </c>
      <c r="H1855">
        <v>13</v>
      </c>
      <c r="I1855">
        <v>13</v>
      </c>
      <c r="J1855">
        <v>8</v>
      </c>
      <c r="K1855">
        <v>349097</v>
      </c>
      <c r="L1855">
        <v>1</v>
      </c>
    </row>
    <row r="1856" spans="1:12" x14ac:dyDescent="0.35">
      <c r="A1856">
        <v>7</v>
      </c>
      <c r="C1856">
        <v>0</v>
      </c>
      <c r="D1856" t="s">
        <v>89</v>
      </c>
      <c r="E1856">
        <v>0</v>
      </c>
      <c r="F1856">
        <v>0</v>
      </c>
      <c r="J1856" t="s">
        <v>89</v>
      </c>
      <c r="K1856">
        <v>349097</v>
      </c>
      <c r="L1856">
        <v>1</v>
      </c>
    </row>
    <row r="1857" spans="1:12" x14ac:dyDescent="0.35">
      <c r="A1857">
        <v>8</v>
      </c>
      <c r="C1857">
        <v>0</v>
      </c>
      <c r="D1857" t="s">
        <v>89</v>
      </c>
      <c r="E1857">
        <v>0</v>
      </c>
      <c r="F1857">
        <v>0</v>
      </c>
      <c r="J1857" t="s">
        <v>89</v>
      </c>
      <c r="K1857">
        <v>349097</v>
      </c>
      <c r="L1857">
        <v>1</v>
      </c>
    </row>
    <row r="1858" spans="1:12" x14ac:dyDescent="0.35">
      <c r="A1858">
        <v>9</v>
      </c>
      <c r="C1858">
        <v>0</v>
      </c>
      <c r="D1858" t="s">
        <v>89</v>
      </c>
      <c r="E1858">
        <v>0</v>
      </c>
      <c r="F1858">
        <v>0</v>
      </c>
      <c r="J1858" t="s">
        <v>89</v>
      </c>
      <c r="K1858">
        <v>349097</v>
      </c>
      <c r="L1858">
        <v>1</v>
      </c>
    </row>
    <row r="1859" spans="1:12" x14ac:dyDescent="0.35">
      <c r="A1859">
        <v>10</v>
      </c>
      <c r="C1859">
        <v>0</v>
      </c>
      <c r="D1859" t="s">
        <v>89</v>
      </c>
      <c r="E1859">
        <v>0</v>
      </c>
      <c r="F1859">
        <v>0</v>
      </c>
      <c r="J1859" t="s">
        <v>89</v>
      </c>
      <c r="K1859">
        <v>349097</v>
      </c>
      <c r="L1859">
        <v>1</v>
      </c>
    </row>
    <row r="1860" spans="1:12" x14ac:dyDescent="0.35">
      <c r="A1860">
        <v>11</v>
      </c>
      <c r="C1860">
        <v>0</v>
      </c>
      <c r="D1860" t="s">
        <v>89</v>
      </c>
      <c r="E1860">
        <v>0</v>
      </c>
      <c r="F1860">
        <v>0</v>
      </c>
      <c r="J1860" t="s">
        <v>89</v>
      </c>
      <c r="K1860">
        <v>349097</v>
      </c>
      <c r="L1860">
        <v>1</v>
      </c>
    </row>
    <row r="1861" spans="1:12" x14ac:dyDescent="0.35">
      <c r="A1861">
        <v>12</v>
      </c>
      <c r="C1861">
        <v>0</v>
      </c>
      <c r="D1861" t="s">
        <v>89</v>
      </c>
      <c r="E1861">
        <v>0</v>
      </c>
      <c r="F1861">
        <v>0</v>
      </c>
      <c r="J1861" t="s">
        <v>89</v>
      </c>
      <c r="K1861">
        <v>349097</v>
      </c>
      <c r="L1861">
        <v>1</v>
      </c>
    </row>
    <row r="1862" spans="1:12" x14ac:dyDescent="0.35">
      <c r="A1862">
        <v>1</v>
      </c>
      <c r="B1862" t="s">
        <v>20</v>
      </c>
      <c r="C1862">
        <v>25</v>
      </c>
      <c r="D1862">
        <v>6</v>
      </c>
      <c r="E1862">
        <v>3</v>
      </c>
      <c r="F1862">
        <v>90</v>
      </c>
      <c r="G1862" t="s">
        <v>162</v>
      </c>
      <c r="H1862" t="s">
        <v>162</v>
      </c>
      <c r="I1862">
        <v>1</v>
      </c>
      <c r="J1862">
        <v>6</v>
      </c>
      <c r="K1862">
        <v>18588</v>
      </c>
      <c r="L1862">
        <v>1</v>
      </c>
    </row>
    <row r="1863" spans="1:12" x14ac:dyDescent="0.35">
      <c r="A1863">
        <v>2</v>
      </c>
      <c r="B1863" t="s">
        <v>42</v>
      </c>
      <c r="C1863">
        <v>23</v>
      </c>
      <c r="D1863">
        <v>5</v>
      </c>
      <c r="E1863">
        <v>2</v>
      </c>
      <c r="F1863">
        <v>92</v>
      </c>
      <c r="G1863">
        <v>4.6042824074075117E-3</v>
      </c>
      <c r="H1863">
        <v>4.6042824074075117E-3</v>
      </c>
      <c r="I1863">
        <v>4.6042824074075117E-3</v>
      </c>
      <c r="J1863">
        <v>5</v>
      </c>
      <c r="K1863">
        <v>18588</v>
      </c>
      <c r="L1863">
        <v>1</v>
      </c>
    </row>
    <row r="1864" spans="1:12" x14ac:dyDescent="0.35">
      <c r="A1864">
        <v>3</v>
      </c>
      <c r="B1864" t="s">
        <v>36</v>
      </c>
      <c r="C1864">
        <v>26</v>
      </c>
      <c r="D1864">
        <v>41</v>
      </c>
      <c r="E1864">
        <v>1</v>
      </c>
      <c r="F1864">
        <v>20</v>
      </c>
      <c r="G1864">
        <v>2.3110995370370313E-2</v>
      </c>
      <c r="H1864">
        <v>2.3110995370370313E-2</v>
      </c>
      <c r="I1864">
        <v>2.3110995370370313E-2</v>
      </c>
      <c r="J1864">
        <v>41</v>
      </c>
      <c r="K1864">
        <v>18588</v>
      </c>
      <c r="L1864">
        <v>1</v>
      </c>
    </row>
    <row r="1865" spans="1:12" x14ac:dyDescent="0.35">
      <c r="A1865">
        <v>4</v>
      </c>
      <c r="B1865" t="s">
        <v>71</v>
      </c>
      <c r="C1865">
        <v>17</v>
      </c>
      <c r="D1865">
        <v>13</v>
      </c>
      <c r="E1865">
        <v>2</v>
      </c>
      <c r="F1865">
        <v>64</v>
      </c>
      <c r="G1865">
        <v>1.2479166666665709E-3</v>
      </c>
      <c r="H1865">
        <v>1.2479166666665709E-3</v>
      </c>
      <c r="I1865">
        <v>1.2479166666665709E-3</v>
      </c>
      <c r="J1865">
        <v>13</v>
      </c>
      <c r="K1865">
        <v>18588</v>
      </c>
      <c r="L1865">
        <v>1</v>
      </c>
    </row>
    <row r="1866" spans="1:12" x14ac:dyDescent="0.35">
      <c r="A1866">
        <v>5</v>
      </c>
      <c r="B1866" t="s">
        <v>71</v>
      </c>
      <c r="C1866">
        <v>2</v>
      </c>
      <c r="D1866">
        <v>10</v>
      </c>
      <c r="E1866">
        <v>2</v>
      </c>
      <c r="F1866">
        <v>64</v>
      </c>
      <c r="G1866" t="s">
        <v>274</v>
      </c>
      <c r="H1866">
        <v>591</v>
      </c>
      <c r="I1866">
        <v>591</v>
      </c>
      <c r="J1866">
        <v>10</v>
      </c>
      <c r="K1866">
        <v>18588</v>
      </c>
      <c r="L1866">
        <v>1</v>
      </c>
    </row>
    <row r="1867" spans="1:12" x14ac:dyDescent="0.35">
      <c r="A1867">
        <v>6</v>
      </c>
      <c r="B1867" t="s">
        <v>13</v>
      </c>
      <c r="C1867">
        <v>10</v>
      </c>
      <c r="D1867">
        <v>13</v>
      </c>
      <c r="E1867">
        <v>1</v>
      </c>
      <c r="F1867">
        <v>40</v>
      </c>
      <c r="G1867" t="s">
        <v>67</v>
      </c>
      <c r="H1867">
        <v>8</v>
      </c>
      <c r="I1867">
        <v>8</v>
      </c>
      <c r="J1867">
        <v>13</v>
      </c>
      <c r="K1867">
        <v>18588</v>
      </c>
      <c r="L1867">
        <v>1</v>
      </c>
    </row>
    <row r="1868" spans="1:12" x14ac:dyDescent="0.35">
      <c r="A1868">
        <v>7</v>
      </c>
      <c r="C1868">
        <v>0</v>
      </c>
      <c r="D1868" t="s">
        <v>89</v>
      </c>
      <c r="E1868">
        <v>0</v>
      </c>
      <c r="F1868">
        <v>0</v>
      </c>
      <c r="J1868" t="s">
        <v>89</v>
      </c>
      <c r="K1868">
        <v>18588</v>
      </c>
      <c r="L1868">
        <v>1</v>
      </c>
    </row>
    <row r="1869" spans="1:12" x14ac:dyDescent="0.35">
      <c r="A1869">
        <v>8</v>
      </c>
      <c r="C1869">
        <v>0</v>
      </c>
      <c r="D1869" t="s">
        <v>89</v>
      </c>
      <c r="E1869">
        <v>0</v>
      </c>
      <c r="F1869">
        <v>0</v>
      </c>
      <c r="J1869" t="s">
        <v>89</v>
      </c>
      <c r="K1869">
        <v>18588</v>
      </c>
      <c r="L1869">
        <v>1</v>
      </c>
    </row>
    <row r="1870" spans="1:12" x14ac:dyDescent="0.35">
      <c r="A1870">
        <v>9</v>
      </c>
      <c r="C1870">
        <v>0</v>
      </c>
      <c r="D1870" t="s">
        <v>89</v>
      </c>
      <c r="E1870">
        <v>0</v>
      </c>
      <c r="F1870">
        <v>0</v>
      </c>
      <c r="J1870" t="s">
        <v>89</v>
      </c>
      <c r="K1870">
        <v>18588</v>
      </c>
      <c r="L1870">
        <v>1</v>
      </c>
    </row>
    <row r="1871" spans="1:12" x14ac:dyDescent="0.35">
      <c r="A1871">
        <v>10</v>
      </c>
      <c r="C1871">
        <v>0</v>
      </c>
      <c r="D1871" t="s">
        <v>89</v>
      </c>
      <c r="E1871">
        <v>0</v>
      </c>
      <c r="F1871">
        <v>0</v>
      </c>
      <c r="J1871" t="s">
        <v>89</v>
      </c>
      <c r="K1871">
        <v>18588</v>
      </c>
      <c r="L1871">
        <v>1</v>
      </c>
    </row>
    <row r="1872" spans="1:12" x14ac:dyDescent="0.35">
      <c r="A1872">
        <v>11</v>
      </c>
      <c r="C1872">
        <v>0</v>
      </c>
      <c r="D1872" t="s">
        <v>89</v>
      </c>
      <c r="E1872">
        <v>0</v>
      </c>
      <c r="F1872">
        <v>0</v>
      </c>
      <c r="J1872" t="s">
        <v>89</v>
      </c>
      <c r="K1872">
        <v>18588</v>
      </c>
      <c r="L1872">
        <v>1</v>
      </c>
    </row>
    <row r="1873" spans="1:12" x14ac:dyDescent="0.35">
      <c r="A1873">
        <v>12</v>
      </c>
      <c r="C1873">
        <v>0</v>
      </c>
      <c r="D1873" t="s">
        <v>89</v>
      </c>
      <c r="E1873">
        <v>0</v>
      </c>
      <c r="F1873">
        <v>0</v>
      </c>
      <c r="J1873" t="s">
        <v>89</v>
      </c>
      <c r="K1873">
        <v>18588</v>
      </c>
      <c r="L1873">
        <v>1</v>
      </c>
    </row>
    <row r="1874" spans="1:12" x14ac:dyDescent="0.35">
      <c r="A1874">
        <v>1</v>
      </c>
      <c r="B1874" t="s">
        <v>84</v>
      </c>
      <c r="C1874">
        <v>19</v>
      </c>
      <c r="D1874">
        <v>33</v>
      </c>
      <c r="E1874">
        <v>3</v>
      </c>
      <c r="F1874">
        <v>42</v>
      </c>
      <c r="G1874" t="s">
        <v>170</v>
      </c>
      <c r="H1874" t="s">
        <v>170</v>
      </c>
      <c r="I1874">
        <v>11</v>
      </c>
      <c r="J1874">
        <v>33</v>
      </c>
      <c r="K1874">
        <v>239148</v>
      </c>
      <c r="L1874">
        <v>1</v>
      </c>
    </row>
    <row r="1875" spans="1:12" x14ac:dyDescent="0.35">
      <c r="A1875">
        <v>2</v>
      </c>
      <c r="B1875" t="s">
        <v>120</v>
      </c>
      <c r="C1875">
        <v>4</v>
      </c>
      <c r="D1875">
        <v>38</v>
      </c>
      <c r="E1875">
        <v>2</v>
      </c>
      <c r="F1875">
        <v>37</v>
      </c>
      <c r="G1875">
        <v>5.9546296296295598E-3</v>
      </c>
      <c r="H1875">
        <v>5.9546296296295598E-3</v>
      </c>
      <c r="I1875">
        <v>5.9546296296295598E-3</v>
      </c>
      <c r="J1875">
        <v>38</v>
      </c>
      <c r="K1875">
        <v>239148</v>
      </c>
      <c r="L1875">
        <v>1</v>
      </c>
    </row>
    <row r="1876" spans="1:12" x14ac:dyDescent="0.35">
      <c r="A1876">
        <v>3</v>
      </c>
      <c r="B1876" t="s">
        <v>56</v>
      </c>
      <c r="C1876">
        <v>7</v>
      </c>
      <c r="D1876">
        <v>18</v>
      </c>
      <c r="E1876">
        <v>1</v>
      </c>
      <c r="F1876">
        <v>66</v>
      </c>
      <c r="G1876">
        <v>2.0823148148148229E-2</v>
      </c>
      <c r="H1876">
        <v>2.0823148148148229E-2</v>
      </c>
      <c r="I1876">
        <v>2.0823148148148229E-2</v>
      </c>
      <c r="J1876">
        <v>18</v>
      </c>
      <c r="K1876">
        <v>239148</v>
      </c>
      <c r="L1876">
        <v>1</v>
      </c>
    </row>
    <row r="1877" spans="1:12" x14ac:dyDescent="0.35">
      <c r="A1877">
        <v>4</v>
      </c>
      <c r="B1877" t="s">
        <v>49</v>
      </c>
      <c r="C1877">
        <v>6</v>
      </c>
      <c r="D1877">
        <v>7</v>
      </c>
      <c r="E1877">
        <v>1</v>
      </c>
      <c r="F1877">
        <v>82</v>
      </c>
      <c r="G1877">
        <v>1.1914351851851634E-3</v>
      </c>
      <c r="H1877">
        <v>1.1914351851851634E-3</v>
      </c>
      <c r="I1877">
        <v>1.1914351851851634E-3</v>
      </c>
      <c r="J1877">
        <v>7</v>
      </c>
      <c r="K1877">
        <v>239148</v>
      </c>
      <c r="L1877">
        <v>1</v>
      </c>
    </row>
    <row r="1878" spans="1:12" x14ac:dyDescent="0.35">
      <c r="A1878">
        <v>5</v>
      </c>
      <c r="B1878" t="s">
        <v>93</v>
      </c>
      <c r="C1878">
        <v>6</v>
      </c>
      <c r="D1878" t="s">
        <v>275</v>
      </c>
      <c r="E1878">
        <v>1</v>
      </c>
      <c r="F1878">
        <v>43</v>
      </c>
      <c r="G1878" t="s">
        <v>276</v>
      </c>
      <c r="H1878">
        <v>549</v>
      </c>
      <c r="I1878">
        <v>549</v>
      </c>
      <c r="J1878" t="s">
        <v>275</v>
      </c>
      <c r="K1878">
        <v>239148</v>
      </c>
      <c r="L1878">
        <v>1</v>
      </c>
    </row>
    <row r="1879" spans="1:12" x14ac:dyDescent="0.35">
      <c r="A1879">
        <v>6</v>
      </c>
      <c r="B1879" t="s">
        <v>33</v>
      </c>
      <c r="C1879">
        <v>19</v>
      </c>
      <c r="D1879">
        <v>2</v>
      </c>
      <c r="E1879">
        <v>1</v>
      </c>
      <c r="F1879">
        <v>95</v>
      </c>
      <c r="G1879" t="s">
        <v>34</v>
      </c>
      <c r="H1879">
        <v>19</v>
      </c>
      <c r="I1879">
        <v>19</v>
      </c>
      <c r="J1879">
        <v>2</v>
      </c>
      <c r="K1879">
        <v>239148</v>
      </c>
      <c r="L1879">
        <v>1</v>
      </c>
    </row>
    <row r="1880" spans="1:12" x14ac:dyDescent="0.35">
      <c r="A1880">
        <v>7</v>
      </c>
      <c r="C1880">
        <v>0</v>
      </c>
      <c r="D1880" t="s">
        <v>89</v>
      </c>
      <c r="E1880">
        <v>0</v>
      </c>
      <c r="F1880">
        <v>0</v>
      </c>
      <c r="J1880" t="s">
        <v>89</v>
      </c>
      <c r="K1880">
        <v>239148</v>
      </c>
      <c r="L1880">
        <v>1</v>
      </c>
    </row>
    <row r="1881" spans="1:12" x14ac:dyDescent="0.35">
      <c r="A1881">
        <v>8</v>
      </c>
      <c r="C1881">
        <v>0</v>
      </c>
      <c r="D1881" t="s">
        <v>89</v>
      </c>
      <c r="E1881">
        <v>0</v>
      </c>
      <c r="F1881">
        <v>0</v>
      </c>
      <c r="J1881" t="s">
        <v>89</v>
      </c>
      <c r="K1881">
        <v>239148</v>
      </c>
      <c r="L1881">
        <v>1</v>
      </c>
    </row>
    <row r="1882" spans="1:12" x14ac:dyDescent="0.35">
      <c r="A1882">
        <v>9</v>
      </c>
      <c r="C1882">
        <v>0</v>
      </c>
      <c r="D1882" t="s">
        <v>89</v>
      </c>
      <c r="E1882">
        <v>0</v>
      </c>
      <c r="F1882">
        <v>0</v>
      </c>
      <c r="J1882" t="s">
        <v>89</v>
      </c>
      <c r="K1882">
        <v>239148</v>
      </c>
      <c r="L1882">
        <v>1</v>
      </c>
    </row>
    <row r="1883" spans="1:12" x14ac:dyDescent="0.35">
      <c r="A1883">
        <v>10</v>
      </c>
      <c r="C1883">
        <v>0</v>
      </c>
      <c r="D1883" t="s">
        <v>89</v>
      </c>
      <c r="E1883">
        <v>0</v>
      </c>
      <c r="F1883">
        <v>0</v>
      </c>
      <c r="J1883" t="s">
        <v>89</v>
      </c>
      <c r="K1883">
        <v>239148</v>
      </c>
      <c r="L1883">
        <v>1</v>
      </c>
    </row>
    <row r="1884" spans="1:12" x14ac:dyDescent="0.35">
      <c r="A1884">
        <v>11</v>
      </c>
      <c r="C1884">
        <v>0</v>
      </c>
      <c r="D1884" t="s">
        <v>89</v>
      </c>
      <c r="E1884">
        <v>0</v>
      </c>
      <c r="F1884">
        <v>0</v>
      </c>
      <c r="J1884" t="s">
        <v>89</v>
      </c>
      <c r="K1884">
        <v>239148</v>
      </c>
      <c r="L1884">
        <v>1</v>
      </c>
    </row>
    <row r="1885" spans="1:12" x14ac:dyDescent="0.35">
      <c r="A1885">
        <v>12</v>
      </c>
      <c r="C1885">
        <v>0</v>
      </c>
      <c r="D1885" t="s">
        <v>89</v>
      </c>
      <c r="E1885">
        <v>0</v>
      </c>
      <c r="F1885">
        <v>0</v>
      </c>
      <c r="J1885" t="s">
        <v>89</v>
      </c>
      <c r="K1885">
        <v>239148</v>
      </c>
      <c r="L1885">
        <v>1</v>
      </c>
    </row>
    <row r="1886" spans="1:12" x14ac:dyDescent="0.35">
      <c r="A1886">
        <v>1</v>
      </c>
      <c r="B1886" t="s">
        <v>49</v>
      </c>
      <c r="C1886">
        <v>16</v>
      </c>
      <c r="D1886">
        <v>10</v>
      </c>
      <c r="E1886">
        <v>3</v>
      </c>
      <c r="F1886">
        <v>82</v>
      </c>
      <c r="G1886" t="s">
        <v>154</v>
      </c>
      <c r="H1886" t="s">
        <v>154</v>
      </c>
      <c r="I1886">
        <v>7</v>
      </c>
      <c r="J1886">
        <v>10</v>
      </c>
      <c r="K1886">
        <v>37537</v>
      </c>
      <c r="L1886">
        <v>1</v>
      </c>
    </row>
    <row r="1887" spans="1:12" x14ac:dyDescent="0.35">
      <c r="A1887">
        <v>2</v>
      </c>
      <c r="B1887" t="s">
        <v>70</v>
      </c>
      <c r="C1887">
        <v>25</v>
      </c>
      <c r="D1887">
        <v>20</v>
      </c>
      <c r="E1887">
        <v>2</v>
      </c>
      <c r="F1887">
        <v>62</v>
      </c>
      <c r="G1887">
        <v>5.1521990740741597E-3</v>
      </c>
      <c r="H1887">
        <v>5.1521990740741597E-3</v>
      </c>
      <c r="I1887">
        <v>5.1521990740741597E-3</v>
      </c>
      <c r="J1887">
        <v>20</v>
      </c>
      <c r="K1887">
        <v>37537</v>
      </c>
      <c r="L1887">
        <v>1</v>
      </c>
    </row>
    <row r="1888" spans="1:12" x14ac:dyDescent="0.35">
      <c r="A1888">
        <v>3</v>
      </c>
      <c r="B1888" t="s">
        <v>21</v>
      </c>
      <c r="C1888">
        <v>20</v>
      </c>
      <c r="D1888">
        <v>16</v>
      </c>
      <c r="E1888">
        <v>1</v>
      </c>
      <c r="F1888">
        <v>70</v>
      </c>
      <c r="G1888">
        <v>2.054965277777776E-2</v>
      </c>
      <c r="H1888">
        <v>2.054965277777776E-2</v>
      </c>
      <c r="I1888">
        <v>2.054965277777776E-2</v>
      </c>
      <c r="J1888">
        <v>16</v>
      </c>
      <c r="K1888">
        <v>37537</v>
      </c>
      <c r="L1888">
        <v>1</v>
      </c>
    </row>
    <row r="1889" spans="1:12" x14ac:dyDescent="0.35">
      <c r="A1889">
        <v>4</v>
      </c>
      <c r="B1889" t="s">
        <v>140</v>
      </c>
      <c r="C1889">
        <v>15</v>
      </c>
      <c r="D1889">
        <v>10</v>
      </c>
      <c r="E1889">
        <v>2</v>
      </c>
      <c r="F1889">
        <v>73</v>
      </c>
      <c r="G1889">
        <v>1.2383101851851652E-3</v>
      </c>
      <c r="H1889">
        <v>1.2383101851851652E-3</v>
      </c>
      <c r="I1889">
        <v>1.2383101851851652E-3</v>
      </c>
      <c r="J1889">
        <v>10</v>
      </c>
      <c r="K1889">
        <v>37537</v>
      </c>
      <c r="L1889">
        <v>1</v>
      </c>
    </row>
    <row r="1890" spans="1:12" x14ac:dyDescent="0.35">
      <c r="A1890">
        <v>5</v>
      </c>
      <c r="B1890" t="s">
        <v>98</v>
      </c>
      <c r="C1890">
        <v>5</v>
      </c>
      <c r="D1890">
        <v>21</v>
      </c>
      <c r="E1890">
        <v>2</v>
      </c>
      <c r="F1890">
        <v>28</v>
      </c>
      <c r="G1890" t="s">
        <v>277</v>
      </c>
      <c r="H1890">
        <v>516</v>
      </c>
      <c r="I1890">
        <v>516</v>
      </c>
      <c r="J1890">
        <v>21</v>
      </c>
      <c r="K1890">
        <v>37537</v>
      </c>
      <c r="L1890">
        <v>1</v>
      </c>
    </row>
    <row r="1891" spans="1:12" x14ac:dyDescent="0.35">
      <c r="A1891">
        <v>6</v>
      </c>
      <c r="B1891" t="s">
        <v>40</v>
      </c>
      <c r="C1891">
        <v>13</v>
      </c>
      <c r="D1891">
        <v>11</v>
      </c>
      <c r="E1891">
        <v>1</v>
      </c>
      <c r="F1891">
        <v>50</v>
      </c>
      <c r="G1891" t="s">
        <v>101</v>
      </c>
      <c r="H1891">
        <v>10</v>
      </c>
      <c r="I1891">
        <v>10</v>
      </c>
      <c r="J1891">
        <v>11</v>
      </c>
      <c r="K1891">
        <v>37537</v>
      </c>
      <c r="L1891">
        <v>1</v>
      </c>
    </row>
    <row r="1892" spans="1:12" x14ac:dyDescent="0.35">
      <c r="A1892">
        <v>7</v>
      </c>
      <c r="C1892">
        <v>0</v>
      </c>
      <c r="D1892" t="s">
        <v>89</v>
      </c>
      <c r="E1892">
        <v>0</v>
      </c>
      <c r="F1892">
        <v>0</v>
      </c>
      <c r="J1892" t="s">
        <v>89</v>
      </c>
      <c r="K1892">
        <v>37537</v>
      </c>
      <c r="L1892">
        <v>1</v>
      </c>
    </row>
    <row r="1893" spans="1:12" x14ac:dyDescent="0.35">
      <c r="A1893">
        <v>8</v>
      </c>
      <c r="C1893">
        <v>0</v>
      </c>
      <c r="D1893" t="s">
        <v>89</v>
      </c>
      <c r="E1893">
        <v>0</v>
      </c>
      <c r="F1893">
        <v>0</v>
      </c>
      <c r="J1893" t="s">
        <v>89</v>
      </c>
      <c r="K1893">
        <v>37537</v>
      </c>
      <c r="L1893">
        <v>1</v>
      </c>
    </row>
    <row r="1894" spans="1:12" x14ac:dyDescent="0.35">
      <c r="A1894">
        <v>9</v>
      </c>
      <c r="C1894">
        <v>0</v>
      </c>
      <c r="D1894" t="s">
        <v>89</v>
      </c>
      <c r="E1894">
        <v>0</v>
      </c>
      <c r="F1894">
        <v>0</v>
      </c>
      <c r="J1894" t="s">
        <v>89</v>
      </c>
      <c r="K1894">
        <v>37537</v>
      </c>
      <c r="L1894">
        <v>1</v>
      </c>
    </row>
    <row r="1895" spans="1:12" x14ac:dyDescent="0.35">
      <c r="A1895">
        <v>10</v>
      </c>
      <c r="C1895">
        <v>0</v>
      </c>
      <c r="D1895" t="s">
        <v>89</v>
      </c>
      <c r="E1895">
        <v>0</v>
      </c>
      <c r="F1895">
        <v>0</v>
      </c>
      <c r="J1895" t="s">
        <v>89</v>
      </c>
      <c r="K1895">
        <v>37537</v>
      </c>
      <c r="L1895">
        <v>1</v>
      </c>
    </row>
    <row r="1896" spans="1:12" x14ac:dyDescent="0.35">
      <c r="A1896">
        <v>11</v>
      </c>
      <c r="C1896">
        <v>0</v>
      </c>
      <c r="D1896" t="s">
        <v>89</v>
      </c>
      <c r="E1896">
        <v>0</v>
      </c>
      <c r="F1896">
        <v>0</v>
      </c>
      <c r="J1896" t="s">
        <v>89</v>
      </c>
      <c r="K1896">
        <v>37537</v>
      </c>
      <c r="L1896">
        <v>1</v>
      </c>
    </row>
    <row r="1897" spans="1:12" x14ac:dyDescent="0.35">
      <c r="A1897">
        <v>12</v>
      </c>
      <c r="C1897">
        <v>0</v>
      </c>
      <c r="D1897" t="s">
        <v>89</v>
      </c>
      <c r="E1897">
        <v>0</v>
      </c>
      <c r="F1897">
        <v>0</v>
      </c>
      <c r="J1897" t="s">
        <v>89</v>
      </c>
      <c r="K1897">
        <v>37537</v>
      </c>
      <c r="L1897">
        <v>1</v>
      </c>
    </row>
    <row r="1898" spans="1:12" x14ac:dyDescent="0.35">
      <c r="A1898">
        <v>1</v>
      </c>
      <c r="B1898" t="s">
        <v>21</v>
      </c>
      <c r="C1898">
        <v>16</v>
      </c>
      <c r="D1898">
        <v>16</v>
      </c>
      <c r="E1898">
        <v>2</v>
      </c>
      <c r="F1898">
        <v>70</v>
      </c>
      <c r="G1898" t="s">
        <v>164</v>
      </c>
      <c r="H1898" t="s">
        <v>164</v>
      </c>
      <c r="I1898">
        <v>9</v>
      </c>
      <c r="J1898">
        <v>16</v>
      </c>
      <c r="K1898">
        <v>591912</v>
      </c>
      <c r="L1898">
        <v>1</v>
      </c>
    </row>
    <row r="1899" spans="1:12" x14ac:dyDescent="0.35">
      <c r="A1899">
        <v>2</v>
      </c>
      <c r="B1899" t="s">
        <v>57</v>
      </c>
      <c r="C1899">
        <v>28</v>
      </c>
      <c r="D1899">
        <v>9</v>
      </c>
      <c r="E1899">
        <v>2</v>
      </c>
      <c r="F1899">
        <v>84</v>
      </c>
      <c r="G1899">
        <v>4.8180555555554783E-3</v>
      </c>
      <c r="H1899">
        <v>4.8180555555554783E-3</v>
      </c>
      <c r="I1899">
        <v>4.8180555555554783E-3</v>
      </c>
      <c r="J1899">
        <v>9</v>
      </c>
      <c r="K1899">
        <v>591912</v>
      </c>
      <c r="L1899">
        <v>1</v>
      </c>
    </row>
    <row r="1900" spans="1:12" x14ac:dyDescent="0.35">
      <c r="A1900">
        <v>3</v>
      </c>
      <c r="B1900" t="s">
        <v>71</v>
      </c>
      <c r="C1900">
        <v>21</v>
      </c>
      <c r="D1900">
        <v>19</v>
      </c>
      <c r="E1900">
        <v>1</v>
      </c>
      <c r="F1900">
        <v>64</v>
      </c>
      <c r="G1900">
        <v>2.0971296296296238E-2</v>
      </c>
      <c r="H1900">
        <v>2.0971296296296238E-2</v>
      </c>
      <c r="I1900">
        <v>2.0971296296296238E-2</v>
      </c>
      <c r="J1900">
        <v>19</v>
      </c>
      <c r="K1900">
        <v>591912</v>
      </c>
      <c r="L1900">
        <v>1</v>
      </c>
    </row>
    <row r="1901" spans="1:12" x14ac:dyDescent="0.35">
      <c r="A1901">
        <v>4</v>
      </c>
      <c r="B1901" t="s">
        <v>114</v>
      </c>
      <c r="C1901">
        <v>14</v>
      </c>
      <c r="D1901">
        <v>15</v>
      </c>
      <c r="E1901">
        <v>2</v>
      </c>
      <c r="F1901">
        <v>58</v>
      </c>
      <c r="G1901">
        <v>1.3018518518519429E-3</v>
      </c>
      <c r="H1901">
        <v>1.3018518518519429E-3</v>
      </c>
      <c r="I1901">
        <v>1.3018518518519429E-3</v>
      </c>
      <c r="J1901">
        <v>15</v>
      </c>
      <c r="K1901">
        <v>591912</v>
      </c>
      <c r="L1901">
        <v>1</v>
      </c>
    </row>
    <row r="1902" spans="1:12" x14ac:dyDescent="0.35">
      <c r="A1902">
        <v>5</v>
      </c>
      <c r="B1902" t="s">
        <v>69</v>
      </c>
      <c r="C1902">
        <v>12</v>
      </c>
      <c r="D1902">
        <v>27</v>
      </c>
      <c r="E1902">
        <v>2</v>
      </c>
      <c r="F1902">
        <v>10</v>
      </c>
      <c r="G1902" t="s">
        <v>278</v>
      </c>
      <c r="H1902">
        <v>473</v>
      </c>
      <c r="I1902">
        <v>473</v>
      </c>
      <c r="J1902">
        <v>27</v>
      </c>
      <c r="K1902">
        <v>591912</v>
      </c>
      <c r="L1902">
        <v>1</v>
      </c>
    </row>
    <row r="1903" spans="1:12" x14ac:dyDescent="0.35">
      <c r="A1903">
        <v>6</v>
      </c>
      <c r="B1903" t="s">
        <v>21</v>
      </c>
      <c r="C1903">
        <v>18</v>
      </c>
      <c r="D1903">
        <v>7</v>
      </c>
      <c r="E1903">
        <v>1</v>
      </c>
      <c r="F1903">
        <v>70</v>
      </c>
      <c r="G1903" t="s">
        <v>39</v>
      </c>
      <c r="H1903">
        <v>14</v>
      </c>
      <c r="I1903">
        <v>14</v>
      </c>
      <c r="J1903">
        <v>7</v>
      </c>
      <c r="K1903">
        <v>591912</v>
      </c>
      <c r="L1903">
        <v>1</v>
      </c>
    </row>
    <row r="1904" spans="1:12" x14ac:dyDescent="0.35">
      <c r="A1904">
        <v>7</v>
      </c>
      <c r="C1904">
        <v>0</v>
      </c>
      <c r="D1904" t="s">
        <v>89</v>
      </c>
      <c r="E1904">
        <v>0</v>
      </c>
      <c r="F1904">
        <v>0</v>
      </c>
      <c r="J1904" t="s">
        <v>89</v>
      </c>
      <c r="K1904">
        <v>591912</v>
      </c>
      <c r="L1904">
        <v>1</v>
      </c>
    </row>
    <row r="1905" spans="1:12" x14ac:dyDescent="0.35">
      <c r="A1905">
        <v>8</v>
      </c>
      <c r="C1905">
        <v>0</v>
      </c>
      <c r="D1905" t="s">
        <v>89</v>
      </c>
      <c r="E1905">
        <v>0</v>
      </c>
      <c r="F1905">
        <v>0</v>
      </c>
      <c r="J1905" t="s">
        <v>89</v>
      </c>
      <c r="K1905">
        <v>591912</v>
      </c>
      <c r="L1905">
        <v>1</v>
      </c>
    </row>
    <row r="1906" spans="1:12" x14ac:dyDescent="0.35">
      <c r="A1906">
        <v>9</v>
      </c>
      <c r="C1906">
        <v>0</v>
      </c>
      <c r="D1906" t="s">
        <v>89</v>
      </c>
      <c r="E1906">
        <v>0</v>
      </c>
      <c r="F1906">
        <v>0</v>
      </c>
      <c r="J1906" t="s">
        <v>89</v>
      </c>
      <c r="K1906">
        <v>591912</v>
      </c>
      <c r="L1906">
        <v>1</v>
      </c>
    </row>
    <row r="1907" spans="1:12" x14ac:dyDescent="0.35">
      <c r="A1907">
        <v>10</v>
      </c>
      <c r="C1907">
        <v>0</v>
      </c>
      <c r="D1907" t="s">
        <v>89</v>
      </c>
      <c r="E1907">
        <v>0</v>
      </c>
      <c r="F1907">
        <v>0</v>
      </c>
      <c r="J1907" t="s">
        <v>89</v>
      </c>
      <c r="K1907">
        <v>591912</v>
      </c>
      <c r="L1907">
        <v>1</v>
      </c>
    </row>
    <row r="1908" spans="1:12" x14ac:dyDescent="0.35">
      <c r="A1908">
        <v>11</v>
      </c>
      <c r="C1908">
        <v>0</v>
      </c>
      <c r="D1908" t="s">
        <v>89</v>
      </c>
      <c r="E1908">
        <v>0</v>
      </c>
      <c r="F1908">
        <v>0</v>
      </c>
      <c r="J1908" t="s">
        <v>89</v>
      </c>
      <c r="K1908">
        <v>591912</v>
      </c>
      <c r="L1908">
        <v>1</v>
      </c>
    </row>
    <row r="1909" spans="1:12" x14ac:dyDescent="0.35">
      <c r="A1909">
        <v>12</v>
      </c>
      <c r="C1909">
        <v>0</v>
      </c>
      <c r="D1909" t="s">
        <v>89</v>
      </c>
      <c r="E1909">
        <v>0</v>
      </c>
      <c r="F1909">
        <v>0</v>
      </c>
      <c r="J1909" t="s">
        <v>89</v>
      </c>
      <c r="K1909">
        <v>591912</v>
      </c>
      <c r="L1909">
        <v>1</v>
      </c>
    </row>
    <row r="1910" spans="1:12" x14ac:dyDescent="0.35">
      <c r="A1910">
        <v>1</v>
      </c>
      <c r="B1910" t="s">
        <v>70</v>
      </c>
      <c r="C1910">
        <v>29</v>
      </c>
      <c r="D1910">
        <v>20</v>
      </c>
      <c r="E1910">
        <v>3</v>
      </c>
      <c r="F1910">
        <v>62</v>
      </c>
      <c r="G1910" t="s">
        <v>164</v>
      </c>
      <c r="H1910" t="s">
        <v>164</v>
      </c>
      <c r="I1910">
        <v>9</v>
      </c>
      <c r="J1910">
        <v>20</v>
      </c>
      <c r="K1910">
        <v>168305</v>
      </c>
      <c r="L1910">
        <v>1</v>
      </c>
    </row>
    <row r="1911" spans="1:12" x14ac:dyDescent="0.35">
      <c r="A1911">
        <v>2</v>
      </c>
      <c r="B1911" t="s">
        <v>106</v>
      </c>
      <c r="C1911">
        <v>30</v>
      </c>
      <c r="D1911">
        <v>2</v>
      </c>
      <c r="E1911">
        <v>2</v>
      </c>
      <c r="F1911">
        <v>98</v>
      </c>
      <c r="G1911">
        <v>4.5012731481481882E-3</v>
      </c>
      <c r="H1911">
        <v>4.5012731481481882E-3</v>
      </c>
      <c r="I1911">
        <v>4.5012731481481882E-3</v>
      </c>
      <c r="J1911">
        <v>2</v>
      </c>
      <c r="K1911">
        <v>168305</v>
      </c>
      <c r="L1911">
        <v>1</v>
      </c>
    </row>
    <row r="1912" spans="1:12" x14ac:dyDescent="0.35">
      <c r="A1912">
        <v>3</v>
      </c>
      <c r="B1912" t="s">
        <v>76</v>
      </c>
      <c r="C1912">
        <v>23</v>
      </c>
      <c r="D1912">
        <v>14</v>
      </c>
      <c r="E1912">
        <v>1</v>
      </c>
      <c r="F1912">
        <v>74</v>
      </c>
      <c r="G1912">
        <v>2.0479513888888912E-2</v>
      </c>
      <c r="H1912">
        <v>2.0479513888888912E-2</v>
      </c>
      <c r="I1912">
        <v>2.0479513888888912E-2</v>
      </c>
      <c r="J1912">
        <v>14</v>
      </c>
      <c r="K1912">
        <v>168305</v>
      </c>
      <c r="L1912">
        <v>1</v>
      </c>
    </row>
    <row r="1913" spans="1:12" x14ac:dyDescent="0.35">
      <c r="A1913">
        <v>4</v>
      </c>
      <c r="B1913" t="s">
        <v>113</v>
      </c>
      <c r="C1913">
        <v>8</v>
      </c>
      <c r="D1913">
        <v>23</v>
      </c>
      <c r="E1913">
        <v>2</v>
      </c>
      <c r="F1913">
        <v>36</v>
      </c>
      <c r="G1913">
        <v>1.431712962963072E-3</v>
      </c>
      <c r="H1913">
        <v>1.431712962963072E-3</v>
      </c>
      <c r="I1913">
        <v>1.431712962963072E-3</v>
      </c>
      <c r="J1913">
        <v>23</v>
      </c>
      <c r="K1913">
        <v>168305</v>
      </c>
      <c r="L1913">
        <v>1</v>
      </c>
    </row>
    <row r="1914" spans="1:12" x14ac:dyDescent="0.35">
      <c r="A1914">
        <v>5</v>
      </c>
      <c r="B1914" t="s">
        <v>48</v>
      </c>
      <c r="C1914">
        <v>3</v>
      </c>
      <c r="D1914">
        <v>7</v>
      </c>
      <c r="E1914">
        <v>2</v>
      </c>
      <c r="F1914">
        <v>76</v>
      </c>
      <c r="G1914" t="s">
        <v>279</v>
      </c>
      <c r="H1914">
        <v>607</v>
      </c>
      <c r="I1914">
        <v>607</v>
      </c>
      <c r="J1914">
        <v>7</v>
      </c>
      <c r="K1914">
        <v>168305</v>
      </c>
      <c r="L1914">
        <v>1</v>
      </c>
    </row>
    <row r="1915" spans="1:12" x14ac:dyDescent="0.35">
      <c r="A1915">
        <v>6</v>
      </c>
      <c r="B1915" t="s">
        <v>131</v>
      </c>
      <c r="C1915">
        <v>7</v>
      </c>
      <c r="D1915">
        <v>20</v>
      </c>
      <c r="E1915">
        <v>1</v>
      </c>
      <c r="F1915">
        <v>5</v>
      </c>
      <c r="G1915" t="s">
        <v>132</v>
      </c>
      <c r="H1915">
        <v>1</v>
      </c>
      <c r="I1915">
        <v>1</v>
      </c>
      <c r="J1915">
        <v>20</v>
      </c>
      <c r="K1915">
        <v>168305</v>
      </c>
      <c r="L1915">
        <v>1</v>
      </c>
    </row>
    <row r="1916" spans="1:12" x14ac:dyDescent="0.35">
      <c r="A1916">
        <v>7</v>
      </c>
      <c r="C1916">
        <v>0</v>
      </c>
      <c r="D1916" t="s">
        <v>89</v>
      </c>
      <c r="E1916">
        <v>0</v>
      </c>
      <c r="F1916">
        <v>0</v>
      </c>
      <c r="J1916" t="s">
        <v>89</v>
      </c>
      <c r="K1916">
        <v>168305</v>
      </c>
      <c r="L1916">
        <v>1</v>
      </c>
    </row>
    <row r="1917" spans="1:12" x14ac:dyDescent="0.35">
      <c r="A1917">
        <v>8</v>
      </c>
      <c r="C1917">
        <v>0</v>
      </c>
      <c r="D1917" t="s">
        <v>89</v>
      </c>
      <c r="E1917">
        <v>0</v>
      </c>
      <c r="F1917">
        <v>0</v>
      </c>
      <c r="J1917" t="s">
        <v>89</v>
      </c>
      <c r="K1917">
        <v>168305</v>
      </c>
      <c r="L1917">
        <v>1</v>
      </c>
    </row>
    <row r="1918" spans="1:12" x14ac:dyDescent="0.35">
      <c r="A1918">
        <v>9</v>
      </c>
      <c r="C1918">
        <v>0</v>
      </c>
      <c r="D1918" t="s">
        <v>89</v>
      </c>
      <c r="E1918">
        <v>0</v>
      </c>
      <c r="F1918">
        <v>0</v>
      </c>
      <c r="J1918" t="s">
        <v>89</v>
      </c>
      <c r="K1918">
        <v>168305</v>
      </c>
      <c r="L1918">
        <v>1</v>
      </c>
    </row>
    <row r="1919" spans="1:12" x14ac:dyDescent="0.35">
      <c r="A1919">
        <v>10</v>
      </c>
      <c r="C1919">
        <v>0</v>
      </c>
      <c r="D1919" t="s">
        <v>89</v>
      </c>
      <c r="E1919">
        <v>0</v>
      </c>
      <c r="F1919">
        <v>0</v>
      </c>
      <c r="J1919" t="s">
        <v>89</v>
      </c>
      <c r="K1919">
        <v>168305</v>
      </c>
      <c r="L1919">
        <v>1</v>
      </c>
    </row>
    <row r="1920" spans="1:12" x14ac:dyDescent="0.35">
      <c r="A1920">
        <v>11</v>
      </c>
      <c r="C1920">
        <v>0</v>
      </c>
      <c r="D1920" t="s">
        <v>89</v>
      </c>
      <c r="E1920">
        <v>0</v>
      </c>
      <c r="F1920">
        <v>0</v>
      </c>
      <c r="J1920" t="s">
        <v>89</v>
      </c>
      <c r="K1920">
        <v>168305</v>
      </c>
      <c r="L1920">
        <v>1</v>
      </c>
    </row>
    <row r="1921" spans="1:12" x14ac:dyDescent="0.35">
      <c r="A1921">
        <v>12</v>
      </c>
      <c r="C1921">
        <v>0</v>
      </c>
      <c r="D1921" t="s">
        <v>89</v>
      </c>
      <c r="E1921">
        <v>0</v>
      </c>
      <c r="F1921">
        <v>0</v>
      </c>
      <c r="J1921" t="s">
        <v>89</v>
      </c>
      <c r="K1921">
        <v>168305</v>
      </c>
      <c r="L1921">
        <v>1</v>
      </c>
    </row>
    <row r="1922" spans="1:12" x14ac:dyDescent="0.35">
      <c r="A1922">
        <v>1</v>
      </c>
      <c r="B1922" t="s">
        <v>64</v>
      </c>
      <c r="C1922">
        <v>21</v>
      </c>
      <c r="D1922">
        <v>23</v>
      </c>
      <c r="E1922">
        <v>3</v>
      </c>
      <c r="F1922">
        <v>56</v>
      </c>
      <c r="G1922" t="s">
        <v>164</v>
      </c>
      <c r="H1922" t="s">
        <v>164</v>
      </c>
      <c r="I1922">
        <v>9</v>
      </c>
      <c r="J1922">
        <v>23</v>
      </c>
      <c r="K1922">
        <v>103389</v>
      </c>
      <c r="L1922">
        <v>1</v>
      </c>
    </row>
    <row r="1923" spans="1:12" x14ac:dyDescent="0.35">
      <c r="A1923">
        <v>2</v>
      </c>
      <c r="B1923" t="s">
        <v>28</v>
      </c>
      <c r="C1923">
        <v>9</v>
      </c>
      <c r="D1923">
        <v>11</v>
      </c>
      <c r="E1923">
        <v>2</v>
      </c>
      <c r="F1923">
        <v>80</v>
      </c>
      <c r="G1923">
        <v>4.8532407407406719E-3</v>
      </c>
      <c r="H1923">
        <v>4.8532407407406719E-3</v>
      </c>
      <c r="I1923">
        <v>4.8532407407406719E-3</v>
      </c>
      <c r="J1923">
        <v>11</v>
      </c>
      <c r="K1923">
        <v>103389</v>
      </c>
      <c r="L1923">
        <v>1</v>
      </c>
    </row>
    <row r="1924" spans="1:12" x14ac:dyDescent="0.35">
      <c r="A1924">
        <v>3</v>
      </c>
      <c r="B1924" t="s">
        <v>28</v>
      </c>
      <c r="C1924">
        <v>18</v>
      </c>
      <c r="D1924">
        <v>11</v>
      </c>
      <c r="E1924">
        <v>1</v>
      </c>
      <c r="F1924">
        <v>80</v>
      </c>
      <c r="G1924">
        <v>2.0346180555555593E-2</v>
      </c>
      <c r="H1924">
        <v>2.0346180555555593E-2</v>
      </c>
      <c r="I1924">
        <v>2.0346180555555593E-2</v>
      </c>
      <c r="J1924">
        <v>11</v>
      </c>
      <c r="K1924">
        <v>103389</v>
      </c>
      <c r="L1924">
        <v>1</v>
      </c>
    </row>
    <row r="1925" spans="1:12" x14ac:dyDescent="0.35">
      <c r="A1925">
        <v>4</v>
      </c>
      <c r="B1925" t="s">
        <v>13</v>
      </c>
      <c r="C1925">
        <v>6</v>
      </c>
      <c r="D1925">
        <v>21</v>
      </c>
      <c r="E1925">
        <v>2</v>
      </c>
      <c r="F1925">
        <v>40</v>
      </c>
      <c r="G1925">
        <v>1.4217592592593586E-3</v>
      </c>
      <c r="H1925">
        <v>1.4217592592593586E-3</v>
      </c>
      <c r="I1925">
        <v>1.4217592592593586E-3</v>
      </c>
      <c r="J1925">
        <v>21</v>
      </c>
      <c r="K1925">
        <v>103389</v>
      </c>
      <c r="L1925">
        <v>1</v>
      </c>
    </row>
    <row r="1926" spans="1:12" x14ac:dyDescent="0.35">
      <c r="A1926">
        <v>5</v>
      </c>
      <c r="B1926" t="s">
        <v>62</v>
      </c>
      <c r="C1926">
        <v>9</v>
      </c>
      <c r="D1926">
        <v>13</v>
      </c>
      <c r="E1926">
        <v>1</v>
      </c>
      <c r="F1926">
        <v>52</v>
      </c>
      <c r="G1926" t="s">
        <v>111</v>
      </c>
      <c r="H1926">
        <v>584</v>
      </c>
      <c r="I1926">
        <v>584</v>
      </c>
      <c r="J1926">
        <v>13</v>
      </c>
      <c r="K1926">
        <v>103389</v>
      </c>
      <c r="L1926">
        <v>1</v>
      </c>
    </row>
    <row r="1927" spans="1:12" x14ac:dyDescent="0.35">
      <c r="A1927">
        <v>6</v>
      </c>
      <c r="B1927" t="s">
        <v>36</v>
      </c>
      <c r="C1927">
        <v>16</v>
      </c>
      <c r="D1927">
        <v>17</v>
      </c>
      <c r="E1927">
        <v>1</v>
      </c>
      <c r="F1927">
        <v>20</v>
      </c>
      <c r="G1927" t="s">
        <v>52</v>
      </c>
      <c r="H1927">
        <v>4</v>
      </c>
      <c r="I1927">
        <v>4</v>
      </c>
      <c r="J1927">
        <v>17</v>
      </c>
      <c r="K1927">
        <v>103389</v>
      </c>
      <c r="L1927">
        <v>1</v>
      </c>
    </row>
    <row r="1928" spans="1:12" x14ac:dyDescent="0.35">
      <c r="A1928">
        <v>7</v>
      </c>
      <c r="C1928">
        <v>0</v>
      </c>
      <c r="D1928" t="s">
        <v>89</v>
      </c>
      <c r="E1928">
        <v>0</v>
      </c>
      <c r="F1928">
        <v>0</v>
      </c>
      <c r="J1928" t="s">
        <v>89</v>
      </c>
      <c r="K1928">
        <v>103389</v>
      </c>
      <c r="L1928">
        <v>1</v>
      </c>
    </row>
    <row r="1929" spans="1:12" x14ac:dyDescent="0.35">
      <c r="A1929">
        <v>8</v>
      </c>
      <c r="C1929">
        <v>0</v>
      </c>
      <c r="D1929" t="s">
        <v>89</v>
      </c>
      <c r="E1929">
        <v>0</v>
      </c>
      <c r="F1929">
        <v>0</v>
      </c>
      <c r="J1929" t="s">
        <v>89</v>
      </c>
      <c r="K1929">
        <v>103389</v>
      </c>
      <c r="L1929">
        <v>1</v>
      </c>
    </row>
    <row r="1930" spans="1:12" x14ac:dyDescent="0.35">
      <c r="A1930">
        <v>9</v>
      </c>
      <c r="C1930">
        <v>0</v>
      </c>
      <c r="D1930" t="s">
        <v>89</v>
      </c>
      <c r="E1930">
        <v>0</v>
      </c>
      <c r="F1930">
        <v>0</v>
      </c>
      <c r="J1930" t="s">
        <v>89</v>
      </c>
      <c r="K1930">
        <v>103389</v>
      </c>
      <c r="L1930">
        <v>1</v>
      </c>
    </row>
    <row r="1931" spans="1:12" x14ac:dyDescent="0.35">
      <c r="A1931">
        <v>10</v>
      </c>
      <c r="C1931">
        <v>0</v>
      </c>
      <c r="D1931" t="s">
        <v>89</v>
      </c>
      <c r="E1931">
        <v>0</v>
      </c>
      <c r="F1931">
        <v>0</v>
      </c>
      <c r="J1931" t="s">
        <v>89</v>
      </c>
      <c r="K1931">
        <v>103389</v>
      </c>
      <c r="L1931">
        <v>1</v>
      </c>
    </row>
    <row r="1932" spans="1:12" x14ac:dyDescent="0.35">
      <c r="A1932">
        <v>11</v>
      </c>
      <c r="C1932">
        <v>0</v>
      </c>
      <c r="D1932" t="s">
        <v>89</v>
      </c>
      <c r="E1932">
        <v>0</v>
      </c>
      <c r="F1932">
        <v>0</v>
      </c>
      <c r="J1932" t="s">
        <v>89</v>
      </c>
      <c r="K1932">
        <v>103389</v>
      </c>
      <c r="L1932">
        <v>1</v>
      </c>
    </row>
    <row r="1933" spans="1:12" x14ac:dyDescent="0.35">
      <c r="A1933">
        <v>12</v>
      </c>
      <c r="C1933">
        <v>0</v>
      </c>
      <c r="D1933" t="s">
        <v>89</v>
      </c>
      <c r="E1933">
        <v>0</v>
      </c>
      <c r="F1933">
        <v>0</v>
      </c>
      <c r="J1933" t="s">
        <v>89</v>
      </c>
      <c r="K1933">
        <v>103389</v>
      </c>
      <c r="L1933">
        <v>1</v>
      </c>
    </row>
    <row r="1934" spans="1:12" x14ac:dyDescent="0.35">
      <c r="A1934">
        <v>1</v>
      </c>
      <c r="B1934" t="s">
        <v>91</v>
      </c>
      <c r="C1934">
        <v>35</v>
      </c>
      <c r="D1934">
        <v>8</v>
      </c>
      <c r="E1934">
        <v>3</v>
      </c>
      <c r="F1934">
        <v>86</v>
      </c>
      <c r="G1934" t="s">
        <v>68</v>
      </c>
      <c r="H1934" t="s">
        <v>68</v>
      </c>
      <c r="I1934">
        <v>6</v>
      </c>
      <c r="J1934">
        <v>8</v>
      </c>
      <c r="K1934">
        <v>2536</v>
      </c>
      <c r="L1934">
        <v>1</v>
      </c>
    </row>
    <row r="1935" spans="1:12" x14ac:dyDescent="0.35">
      <c r="A1935">
        <v>2</v>
      </c>
      <c r="B1935" t="s">
        <v>157</v>
      </c>
      <c r="C1935">
        <v>24</v>
      </c>
      <c r="D1935">
        <v>49</v>
      </c>
      <c r="E1935">
        <v>2</v>
      </c>
      <c r="F1935">
        <v>26</v>
      </c>
      <c r="G1935">
        <v>6.4238425925926546E-3</v>
      </c>
      <c r="H1935">
        <v>6.4238425925926546E-3</v>
      </c>
      <c r="I1935">
        <v>6.4238425925926546E-3</v>
      </c>
      <c r="J1935">
        <v>49</v>
      </c>
      <c r="K1935">
        <v>2536</v>
      </c>
      <c r="L1935">
        <v>1</v>
      </c>
    </row>
    <row r="1936" spans="1:12" x14ac:dyDescent="0.35">
      <c r="A1936">
        <v>3</v>
      </c>
      <c r="B1936" t="s">
        <v>29</v>
      </c>
      <c r="C1936">
        <v>36</v>
      </c>
      <c r="D1936">
        <v>4</v>
      </c>
      <c r="E1936">
        <v>1</v>
      </c>
      <c r="F1936">
        <v>94</v>
      </c>
      <c r="G1936">
        <v>1.9010416666666696E-2</v>
      </c>
      <c r="H1936">
        <v>1.9010416666666696E-2</v>
      </c>
      <c r="I1936">
        <v>1.9010416666666696E-2</v>
      </c>
      <c r="J1936">
        <v>4</v>
      </c>
      <c r="K1936">
        <v>2536</v>
      </c>
      <c r="L1936">
        <v>1</v>
      </c>
    </row>
    <row r="1937" spans="1:12" x14ac:dyDescent="0.35">
      <c r="A1937">
        <v>4</v>
      </c>
      <c r="B1937" t="s">
        <v>115</v>
      </c>
      <c r="C1937">
        <v>16</v>
      </c>
      <c r="D1937">
        <v>24</v>
      </c>
      <c r="E1937">
        <v>2</v>
      </c>
      <c r="F1937">
        <v>34</v>
      </c>
      <c r="G1937">
        <v>1.460069444444434E-3</v>
      </c>
      <c r="H1937">
        <v>1.460069444444434E-3</v>
      </c>
      <c r="I1937">
        <v>1.460069444444434E-3</v>
      </c>
      <c r="J1937">
        <v>24</v>
      </c>
      <c r="K1937">
        <v>2536</v>
      </c>
      <c r="L1937">
        <v>1</v>
      </c>
    </row>
    <row r="1938" spans="1:12" x14ac:dyDescent="0.35">
      <c r="A1938">
        <v>5</v>
      </c>
      <c r="B1938" t="s">
        <v>12</v>
      </c>
      <c r="C1938">
        <v>7</v>
      </c>
      <c r="D1938">
        <v>9</v>
      </c>
      <c r="E1938">
        <v>1</v>
      </c>
      <c r="F1938">
        <v>68</v>
      </c>
      <c r="G1938" t="s">
        <v>32</v>
      </c>
      <c r="H1938">
        <v>598</v>
      </c>
      <c r="I1938">
        <v>598</v>
      </c>
      <c r="J1938">
        <v>9</v>
      </c>
      <c r="K1938">
        <v>2536</v>
      </c>
      <c r="L1938">
        <v>1</v>
      </c>
    </row>
    <row r="1939" spans="1:12" x14ac:dyDescent="0.35">
      <c r="A1939">
        <v>6</v>
      </c>
      <c r="B1939" t="s">
        <v>69</v>
      </c>
      <c r="C1939">
        <v>15</v>
      </c>
      <c r="D1939">
        <v>19</v>
      </c>
      <c r="E1939">
        <v>1</v>
      </c>
      <c r="F1939">
        <v>10</v>
      </c>
      <c r="G1939" t="s">
        <v>112</v>
      </c>
      <c r="H1939">
        <v>2</v>
      </c>
      <c r="I1939">
        <v>2</v>
      </c>
      <c r="J1939">
        <v>19</v>
      </c>
      <c r="K1939">
        <v>2536</v>
      </c>
      <c r="L1939">
        <v>1</v>
      </c>
    </row>
    <row r="1940" spans="1:12" x14ac:dyDescent="0.35">
      <c r="A1940">
        <v>7</v>
      </c>
      <c r="C1940">
        <v>0</v>
      </c>
      <c r="D1940" t="s">
        <v>89</v>
      </c>
      <c r="E1940">
        <v>0</v>
      </c>
      <c r="F1940">
        <v>0</v>
      </c>
      <c r="J1940" t="s">
        <v>89</v>
      </c>
      <c r="K1940">
        <v>2536</v>
      </c>
      <c r="L1940">
        <v>1</v>
      </c>
    </row>
    <row r="1941" spans="1:12" x14ac:dyDescent="0.35">
      <c r="A1941">
        <v>8</v>
      </c>
      <c r="C1941">
        <v>0</v>
      </c>
      <c r="D1941" t="s">
        <v>89</v>
      </c>
      <c r="E1941">
        <v>0</v>
      </c>
      <c r="F1941">
        <v>0</v>
      </c>
      <c r="J1941" t="s">
        <v>89</v>
      </c>
      <c r="K1941">
        <v>2536</v>
      </c>
      <c r="L1941">
        <v>1</v>
      </c>
    </row>
    <row r="1942" spans="1:12" x14ac:dyDescent="0.35">
      <c r="A1942">
        <v>9</v>
      </c>
      <c r="C1942">
        <v>0</v>
      </c>
      <c r="D1942" t="s">
        <v>89</v>
      </c>
      <c r="E1942">
        <v>0</v>
      </c>
      <c r="F1942">
        <v>0</v>
      </c>
      <c r="J1942" t="s">
        <v>89</v>
      </c>
      <c r="K1942">
        <v>2536</v>
      </c>
      <c r="L1942">
        <v>1</v>
      </c>
    </row>
    <row r="1943" spans="1:12" x14ac:dyDescent="0.35">
      <c r="A1943">
        <v>10</v>
      </c>
      <c r="C1943">
        <v>0</v>
      </c>
      <c r="D1943" t="s">
        <v>89</v>
      </c>
      <c r="E1943">
        <v>0</v>
      </c>
      <c r="F1943">
        <v>0</v>
      </c>
      <c r="J1943" t="s">
        <v>89</v>
      </c>
      <c r="K1943">
        <v>2536</v>
      </c>
      <c r="L1943">
        <v>1</v>
      </c>
    </row>
    <row r="1944" spans="1:12" x14ac:dyDescent="0.35">
      <c r="A1944">
        <v>11</v>
      </c>
      <c r="C1944">
        <v>0</v>
      </c>
      <c r="D1944" t="s">
        <v>89</v>
      </c>
      <c r="E1944">
        <v>0</v>
      </c>
      <c r="F1944">
        <v>0</v>
      </c>
      <c r="J1944" t="s">
        <v>89</v>
      </c>
      <c r="K1944">
        <v>2536</v>
      </c>
      <c r="L1944">
        <v>1</v>
      </c>
    </row>
    <row r="1945" spans="1:12" x14ac:dyDescent="0.35">
      <c r="A1945">
        <v>12</v>
      </c>
      <c r="C1945">
        <v>0</v>
      </c>
      <c r="D1945" t="s">
        <v>89</v>
      </c>
      <c r="E1945">
        <v>0</v>
      </c>
      <c r="F1945">
        <v>0</v>
      </c>
      <c r="J1945" t="s">
        <v>89</v>
      </c>
      <c r="K1945">
        <v>2536</v>
      </c>
      <c r="L1945">
        <v>1</v>
      </c>
    </row>
    <row r="1946" spans="1:12" x14ac:dyDescent="0.35">
      <c r="A1946">
        <v>1</v>
      </c>
      <c r="B1946" t="s">
        <v>159</v>
      </c>
      <c r="C1946">
        <v>3</v>
      </c>
      <c r="D1946">
        <v>54</v>
      </c>
      <c r="E1946">
        <v>1</v>
      </c>
      <c r="F1946">
        <v>21</v>
      </c>
      <c r="G1946" t="s">
        <v>213</v>
      </c>
      <c r="H1946" t="s">
        <v>213</v>
      </c>
      <c r="I1946">
        <v>20</v>
      </c>
      <c r="J1946">
        <v>54</v>
      </c>
      <c r="K1946">
        <v>484380</v>
      </c>
      <c r="L1946">
        <v>1</v>
      </c>
    </row>
    <row r="1947" spans="1:12" x14ac:dyDescent="0.35">
      <c r="A1947">
        <v>2</v>
      </c>
      <c r="B1947" t="s">
        <v>76</v>
      </c>
      <c r="C1947">
        <v>11</v>
      </c>
      <c r="D1947">
        <v>14</v>
      </c>
      <c r="E1947">
        <v>1</v>
      </c>
      <c r="F1947">
        <v>74</v>
      </c>
      <c r="G1947">
        <v>4.8984953703703482E-3</v>
      </c>
      <c r="H1947">
        <v>4.8984953703703482E-3</v>
      </c>
      <c r="I1947">
        <v>4.8984953703703482E-3</v>
      </c>
      <c r="J1947">
        <v>14</v>
      </c>
      <c r="K1947">
        <v>484380</v>
      </c>
      <c r="L1947">
        <v>1</v>
      </c>
    </row>
    <row r="1948" spans="1:12" x14ac:dyDescent="0.35">
      <c r="A1948">
        <v>3</v>
      </c>
      <c r="B1948" t="s">
        <v>11</v>
      </c>
      <c r="C1948">
        <v>40</v>
      </c>
      <c r="D1948">
        <v>1</v>
      </c>
      <c r="E1948">
        <v>1</v>
      </c>
      <c r="F1948">
        <v>100</v>
      </c>
      <c r="G1948">
        <v>1.885601851851848E-2</v>
      </c>
      <c r="H1948">
        <v>1.885601851851848E-2</v>
      </c>
      <c r="I1948">
        <v>1.885601851851848E-2</v>
      </c>
      <c r="J1948">
        <v>1</v>
      </c>
      <c r="K1948">
        <v>484380</v>
      </c>
      <c r="L1948">
        <v>1</v>
      </c>
    </row>
    <row r="1949" spans="1:12" x14ac:dyDescent="0.35">
      <c r="A1949">
        <v>4</v>
      </c>
      <c r="B1949" t="s">
        <v>48</v>
      </c>
      <c r="C1949">
        <v>3</v>
      </c>
      <c r="D1949">
        <v>9</v>
      </c>
      <c r="E1949">
        <v>2</v>
      </c>
      <c r="F1949">
        <v>76</v>
      </c>
      <c r="G1949">
        <v>1.2265046296295878E-3</v>
      </c>
      <c r="H1949">
        <v>1.2265046296295878E-3</v>
      </c>
      <c r="I1949">
        <v>1.2265046296295878E-3</v>
      </c>
      <c r="J1949">
        <v>9</v>
      </c>
      <c r="K1949">
        <v>484380</v>
      </c>
      <c r="L1949">
        <v>1</v>
      </c>
    </row>
    <row r="1950" spans="1:12" x14ac:dyDescent="0.35">
      <c r="A1950">
        <v>5</v>
      </c>
      <c r="B1950" t="s">
        <v>55</v>
      </c>
      <c r="C1950">
        <v>4</v>
      </c>
      <c r="D1950">
        <v>20</v>
      </c>
      <c r="E1950">
        <v>2</v>
      </c>
      <c r="F1950">
        <v>31</v>
      </c>
      <c r="G1950" t="s">
        <v>280</v>
      </c>
      <c r="H1950">
        <v>527</v>
      </c>
      <c r="I1950">
        <v>527</v>
      </c>
      <c r="J1950">
        <v>20</v>
      </c>
      <c r="K1950">
        <v>484380</v>
      </c>
      <c r="L1950">
        <v>1</v>
      </c>
    </row>
    <row r="1951" spans="1:12" x14ac:dyDescent="0.35">
      <c r="A1951">
        <v>6</v>
      </c>
      <c r="B1951" t="s">
        <v>126</v>
      </c>
      <c r="C1951">
        <v>17</v>
      </c>
      <c r="D1951">
        <v>18</v>
      </c>
      <c r="E1951">
        <v>1</v>
      </c>
      <c r="F1951">
        <v>15</v>
      </c>
      <c r="G1951" t="s">
        <v>127</v>
      </c>
      <c r="H1951">
        <v>3</v>
      </c>
      <c r="I1951">
        <v>3</v>
      </c>
      <c r="J1951">
        <v>18</v>
      </c>
      <c r="K1951">
        <v>484380</v>
      </c>
      <c r="L1951">
        <v>1</v>
      </c>
    </row>
    <row r="1952" spans="1:12" x14ac:dyDescent="0.35">
      <c r="A1952">
        <v>7</v>
      </c>
      <c r="C1952">
        <v>0</v>
      </c>
      <c r="D1952" t="s">
        <v>89</v>
      </c>
      <c r="E1952">
        <v>0</v>
      </c>
      <c r="F1952">
        <v>0</v>
      </c>
      <c r="J1952" t="s">
        <v>89</v>
      </c>
      <c r="K1952">
        <v>484380</v>
      </c>
      <c r="L1952">
        <v>1</v>
      </c>
    </row>
    <row r="1953" spans="1:12" x14ac:dyDescent="0.35">
      <c r="A1953">
        <v>8</v>
      </c>
      <c r="C1953">
        <v>0</v>
      </c>
      <c r="D1953" t="s">
        <v>89</v>
      </c>
      <c r="E1953">
        <v>0</v>
      </c>
      <c r="F1953">
        <v>0</v>
      </c>
      <c r="J1953" t="s">
        <v>89</v>
      </c>
      <c r="K1953">
        <v>484380</v>
      </c>
      <c r="L1953">
        <v>1</v>
      </c>
    </row>
    <row r="1954" spans="1:12" x14ac:dyDescent="0.35">
      <c r="A1954">
        <v>9</v>
      </c>
      <c r="C1954">
        <v>0</v>
      </c>
      <c r="D1954" t="s">
        <v>89</v>
      </c>
      <c r="E1954">
        <v>0</v>
      </c>
      <c r="F1954">
        <v>0</v>
      </c>
      <c r="J1954" t="s">
        <v>89</v>
      </c>
      <c r="K1954">
        <v>484380</v>
      </c>
      <c r="L1954">
        <v>1</v>
      </c>
    </row>
    <row r="1955" spans="1:12" x14ac:dyDescent="0.35">
      <c r="A1955">
        <v>10</v>
      </c>
      <c r="C1955">
        <v>0</v>
      </c>
      <c r="D1955" t="s">
        <v>89</v>
      </c>
      <c r="E1955">
        <v>0</v>
      </c>
      <c r="F1955">
        <v>0</v>
      </c>
      <c r="J1955" t="s">
        <v>89</v>
      </c>
      <c r="K1955">
        <v>484380</v>
      </c>
      <c r="L1955">
        <v>1</v>
      </c>
    </row>
    <row r="1956" spans="1:12" x14ac:dyDescent="0.35">
      <c r="A1956">
        <v>11</v>
      </c>
      <c r="C1956">
        <v>0</v>
      </c>
      <c r="D1956" t="s">
        <v>89</v>
      </c>
      <c r="E1956">
        <v>0</v>
      </c>
      <c r="F1956">
        <v>0</v>
      </c>
      <c r="J1956" t="s">
        <v>89</v>
      </c>
      <c r="K1956">
        <v>484380</v>
      </c>
      <c r="L1956">
        <v>1</v>
      </c>
    </row>
    <row r="1957" spans="1:12" x14ac:dyDescent="0.35">
      <c r="A1957">
        <v>12</v>
      </c>
      <c r="C1957">
        <v>0</v>
      </c>
      <c r="D1957" t="s">
        <v>89</v>
      </c>
      <c r="E1957">
        <v>0</v>
      </c>
      <c r="F1957">
        <v>0</v>
      </c>
      <c r="J1957" t="s">
        <v>89</v>
      </c>
      <c r="K1957">
        <v>484380</v>
      </c>
      <c r="L1957">
        <v>1</v>
      </c>
    </row>
    <row r="1958" spans="1:12" x14ac:dyDescent="0.35">
      <c r="A1958">
        <v>1</v>
      </c>
      <c r="B1958" t="s">
        <v>54</v>
      </c>
      <c r="C1958">
        <v>26</v>
      </c>
      <c r="D1958">
        <v>40</v>
      </c>
      <c r="E1958">
        <v>3</v>
      </c>
      <c r="F1958">
        <v>35</v>
      </c>
      <c r="G1958" t="s">
        <v>205</v>
      </c>
      <c r="H1958" t="s">
        <v>205</v>
      </c>
      <c r="I1958">
        <v>19</v>
      </c>
      <c r="J1958">
        <v>40</v>
      </c>
      <c r="K1958">
        <v>8859</v>
      </c>
      <c r="L1958">
        <v>1</v>
      </c>
    </row>
    <row r="1959" spans="1:12" x14ac:dyDescent="0.35">
      <c r="A1959">
        <v>2</v>
      </c>
      <c r="B1959" t="s">
        <v>12</v>
      </c>
      <c r="C1959">
        <v>18</v>
      </c>
      <c r="D1959">
        <v>17</v>
      </c>
      <c r="E1959">
        <v>1</v>
      </c>
      <c r="F1959">
        <v>68</v>
      </c>
      <c r="G1959">
        <v>5.0657407407408428E-3</v>
      </c>
      <c r="H1959">
        <v>5.0657407407408428E-3</v>
      </c>
      <c r="I1959">
        <v>5.0657407407408428E-3</v>
      </c>
      <c r="J1959">
        <v>17</v>
      </c>
      <c r="K1959">
        <v>8859</v>
      </c>
      <c r="L1959">
        <v>1</v>
      </c>
    </row>
    <row r="1960" spans="1:12" x14ac:dyDescent="0.35">
      <c r="A1960">
        <v>3</v>
      </c>
      <c r="B1960" t="s">
        <v>57</v>
      </c>
      <c r="C1960">
        <v>38</v>
      </c>
      <c r="D1960">
        <v>9</v>
      </c>
      <c r="E1960">
        <v>1</v>
      </c>
      <c r="F1960">
        <v>84</v>
      </c>
      <c r="G1960">
        <v>1.9943634259259158E-2</v>
      </c>
      <c r="H1960">
        <v>1.9943634259259158E-2</v>
      </c>
      <c r="I1960">
        <v>1.9943634259259158E-2</v>
      </c>
      <c r="J1960">
        <v>9</v>
      </c>
      <c r="K1960">
        <v>8859</v>
      </c>
      <c r="L1960">
        <v>1</v>
      </c>
    </row>
    <row r="1961" spans="1:12" x14ac:dyDescent="0.35">
      <c r="A1961">
        <v>4</v>
      </c>
      <c r="B1961" t="s">
        <v>157</v>
      </c>
      <c r="C1961">
        <v>19</v>
      </c>
      <c r="D1961">
        <v>28</v>
      </c>
      <c r="E1961">
        <v>2</v>
      </c>
      <c r="F1961">
        <v>26</v>
      </c>
      <c r="G1961">
        <v>1.4962962962963289E-3</v>
      </c>
      <c r="H1961">
        <v>1.4962962962963289E-3</v>
      </c>
      <c r="I1961">
        <v>1.4962962962963289E-3</v>
      </c>
      <c r="J1961">
        <v>28</v>
      </c>
      <c r="K1961">
        <v>8859</v>
      </c>
      <c r="L1961">
        <v>1</v>
      </c>
    </row>
    <row r="1962" spans="1:12" x14ac:dyDescent="0.35">
      <c r="A1962">
        <v>5</v>
      </c>
      <c r="B1962" t="s">
        <v>31</v>
      </c>
      <c r="C1962">
        <v>13</v>
      </c>
      <c r="D1962">
        <v>15</v>
      </c>
      <c r="E1962">
        <v>1</v>
      </c>
      <c r="F1962">
        <v>46</v>
      </c>
      <c r="G1962" t="s">
        <v>281</v>
      </c>
      <c r="H1962">
        <v>565</v>
      </c>
      <c r="I1962">
        <v>565</v>
      </c>
      <c r="J1962">
        <v>15</v>
      </c>
      <c r="K1962">
        <v>8859</v>
      </c>
      <c r="L1962">
        <v>1</v>
      </c>
    </row>
    <row r="1963" spans="1:12" x14ac:dyDescent="0.35">
      <c r="A1963">
        <v>6</v>
      </c>
      <c r="B1963" t="s">
        <v>54</v>
      </c>
      <c r="C1963">
        <v>20</v>
      </c>
      <c r="D1963">
        <v>14</v>
      </c>
      <c r="E1963">
        <v>1</v>
      </c>
      <c r="F1963">
        <v>35</v>
      </c>
      <c r="G1963" t="s">
        <v>282</v>
      </c>
      <c r="H1963">
        <v>7</v>
      </c>
      <c r="I1963">
        <v>7</v>
      </c>
      <c r="J1963">
        <v>14</v>
      </c>
      <c r="K1963">
        <v>8859</v>
      </c>
      <c r="L1963">
        <v>1</v>
      </c>
    </row>
    <row r="1964" spans="1:12" x14ac:dyDescent="0.35">
      <c r="A1964">
        <v>7</v>
      </c>
      <c r="C1964">
        <v>0</v>
      </c>
      <c r="D1964" t="s">
        <v>89</v>
      </c>
      <c r="E1964">
        <v>0</v>
      </c>
      <c r="F1964">
        <v>0</v>
      </c>
      <c r="J1964" t="s">
        <v>89</v>
      </c>
      <c r="K1964">
        <v>8859</v>
      </c>
      <c r="L1964">
        <v>1</v>
      </c>
    </row>
    <row r="1965" spans="1:12" x14ac:dyDescent="0.35">
      <c r="A1965">
        <v>8</v>
      </c>
      <c r="C1965">
        <v>0</v>
      </c>
      <c r="D1965" t="s">
        <v>89</v>
      </c>
      <c r="E1965">
        <v>0</v>
      </c>
      <c r="F1965">
        <v>0</v>
      </c>
      <c r="J1965" t="s">
        <v>89</v>
      </c>
      <c r="K1965">
        <v>8859</v>
      </c>
      <c r="L1965">
        <v>1</v>
      </c>
    </row>
    <row r="1966" spans="1:12" x14ac:dyDescent="0.35">
      <c r="A1966">
        <v>9</v>
      </c>
      <c r="C1966">
        <v>0</v>
      </c>
      <c r="D1966" t="s">
        <v>89</v>
      </c>
      <c r="E1966">
        <v>0</v>
      </c>
      <c r="F1966">
        <v>0</v>
      </c>
      <c r="J1966" t="s">
        <v>89</v>
      </c>
      <c r="K1966">
        <v>8859</v>
      </c>
      <c r="L1966">
        <v>1</v>
      </c>
    </row>
    <row r="1967" spans="1:12" x14ac:dyDescent="0.35">
      <c r="A1967">
        <v>10</v>
      </c>
      <c r="C1967">
        <v>0</v>
      </c>
      <c r="D1967" t="s">
        <v>89</v>
      </c>
      <c r="E1967">
        <v>0</v>
      </c>
      <c r="F1967">
        <v>0</v>
      </c>
      <c r="J1967" t="s">
        <v>89</v>
      </c>
      <c r="K1967">
        <v>8859</v>
      </c>
      <c r="L1967">
        <v>1</v>
      </c>
    </row>
    <row r="1968" spans="1:12" x14ac:dyDescent="0.35">
      <c r="A1968">
        <v>11</v>
      </c>
      <c r="C1968">
        <v>0</v>
      </c>
      <c r="D1968" t="s">
        <v>89</v>
      </c>
      <c r="E1968">
        <v>0</v>
      </c>
      <c r="F1968">
        <v>0</v>
      </c>
      <c r="J1968" t="s">
        <v>89</v>
      </c>
      <c r="K1968">
        <v>8859</v>
      </c>
      <c r="L1968">
        <v>1</v>
      </c>
    </row>
    <row r="1969" spans="1:12" x14ac:dyDescent="0.35">
      <c r="A1969">
        <v>12</v>
      </c>
      <c r="C1969">
        <v>0</v>
      </c>
      <c r="D1969" t="s">
        <v>89</v>
      </c>
      <c r="E1969">
        <v>0</v>
      </c>
      <c r="F1969">
        <v>0</v>
      </c>
      <c r="J1969" t="s">
        <v>89</v>
      </c>
      <c r="K1969">
        <v>8859</v>
      </c>
      <c r="L1969">
        <v>1</v>
      </c>
    </row>
    <row r="1970" spans="1:12" x14ac:dyDescent="0.35">
      <c r="A1970">
        <v>1</v>
      </c>
      <c r="B1970" t="s">
        <v>63</v>
      </c>
      <c r="C1970">
        <v>33</v>
      </c>
      <c r="D1970">
        <v>15</v>
      </c>
      <c r="E1970">
        <v>3</v>
      </c>
      <c r="F1970">
        <v>72</v>
      </c>
      <c r="G1970" t="s">
        <v>129</v>
      </c>
      <c r="H1970" t="s">
        <v>129</v>
      </c>
      <c r="I1970">
        <v>8</v>
      </c>
      <c r="J1970">
        <v>15</v>
      </c>
      <c r="K1970">
        <v>239442</v>
      </c>
      <c r="L1970">
        <v>1</v>
      </c>
    </row>
    <row r="1971" spans="1:12" x14ac:dyDescent="0.35">
      <c r="A1971">
        <v>2</v>
      </c>
      <c r="B1971" t="s">
        <v>62</v>
      </c>
      <c r="C1971">
        <v>13</v>
      </c>
      <c r="D1971">
        <v>25</v>
      </c>
      <c r="E1971">
        <v>2</v>
      </c>
      <c r="F1971">
        <v>52</v>
      </c>
      <c r="G1971">
        <v>5.4104166666666398E-3</v>
      </c>
      <c r="H1971">
        <v>5.4104166666666398E-3</v>
      </c>
      <c r="I1971">
        <v>5.4104166666666398E-3</v>
      </c>
      <c r="J1971">
        <v>25</v>
      </c>
      <c r="K1971">
        <v>239442</v>
      </c>
      <c r="L1971">
        <v>1</v>
      </c>
    </row>
    <row r="1972" spans="1:12" x14ac:dyDescent="0.35">
      <c r="A1972">
        <v>3</v>
      </c>
      <c r="B1972" t="s">
        <v>84</v>
      </c>
      <c r="C1972">
        <v>16</v>
      </c>
      <c r="D1972">
        <v>30</v>
      </c>
      <c r="E1972">
        <v>1</v>
      </c>
      <c r="F1972">
        <v>42</v>
      </c>
      <c r="G1972">
        <v>2.1903240740740682E-2</v>
      </c>
      <c r="H1972">
        <v>2.1903240740740682E-2</v>
      </c>
      <c r="I1972">
        <v>2.1903240740740682E-2</v>
      </c>
      <c r="J1972">
        <v>30</v>
      </c>
      <c r="K1972">
        <v>239442</v>
      </c>
      <c r="L1972">
        <v>1</v>
      </c>
    </row>
    <row r="1973" spans="1:12" x14ac:dyDescent="0.35">
      <c r="A1973">
        <v>4</v>
      </c>
      <c r="B1973" t="s">
        <v>62</v>
      </c>
      <c r="C1973">
        <v>9</v>
      </c>
      <c r="D1973">
        <v>17</v>
      </c>
      <c r="E1973">
        <v>1</v>
      </c>
      <c r="F1973">
        <v>52</v>
      </c>
      <c r="G1973">
        <v>1.3475694444444741E-3</v>
      </c>
      <c r="H1973">
        <v>1.3475694444444741E-3</v>
      </c>
      <c r="I1973">
        <v>1.3475694444444741E-3</v>
      </c>
      <c r="J1973">
        <v>17</v>
      </c>
      <c r="K1973">
        <v>239442</v>
      </c>
      <c r="L1973">
        <v>1</v>
      </c>
    </row>
    <row r="1974" spans="1:12" x14ac:dyDescent="0.35">
      <c r="A1974">
        <v>5</v>
      </c>
      <c r="B1974" t="s">
        <v>120</v>
      </c>
      <c r="C1974">
        <v>4</v>
      </c>
      <c r="D1974">
        <v>18</v>
      </c>
      <c r="E1974">
        <v>1</v>
      </c>
      <c r="F1974">
        <v>37</v>
      </c>
      <c r="G1974" t="s">
        <v>283</v>
      </c>
      <c r="H1974">
        <v>546</v>
      </c>
      <c r="I1974">
        <v>546</v>
      </c>
      <c r="J1974">
        <v>18</v>
      </c>
      <c r="K1974">
        <v>239442</v>
      </c>
      <c r="L1974">
        <v>1</v>
      </c>
    </row>
    <row r="1975" spans="1:12" x14ac:dyDescent="0.35">
      <c r="A1975">
        <v>6</v>
      </c>
      <c r="C1975">
        <v>0</v>
      </c>
      <c r="D1975" t="s">
        <v>89</v>
      </c>
      <c r="E1975">
        <v>0</v>
      </c>
      <c r="F1975">
        <v>0</v>
      </c>
      <c r="J1975" t="s">
        <v>89</v>
      </c>
      <c r="K1975">
        <v>239442</v>
      </c>
      <c r="L1975">
        <v>1</v>
      </c>
    </row>
    <row r="1976" spans="1:12" x14ac:dyDescent="0.35">
      <c r="A1976">
        <v>7</v>
      </c>
      <c r="C1976">
        <v>0</v>
      </c>
      <c r="D1976" t="s">
        <v>89</v>
      </c>
      <c r="E1976">
        <v>0</v>
      </c>
      <c r="F1976">
        <v>0</v>
      </c>
      <c r="J1976" t="s">
        <v>89</v>
      </c>
      <c r="K1976">
        <v>239442</v>
      </c>
      <c r="L1976">
        <v>1</v>
      </c>
    </row>
    <row r="1977" spans="1:12" x14ac:dyDescent="0.35">
      <c r="A1977">
        <v>8</v>
      </c>
      <c r="C1977">
        <v>0</v>
      </c>
      <c r="D1977" t="s">
        <v>89</v>
      </c>
      <c r="E1977">
        <v>0</v>
      </c>
      <c r="F1977">
        <v>0</v>
      </c>
      <c r="J1977" t="s">
        <v>89</v>
      </c>
      <c r="K1977">
        <v>239442</v>
      </c>
      <c r="L1977">
        <v>1</v>
      </c>
    </row>
    <row r="1978" spans="1:12" x14ac:dyDescent="0.35">
      <c r="A1978">
        <v>9</v>
      </c>
      <c r="C1978">
        <v>0</v>
      </c>
      <c r="D1978" t="s">
        <v>89</v>
      </c>
      <c r="E1978">
        <v>0</v>
      </c>
      <c r="F1978">
        <v>0</v>
      </c>
      <c r="J1978" t="s">
        <v>89</v>
      </c>
      <c r="K1978">
        <v>239442</v>
      </c>
      <c r="L1978">
        <v>1</v>
      </c>
    </row>
    <row r="1979" spans="1:12" x14ac:dyDescent="0.35">
      <c r="A1979">
        <v>10</v>
      </c>
      <c r="C1979">
        <v>0</v>
      </c>
      <c r="D1979" t="s">
        <v>89</v>
      </c>
      <c r="E1979">
        <v>0</v>
      </c>
      <c r="F1979">
        <v>0</v>
      </c>
      <c r="J1979" t="s">
        <v>89</v>
      </c>
      <c r="K1979">
        <v>239442</v>
      </c>
      <c r="L1979">
        <v>1</v>
      </c>
    </row>
    <row r="1980" spans="1:12" x14ac:dyDescent="0.35">
      <c r="A1980">
        <v>11</v>
      </c>
      <c r="C1980">
        <v>0</v>
      </c>
      <c r="D1980" t="s">
        <v>89</v>
      </c>
      <c r="E1980">
        <v>0</v>
      </c>
      <c r="F1980">
        <v>0</v>
      </c>
      <c r="J1980" t="s">
        <v>89</v>
      </c>
      <c r="K1980">
        <v>239442</v>
      </c>
      <c r="L1980">
        <v>1</v>
      </c>
    </row>
    <row r="1981" spans="1:12" x14ac:dyDescent="0.35">
      <c r="A1981">
        <v>12</v>
      </c>
      <c r="C1981">
        <v>0</v>
      </c>
      <c r="D1981" t="s">
        <v>89</v>
      </c>
      <c r="E1981">
        <v>0</v>
      </c>
      <c r="F1981">
        <v>0</v>
      </c>
      <c r="J1981" t="s">
        <v>89</v>
      </c>
      <c r="K1981">
        <v>239442</v>
      </c>
      <c r="L1981">
        <v>1</v>
      </c>
    </row>
    <row r="1982" spans="1:12" x14ac:dyDescent="0.35">
      <c r="A1982">
        <v>1</v>
      </c>
      <c r="B1982" t="s">
        <v>161</v>
      </c>
      <c r="C1982">
        <v>20</v>
      </c>
      <c r="D1982">
        <v>58</v>
      </c>
      <c r="E1982">
        <v>3</v>
      </c>
      <c r="F1982">
        <v>17</v>
      </c>
      <c r="G1982" t="s">
        <v>219</v>
      </c>
      <c r="H1982" t="s">
        <v>219</v>
      </c>
      <c r="I1982">
        <v>22</v>
      </c>
      <c r="J1982">
        <v>58</v>
      </c>
      <c r="K1982">
        <v>698210</v>
      </c>
      <c r="L1982">
        <v>1</v>
      </c>
    </row>
    <row r="1983" spans="1:12" x14ac:dyDescent="0.35">
      <c r="A1983">
        <v>2</v>
      </c>
      <c r="B1983" t="s">
        <v>63</v>
      </c>
      <c r="C1983">
        <v>9</v>
      </c>
      <c r="D1983">
        <v>15</v>
      </c>
      <c r="E1983">
        <v>1</v>
      </c>
      <c r="F1983">
        <v>72</v>
      </c>
      <c r="G1983">
        <v>4.9759259259258837E-3</v>
      </c>
      <c r="H1983">
        <v>4.9759259259258837E-3</v>
      </c>
      <c r="I1983">
        <v>4.9759259259258837E-3</v>
      </c>
      <c r="J1983">
        <v>15</v>
      </c>
      <c r="K1983">
        <v>698210</v>
      </c>
      <c r="L1983">
        <v>1</v>
      </c>
    </row>
    <row r="1984" spans="1:12" x14ac:dyDescent="0.35">
      <c r="A1984">
        <v>3</v>
      </c>
      <c r="B1984" t="s">
        <v>49</v>
      </c>
      <c r="C1984">
        <v>9</v>
      </c>
      <c r="D1984">
        <v>10</v>
      </c>
      <c r="E1984">
        <v>1</v>
      </c>
      <c r="F1984">
        <v>82</v>
      </c>
      <c r="G1984">
        <v>2.0321296296296198E-2</v>
      </c>
      <c r="H1984">
        <v>2.0321296296296198E-2</v>
      </c>
      <c r="I1984">
        <v>2.0321296296296198E-2</v>
      </c>
      <c r="J1984">
        <v>10</v>
      </c>
      <c r="K1984">
        <v>698210</v>
      </c>
      <c r="L1984">
        <v>1</v>
      </c>
    </row>
    <row r="1985" spans="1:12" x14ac:dyDescent="0.35">
      <c r="A1985">
        <v>4</v>
      </c>
      <c r="B1985" t="s">
        <v>37</v>
      </c>
      <c r="C1985">
        <v>11</v>
      </c>
      <c r="D1985">
        <v>14</v>
      </c>
      <c r="E1985">
        <v>1</v>
      </c>
      <c r="F1985">
        <v>61</v>
      </c>
      <c r="G1985">
        <v>1.3013888888888658E-3</v>
      </c>
      <c r="H1985">
        <v>1.3013888888888658E-3</v>
      </c>
      <c r="I1985">
        <v>1.3013888888888658E-3</v>
      </c>
      <c r="J1985">
        <v>14</v>
      </c>
      <c r="K1985">
        <v>698210</v>
      </c>
      <c r="L1985">
        <v>1</v>
      </c>
    </row>
    <row r="1986" spans="1:12" x14ac:dyDescent="0.35">
      <c r="A1986">
        <v>5</v>
      </c>
      <c r="B1986" t="s">
        <v>43</v>
      </c>
      <c r="C1986">
        <v>10</v>
      </c>
      <c r="D1986">
        <v>23</v>
      </c>
      <c r="E1986">
        <v>1</v>
      </c>
      <c r="F1986">
        <v>22</v>
      </c>
      <c r="G1986" t="s">
        <v>284</v>
      </c>
      <c r="H1986">
        <v>499</v>
      </c>
      <c r="I1986">
        <v>499</v>
      </c>
      <c r="J1986">
        <v>23</v>
      </c>
      <c r="K1986">
        <v>698210</v>
      </c>
      <c r="L1986">
        <v>1</v>
      </c>
    </row>
    <row r="1987" spans="1:12" x14ac:dyDescent="0.35">
      <c r="A1987">
        <v>6</v>
      </c>
      <c r="C1987">
        <v>0</v>
      </c>
      <c r="D1987" t="s">
        <v>89</v>
      </c>
      <c r="E1987">
        <v>0</v>
      </c>
      <c r="F1987">
        <v>0</v>
      </c>
      <c r="J1987" t="s">
        <v>89</v>
      </c>
      <c r="K1987">
        <v>698210</v>
      </c>
      <c r="L1987">
        <v>1</v>
      </c>
    </row>
    <row r="1988" spans="1:12" x14ac:dyDescent="0.35">
      <c r="A1988">
        <v>7</v>
      </c>
      <c r="C1988">
        <v>0</v>
      </c>
      <c r="D1988" t="s">
        <v>89</v>
      </c>
      <c r="E1988">
        <v>0</v>
      </c>
      <c r="F1988">
        <v>0</v>
      </c>
      <c r="J1988" t="s">
        <v>89</v>
      </c>
      <c r="K1988">
        <v>698210</v>
      </c>
      <c r="L1988">
        <v>1</v>
      </c>
    </row>
    <row r="1989" spans="1:12" x14ac:dyDescent="0.35">
      <c r="A1989">
        <v>8</v>
      </c>
      <c r="C1989">
        <v>0</v>
      </c>
      <c r="D1989" t="s">
        <v>89</v>
      </c>
      <c r="E1989">
        <v>0</v>
      </c>
      <c r="F1989">
        <v>0</v>
      </c>
      <c r="J1989" t="s">
        <v>89</v>
      </c>
      <c r="K1989">
        <v>698210</v>
      </c>
      <c r="L1989">
        <v>1</v>
      </c>
    </row>
    <row r="1990" spans="1:12" x14ac:dyDescent="0.35">
      <c r="A1990">
        <v>9</v>
      </c>
      <c r="C1990">
        <v>0</v>
      </c>
      <c r="D1990" t="s">
        <v>89</v>
      </c>
      <c r="E1990">
        <v>0</v>
      </c>
      <c r="F1990">
        <v>0</v>
      </c>
      <c r="J1990" t="s">
        <v>89</v>
      </c>
      <c r="K1990">
        <v>698210</v>
      </c>
      <c r="L1990">
        <v>1</v>
      </c>
    </row>
    <row r="1991" spans="1:12" x14ac:dyDescent="0.35">
      <c r="A1991">
        <v>10</v>
      </c>
      <c r="C1991">
        <v>0</v>
      </c>
      <c r="D1991" t="s">
        <v>89</v>
      </c>
      <c r="E1991">
        <v>0</v>
      </c>
      <c r="F1991">
        <v>0</v>
      </c>
      <c r="J1991" t="s">
        <v>89</v>
      </c>
      <c r="K1991">
        <v>698210</v>
      </c>
      <c r="L1991">
        <v>1</v>
      </c>
    </row>
    <row r="1992" spans="1:12" x14ac:dyDescent="0.35">
      <c r="A1992">
        <v>11</v>
      </c>
      <c r="C1992">
        <v>0</v>
      </c>
      <c r="D1992" t="s">
        <v>89</v>
      </c>
      <c r="E1992">
        <v>0</v>
      </c>
      <c r="F1992">
        <v>0</v>
      </c>
      <c r="J1992" t="s">
        <v>89</v>
      </c>
      <c r="K1992">
        <v>698210</v>
      </c>
      <c r="L1992">
        <v>1</v>
      </c>
    </row>
    <row r="1993" spans="1:12" x14ac:dyDescent="0.35">
      <c r="A1993">
        <v>12</v>
      </c>
      <c r="C1993">
        <v>0</v>
      </c>
      <c r="D1993" t="s">
        <v>89</v>
      </c>
      <c r="E1993">
        <v>0</v>
      </c>
      <c r="F1993">
        <v>0</v>
      </c>
      <c r="J1993" t="s">
        <v>89</v>
      </c>
      <c r="K1993">
        <v>698210</v>
      </c>
      <c r="L1993">
        <v>1</v>
      </c>
    </row>
    <row r="1994" spans="1:12" x14ac:dyDescent="0.35">
      <c r="A1994">
        <v>1</v>
      </c>
      <c r="B1994" t="s">
        <v>57</v>
      </c>
      <c r="C1994">
        <v>45</v>
      </c>
      <c r="D1994">
        <v>9</v>
      </c>
      <c r="E1994">
        <v>3</v>
      </c>
      <c r="F1994">
        <v>84</v>
      </c>
      <c r="G1994" t="s">
        <v>68</v>
      </c>
      <c r="H1994" t="s">
        <v>68</v>
      </c>
      <c r="I1994">
        <v>6</v>
      </c>
      <c r="J1994">
        <v>9</v>
      </c>
      <c r="K1994">
        <v>21556</v>
      </c>
      <c r="L1994">
        <v>1</v>
      </c>
    </row>
    <row r="1995" spans="1:12" x14ac:dyDescent="0.35">
      <c r="A1995">
        <v>2</v>
      </c>
      <c r="B1995" t="s">
        <v>119</v>
      </c>
      <c r="C1995">
        <v>16</v>
      </c>
      <c r="D1995">
        <v>28</v>
      </c>
      <c r="E1995">
        <v>2</v>
      </c>
      <c r="F1995">
        <v>47</v>
      </c>
      <c r="G1995">
        <v>5.4599537037036683E-3</v>
      </c>
      <c r="H1995">
        <v>5.4599537037036683E-3</v>
      </c>
      <c r="I1995">
        <v>5.4599537037036683E-3</v>
      </c>
      <c r="J1995">
        <v>28</v>
      </c>
      <c r="K1995">
        <v>21556</v>
      </c>
      <c r="L1995">
        <v>1</v>
      </c>
    </row>
    <row r="1996" spans="1:12" x14ac:dyDescent="0.35">
      <c r="A1996">
        <v>3</v>
      </c>
      <c r="B1996" t="s">
        <v>62</v>
      </c>
      <c r="C1996">
        <v>17</v>
      </c>
      <c r="D1996">
        <v>25</v>
      </c>
      <c r="E1996">
        <v>1</v>
      </c>
      <c r="F1996">
        <v>52</v>
      </c>
      <c r="G1996">
        <v>2.1501388888888862E-2</v>
      </c>
      <c r="H1996">
        <v>2.1501388888888862E-2</v>
      </c>
      <c r="I1996">
        <v>2.1501388888888862E-2</v>
      </c>
      <c r="J1996">
        <v>25</v>
      </c>
      <c r="K1996">
        <v>21556</v>
      </c>
      <c r="L1996">
        <v>1</v>
      </c>
    </row>
    <row r="1997" spans="1:12" x14ac:dyDescent="0.35">
      <c r="A1997">
        <v>4</v>
      </c>
      <c r="B1997" t="s">
        <v>108</v>
      </c>
      <c r="C1997">
        <v>10</v>
      </c>
      <c r="D1997">
        <v>32</v>
      </c>
      <c r="E1997">
        <v>1</v>
      </c>
      <c r="F1997">
        <v>18</v>
      </c>
      <c r="G1997">
        <v>1.6150462962962742E-3</v>
      </c>
      <c r="H1997">
        <v>1.6150462962962742E-3</v>
      </c>
      <c r="I1997">
        <v>1.6150462962962742E-3</v>
      </c>
      <c r="J1997">
        <v>32</v>
      </c>
      <c r="K1997">
        <v>21556</v>
      </c>
      <c r="L1997">
        <v>1</v>
      </c>
    </row>
    <row r="1998" spans="1:12" x14ac:dyDescent="0.35">
      <c r="A1998">
        <v>5</v>
      </c>
      <c r="B1998" t="s">
        <v>93</v>
      </c>
      <c r="C1998">
        <v>14</v>
      </c>
      <c r="D1998" t="s">
        <v>275</v>
      </c>
      <c r="E1998">
        <v>1</v>
      </c>
      <c r="F1998">
        <v>43</v>
      </c>
      <c r="G1998" t="s">
        <v>276</v>
      </c>
      <c r="H1998">
        <v>549</v>
      </c>
      <c r="I1998">
        <v>549</v>
      </c>
      <c r="J1998" t="s">
        <v>275</v>
      </c>
      <c r="K1998">
        <v>21556</v>
      </c>
      <c r="L1998">
        <v>1</v>
      </c>
    </row>
    <row r="1999" spans="1:12" x14ac:dyDescent="0.35">
      <c r="A1999">
        <v>6</v>
      </c>
      <c r="C1999">
        <v>0</v>
      </c>
      <c r="D1999" t="s">
        <v>89</v>
      </c>
      <c r="E1999">
        <v>0</v>
      </c>
      <c r="F1999">
        <v>0</v>
      </c>
      <c r="J1999" t="s">
        <v>89</v>
      </c>
      <c r="K1999">
        <v>21556</v>
      </c>
      <c r="L1999">
        <v>1</v>
      </c>
    </row>
    <row r="2000" spans="1:12" x14ac:dyDescent="0.35">
      <c r="A2000">
        <v>7</v>
      </c>
      <c r="C2000">
        <v>0</v>
      </c>
      <c r="D2000" t="s">
        <v>89</v>
      </c>
      <c r="E2000">
        <v>0</v>
      </c>
      <c r="F2000">
        <v>0</v>
      </c>
      <c r="J2000" t="s">
        <v>89</v>
      </c>
      <c r="K2000">
        <v>21556</v>
      </c>
      <c r="L2000">
        <v>1</v>
      </c>
    </row>
    <row r="2001" spans="1:12" x14ac:dyDescent="0.35">
      <c r="A2001">
        <v>8</v>
      </c>
      <c r="C2001">
        <v>0</v>
      </c>
      <c r="D2001" t="s">
        <v>89</v>
      </c>
      <c r="E2001">
        <v>0</v>
      </c>
      <c r="F2001">
        <v>0</v>
      </c>
      <c r="J2001" t="s">
        <v>89</v>
      </c>
      <c r="K2001">
        <v>21556</v>
      </c>
      <c r="L2001">
        <v>1</v>
      </c>
    </row>
    <row r="2002" spans="1:12" x14ac:dyDescent="0.35">
      <c r="A2002">
        <v>9</v>
      </c>
      <c r="C2002">
        <v>0</v>
      </c>
      <c r="D2002" t="s">
        <v>89</v>
      </c>
      <c r="E2002">
        <v>0</v>
      </c>
      <c r="F2002">
        <v>0</v>
      </c>
      <c r="J2002" t="s">
        <v>89</v>
      </c>
      <c r="K2002">
        <v>21556</v>
      </c>
      <c r="L2002">
        <v>1</v>
      </c>
    </row>
    <row r="2003" spans="1:12" x14ac:dyDescent="0.35">
      <c r="A2003">
        <v>10</v>
      </c>
      <c r="C2003">
        <v>0</v>
      </c>
      <c r="D2003" t="s">
        <v>89</v>
      </c>
      <c r="E2003">
        <v>0</v>
      </c>
      <c r="F2003">
        <v>0</v>
      </c>
      <c r="J2003" t="s">
        <v>89</v>
      </c>
      <c r="K2003">
        <v>21556</v>
      </c>
      <c r="L2003">
        <v>1</v>
      </c>
    </row>
    <row r="2004" spans="1:12" x14ac:dyDescent="0.35">
      <c r="A2004">
        <v>11</v>
      </c>
      <c r="C2004">
        <v>0</v>
      </c>
      <c r="D2004" t="s">
        <v>89</v>
      </c>
      <c r="E2004">
        <v>0</v>
      </c>
      <c r="F2004">
        <v>0</v>
      </c>
      <c r="J2004" t="s">
        <v>89</v>
      </c>
      <c r="K2004">
        <v>21556</v>
      </c>
      <c r="L2004">
        <v>1</v>
      </c>
    </row>
    <row r="2005" spans="1:12" x14ac:dyDescent="0.35">
      <c r="A2005">
        <v>12</v>
      </c>
      <c r="C2005">
        <v>0</v>
      </c>
      <c r="D2005" t="s">
        <v>89</v>
      </c>
      <c r="E2005">
        <v>0</v>
      </c>
      <c r="F2005">
        <v>0</v>
      </c>
      <c r="J2005" t="s">
        <v>89</v>
      </c>
      <c r="K2005">
        <v>21556</v>
      </c>
      <c r="L2005">
        <v>1</v>
      </c>
    </row>
    <row r="2006" spans="1:12" x14ac:dyDescent="0.35">
      <c r="A2006">
        <v>1</v>
      </c>
      <c r="B2006" t="s">
        <v>12</v>
      </c>
      <c r="C2006">
        <v>24</v>
      </c>
      <c r="D2006">
        <v>17</v>
      </c>
      <c r="E2006">
        <v>2</v>
      </c>
      <c r="F2006">
        <v>68</v>
      </c>
      <c r="G2006" t="s">
        <v>164</v>
      </c>
      <c r="H2006" t="s">
        <v>164</v>
      </c>
      <c r="I2006">
        <v>9</v>
      </c>
      <c r="J2006">
        <v>17</v>
      </c>
      <c r="K2006">
        <v>115892</v>
      </c>
      <c r="L2006">
        <v>1</v>
      </c>
    </row>
    <row r="2007" spans="1:12" x14ac:dyDescent="0.35">
      <c r="A2007">
        <v>2</v>
      </c>
      <c r="B2007" t="s">
        <v>133</v>
      </c>
      <c r="C2007">
        <v>12</v>
      </c>
      <c r="D2007">
        <v>37</v>
      </c>
      <c r="E2007">
        <v>2</v>
      </c>
      <c r="F2007">
        <v>38</v>
      </c>
      <c r="G2007">
        <v>5.9135416666666885E-3</v>
      </c>
      <c r="H2007">
        <v>5.9135416666666885E-3</v>
      </c>
      <c r="I2007">
        <v>5.9135416666666885E-3</v>
      </c>
      <c r="J2007">
        <v>37</v>
      </c>
      <c r="K2007">
        <v>115892</v>
      </c>
      <c r="L2007">
        <v>1</v>
      </c>
    </row>
    <row r="2008" spans="1:12" x14ac:dyDescent="0.35">
      <c r="A2008">
        <v>3</v>
      </c>
      <c r="B2008" t="s">
        <v>108</v>
      </c>
      <c r="C2008">
        <v>13</v>
      </c>
      <c r="D2008">
        <v>42</v>
      </c>
      <c r="E2008">
        <v>1</v>
      </c>
      <c r="F2008">
        <v>18</v>
      </c>
      <c r="G2008">
        <v>2.3664351851851784E-2</v>
      </c>
      <c r="H2008">
        <v>2.3664351851851784E-2</v>
      </c>
      <c r="I2008">
        <v>2.3664351851851784E-2</v>
      </c>
      <c r="J2008">
        <v>42</v>
      </c>
      <c r="K2008">
        <v>115892</v>
      </c>
      <c r="L2008">
        <v>1</v>
      </c>
    </row>
    <row r="2009" spans="1:12" x14ac:dyDescent="0.35">
      <c r="A2009">
        <v>4</v>
      </c>
      <c r="B2009" t="s">
        <v>29</v>
      </c>
      <c r="C2009">
        <v>18</v>
      </c>
      <c r="D2009">
        <v>3</v>
      </c>
      <c r="E2009">
        <v>1</v>
      </c>
      <c r="F2009">
        <v>94</v>
      </c>
      <c r="G2009">
        <v>1.0890046296296862E-3</v>
      </c>
      <c r="H2009">
        <v>1.0890046296296862E-3</v>
      </c>
      <c r="I2009">
        <v>1.0890046296296862E-3</v>
      </c>
      <c r="J2009">
        <v>3</v>
      </c>
      <c r="K2009">
        <v>115892</v>
      </c>
      <c r="L2009">
        <v>1</v>
      </c>
    </row>
    <row r="2010" spans="1:12" x14ac:dyDescent="0.35">
      <c r="A2010">
        <v>5</v>
      </c>
      <c r="B2010" t="s">
        <v>117</v>
      </c>
      <c r="C2010">
        <v>12</v>
      </c>
      <c r="D2010">
        <v>22</v>
      </c>
      <c r="E2010">
        <v>1</v>
      </c>
      <c r="F2010">
        <v>25</v>
      </c>
      <c r="G2010" t="s">
        <v>285</v>
      </c>
      <c r="H2010">
        <v>506</v>
      </c>
      <c r="I2010">
        <v>506</v>
      </c>
      <c r="J2010">
        <v>22</v>
      </c>
      <c r="K2010">
        <v>115892</v>
      </c>
      <c r="L2010">
        <v>1</v>
      </c>
    </row>
    <row r="2011" spans="1:12" x14ac:dyDescent="0.35">
      <c r="A2011">
        <v>6</v>
      </c>
      <c r="C2011">
        <v>0</v>
      </c>
      <c r="D2011" t="s">
        <v>89</v>
      </c>
      <c r="E2011">
        <v>0</v>
      </c>
      <c r="F2011">
        <v>0</v>
      </c>
      <c r="J2011" t="s">
        <v>89</v>
      </c>
      <c r="K2011">
        <v>115892</v>
      </c>
      <c r="L2011">
        <v>1</v>
      </c>
    </row>
    <row r="2012" spans="1:12" x14ac:dyDescent="0.35">
      <c r="A2012">
        <v>7</v>
      </c>
      <c r="C2012">
        <v>0</v>
      </c>
      <c r="D2012" t="s">
        <v>89</v>
      </c>
      <c r="E2012">
        <v>0</v>
      </c>
      <c r="F2012">
        <v>0</v>
      </c>
      <c r="J2012" t="s">
        <v>89</v>
      </c>
      <c r="K2012">
        <v>115892</v>
      </c>
      <c r="L2012">
        <v>1</v>
      </c>
    </row>
    <row r="2013" spans="1:12" x14ac:dyDescent="0.35">
      <c r="A2013">
        <v>8</v>
      </c>
      <c r="C2013">
        <v>0</v>
      </c>
      <c r="D2013" t="s">
        <v>89</v>
      </c>
      <c r="E2013">
        <v>0</v>
      </c>
      <c r="F2013">
        <v>0</v>
      </c>
      <c r="J2013" t="s">
        <v>89</v>
      </c>
      <c r="K2013">
        <v>115892</v>
      </c>
      <c r="L2013">
        <v>1</v>
      </c>
    </row>
    <row r="2014" spans="1:12" x14ac:dyDescent="0.35">
      <c r="A2014">
        <v>9</v>
      </c>
      <c r="C2014">
        <v>0</v>
      </c>
      <c r="D2014" t="s">
        <v>89</v>
      </c>
      <c r="E2014">
        <v>0</v>
      </c>
      <c r="F2014">
        <v>0</v>
      </c>
      <c r="J2014" t="s">
        <v>89</v>
      </c>
      <c r="K2014">
        <v>115892</v>
      </c>
      <c r="L2014">
        <v>1</v>
      </c>
    </row>
    <row r="2015" spans="1:12" x14ac:dyDescent="0.35">
      <c r="A2015">
        <v>10</v>
      </c>
      <c r="C2015">
        <v>0</v>
      </c>
      <c r="D2015" t="s">
        <v>89</v>
      </c>
      <c r="E2015">
        <v>0</v>
      </c>
      <c r="F2015">
        <v>0</v>
      </c>
      <c r="J2015" t="s">
        <v>89</v>
      </c>
      <c r="K2015">
        <v>115892</v>
      </c>
      <c r="L2015">
        <v>1</v>
      </c>
    </row>
    <row r="2016" spans="1:12" x14ac:dyDescent="0.35">
      <c r="A2016">
        <v>11</v>
      </c>
      <c r="C2016">
        <v>0</v>
      </c>
      <c r="D2016" t="s">
        <v>89</v>
      </c>
      <c r="E2016">
        <v>0</v>
      </c>
      <c r="F2016">
        <v>0</v>
      </c>
      <c r="J2016" t="s">
        <v>89</v>
      </c>
      <c r="K2016">
        <v>115892</v>
      </c>
      <c r="L2016">
        <v>1</v>
      </c>
    </row>
    <row r="2017" spans="1:12" x14ac:dyDescent="0.35">
      <c r="A2017">
        <v>12</v>
      </c>
      <c r="C2017">
        <v>0</v>
      </c>
      <c r="D2017" t="s">
        <v>89</v>
      </c>
      <c r="E2017">
        <v>0</v>
      </c>
      <c r="F2017">
        <v>0</v>
      </c>
      <c r="J2017" t="s">
        <v>89</v>
      </c>
      <c r="K2017">
        <v>115892</v>
      </c>
      <c r="L2017">
        <v>1</v>
      </c>
    </row>
    <row r="2018" spans="1:12" x14ac:dyDescent="0.35">
      <c r="A2018">
        <v>1</v>
      </c>
      <c r="B2018" t="s">
        <v>42</v>
      </c>
      <c r="C2018">
        <v>15</v>
      </c>
      <c r="D2018">
        <v>5</v>
      </c>
      <c r="E2018">
        <v>3</v>
      </c>
      <c r="F2018">
        <v>92</v>
      </c>
      <c r="G2018" t="s">
        <v>273</v>
      </c>
      <c r="H2018" t="s">
        <v>273</v>
      </c>
      <c r="J2018">
        <v>5</v>
      </c>
      <c r="K2018">
        <v>252691</v>
      </c>
      <c r="L2018">
        <v>1</v>
      </c>
    </row>
    <row r="2019" spans="1:12" x14ac:dyDescent="0.35">
      <c r="A2019">
        <v>2</v>
      </c>
      <c r="B2019" t="s">
        <v>55</v>
      </c>
      <c r="C2019">
        <v>18</v>
      </c>
      <c r="D2019">
        <v>44</v>
      </c>
      <c r="E2019">
        <v>2</v>
      </c>
      <c r="F2019">
        <v>31</v>
      </c>
      <c r="G2019">
        <v>6.1894675925926457E-3</v>
      </c>
      <c r="H2019">
        <v>6.1894675925926457E-3</v>
      </c>
      <c r="I2019">
        <v>6.1894675925926457E-3</v>
      </c>
      <c r="J2019">
        <v>44</v>
      </c>
      <c r="K2019">
        <v>252691</v>
      </c>
      <c r="L2019">
        <v>1</v>
      </c>
    </row>
    <row r="2020" spans="1:12" x14ac:dyDescent="0.35">
      <c r="A2020">
        <v>3</v>
      </c>
      <c r="B2020" t="s">
        <v>133</v>
      </c>
      <c r="C2020">
        <v>35</v>
      </c>
      <c r="D2020">
        <v>32</v>
      </c>
      <c r="E2020">
        <v>1</v>
      </c>
      <c r="F2020">
        <v>38</v>
      </c>
      <c r="G2020">
        <v>2.2116666666666562E-2</v>
      </c>
      <c r="H2020">
        <v>2.2116666666666562E-2</v>
      </c>
      <c r="I2020">
        <v>2.2116666666666562E-2</v>
      </c>
      <c r="J2020">
        <v>32</v>
      </c>
      <c r="K2020">
        <v>252691</v>
      </c>
      <c r="L2020">
        <v>1</v>
      </c>
    </row>
    <row r="2021" spans="1:12" x14ac:dyDescent="0.35">
      <c r="A2021">
        <v>4</v>
      </c>
      <c r="B2021" t="s">
        <v>36</v>
      </c>
      <c r="C2021">
        <v>13</v>
      </c>
      <c r="D2021">
        <v>31</v>
      </c>
      <c r="E2021">
        <v>1</v>
      </c>
      <c r="F2021">
        <v>20</v>
      </c>
      <c r="G2021">
        <v>1.5839120370371162E-3</v>
      </c>
      <c r="H2021">
        <v>1.5839120370371162E-3</v>
      </c>
      <c r="I2021">
        <v>1.5839120370371162E-3</v>
      </c>
      <c r="J2021">
        <v>31</v>
      </c>
      <c r="K2021">
        <v>252691</v>
      </c>
      <c r="L2021">
        <v>1</v>
      </c>
    </row>
    <row r="2022" spans="1:12" x14ac:dyDescent="0.35">
      <c r="A2022">
        <v>5</v>
      </c>
      <c r="B2022" t="s">
        <v>64</v>
      </c>
      <c r="C2022">
        <v>15</v>
      </c>
      <c r="D2022">
        <v>12</v>
      </c>
      <c r="E2022">
        <v>1</v>
      </c>
      <c r="F2022">
        <v>56</v>
      </c>
      <c r="G2022" t="s">
        <v>286</v>
      </c>
      <c r="H2022">
        <v>586</v>
      </c>
      <c r="I2022">
        <v>586</v>
      </c>
      <c r="J2022">
        <v>12</v>
      </c>
      <c r="K2022">
        <v>252691</v>
      </c>
      <c r="L2022">
        <v>1</v>
      </c>
    </row>
    <row r="2023" spans="1:12" x14ac:dyDescent="0.35">
      <c r="A2023">
        <v>6</v>
      </c>
      <c r="C2023">
        <v>0</v>
      </c>
      <c r="D2023" t="s">
        <v>89</v>
      </c>
      <c r="E2023">
        <v>0</v>
      </c>
      <c r="F2023">
        <v>0</v>
      </c>
      <c r="J2023" t="s">
        <v>89</v>
      </c>
      <c r="K2023">
        <v>252691</v>
      </c>
      <c r="L2023">
        <v>1</v>
      </c>
    </row>
    <row r="2024" spans="1:12" x14ac:dyDescent="0.35">
      <c r="A2024">
        <v>7</v>
      </c>
      <c r="C2024">
        <v>0</v>
      </c>
      <c r="D2024" t="s">
        <v>89</v>
      </c>
      <c r="E2024">
        <v>0</v>
      </c>
      <c r="F2024">
        <v>0</v>
      </c>
      <c r="J2024" t="s">
        <v>89</v>
      </c>
      <c r="K2024">
        <v>252691</v>
      </c>
      <c r="L2024">
        <v>1</v>
      </c>
    </row>
    <row r="2025" spans="1:12" x14ac:dyDescent="0.35">
      <c r="A2025">
        <v>8</v>
      </c>
      <c r="C2025">
        <v>0</v>
      </c>
      <c r="D2025" t="s">
        <v>89</v>
      </c>
      <c r="E2025">
        <v>0</v>
      </c>
      <c r="F2025">
        <v>0</v>
      </c>
      <c r="J2025" t="s">
        <v>89</v>
      </c>
      <c r="K2025">
        <v>252691</v>
      </c>
      <c r="L2025">
        <v>1</v>
      </c>
    </row>
    <row r="2026" spans="1:12" x14ac:dyDescent="0.35">
      <c r="A2026">
        <v>9</v>
      </c>
      <c r="C2026">
        <v>0</v>
      </c>
      <c r="D2026" t="s">
        <v>89</v>
      </c>
      <c r="E2026">
        <v>0</v>
      </c>
      <c r="F2026">
        <v>0</v>
      </c>
      <c r="J2026" t="s">
        <v>89</v>
      </c>
      <c r="K2026">
        <v>252691</v>
      </c>
      <c r="L2026">
        <v>1</v>
      </c>
    </row>
    <row r="2027" spans="1:12" x14ac:dyDescent="0.35">
      <c r="A2027">
        <v>10</v>
      </c>
      <c r="C2027">
        <v>0</v>
      </c>
      <c r="D2027" t="s">
        <v>89</v>
      </c>
      <c r="E2027">
        <v>0</v>
      </c>
      <c r="F2027">
        <v>0</v>
      </c>
      <c r="J2027" t="s">
        <v>89</v>
      </c>
      <c r="K2027">
        <v>252691</v>
      </c>
      <c r="L2027">
        <v>1</v>
      </c>
    </row>
    <row r="2028" spans="1:12" x14ac:dyDescent="0.35">
      <c r="A2028">
        <v>11</v>
      </c>
      <c r="C2028">
        <v>0</v>
      </c>
      <c r="D2028" t="s">
        <v>89</v>
      </c>
      <c r="E2028">
        <v>0</v>
      </c>
      <c r="F2028">
        <v>0</v>
      </c>
      <c r="J2028" t="s">
        <v>89</v>
      </c>
      <c r="K2028">
        <v>252691</v>
      </c>
      <c r="L2028">
        <v>1</v>
      </c>
    </row>
    <row r="2029" spans="1:12" x14ac:dyDescent="0.35">
      <c r="A2029">
        <v>12</v>
      </c>
      <c r="C2029">
        <v>0</v>
      </c>
      <c r="D2029" t="s">
        <v>89</v>
      </c>
      <c r="E2029">
        <v>0</v>
      </c>
      <c r="F2029">
        <v>0</v>
      </c>
      <c r="J2029" t="s">
        <v>89</v>
      </c>
      <c r="K2029">
        <v>252691</v>
      </c>
      <c r="L2029">
        <v>1</v>
      </c>
    </row>
    <row r="2030" spans="1:12" x14ac:dyDescent="0.35">
      <c r="A2030">
        <v>1</v>
      </c>
      <c r="B2030" t="s">
        <v>113</v>
      </c>
      <c r="C2030">
        <v>31</v>
      </c>
      <c r="D2030">
        <v>39</v>
      </c>
      <c r="E2030">
        <v>3</v>
      </c>
      <c r="F2030">
        <v>36</v>
      </c>
      <c r="G2030" t="s">
        <v>200</v>
      </c>
      <c r="H2030" t="s">
        <v>200</v>
      </c>
      <c r="I2030">
        <v>17</v>
      </c>
      <c r="J2030">
        <v>39</v>
      </c>
      <c r="K2030">
        <v>93497</v>
      </c>
      <c r="L2030">
        <v>1</v>
      </c>
    </row>
    <row r="2031" spans="1:12" x14ac:dyDescent="0.35">
      <c r="A2031">
        <v>2</v>
      </c>
      <c r="B2031" t="s">
        <v>21</v>
      </c>
      <c r="C2031">
        <v>22</v>
      </c>
      <c r="D2031">
        <v>16</v>
      </c>
      <c r="E2031">
        <v>1</v>
      </c>
      <c r="F2031">
        <v>70</v>
      </c>
      <c r="G2031">
        <v>5.0568287037036086E-3</v>
      </c>
      <c r="H2031">
        <v>5.0568287037036086E-3</v>
      </c>
      <c r="I2031">
        <v>5.0568287037036086E-3</v>
      </c>
      <c r="J2031">
        <v>16</v>
      </c>
      <c r="K2031">
        <v>93497</v>
      </c>
      <c r="L2031">
        <v>1</v>
      </c>
    </row>
    <row r="2032" spans="1:12" x14ac:dyDescent="0.35">
      <c r="A2032">
        <v>3</v>
      </c>
      <c r="B2032" t="s">
        <v>90</v>
      </c>
      <c r="C2032">
        <v>37</v>
      </c>
      <c r="D2032">
        <v>12</v>
      </c>
      <c r="E2032">
        <v>1</v>
      </c>
      <c r="F2032">
        <v>78</v>
      </c>
      <c r="G2032">
        <v>2.0372569444444544E-2</v>
      </c>
      <c r="H2032">
        <v>2.0372569444444544E-2</v>
      </c>
      <c r="I2032">
        <v>2.0372569444444544E-2</v>
      </c>
      <c r="J2032">
        <v>12</v>
      </c>
      <c r="K2032">
        <v>93497</v>
      </c>
      <c r="L2032">
        <v>1</v>
      </c>
    </row>
    <row r="2033" spans="1:12" x14ac:dyDescent="0.35">
      <c r="A2033">
        <v>4</v>
      </c>
      <c r="B2033" t="s">
        <v>69</v>
      </c>
      <c r="C2033">
        <v>20</v>
      </c>
      <c r="D2033">
        <v>36</v>
      </c>
      <c r="E2033">
        <v>2</v>
      </c>
      <c r="F2033">
        <v>10</v>
      </c>
      <c r="G2033">
        <v>1.8361111111111494E-3</v>
      </c>
      <c r="H2033">
        <v>1.8361111111111494E-3</v>
      </c>
      <c r="I2033">
        <v>1.8361111111111494E-3</v>
      </c>
      <c r="J2033">
        <v>36</v>
      </c>
      <c r="K2033">
        <v>93497</v>
      </c>
      <c r="L2033">
        <v>1</v>
      </c>
    </row>
    <row r="2034" spans="1:12" x14ac:dyDescent="0.35">
      <c r="A2034">
        <v>5</v>
      </c>
      <c r="B2034" t="s">
        <v>115</v>
      </c>
      <c r="C2034">
        <v>2</v>
      </c>
      <c r="D2034">
        <v>19</v>
      </c>
      <c r="E2034">
        <v>1</v>
      </c>
      <c r="F2034">
        <v>34</v>
      </c>
      <c r="G2034" t="s">
        <v>287</v>
      </c>
      <c r="H2034">
        <v>545</v>
      </c>
      <c r="I2034">
        <v>545</v>
      </c>
      <c r="J2034">
        <v>19</v>
      </c>
      <c r="K2034">
        <v>93497</v>
      </c>
      <c r="L2034">
        <v>1</v>
      </c>
    </row>
    <row r="2035" spans="1:12" x14ac:dyDescent="0.35">
      <c r="A2035">
        <v>6</v>
      </c>
      <c r="C2035">
        <v>0</v>
      </c>
      <c r="D2035" t="s">
        <v>89</v>
      </c>
      <c r="E2035">
        <v>0</v>
      </c>
      <c r="F2035">
        <v>0</v>
      </c>
      <c r="J2035" t="s">
        <v>89</v>
      </c>
      <c r="K2035">
        <v>93497</v>
      </c>
      <c r="L2035">
        <v>1</v>
      </c>
    </row>
    <row r="2036" spans="1:12" x14ac:dyDescent="0.35">
      <c r="A2036">
        <v>7</v>
      </c>
      <c r="C2036">
        <v>0</v>
      </c>
      <c r="D2036" t="s">
        <v>89</v>
      </c>
      <c r="E2036">
        <v>0</v>
      </c>
      <c r="F2036">
        <v>0</v>
      </c>
      <c r="J2036" t="s">
        <v>89</v>
      </c>
      <c r="K2036">
        <v>93497</v>
      </c>
      <c r="L2036">
        <v>1</v>
      </c>
    </row>
    <row r="2037" spans="1:12" x14ac:dyDescent="0.35">
      <c r="A2037">
        <v>8</v>
      </c>
      <c r="C2037">
        <v>0</v>
      </c>
      <c r="D2037" t="s">
        <v>89</v>
      </c>
      <c r="E2037">
        <v>0</v>
      </c>
      <c r="F2037">
        <v>0</v>
      </c>
      <c r="J2037" t="s">
        <v>89</v>
      </c>
      <c r="K2037">
        <v>93497</v>
      </c>
      <c r="L2037">
        <v>1</v>
      </c>
    </row>
    <row r="2038" spans="1:12" x14ac:dyDescent="0.35">
      <c r="A2038">
        <v>9</v>
      </c>
      <c r="C2038">
        <v>0</v>
      </c>
      <c r="D2038" t="s">
        <v>89</v>
      </c>
      <c r="E2038">
        <v>0</v>
      </c>
      <c r="F2038">
        <v>0</v>
      </c>
      <c r="J2038" t="s">
        <v>89</v>
      </c>
      <c r="K2038">
        <v>93497</v>
      </c>
      <c r="L2038">
        <v>1</v>
      </c>
    </row>
    <row r="2039" spans="1:12" x14ac:dyDescent="0.35">
      <c r="A2039">
        <v>10</v>
      </c>
      <c r="C2039">
        <v>0</v>
      </c>
      <c r="D2039" t="s">
        <v>89</v>
      </c>
      <c r="E2039">
        <v>0</v>
      </c>
      <c r="F2039">
        <v>0</v>
      </c>
      <c r="J2039" t="s">
        <v>89</v>
      </c>
      <c r="K2039">
        <v>93497</v>
      </c>
      <c r="L2039">
        <v>1</v>
      </c>
    </row>
    <row r="2040" spans="1:12" x14ac:dyDescent="0.35">
      <c r="A2040">
        <v>11</v>
      </c>
      <c r="C2040">
        <v>0</v>
      </c>
      <c r="D2040" t="s">
        <v>89</v>
      </c>
      <c r="E2040">
        <v>0</v>
      </c>
      <c r="F2040">
        <v>0</v>
      </c>
      <c r="J2040" t="s">
        <v>89</v>
      </c>
      <c r="K2040">
        <v>93497</v>
      </c>
      <c r="L2040">
        <v>1</v>
      </c>
    </row>
    <row r="2041" spans="1:12" x14ac:dyDescent="0.35">
      <c r="A2041">
        <v>12</v>
      </c>
      <c r="C2041">
        <v>0</v>
      </c>
      <c r="D2041" t="s">
        <v>89</v>
      </c>
      <c r="E2041">
        <v>0</v>
      </c>
      <c r="F2041">
        <v>0</v>
      </c>
      <c r="J2041" t="s">
        <v>89</v>
      </c>
      <c r="K2041">
        <v>93497</v>
      </c>
      <c r="L2041">
        <v>1</v>
      </c>
    </row>
    <row r="2042" spans="1:12" x14ac:dyDescent="0.35">
      <c r="A2042">
        <v>1</v>
      </c>
      <c r="B2042" t="s">
        <v>62</v>
      </c>
      <c r="C2042">
        <v>28</v>
      </c>
      <c r="D2042">
        <v>25</v>
      </c>
      <c r="E2042">
        <v>3</v>
      </c>
      <c r="F2042">
        <v>52</v>
      </c>
      <c r="G2042" t="s">
        <v>168</v>
      </c>
      <c r="H2042" t="s">
        <v>168</v>
      </c>
      <c r="I2042">
        <v>10</v>
      </c>
      <c r="J2042">
        <v>25</v>
      </c>
      <c r="K2042">
        <v>670000</v>
      </c>
      <c r="L2042">
        <v>1</v>
      </c>
    </row>
    <row r="2043" spans="1:12" x14ac:dyDescent="0.35">
      <c r="A2043">
        <v>2</v>
      </c>
      <c r="B2043" t="s">
        <v>22</v>
      </c>
      <c r="C2043">
        <v>8</v>
      </c>
      <c r="D2043">
        <v>7</v>
      </c>
      <c r="E2043">
        <v>2</v>
      </c>
      <c r="F2043">
        <v>88</v>
      </c>
      <c r="G2043">
        <v>4.7907407407408176E-3</v>
      </c>
      <c r="H2043">
        <v>4.7907407407408176E-3</v>
      </c>
      <c r="I2043">
        <v>4.7907407407408176E-3</v>
      </c>
      <c r="J2043">
        <v>7</v>
      </c>
      <c r="K2043">
        <v>670000</v>
      </c>
      <c r="L2043">
        <v>1</v>
      </c>
    </row>
    <row r="2044" spans="1:12" x14ac:dyDescent="0.35">
      <c r="A2044">
        <v>3</v>
      </c>
      <c r="B2044" t="s">
        <v>50</v>
      </c>
      <c r="C2044">
        <v>32</v>
      </c>
      <c r="D2044">
        <v>39</v>
      </c>
      <c r="E2044">
        <v>1</v>
      </c>
      <c r="F2044">
        <v>24</v>
      </c>
      <c r="G2044">
        <v>2.2817592592592639E-2</v>
      </c>
      <c r="H2044">
        <v>2.2817592592592639E-2</v>
      </c>
      <c r="I2044">
        <v>2.2817592592592639E-2</v>
      </c>
      <c r="J2044">
        <v>39</v>
      </c>
      <c r="K2044">
        <v>670000</v>
      </c>
      <c r="L2044">
        <v>1</v>
      </c>
    </row>
    <row r="2045" spans="1:12" x14ac:dyDescent="0.35">
      <c r="A2045">
        <v>4</v>
      </c>
      <c r="B2045" t="s">
        <v>122</v>
      </c>
      <c r="C2045">
        <v>12</v>
      </c>
      <c r="D2045">
        <v>16</v>
      </c>
      <c r="E2045">
        <v>1</v>
      </c>
      <c r="F2045">
        <v>55</v>
      </c>
      <c r="G2045">
        <v>1.3225694444445324E-3</v>
      </c>
      <c r="H2045">
        <v>1.3225694444445324E-3</v>
      </c>
      <c r="I2045">
        <v>1.3225694444445324E-3</v>
      </c>
      <c r="J2045">
        <v>16</v>
      </c>
      <c r="K2045">
        <v>670000</v>
      </c>
      <c r="L2045">
        <v>1</v>
      </c>
    </row>
    <row r="2046" spans="1:12" x14ac:dyDescent="0.35">
      <c r="A2046">
        <v>5</v>
      </c>
      <c r="B2046" t="s">
        <v>135</v>
      </c>
      <c r="C2046">
        <v>5</v>
      </c>
      <c r="D2046">
        <v>28</v>
      </c>
      <c r="E2046">
        <v>1</v>
      </c>
      <c r="F2046">
        <v>7</v>
      </c>
      <c r="G2046" t="s">
        <v>288</v>
      </c>
      <c r="H2046">
        <v>455</v>
      </c>
      <c r="I2046">
        <v>455</v>
      </c>
      <c r="J2046">
        <v>28</v>
      </c>
      <c r="K2046">
        <v>670000</v>
      </c>
      <c r="L2046">
        <v>1</v>
      </c>
    </row>
    <row r="2047" spans="1:12" x14ac:dyDescent="0.35">
      <c r="A2047">
        <v>6</v>
      </c>
      <c r="C2047">
        <v>0</v>
      </c>
      <c r="D2047" t="s">
        <v>89</v>
      </c>
      <c r="E2047">
        <v>0</v>
      </c>
      <c r="F2047">
        <v>0</v>
      </c>
      <c r="J2047" t="s">
        <v>89</v>
      </c>
      <c r="K2047">
        <v>670000</v>
      </c>
      <c r="L2047">
        <v>1</v>
      </c>
    </row>
    <row r="2048" spans="1:12" x14ac:dyDescent="0.35">
      <c r="A2048">
        <v>7</v>
      </c>
      <c r="C2048">
        <v>0</v>
      </c>
      <c r="D2048" t="s">
        <v>89</v>
      </c>
      <c r="E2048">
        <v>0</v>
      </c>
      <c r="F2048">
        <v>0</v>
      </c>
      <c r="J2048" t="s">
        <v>89</v>
      </c>
      <c r="K2048">
        <v>670000</v>
      </c>
      <c r="L2048">
        <v>1</v>
      </c>
    </row>
    <row r="2049" spans="1:12" x14ac:dyDescent="0.35">
      <c r="A2049">
        <v>8</v>
      </c>
      <c r="C2049">
        <v>0</v>
      </c>
      <c r="D2049" t="s">
        <v>89</v>
      </c>
      <c r="E2049">
        <v>0</v>
      </c>
      <c r="F2049">
        <v>0</v>
      </c>
      <c r="J2049" t="s">
        <v>89</v>
      </c>
      <c r="K2049">
        <v>670000</v>
      </c>
      <c r="L2049">
        <v>1</v>
      </c>
    </row>
    <row r="2050" spans="1:12" x14ac:dyDescent="0.35">
      <c r="A2050">
        <v>9</v>
      </c>
      <c r="C2050">
        <v>0</v>
      </c>
      <c r="D2050" t="s">
        <v>89</v>
      </c>
      <c r="E2050">
        <v>0</v>
      </c>
      <c r="F2050">
        <v>0</v>
      </c>
      <c r="J2050" t="s">
        <v>89</v>
      </c>
      <c r="K2050">
        <v>670000</v>
      </c>
      <c r="L2050">
        <v>1</v>
      </c>
    </row>
    <row r="2051" spans="1:12" x14ac:dyDescent="0.35">
      <c r="A2051">
        <v>10</v>
      </c>
      <c r="C2051">
        <v>0</v>
      </c>
      <c r="D2051" t="s">
        <v>89</v>
      </c>
      <c r="E2051">
        <v>0</v>
      </c>
      <c r="F2051">
        <v>0</v>
      </c>
      <c r="J2051" t="s">
        <v>89</v>
      </c>
      <c r="K2051">
        <v>670000</v>
      </c>
      <c r="L2051">
        <v>1</v>
      </c>
    </row>
    <row r="2052" spans="1:12" x14ac:dyDescent="0.35">
      <c r="A2052">
        <v>11</v>
      </c>
      <c r="C2052">
        <v>0</v>
      </c>
      <c r="D2052" t="s">
        <v>89</v>
      </c>
      <c r="E2052">
        <v>0</v>
      </c>
      <c r="F2052">
        <v>0</v>
      </c>
      <c r="J2052" t="s">
        <v>89</v>
      </c>
      <c r="K2052">
        <v>670000</v>
      </c>
      <c r="L2052">
        <v>1</v>
      </c>
    </row>
    <row r="2053" spans="1:12" x14ac:dyDescent="0.35">
      <c r="A2053">
        <v>12</v>
      </c>
      <c r="C2053">
        <v>0</v>
      </c>
      <c r="D2053" t="s">
        <v>89</v>
      </c>
      <c r="E2053">
        <v>0</v>
      </c>
      <c r="F2053">
        <v>0</v>
      </c>
      <c r="J2053" t="s">
        <v>89</v>
      </c>
      <c r="K2053">
        <v>670000</v>
      </c>
      <c r="L2053">
        <v>1</v>
      </c>
    </row>
    <row r="2054" spans="1:12" x14ac:dyDescent="0.35">
      <c r="A2054">
        <v>1</v>
      </c>
      <c r="B2054" t="s">
        <v>40</v>
      </c>
      <c r="C2054">
        <v>40</v>
      </c>
      <c r="D2054">
        <v>26</v>
      </c>
      <c r="E2054">
        <v>3</v>
      </c>
      <c r="F2054">
        <v>50</v>
      </c>
      <c r="G2054" t="s">
        <v>170</v>
      </c>
      <c r="H2054" t="s">
        <v>170</v>
      </c>
      <c r="I2054">
        <v>11</v>
      </c>
      <c r="J2054">
        <v>26</v>
      </c>
      <c r="K2054">
        <v>245403</v>
      </c>
      <c r="L2054">
        <v>1</v>
      </c>
    </row>
    <row r="2055" spans="1:12" x14ac:dyDescent="0.35">
      <c r="A2055">
        <v>2</v>
      </c>
      <c r="B2055" t="s">
        <v>31</v>
      </c>
      <c r="C2055">
        <v>33</v>
      </c>
      <c r="D2055">
        <v>29</v>
      </c>
      <c r="E2055">
        <v>2</v>
      </c>
      <c r="F2055">
        <v>46</v>
      </c>
      <c r="G2055">
        <v>5.4637731481481655E-3</v>
      </c>
      <c r="H2055">
        <v>5.4637731481481655E-3</v>
      </c>
      <c r="I2055">
        <v>5.4637731481481655E-3</v>
      </c>
      <c r="J2055">
        <v>29</v>
      </c>
      <c r="K2055">
        <v>245403</v>
      </c>
      <c r="L2055">
        <v>1</v>
      </c>
    </row>
    <row r="2056" spans="1:12" x14ac:dyDescent="0.35">
      <c r="A2056">
        <v>3</v>
      </c>
      <c r="B2056" t="s">
        <v>98</v>
      </c>
      <c r="C2056">
        <v>11</v>
      </c>
      <c r="D2056">
        <v>37</v>
      </c>
      <c r="E2056">
        <v>1</v>
      </c>
      <c r="F2056">
        <v>28</v>
      </c>
      <c r="G2056">
        <v>2.2401041666666677E-2</v>
      </c>
      <c r="H2056">
        <v>2.2401041666666677E-2</v>
      </c>
      <c r="I2056">
        <v>2.2401041666666677E-2</v>
      </c>
      <c r="J2056">
        <v>37</v>
      </c>
      <c r="K2056">
        <v>245403</v>
      </c>
      <c r="L2056">
        <v>1</v>
      </c>
    </row>
    <row r="2057" spans="1:12" x14ac:dyDescent="0.35">
      <c r="A2057">
        <v>4</v>
      </c>
      <c r="B2057" t="s">
        <v>24</v>
      </c>
      <c r="C2057">
        <v>2</v>
      </c>
      <c r="D2057">
        <v>2</v>
      </c>
      <c r="E2057">
        <v>1</v>
      </c>
      <c r="F2057">
        <v>97</v>
      </c>
      <c r="G2057">
        <v>1.0887731481481477E-3</v>
      </c>
      <c r="H2057">
        <v>1.0887731481481477E-3</v>
      </c>
      <c r="I2057">
        <v>1.0887731481481477E-3</v>
      </c>
      <c r="J2057">
        <v>2</v>
      </c>
      <c r="K2057">
        <v>245403</v>
      </c>
      <c r="L2057">
        <v>1</v>
      </c>
    </row>
    <row r="2058" spans="1:12" x14ac:dyDescent="0.35">
      <c r="A2058">
        <v>5</v>
      </c>
      <c r="B2058" t="s">
        <v>143</v>
      </c>
      <c r="C2058">
        <v>11</v>
      </c>
      <c r="D2058">
        <v>30</v>
      </c>
      <c r="E2058">
        <v>1</v>
      </c>
      <c r="F2058">
        <v>1</v>
      </c>
      <c r="G2058" t="s">
        <v>289</v>
      </c>
      <c r="H2058">
        <v>436</v>
      </c>
      <c r="I2058">
        <v>436</v>
      </c>
      <c r="J2058">
        <v>30</v>
      </c>
      <c r="K2058">
        <v>245403</v>
      </c>
      <c r="L2058">
        <v>1</v>
      </c>
    </row>
    <row r="2059" spans="1:12" x14ac:dyDescent="0.35">
      <c r="A2059">
        <v>6</v>
      </c>
      <c r="C2059">
        <v>0</v>
      </c>
      <c r="D2059" t="s">
        <v>89</v>
      </c>
      <c r="E2059">
        <v>0</v>
      </c>
      <c r="F2059">
        <v>0</v>
      </c>
      <c r="J2059" t="s">
        <v>89</v>
      </c>
      <c r="K2059">
        <v>245403</v>
      </c>
      <c r="L2059">
        <v>1</v>
      </c>
    </row>
    <row r="2060" spans="1:12" x14ac:dyDescent="0.35">
      <c r="A2060">
        <v>7</v>
      </c>
      <c r="C2060">
        <v>0</v>
      </c>
      <c r="D2060" t="s">
        <v>89</v>
      </c>
      <c r="E2060">
        <v>0</v>
      </c>
      <c r="F2060">
        <v>0</v>
      </c>
      <c r="J2060" t="s">
        <v>89</v>
      </c>
      <c r="K2060">
        <v>245403</v>
      </c>
      <c r="L2060">
        <v>1</v>
      </c>
    </row>
    <row r="2061" spans="1:12" x14ac:dyDescent="0.35">
      <c r="A2061">
        <v>8</v>
      </c>
      <c r="C2061">
        <v>0</v>
      </c>
      <c r="D2061" t="s">
        <v>89</v>
      </c>
      <c r="E2061">
        <v>0</v>
      </c>
      <c r="F2061">
        <v>0</v>
      </c>
      <c r="J2061" t="s">
        <v>89</v>
      </c>
      <c r="K2061">
        <v>245403</v>
      </c>
      <c r="L2061">
        <v>1</v>
      </c>
    </row>
    <row r="2062" spans="1:12" x14ac:dyDescent="0.35">
      <c r="A2062">
        <v>9</v>
      </c>
      <c r="C2062">
        <v>0</v>
      </c>
      <c r="D2062" t="s">
        <v>89</v>
      </c>
      <c r="E2062">
        <v>0</v>
      </c>
      <c r="F2062">
        <v>0</v>
      </c>
      <c r="J2062" t="s">
        <v>89</v>
      </c>
      <c r="K2062">
        <v>245403</v>
      </c>
      <c r="L2062">
        <v>1</v>
      </c>
    </row>
    <row r="2063" spans="1:12" x14ac:dyDescent="0.35">
      <c r="A2063">
        <v>10</v>
      </c>
      <c r="C2063">
        <v>0</v>
      </c>
      <c r="D2063" t="s">
        <v>89</v>
      </c>
      <c r="E2063">
        <v>0</v>
      </c>
      <c r="F2063">
        <v>0</v>
      </c>
      <c r="J2063" t="s">
        <v>89</v>
      </c>
      <c r="K2063">
        <v>245403</v>
      </c>
      <c r="L2063">
        <v>1</v>
      </c>
    </row>
    <row r="2064" spans="1:12" x14ac:dyDescent="0.35">
      <c r="A2064">
        <v>11</v>
      </c>
      <c r="C2064">
        <v>0</v>
      </c>
      <c r="D2064" t="s">
        <v>89</v>
      </c>
      <c r="E2064">
        <v>0</v>
      </c>
      <c r="F2064">
        <v>0</v>
      </c>
      <c r="J2064" t="s">
        <v>89</v>
      </c>
      <c r="K2064">
        <v>245403</v>
      </c>
      <c r="L2064">
        <v>1</v>
      </c>
    </row>
    <row r="2065" spans="1:12" x14ac:dyDescent="0.35">
      <c r="A2065">
        <v>12</v>
      </c>
      <c r="C2065">
        <v>0</v>
      </c>
      <c r="D2065" t="s">
        <v>89</v>
      </c>
      <c r="E2065">
        <v>0</v>
      </c>
      <c r="F2065">
        <v>0</v>
      </c>
      <c r="J2065" t="s">
        <v>89</v>
      </c>
      <c r="K2065">
        <v>245403</v>
      </c>
      <c r="L2065">
        <v>1</v>
      </c>
    </row>
    <row r="2066" spans="1:12" x14ac:dyDescent="0.35">
      <c r="A2066">
        <v>1</v>
      </c>
      <c r="B2066" t="s">
        <v>55</v>
      </c>
      <c r="C2066">
        <v>37</v>
      </c>
      <c r="D2066">
        <v>44</v>
      </c>
      <c r="E2066">
        <v>3</v>
      </c>
      <c r="F2066">
        <v>31</v>
      </c>
      <c r="G2066" t="s">
        <v>205</v>
      </c>
      <c r="H2066" t="s">
        <v>205</v>
      </c>
      <c r="I2066">
        <v>19</v>
      </c>
      <c r="J2066">
        <v>44</v>
      </c>
      <c r="K2066">
        <v>2088</v>
      </c>
      <c r="L2066">
        <v>1</v>
      </c>
    </row>
    <row r="2067" spans="1:12" x14ac:dyDescent="0.35">
      <c r="A2067">
        <v>2</v>
      </c>
      <c r="B2067" t="s">
        <v>91</v>
      </c>
      <c r="C2067">
        <v>16</v>
      </c>
      <c r="D2067">
        <v>8</v>
      </c>
      <c r="E2067">
        <v>1</v>
      </c>
      <c r="F2067">
        <v>86</v>
      </c>
      <c r="G2067">
        <v>4.797453703703658E-3</v>
      </c>
      <c r="H2067">
        <v>4.797453703703658E-3</v>
      </c>
      <c r="I2067">
        <v>4.797453703703658E-3</v>
      </c>
      <c r="J2067">
        <v>8</v>
      </c>
      <c r="K2067">
        <v>2088</v>
      </c>
      <c r="L2067">
        <v>1</v>
      </c>
    </row>
    <row r="2068" spans="1:12" x14ac:dyDescent="0.35">
      <c r="A2068">
        <v>3</v>
      </c>
      <c r="B2068" t="s">
        <v>153</v>
      </c>
      <c r="C2068">
        <v>15</v>
      </c>
      <c r="D2068">
        <v>29</v>
      </c>
      <c r="E2068">
        <v>1</v>
      </c>
      <c r="F2068">
        <v>44</v>
      </c>
      <c r="G2068">
        <v>2.1853472222222114E-2</v>
      </c>
      <c r="H2068">
        <v>2.1853472222222114E-2</v>
      </c>
      <c r="I2068">
        <v>2.1853472222222114E-2</v>
      </c>
      <c r="J2068">
        <v>29</v>
      </c>
      <c r="K2068">
        <v>2088</v>
      </c>
      <c r="L2068">
        <v>1</v>
      </c>
    </row>
    <row r="2069" spans="1:12" x14ac:dyDescent="0.35">
      <c r="A2069">
        <v>4</v>
      </c>
      <c r="B2069" t="s">
        <v>93</v>
      </c>
      <c r="C2069">
        <v>7</v>
      </c>
      <c r="D2069">
        <v>20</v>
      </c>
      <c r="E2069">
        <v>1</v>
      </c>
      <c r="F2069">
        <v>43</v>
      </c>
      <c r="G2069">
        <v>1.4068287037036775E-3</v>
      </c>
      <c r="H2069">
        <v>1.4068287037036775E-3</v>
      </c>
      <c r="I2069">
        <v>1.4068287037036775E-3</v>
      </c>
      <c r="J2069">
        <v>20</v>
      </c>
      <c r="K2069">
        <v>2088</v>
      </c>
      <c r="L2069">
        <v>1</v>
      </c>
    </row>
    <row r="2070" spans="1:12" x14ac:dyDescent="0.35">
      <c r="A2070">
        <v>5</v>
      </c>
      <c r="B2070" t="s">
        <v>141</v>
      </c>
      <c r="C2070">
        <v>3</v>
      </c>
      <c r="D2070">
        <v>29</v>
      </c>
      <c r="E2070">
        <v>1</v>
      </c>
      <c r="F2070">
        <v>4</v>
      </c>
      <c r="G2070" t="s">
        <v>290</v>
      </c>
      <c r="H2070">
        <v>443</v>
      </c>
      <c r="I2070">
        <v>443</v>
      </c>
      <c r="J2070">
        <v>29</v>
      </c>
      <c r="K2070">
        <v>2088</v>
      </c>
      <c r="L2070">
        <v>1</v>
      </c>
    </row>
    <row r="2071" spans="1:12" x14ac:dyDescent="0.35">
      <c r="A2071">
        <v>6</v>
      </c>
      <c r="C2071">
        <v>0</v>
      </c>
      <c r="D2071" t="s">
        <v>89</v>
      </c>
      <c r="E2071">
        <v>0</v>
      </c>
      <c r="F2071">
        <v>0</v>
      </c>
      <c r="J2071" t="s">
        <v>89</v>
      </c>
      <c r="K2071">
        <v>2088</v>
      </c>
      <c r="L2071">
        <v>1</v>
      </c>
    </row>
    <row r="2072" spans="1:12" x14ac:dyDescent="0.35">
      <c r="A2072">
        <v>7</v>
      </c>
      <c r="C2072">
        <v>0</v>
      </c>
      <c r="D2072" t="s">
        <v>89</v>
      </c>
      <c r="E2072">
        <v>0</v>
      </c>
      <c r="F2072">
        <v>0</v>
      </c>
      <c r="J2072" t="s">
        <v>89</v>
      </c>
      <c r="K2072">
        <v>2088</v>
      </c>
      <c r="L2072">
        <v>1</v>
      </c>
    </row>
    <row r="2073" spans="1:12" x14ac:dyDescent="0.35">
      <c r="A2073">
        <v>8</v>
      </c>
      <c r="C2073">
        <v>0</v>
      </c>
      <c r="D2073" t="s">
        <v>89</v>
      </c>
      <c r="E2073">
        <v>0</v>
      </c>
      <c r="F2073">
        <v>0</v>
      </c>
      <c r="J2073" t="s">
        <v>89</v>
      </c>
      <c r="K2073">
        <v>2088</v>
      </c>
      <c r="L2073">
        <v>1</v>
      </c>
    </row>
    <row r="2074" spans="1:12" x14ac:dyDescent="0.35">
      <c r="A2074">
        <v>9</v>
      </c>
      <c r="C2074">
        <v>0</v>
      </c>
      <c r="D2074" t="s">
        <v>89</v>
      </c>
      <c r="E2074">
        <v>0</v>
      </c>
      <c r="F2074">
        <v>0</v>
      </c>
      <c r="J2074" t="s">
        <v>89</v>
      </c>
      <c r="K2074">
        <v>2088</v>
      </c>
      <c r="L2074">
        <v>1</v>
      </c>
    </row>
    <row r="2075" spans="1:12" x14ac:dyDescent="0.35">
      <c r="A2075">
        <v>10</v>
      </c>
      <c r="C2075">
        <v>0</v>
      </c>
      <c r="D2075" t="s">
        <v>89</v>
      </c>
      <c r="E2075">
        <v>0</v>
      </c>
      <c r="F2075">
        <v>0</v>
      </c>
      <c r="J2075" t="s">
        <v>89</v>
      </c>
      <c r="K2075">
        <v>2088</v>
      </c>
      <c r="L2075">
        <v>1</v>
      </c>
    </row>
    <row r="2076" spans="1:12" x14ac:dyDescent="0.35">
      <c r="A2076">
        <v>11</v>
      </c>
      <c r="C2076">
        <v>0</v>
      </c>
      <c r="D2076" t="s">
        <v>89</v>
      </c>
      <c r="E2076">
        <v>0</v>
      </c>
      <c r="F2076">
        <v>0</v>
      </c>
      <c r="J2076" t="s">
        <v>89</v>
      </c>
      <c r="K2076">
        <v>2088</v>
      </c>
      <c r="L2076">
        <v>1</v>
      </c>
    </row>
    <row r="2077" spans="1:12" x14ac:dyDescent="0.35">
      <c r="A2077">
        <v>12</v>
      </c>
      <c r="C2077">
        <v>0</v>
      </c>
      <c r="D2077" t="s">
        <v>89</v>
      </c>
      <c r="E2077">
        <v>0</v>
      </c>
      <c r="F2077">
        <v>0</v>
      </c>
      <c r="J2077" t="s">
        <v>89</v>
      </c>
      <c r="K2077">
        <v>2088</v>
      </c>
      <c r="L2077">
        <v>1</v>
      </c>
    </row>
    <row r="2078" spans="1:12" x14ac:dyDescent="0.35">
      <c r="A2078">
        <v>1</v>
      </c>
      <c r="B2078" t="s">
        <v>56</v>
      </c>
      <c r="C2078">
        <v>41</v>
      </c>
      <c r="D2078">
        <v>18</v>
      </c>
      <c r="E2078">
        <v>3</v>
      </c>
      <c r="F2078">
        <v>66</v>
      </c>
      <c r="G2078" t="s">
        <v>164</v>
      </c>
      <c r="H2078" t="s">
        <v>164</v>
      </c>
      <c r="I2078">
        <v>9</v>
      </c>
      <c r="J2078">
        <v>18</v>
      </c>
      <c r="K2078">
        <v>477709</v>
      </c>
      <c r="L2078">
        <v>1</v>
      </c>
    </row>
    <row r="2079" spans="1:12" x14ac:dyDescent="0.35">
      <c r="A2079">
        <v>2</v>
      </c>
      <c r="B2079" t="s">
        <v>48</v>
      </c>
      <c r="C2079">
        <v>29</v>
      </c>
      <c r="D2079">
        <v>13</v>
      </c>
      <c r="E2079">
        <v>2</v>
      </c>
      <c r="F2079">
        <v>76</v>
      </c>
      <c r="G2079">
        <v>4.8745370370371077E-3</v>
      </c>
      <c r="H2079">
        <v>4.8745370370371077E-3</v>
      </c>
      <c r="I2079">
        <v>4.8745370370371077E-3</v>
      </c>
      <c r="J2079">
        <v>13</v>
      </c>
      <c r="K2079">
        <v>477709</v>
      </c>
      <c r="L2079">
        <v>1</v>
      </c>
    </row>
    <row r="2080" spans="1:12" x14ac:dyDescent="0.35">
      <c r="A2080">
        <v>3</v>
      </c>
      <c r="B2080" t="s">
        <v>102</v>
      </c>
      <c r="C2080">
        <v>19</v>
      </c>
      <c r="D2080">
        <v>44</v>
      </c>
      <c r="E2080">
        <v>1</v>
      </c>
      <c r="F2080">
        <v>14</v>
      </c>
      <c r="G2080">
        <v>2.4269444444444455E-2</v>
      </c>
      <c r="H2080">
        <v>2.4269444444444455E-2</v>
      </c>
      <c r="I2080">
        <v>2.4269444444444455E-2</v>
      </c>
      <c r="J2080">
        <v>44</v>
      </c>
      <c r="K2080">
        <v>477709</v>
      </c>
      <c r="L2080">
        <v>1</v>
      </c>
    </row>
    <row r="2081" spans="1:12" x14ac:dyDescent="0.35">
      <c r="A2081">
        <v>4</v>
      </c>
      <c r="B2081" t="s">
        <v>43</v>
      </c>
      <c r="C2081">
        <v>14</v>
      </c>
      <c r="D2081">
        <v>30</v>
      </c>
      <c r="E2081">
        <v>1</v>
      </c>
      <c r="F2081">
        <v>22</v>
      </c>
      <c r="G2081">
        <v>1.5534722222221298E-3</v>
      </c>
      <c r="H2081">
        <v>1.5534722222221298E-3</v>
      </c>
      <c r="I2081">
        <v>1.5534722222221298E-3</v>
      </c>
      <c r="J2081">
        <v>30</v>
      </c>
      <c r="K2081">
        <v>477709</v>
      </c>
      <c r="L2081">
        <v>1</v>
      </c>
    </row>
    <row r="2082" spans="1:12" x14ac:dyDescent="0.35">
      <c r="A2082">
        <v>5</v>
      </c>
      <c r="B2082" t="s">
        <v>146</v>
      </c>
      <c r="C2082">
        <v>1</v>
      </c>
      <c r="D2082">
        <v>26</v>
      </c>
      <c r="E2082">
        <v>1</v>
      </c>
      <c r="F2082">
        <v>13</v>
      </c>
      <c r="G2082" t="s">
        <v>291</v>
      </c>
      <c r="H2082">
        <v>477</v>
      </c>
      <c r="I2082">
        <v>477</v>
      </c>
      <c r="J2082">
        <v>26</v>
      </c>
      <c r="K2082">
        <v>477709</v>
      </c>
      <c r="L2082">
        <v>1</v>
      </c>
    </row>
    <row r="2083" spans="1:12" x14ac:dyDescent="0.35">
      <c r="A2083">
        <v>6</v>
      </c>
      <c r="C2083">
        <v>0</v>
      </c>
      <c r="D2083" t="s">
        <v>89</v>
      </c>
      <c r="E2083">
        <v>0</v>
      </c>
      <c r="F2083">
        <v>0</v>
      </c>
      <c r="J2083" t="s">
        <v>89</v>
      </c>
      <c r="K2083">
        <v>477709</v>
      </c>
      <c r="L2083">
        <v>1</v>
      </c>
    </row>
    <row r="2084" spans="1:12" x14ac:dyDescent="0.35">
      <c r="A2084">
        <v>7</v>
      </c>
      <c r="C2084">
        <v>0</v>
      </c>
      <c r="D2084" t="s">
        <v>89</v>
      </c>
      <c r="E2084">
        <v>0</v>
      </c>
      <c r="F2084">
        <v>0</v>
      </c>
      <c r="J2084" t="s">
        <v>89</v>
      </c>
      <c r="K2084">
        <v>477709</v>
      </c>
      <c r="L2084">
        <v>1</v>
      </c>
    </row>
    <row r="2085" spans="1:12" x14ac:dyDescent="0.35">
      <c r="A2085">
        <v>8</v>
      </c>
      <c r="C2085">
        <v>0</v>
      </c>
      <c r="D2085" t="s">
        <v>89</v>
      </c>
      <c r="E2085">
        <v>0</v>
      </c>
      <c r="F2085">
        <v>0</v>
      </c>
      <c r="J2085" t="s">
        <v>89</v>
      </c>
      <c r="K2085">
        <v>477709</v>
      </c>
      <c r="L2085">
        <v>1</v>
      </c>
    </row>
    <row r="2086" spans="1:12" x14ac:dyDescent="0.35">
      <c r="A2086">
        <v>9</v>
      </c>
      <c r="C2086">
        <v>0</v>
      </c>
      <c r="D2086" t="s">
        <v>89</v>
      </c>
      <c r="E2086">
        <v>0</v>
      </c>
      <c r="F2086">
        <v>0</v>
      </c>
      <c r="J2086" t="s">
        <v>89</v>
      </c>
      <c r="K2086">
        <v>477709</v>
      </c>
      <c r="L2086">
        <v>1</v>
      </c>
    </row>
    <row r="2087" spans="1:12" x14ac:dyDescent="0.35">
      <c r="A2087">
        <v>10</v>
      </c>
      <c r="C2087">
        <v>0</v>
      </c>
      <c r="D2087" t="s">
        <v>89</v>
      </c>
      <c r="E2087">
        <v>0</v>
      </c>
      <c r="F2087">
        <v>0</v>
      </c>
      <c r="J2087" t="s">
        <v>89</v>
      </c>
      <c r="K2087">
        <v>477709</v>
      </c>
      <c r="L2087">
        <v>1</v>
      </c>
    </row>
    <row r="2088" spans="1:12" x14ac:dyDescent="0.35">
      <c r="A2088">
        <v>11</v>
      </c>
      <c r="C2088">
        <v>0</v>
      </c>
      <c r="D2088" t="s">
        <v>89</v>
      </c>
      <c r="E2088">
        <v>0</v>
      </c>
      <c r="F2088">
        <v>0</v>
      </c>
      <c r="J2088" t="s">
        <v>89</v>
      </c>
      <c r="K2088">
        <v>477709</v>
      </c>
      <c r="L2088">
        <v>1</v>
      </c>
    </row>
    <row r="2089" spans="1:12" x14ac:dyDescent="0.35">
      <c r="A2089">
        <v>12</v>
      </c>
      <c r="C2089">
        <v>0</v>
      </c>
      <c r="D2089" t="s">
        <v>89</v>
      </c>
      <c r="E2089">
        <v>0</v>
      </c>
      <c r="F2089">
        <v>0</v>
      </c>
      <c r="J2089" t="s">
        <v>89</v>
      </c>
      <c r="K2089">
        <v>477709</v>
      </c>
      <c r="L2089">
        <v>1</v>
      </c>
    </row>
    <row r="2090" spans="1:12" x14ac:dyDescent="0.35">
      <c r="A2090">
        <v>1</v>
      </c>
      <c r="B2090" t="s">
        <v>23</v>
      </c>
      <c r="C2090">
        <v>17</v>
      </c>
      <c r="D2090">
        <v>24</v>
      </c>
      <c r="E2090">
        <v>2</v>
      </c>
      <c r="F2090">
        <v>54</v>
      </c>
      <c r="G2090" t="s">
        <v>168</v>
      </c>
      <c r="H2090" t="s">
        <v>168</v>
      </c>
      <c r="I2090">
        <v>10</v>
      </c>
      <c r="J2090">
        <v>24</v>
      </c>
      <c r="K2090">
        <v>531598</v>
      </c>
      <c r="L2090">
        <v>1</v>
      </c>
    </row>
    <row r="2091" spans="1:12" x14ac:dyDescent="0.35">
      <c r="A2091">
        <v>2</v>
      </c>
      <c r="B2091" t="s">
        <v>160</v>
      </c>
      <c r="C2091">
        <v>32</v>
      </c>
      <c r="D2091">
        <v>36</v>
      </c>
      <c r="E2091">
        <v>2</v>
      </c>
      <c r="F2091">
        <v>39</v>
      </c>
      <c r="G2091">
        <v>5.8923611111110219E-3</v>
      </c>
      <c r="H2091">
        <v>5.8923611111110219E-3</v>
      </c>
      <c r="I2091">
        <v>5.8923611111110219E-3</v>
      </c>
      <c r="J2091">
        <v>36</v>
      </c>
      <c r="K2091">
        <v>531598</v>
      </c>
      <c r="L2091">
        <v>1</v>
      </c>
    </row>
    <row r="2092" spans="1:12" x14ac:dyDescent="0.35">
      <c r="A2092">
        <v>3</v>
      </c>
      <c r="B2092" t="s">
        <v>40</v>
      </c>
      <c r="C2092">
        <v>10</v>
      </c>
      <c r="D2092">
        <v>26</v>
      </c>
      <c r="E2092">
        <v>1</v>
      </c>
      <c r="F2092">
        <v>50</v>
      </c>
      <c r="G2092">
        <v>2.1611458333333333E-2</v>
      </c>
      <c r="H2092">
        <v>2.1611458333333333E-2</v>
      </c>
      <c r="I2092">
        <v>2.1611458333333333E-2</v>
      </c>
      <c r="J2092">
        <v>26</v>
      </c>
      <c r="K2092">
        <v>531598</v>
      </c>
      <c r="L2092">
        <v>1</v>
      </c>
    </row>
    <row r="2093" spans="1:12" x14ac:dyDescent="0.35">
      <c r="A2093">
        <v>4</v>
      </c>
      <c r="B2093" t="s">
        <v>98</v>
      </c>
      <c r="C2093">
        <v>15</v>
      </c>
      <c r="D2093">
        <v>27</v>
      </c>
      <c r="E2093">
        <v>1</v>
      </c>
      <c r="F2093">
        <v>28</v>
      </c>
      <c r="G2093">
        <v>1.4932870370369944E-3</v>
      </c>
      <c r="H2093">
        <v>1.4932870370369944E-3</v>
      </c>
      <c r="I2093">
        <v>1.4932870370369944E-3</v>
      </c>
      <c r="J2093">
        <v>27</v>
      </c>
      <c r="K2093">
        <v>531598</v>
      </c>
      <c r="L2093">
        <v>1</v>
      </c>
    </row>
    <row r="2094" spans="1:12" x14ac:dyDescent="0.35">
      <c r="A2094">
        <v>5</v>
      </c>
      <c r="C2094">
        <v>0</v>
      </c>
      <c r="D2094" t="s">
        <v>89</v>
      </c>
      <c r="E2094">
        <v>0</v>
      </c>
      <c r="F2094">
        <v>0</v>
      </c>
      <c r="J2094" t="s">
        <v>89</v>
      </c>
      <c r="K2094">
        <v>531598</v>
      </c>
      <c r="L2094">
        <v>1</v>
      </c>
    </row>
    <row r="2095" spans="1:12" x14ac:dyDescent="0.35">
      <c r="A2095">
        <v>6</v>
      </c>
      <c r="C2095">
        <v>0</v>
      </c>
      <c r="D2095" t="s">
        <v>89</v>
      </c>
      <c r="E2095">
        <v>0</v>
      </c>
      <c r="F2095">
        <v>0</v>
      </c>
      <c r="J2095" t="s">
        <v>89</v>
      </c>
      <c r="K2095">
        <v>531598</v>
      </c>
      <c r="L2095">
        <v>1</v>
      </c>
    </row>
    <row r="2096" spans="1:12" x14ac:dyDescent="0.35">
      <c r="A2096">
        <v>7</v>
      </c>
      <c r="C2096">
        <v>0</v>
      </c>
      <c r="D2096" t="s">
        <v>89</v>
      </c>
      <c r="E2096">
        <v>0</v>
      </c>
      <c r="F2096">
        <v>0</v>
      </c>
      <c r="J2096" t="s">
        <v>89</v>
      </c>
      <c r="K2096">
        <v>531598</v>
      </c>
      <c r="L2096">
        <v>1</v>
      </c>
    </row>
    <row r="2097" spans="1:12" x14ac:dyDescent="0.35">
      <c r="A2097">
        <v>8</v>
      </c>
      <c r="C2097">
        <v>0</v>
      </c>
      <c r="D2097" t="s">
        <v>89</v>
      </c>
      <c r="E2097">
        <v>0</v>
      </c>
      <c r="F2097">
        <v>0</v>
      </c>
      <c r="J2097" t="s">
        <v>89</v>
      </c>
      <c r="K2097">
        <v>531598</v>
      </c>
      <c r="L2097">
        <v>1</v>
      </c>
    </row>
    <row r="2098" spans="1:12" x14ac:dyDescent="0.35">
      <c r="A2098">
        <v>9</v>
      </c>
      <c r="C2098">
        <v>0</v>
      </c>
      <c r="D2098" t="s">
        <v>89</v>
      </c>
      <c r="E2098">
        <v>0</v>
      </c>
      <c r="F2098">
        <v>0</v>
      </c>
      <c r="J2098" t="s">
        <v>89</v>
      </c>
      <c r="K2098">
        <v>531598</v>
      </c>
      <c r="L2098">
        <v>1</v>
      </c>
    </row>
    <row r="2099" spans="1:12" x14ac:dyDescent="0.35">
      <c r="A2099">
        <v>10</v>
      </c>
      <c r="C2099">
        <v>0</v>
      </c>
      <c r="D2099" t="s">
        <v>89</v>
      </c>
      <c r="E2099">
        <v>0</v>
      </c>
      <c r="F2099">
        <v>0</v>
      </c>
      <c r="J2099" t="s">
        <v>89</v>
      </c>
      <c r="K2099">
        <v>531598</v>
      </c>
      <c r="L2099">
        <v>1</v>
      </c>
    </row>
    <row r="2100" spans="1:12" x14ac:dyDescent="0.35">
      <c r="A2100">
        <v>11</v>
      </c>
      <c r="C2100">
        <v>0</v>
      </c>
      <c r="D2100" t="s">
        <v>89</v>
      </c>
      <c r="E2100">
        <v>0</v>
      </c>
      <c r="F2100">
        <v>0</v>
      </c>
      <c r="J2100" t="s">
        <v>89</v>
      </c>
      <c r="K2100">
        <v>531598</v>
      </c>
      <c r="L2100">
        <v>1</v>
      </c>
    </row>
    <row r="2101" spans="1:12" x14ac:dyDescent="0.35">
      <c r="A2101">
        <v>12</v>
      </c>
      <c r="C2101">
        <v>0</v>
      </c>
      <c r="D2101" t="s">
        <v>89</v>
      </c>
      <c r="E2101">
        <v>0</v>
      </c>
      <c r="F2101">
        <v>0</v>
      </c>
      <c r="J2101" t="s">
        <v>89</v>
      </c>
      <c r="K2101">
        <v>531598</v>
      </c>
      <c r="L2101">
        <v>1</v>
      </c>
    </row>
    <row r="2102" spans="1:12" x14ac:dyDescent="0.35">
      <c r="A2102">
        <v>1</v>
      </c>
      <c r="B2102" t="s">
        <v>85</v>
      </c>
      <c r="C2102">
        <v>46</v>
      </c>
      <c r="D2102">
        <v>27</v>
      </c>
      <c r="E2102">
        <v>1</v>
      </c>
      <c r="F2102">
        <v>48</v>
      </c>
      <c r="G2102" t="s">
        <v>170</v>
      </c>
      <c r="H2102" t="s">
        <v>170</v>
      </c>
      <c r="I2102">
        <v>11</v>
      </c>
      <c r="J2102">
        <v>27</v>
      </c>
      <c r="K2102">
        <v>887297</v>
      </c>
      <c r="L2102">
        <v>1</v>
      </c>
    </row>
    <row r="2103" spans="1:12" x14ac:dyDescent="0.35">
      <c r="A2103">
        <v>2</v>
      </c>
      <c r="B2103" t="s">
        <v>115</v>
      </c>
      <c r="C2103">
        <v>7</v>
      </c>
      <c r="D2103">
        <v>41</v>
      </c>
      <c r="E2103">
        <v>2</v>
      </c>
      <c r="F2103">
        <v>34</v>
      </c>
      <c r="G2103">
        <v>6.0353009259259682E-3</v>
      </c>
      <c r="H2103">
        <v>6.0353009259259682E-3</v>
      </c>
      <c r="I2103">
        <v>6.0353009259259682E-3</v>
      </c>
      <c r="J2103">
        <v>41</v>
      </c>
      <c r="K2103">
        <v>887297</v>
      </c>
      <c r="L2103">
        <v>1</v>
      </c>
    </row>
    <row r="2104" spans="1:12" x14ac:dyDescent="0.35">
      <c r="A2104">
        <v>3</v>
      </c>
      <c r="B2104" t="s">
        <v>85</v>
      </c>
      <c r="C2104">
        <v>8</v>
      </c>
      <c r="D2104">
        <v>27</v>
      </c>
      <c r="E2104">
        <v>1</v>
      </c>
      <c r="F2104">
        <v>48</v>
      </c>
      <c r="G2104">
        <v>2.1616203703703762E-2</v>
      </c>
      <c r="H2104">
        <v>2.1616203703703762E-2</v>
      </c>
      <c r="I2104">
        <v>2.1616203703703762E-2</v>
      </c>
      <c r="J2104">
        <v>27</v>
      </c>
      <c r="K2104">
        <v>887297</v>
      </c>
      <c r="L2104">
        <v>1</v>
      </c>
    </row>
    <row r="2105" spans="1:12" x14ac:dyDescent="0.35">
      <c r="A2105">
        <v>4</v>
      </c>
      <c r="B2105" t="s">
        <v>133</v>
      </c>
      <c r="C2105">
        <v>4</v>
      </c>
      <c r="D2105">
        <v>22</v>
      </c>
      <c r="E2105">
        <v>1</v>
      </c>
      <c r="F2105">
        <v>38</v>
      </c>
      <c r="G2105">
        <v>1.4228009259258378E-3</v>
      </c>
      <c r="H2105">
        <v>1.4228009259258378E-3</v>
      </c>
      <c r="I2105">
        <v>1.4228009259258378E-3</v>
      </c>
      <c r="J2105">
        <v>22</v>
      </c>
      <c r="K2105">
        <v>887297</v>
      </c>
      <c r="L2105">
        <v>1</v>
      </c>
    </row>
    <row r="2106" spans="1:12" x14ac:dyDescent="0.35">
      <c r="A2106">
        <v>5</v>
      </c>
      <c r="C2106">
        <v>0</v>
      </c>
      <c r="D2106" t="s">
        <v>89</v>
      </c>
      <c r="E2106">
        <v>0</v>
      </c>
      <c r="F2106">
        <v>0</v>
      </c>
      <c r="J2106" t="s">
        <v>89</v>
      </c>
      <c r="K2106">
        <v>887297</v>
      </c>
      <c r="L2106">
        <v>1</v>
      </c>
    </row>
    <row r="2107" spans="1:12" x14ac:dyDescent="0.35">
      <c r="A2107">
        <v>6</v>
      </c>
      <c r="C2107">
        <v>0</v>
      </c>
      <c r="D2107" t="s">
        <v>89</v>
      </c>
      <c r="E2107">
        <v>0</v>
      </c>
      <c r="F2107">
        <v>0</v>
      </c>
      <c r="J2107" t="s">
        <v>89</v>
      </c>
      <c r="K2107">
        <v>887297</v>
      </c>
      <c r="L2107">
        <v>1</v>
      </c>
    </row>
    <row r="2108" spans="1:12" x14ac:dyDescent="0.35">
      <c r="A2108">
        <v>7</v>
      </c>
      <c r="C2108">
        <v>0</v>
      </c>
      <c r="D2108" t="s">
        <v>89</v>
      </c>
      <c r="E2108">
        <v>0</v>
      </c>
      <c r="F2108">
        <v>0</v>
      </c>
      <c r="J2108" t="s">
        <v>89</v>
      </c>
      <c r="K2108">
        <v>887297</v>
      </c>
      <c r="L2108">
        <v>1</v>
      </c>
    </row>
    <row r="2109" spans="1:12" x14ac:dyDescent="0.35">
      <c r="A2109">
        <v>8</v>
      </c>
      <c r="C2109">
        <v>0</v>
      </c>
      <c r="D2109" t="s">
        <v>89</v>
      </c>
      <c r="E2109">
        <v>0</v>
      </c>
      <c r="F2109">
        <v>0</v>
      </c>
      <c r="J2109" t="s">
        <v>89</v>
      </c>
      <c r="K2109">
        <v>887297</v>
      </c>
      <c r="L2109">
        <v>1</v>
      </c>
    </row>
    <row r="2110" spans="1:12" x14ac:dyDescent="0.35">
      <c r="A2110">
        <v>9</v>
      </c>
      <c r="C2110">
        <v>0</v>
      </c>
      <c r="D2110" t="s">
        <v>89</v>
      </c>
      <c r="E2110">
        <v>0</v>
      </c>
      <c r="F2110">
        <v>0</v>
      </c>
      <c r="J2110" t="s">
        <v>89</v>
      </c>
      <c r="K2110">
        <v>887297</v>
      </c>
      <c r="L2110">
        <v>1</v>
      </c>
    </row>
    <row r="2111" spans="1:12" x14ac:dyDescent="0.35">
      <c r="A2111">
        <v>10</v>
      </c>
      <c r="C2111">
        <v>0</v>
      </c>
      <c r="D2111" t="s">
        <v>89</v>
      </c>
      <c r="E2111">
        <v>0</v>
      </c>
      <c r="F2111">
        <v>0</v>
      </c>
      <c r="J2111" t="s">
        <v>89</v>
      </c>
      <c r="K2111">
        <v>887297</v>
      </c>
      <c r="L2111">
        <v>1</v>
      </c>
    </row>
    <row r="2112" spans="1:12" x14ac:dyDescent="0.35">
      <c r="A2112">
        <v>11</v>
      </c>
      <c r="C2112">
        <v>0</v>
      </c>
      <c r="D2112" t="s">
        <v>89</v>
      </c>
      <c r="E2112">
        <v>0</v>
      </c>
      <c r="F2112">
        <v>0</v>
      </c>
      <c r="J2112" t="s">
        <v>89</v>
      </c>
      <c r="K2112">
        <v>887297</v>
      </c>
      <c r="L2112">
        <v>1</v>
      </c>
    </row>
    <row r="2113" spans="1:12" x14ac:dyDescent="0.35">
      <c r="A2113">
        <v>12</v>
      </c>
      <c r="C2113">
        <v>0</v>
      </c>
      <c r="D2113" t="s">
        <v>89</v>
      </c>
      <c r="E2113">
        <v>0</v>
      </c>
      <c r="F2113">
        <v>0</v>
      </c>
      <c r="J2113" t="s">
        <v>89</v>
      </c>
      <c r="K2113">
        <v>887297</v>
      </c>
      <c r="L2113">
        <v>1</v>
      </c>
    </row>
    <row r="2114" spans="1:12" x14ac:dyDescent="0.35">
      <c r="A2114">
        <v>1</v>
      </c>
      <c r="B2114" t="s">
        <v>115</v>
      </c>
      <c r="C2114">
        <v>38</v>
      </c>
      <c r="D2114">
        <v>41</v>
      </c>
      <c r="E2114">
        <v>3</v>
      </c>
      <c r="F2114">
        <v>34</v>
      </c>
      <c r="G2114" t="s">
        <v>205</v>
      </c>
      <c r="H2114" t="s">
        <v>205</v>
      </c>
      <c r="I2114">
        <v>19</v>
      </c>
      <c r="J2114">
        <v>41</v>
      </c>
      <c r="K2114">
        <v>106129</v>
      </c>
      <c r="L2114">
        <v>1</v>
      </c>
    </row>
    <row r="2115" spans="1:12" x14ac:dyDescent="0.35">
      <c r="A2115">
        <v>2</v>
      </c>
      <c r="B2115" t="s">
        <v>124</v>
      </c>
      <c r="C2115">
        <v>23</v>
      </c>
      <c r="D2115">
        <v>34</v>
      </c>
      <c r="E2115">
        <v>1</v>
      </c>
      <c r="F2115">
        <v>41</v>
      </c>
      <c r="G2115">
        <v>5.7905092592591689E-3</v>
      </c>
      <c r="H2115">
        <v>5.7905092592591689E-3</v>
      </c>
      <c r="I2115">
        <v>5.7905092592591689E-3</v>
      </c>
      <c r="J2115">
        <v>34</v>
      </c>
      <c r="K2115">
        <v>106129</v>
      </c>
      <c r="L2115">
        <v>1</v>
      </c>
    </row>
    <row r="2116" spans="1:12" x14ac:dyDescent="0.35">
      <c r="A2116">
        <v>3</v>
      </c>
      <c r="B2116" t="s">
        <v>22</v>
      </c>
      <c r="C2116">
        <v>6</v>
      </c>
      <c r="D2116">
        <v>7</v>
      </c>
      <c r="E2116">
        <v>1</v>
      </c>
      <c r="F2116">
        <v>88</v>
      </c>
      <c r="G2116">
        <v>1.9923958333333269E-2</v>
      </c>
      <c r="H2116">
        <v>1.9923958333333269E-2</v>
      </c>
      <c r="I2116">
        <v>1.9923958333333269E-2</v>
      </c>
      <c r="J2116">
        <v>7</v>
      </c>
      <c r="K2116">
        <v>106129</v>
      </c>
      <c r="L2116">
        <v>1</v>
      </c>
    </row>
    <row r="2117" spans="1:12" x14ac:dyDescent="0.35">
      <c r="A2117">
        <v>4</v>
      </c>
      <c r="B2117" t="s">
        <v>141</v>
      </c>
      <c r="C2117">
        <v>8</v>
      </c>
      <c r="D2117">
        <v>39</v>
      </c>
      <c r="E2117">
        <v>1</v>
      </c>
      <c r="F2117">
        <v>4</v>
      </c>
      <c r="G2117">
        <v>2.3230324074074993E-3</v>
      </c>
      <c r="H2117">
        <v>2.3230324074074993E-3</v>
      </c>
      <c r="I2117">
        <v>2.3230324074074993E-3</v>
      </c>
      <c r="J2117">
        <v>39</v>
      </c>
      <c r="K2117">
        <v>106129</v>
      </c>
      <c r="L2117">
        <v>1</v>
      </c>
    </row>
    <row r="2118" spans="1:12" x14ac:dyDescent="0.35">
      <c r="A2118">
        <v>5</v>
      </c>
      <c r="C2118">
        <v>0</v>
      </c>
      <c r="D2118" t="s">
        <v>89</v>
      </c>
      <c r="E2118">
        <v>0</v>
      </c>
      <c r="F2118">
        <v>0</v>
      </c>
      <c r="J2118" t="s">
        <v>89</v>
      </c>
      <c r="K2118">
        <v>106129</v>
      </c>
      <c r="L2118">
        <v>1</v>
      </c>
    </row>
    <row r="2119" spans="1:12" x14ac:dyDescent="0.35">
      <c r="A2119">
        <v>6</v>
      </c>
      <c r="C2119">
        <v>0</v>
      </c>
      <c r="D2119" t="s">
        <v>89</v>
      </c>
      <c r="E2119">
        <v>0</v>
      </c>
      <c r="F2119">
        <v>0</v>
      </c>
      <c r="J2119" t="s">
        <v>89</v>
      </c>
      <c r="K2119">
        <v>106129</v>
      </c>
      <c r="L2119">
        <v>1</v>
      </c>
    </row>
    <row r="2120" spans="1:12" x14ac:dyDescent="0.35">
      <c r="A2120">
        <v>7</v>
      </c>
      <c r="C2120">
        <v>0</v>
      </c>
      <c r="D2120" t="s">
        <v>89</v>
      </c>
      <c r="E2120">
        <v>0</v>
      </c>
      <c r="F2120">
        <v>0</v>
      </c>
      <c r="J2120" t="s">
        <v>89</v>
      </c>
      <c r="K2120">
        <v>106129</v>
      </c>
      <c r="L2120">
        <v>1</v>
      </c>
    </row>
    <row r="2121" spans="1:12" x14ac:dyDescent="0.35">
      <c r="A2121">
        <v>8</v>
      </c>
      <c r="C2121">
        <v>0</v>
      </c>
      <c r="D2121" t="s">
        <v>89</v>
      </c>
      <c r="E2121">
        <v>0</v>
      </c>
      <c r="F2121">
        <v>0</v>
      </c>
      <c r="J2121" t="s">
        <v>89</v>
      </c>
      <c r="K2121">
        <v>106129</v>
      </c>
      <c r="L2121">
        <v>1</v>
      </c>
    </row>
    <row r="2122" spans="1:12" x14ac:dyDescent="0.35">
      <c r="A2122">
        <v>9</v>
      </c>
      <c r="C2122">
        <v>0</v>
      </c>
      <c r="D2122" t="s">
        <v>89</v>
      </c>
      <c r="E2122">
        <v>0</v>
      </c>
      <c r="F2122">
        <v>0</v>
      </c>
      <c r="J2122" t="s">
        <v>89</v>
      </c>
      <c r="K2122">
        <v>106129</v>
      </c>
      <c r="L2122">
        <v>1</v>
      </c>
    </row>
    <row r="2123" spans="1:12" x14ac:dyDescent="0.35">
      <c r="A2123">
        <v>10</v>
      </c>
      <c r="C2123">
        <v>0</v>
      </c>
      <c r="D2123" t="s">
        <v>89</v>
      </c>
      <c r="E2123">
        <v>0</v>
      </c>
      <c r="F2123">
        <v>0</v>
      </c>
      <c r="J2123" t="s">
        <v>89</v>
      </c>
      <c r="K2123">
        <v>106129</v>
      </c>
      <c r="L2123">
        <v>1</v>
      </c>
    </row>
    <row r="2124" spans="1:12" x14ac:dyDescent="0.35">
      <c r="A2124">
        <v>11</v>
      </c>
      <c r="C2124">
        <v>0</v>
      </c>
      <c r="D2124" t="s">
        <v>89</v>
      </c>
      <c r="E2124">
        <v>0</v>
      </c>
      <c r="F2124">
        <v>0</v>
      </c>
      <c r="J2124" t="s">
        <v>89</v>
      </c>
      <c r="K2124">
        <v>106129</v>
      </c>
      <c r="L2124">
        <v>1</v>
      </c>
    </row>
    <row r="2125" spans="1:12" x14ac:dyDescent="0.35">
      <c r="A2125">
        <v>12</v>
      </c>
      <c r="C2125">
        <v>0</v>
      </c>
      <c r="D2125" t="s">
        <v>89</v>
      </c>
      <c r="E2125">
        <v>0</v>
      </c>
      <c r="F2125">
        <v>0</v>
      </c>
      <c r="J2125" t="s">
        <v>89</v>
      </c>
      <c r="K2125">
        <v>106129</v>
      </c>
      <c r="L2125">
        <v>1</v>
      </c>
    </row>
    <row r="2126" spans="1:12" x14ac:dyDescent="0.35">
      <c r="A2126">
        <v>1</v>
      </c>
      <c r="B2126" t="s">
        <v>153</v>
      </c>
      <c r="C2126">
        <v>7</v>
      </c>
      <c r="D2126">
        <v>31</v>
      </c>
      <c r="E2126">
        <v>3</v>
      </c>
      <c r="F2126">
        <v>44</v>
      </c>
      <c r="G2126" t="s">
        <v>170</v>
      </c>
      <c r="H2126" t="s">
        <v>170</v>
      </c>
      <c r="I2126">
        <v>11</v>
      </c>
      <c r="J2126">
        <v>31</v>
      </c>
      <c r="K2126">
        <v>330326</v>
      </c>
      <c r="L2126">
        <v>1</v>
      </c>
    </row>
    <row r="2127" spans="1:12" x14ac:dyDescent="0.35">
      <c r="A2127">
        <v>2</v>
      </c>
      <c r="B2127" t="s">
        <v>64</v>
      </c>
      <c r="C2127">
        <v>5</v>
      </c>
      <c r="D2127">
        <v>23</v>
      </c>
      <c r="E2127">
        <v>2</v>
      </c>
      <c r="F2127">
        <v>56</v>
      </c>
      <c r="G2127">
        <v>5.3432870370371255E-3</v>
      </c>
      <c r="H2127">
        <v>5.3432870370371255E-3</v>
      </c>
      <c r="I2127">
        <v>5.3432870370371255E-3</v>
      </c>
      <c r="J2127">
        <v>23</v>
      </c>
      <c r="K2127">
        <v>330326</v>
      </c>
      <c r="L2127">
        <v>1</v>
      </c>
    </row>
    <row r="2128" spans="1:12" x14ac:dyDescent="0.35">
      <c r="A2128">
        <v>3</v>
      </c>
      <c r="B2128" t="s">
        <v>13</v>
      </c>
      <c r="C2128">
        <v>12</v>
      </c>
      <c r="D2128">
        <v>31</v>
      </c>
      <c r="E2128">
        <v>1</v>
      </c>
      <c r="F2128">
        <v>40</v>
      </c>
      <c r="G2128">
        <v>2.2067013888888987E-2</v>
      </c>
      <c r="H2128">
        <v>2.2067013888888987E-2</v>
      </c>
      <c r="I2128">
        <v>2.2067013888888987E-2</v>
      </c>
      <c r="J2128">
        <v>31</v>
      </c>
      <c r="K2128">
        <v>330326</v>
      </c>
      <c r="L2128">
        <v>1</v>
      </c>
    </row>
    <row r="2129" spans="1:12" x14ac:dyDescent="0.35">
      <c r="A2129">
        <v>4</v>
      </c>
      <c r="B2129" t="s">
        <v>151</v>
      </c>
      <c r="C2129">
        <v>5</v>
      </c>
      <c r="D2129">
        <v>33</v>
      </c>
      <c r="E2129">
        <v>1</v>
      </c>
      <c r="F2129">
        <v>16</v>
      </c>
      <c r="G2129">
        <v>1.6611111111111132E-3</v>
      </c>
      <c r="H2129">
        <v>1.6611111111111132E-3</v>
      </c>
      <c r="I2129">
        <v>1.6611111111111132E-3</v>
      </c>
      <c r="J2129">
        <v>33</v>
      </c>
      <c r="K2129">
        <v>330326</v>
      </c>
      <c r="L2129">
        <v>1</v>
      </c>
    </row>
    <row r="2130" spans="1:12" x14ac:dyDescent="0.35">
      <c r="A2130">
        <v>5</v>
      </c>
      <c r="C2130">
        <v>0</v>
      </c>
      <c r="D2130" t="s">
        <v>89</v>
      </c>
      <c r="E2130">
        <v>0</v>
      </c>
      <c r="F2130">
        <v>0</v>
      </c>
      <c r="J2130" t="s">
        <v>89</v>
      </c>
      <c r="K2130">
        <v>330326</v>
      </c>
      <c r="L2130">
        <v>1</v>
      </c>
    </row>
    <row r="2131" spans="1:12" x14ac:dyDescent="0.35">
      <c r="A2131">
        <v>6</v>
      </c>
      <c r="C2131">
        <v>0</v>
      </c>
      <c r="D2131" t="s">
        <v>89</v>
      </c>
      <c r="E2131">
        <v>0</v>
      </c>
      <c r="F2131">
        <v>0</v>
      </c>
      <c r="J2131" t="s">
        <v>89</v>
      </c>
      <c r="K2131">
        <v>330326</v>
      </c>
      <c r="L2131">
        <v>1</v>
      </c>
    </row>
    <row r="2132" spans="1:12" x14ac:dyDescent="0.35">
      <c r="A2132">
        <v>7</v>
      </c>
      <c r="C2132">
        <v>0</v>
      </c>
      <c r="D2132" t="s">
        <v>89</v>
      </c>
      <c r="E2132">
        <v>0</v>
      </c>
      <c r="F2132">
        <v>0</v>
      </c>
      <c r="J2132" t="s">
        <v>89</v>
      </c>
      <c r="K2132">
        <v>330326</v>
      </c>
      <c r="L2132">
        <v>1</v>
      </c>
    </row>
    <row r="2133" spans="1:12" x14ac:dyDescent="0.35">
      <c r="A2133">
        <v>8</v>
      </c>
      <c r="C2133">
        <v>0</v>
      </c>
      <c r="D2133" t="s">
        <v>89</v>
      </c>
      <c r="E2133">
        <v>0</v>
      </c>
      <c r="F2133">
        <v>0</v>
      </c>
      <c r="J2133" t="s">
        <v>89</v>
      </c>
      <c r="K2133">
        <v>330326</v>
      </c>
      <c r="L2133">
        <v>1</v>
      </c>
    </row>
    <row r="2134" spans="1:12" x14ac:dyDescent="0.35">
      <c r="A2134">
        <v>9</v>
      </c>
      <c r="C2134">
        <v>0</v>
      </c>
      <c r="D2134" t="s">
        <v>89</v>
      </c>
      <c r="E2134">
        <v>0</v>
      </c>
      <c r="F2134">
        <v>0</v>
      </c>
      <c r="J2134" t="s">
        <v>89</v>
      </c>
      <c r="K2134">
        <v>330326</v>
      </c>
      <c r="L2134">
        <v>1</v>
      </c>
    </row>
    <row r="2135" spans="1:12" x14ac:dyDescent="0.35">
      <c r="A2135">
        <v>10</v>
      </c>
      <c r="C2135">
        <v>0</v>
      </c>
      <c r="D2135" t="s">
        <v>89</v>
      </c>
      <c r="E2135">
        <v>0</v>
      </c>
      <c r="F2135">
        <v>0</v>
      </c>
      <c r="J2135" t="s">
        <v>89</v>
      </c>
      <c r="K2135">
        <v>330326</v>
      </c>
      <c r="L2135">
        <v>1</v>
      </c>
    </row>
    <row r="2136" spans="1:12" x14ac:dyDescent="0.35">
      <c r="A2136">
        <v>11</v>
      </c>
      <c r="C2136">
        <v>0</v>
      </c>
      <c r="D2136" t="s">
        <v>89</v>
      </c>
      <c r="E2136">
        <v>0</v>
      </c>
      <c r="F2136">
        <v>0</v>
      </c>
      <c r="J2136" t="s">
        <v>89</v>
      </c>
      <c r="K2136">
        <v>330326</v>
      </c>
      <c r="L2136">
        <v>1</v>
      </c>
    </row>
    <row r="2137" spans="1:12" x14ac:dyDescent="0.35">
      <c r="A2137">
        <v>12</v>
      </c>
      <c r="C2137">
        <v>0</v>
      </c>
      <c r="D2137" t="s">
        <v>89</v>
      </c>
      <c r="E2137">
        <v>0</v>
      </c>
      <c r="F2137">
        <v>0</v>
      </c>
      <c r="J2137" t="s">
        <v>89</v>
      </c>
      <c r="K2137">
        <v>330326</v>
      </c>
      <c r="L2137">
        <v>1</v>
      </c>
    </row>
    <row r="2138" spans="1:12" x14ac:dyDescent="0.35">
      <c r="A2138">
        <v>1</v>
      </c>
      <c r="B2138" t="s">
        <v>155</v>
      </c>
      <c r="C2138">
        <v>31</v>
      </c>
      <c r="D2138">
        <v>43</v>
      </c>
      <c r="E2138">
        <v>2</v>
      </c>
      <c r="F2138">
        <v>32</v>
      </c>
      <c r="G2138" t="s">
        <v>205</v>
      </c>
      <c r="H2138" t="s">
        <v>205</v>
      </c>
      <c r="I2138">
        <v>19</v>
      </c>
      <c r="J2138">
        <v>43</v>
      </c>
      <c r="K2138">
        <v>43198</v>
      </c>
      <c r="L2138">
        <v>1</v>
      </c>
    </row>
    <row r="2139" spans="1:12" x14ac:dyDescent="0.35">
      <c r="A2139">
        <v>2</v>
      </c>
      <c r="B2139" t="s">
        <v>71</v>
      </c>
      <c r="C2139">
        <v>24</v>
      </c>
      <c r="D2139">
        <v>19</v>
      </c>
      <c r="E2139">
        <v>1</v>
      </c>
      <c r="F2139">
        <v>64</v>
      </c>
      <c r="G2139">
        <v>5.1371527777777093E-3</v>
      </c>
      <c r="H2139">
        <v>5.1371527777777093E-3</v>
      </c>
      <c r="I2139">
        <v>5.1371527777777093E-3</v>
      </c>
      <c r="J2139">
        <v>19</v>
      </c>
      <c r="K2139">
        <v>43198</v>
      </c>
      <c r="L2139">
        <v>1</v>
      </c>
    </row>
    <row r="2140" spans="1:12" x14ac:dyDescent="0.35">
      <c r="A2140">
        <v>3</v>
      </c>
      <c r="B2140" t="s">
        <v>155</v>
      </c>
      <c r="C2140">
        <v>39</v>
      </c>
      <c r="D2140">
        <v>35</v>
      </c>
      <c r="E2140">
        <v>1</v>
      </c>
      <c r="F2140">
        <v>32</v>
      </c>
      <c r="G2140">
        <v>2.2386458333333303E-2</v>
      </c>
      <c r="H2140">
        <v>2.2386458333333303E-2</v>
      </c>
      <c r="I2140">
        <v>2.2386458333333303E-2</v>
      </c>
      <c r="J2140">
        <v>35</v>
      </c>
      <c r="K2140">
        <v>43198</v>
      </c>
      <c r="L2140">
        <v>1</v>
      </c>
    </row>
    <row r="2141" spans="1:12" x14ac:dyDescent="0.35">
      <c r="A2141">
        <v>4</v>
      </c>
      <c r="B2141" t="s">
        <v>50</v>
      </c>
      <c r="C2141">
        <v>17</v>
      </c>
      <c r="D2141">
        <v>29</v>
      </c>
      <c r="E2141">
        <v>1</v>
      </c>
      <c r="F2141">
        <v>24</v>
      </c>
      <c r="G2141">
        <v>1.506597222222128E-3</v>
      </c>
      <c r="H2141">
        <v>1.506597222222128E-3</v>
      </c>
      <c r="I2141">
        <v>1.506597222222128E-3</v>
      </c>
      <c r="J2141">
        <v>29</v>
      </c>
      <c r="K2141">
        <v>43198</v>
      </c>
      <c r="L2141">
        <v>1</v>
      </c>
    </row>
    <row r="2142" spans="1:12" x14ac:dyDescent="0.35">
      <c r="A2142">
        <v>5</v>
      </c>
      <c r="C2142">
        <v>0</v>
      </c>
      <c r="D2142" t="s">
        <v>89</v>
      </c>
      <c r="E2142">
        <v>0</v>
      </c>
      <c r="F2142">
        <v>0</v>
      </c>
      <c r="J2142" t="s">
        <v>89</v>
      </c>
      <c r="K2142">
        <v>43198</v>
      </c>
      <c r="L2142">
        <v>1</v>
      </c>
    </row>
    <row r="2143" spans="1:12" x14ac:dyDescent="0.35">
      <c r="A2143">
        <v>6</v>
      </c>
      <c r="C2143">
        <v>0</v>
      </c>
      <c r="D2143" t="s">
        <v>89</v>
      </c>
      <c r="E2143">
        <v>0</v>
      </c>
      <c r="F2143">
        <v>0</v>
      </c>
      <c r="J2143" t="s">
        <v>89</v>
      </c>
      <c r="K2143">
        <v>43198</v>
      </c>
      <c r="L2143">
        <v>1</v>
      </c>
    </row>
    <row r="2144" spans="1:12" x14ac:dyDescent="0.35">
      <c r="A2144">
        <v>7</v>
      </c>
      <c r="C2144">
        <v>0</v>
      </c>
      <c r="D2144" t="s">
        <v>89</v>
      </c>
      <c r="E2144">
        <v>0</v>
      </c>
      <c r="F2144">
        <v>0</v>
      </c>
      <c r="J2144" t="s">
        <v>89</v>
      </c>
      <c r="K2144">
        <v>43198</v>
      </c>
      <c r="L2144">
        <v>1</v>
      </c>
    </row>
    <row r="2145" spans="1:12" x14ac:dyDescent="0.35">
      <c r="A2145">
        <v>8</v>
      </c>
      <c r="C2145">
        <v>0</v>
      </c>
      <c r="D2145" t="s">
        <v>89</v>
      </c>
      <c r="E2145">
        <v>0</v>
      </c>
      <c r="F2145">
        <v>0</v>
      </c>
      <c r="J2145" t="s">
        <v>89</v>
      </c>
      <c r="K2145">
        <v>43198</v>
      </c>
      <c r="L2145">
        <v>1</v>
      </c>
    </row>
    <row r="2146" spans="1:12" x14ac:dyDescent="0.35">
      <c r="A2146">
        <v>9</v>
      </c>
      <c r="C2146">
        <v>0</v>
      </c>
      <c r="D2146" t="s">
        <v>89</v>
      </c>
      <c r="E2146">
        <v>0</v>
      </c>
      <c r="F2146">
        <v>0</v>
      </c>
      <c r="J2146" t="s">
        <v>89</v>
      </c>
      <c r="K2146">
        <v>43198</v>
      </c>
      <c r="L2146">
        <v>1</v>
      </c>
    </row>
    <row r="2147" spans="1:12" x14ac:dyDescent="0.35">
      <c r="A2147">
        <v>10</v>
      </c>
      <c r="C2147">
        <v>0</v>
      </c>
      <c r="D2147" t="s">
        <v>89</v>
      </c>
      <c r="E2147">
        <v>0</v>
      </c>
      <c r="F2147">
        <v>0</v>
      </c>
      <c r="J2147" t="s">
        <v>89</v>
      </c>
      <c r="K2147">
        <v>43198</v>
      </c>
      <c r="L2147">
        <v>1</v>
      </c>
    </row>
    <row r="2148" spans="1:12" x14ac:dyDescent="0.35">
      <c r="A2148">
        <v>11</v>
      </c>
      <c r="C2148">
        <v>0</v>
      </c>
      <c r="D2148" t="s">
        <v>89</v>
      </c>
      <c r="E2148">
        <v>0</v>
      </c>
      <c r="F2148">
        <v>0</v>
      </c>
      <c r="J2148" t="s">
        <v>89</v>
      </c>
      <c r="K2148">
        <v>43198</v>
      </c>
      <c r="L2148">
        <v>1</v>
      </c>
    </row>
    <row r="2149" spans="1:12" x14ac:dyDescent="0.35">
      <c r="A2149">
        <v>12</v>
      </c>
      <c r="C2149">
        <v>0</v>
      </c>
      <c r="D2149" t="s">
        <v>89</v>
      </c>
      <c r="E2149">
        <v>0</v>
      </c>
      <c r="F2149">
        <v>0</v>
      </c>
      <c r="J2149" t="s">
        <v>89</v>
      </c>
      <c r="K2149">
        <v>43198</v>
      </c>
      <c r="L2149">
        <v>1</v>
      </c>
    </row>
    <row r="2150" spans="1:12" x14ac:dyDescent="0.35">
      <c r="A2150">
        <v>1</v>
      </c>
      <c r="B2150" t="s">
        <v>98</v>
      </c>
      <c r="C2150">
        <v>29</v>
      </c>
      <c r="D2150">
        <v>47</v>
      </c>
      <c r="E2150">
        <v>2</v>
      </c>
      <c r="F2150">
        <v>28</v>
      </c>
      <c r="G2150" t="s">
        <v>205</v>
      </c>
      <c r="H2150" t="s">
        <v>205</v>
      </c>
      <c r="I2150">
        <v>19</v>
      </c>
      <c r="J2150">
        <v>47</v>
      </c>
      <c r="K2150">
        <v>390443</v>
      </c>
      <c r="L2150">
        <v>1</v>
      </c>
    </row>
    <row r="2151" spans="1:12" x14ac:dyDescent="0.35">
      <c r="A2151">
        <v>2</v>
      </c>
      <c r="B2151" t="s">
        <v>114</v>
      </c>
      <c r="C2151">
        <v>26</v>
      </c>
      <c r="D2151">
        <v>22</v>
      </c>
      <c r="E2151">
        <v>1</v>
      </c>
      <c r="F2151">
        <v>58</v>
      </c>
      <c r="G2151">
        <v>5.2638888888889568E-3</v>
      </c>
      <c r="H2151">
        <v>5.2638888888889568E-3</v>
      </c>
      <c r="I2151">
        <v>5.2638888888889568E-3</v>
      </c>
      <c r="J2151">
        <v>22</v>
      </c>
      <c r="K2151">
        <v>390443</v>
      </c>
      <c r="L2151">
        <v>1</v>
      </c>
    </row>
    <row r="2152" spans="1:12" x14ac:dyDescent="0.35">
      <c r="A2152">
        <v>3</v>
      </c>
      <c r="B2152" t="s">
        <v>115</v>
      </c>
      <c r="C2152">
        <v>42</v>
      </c>
      <c r="D2152">
        <v>34</v>
      </c>
      <c r="E2152">
        <v>1</v>
      </c>
      <c r="F2152">
        <v>34</v>
      </c>
      <c r="G2152">
        <v>2.2360185185185122E-2</v>
      </c>
      <c r="H2152">
        <v>2.2360185185185122E-2</v>
      </c>
      <c r="I2152">
        <v>2.2360185185185122E-2</v>
      </c>
      <c r="J2152">
        <v>34</v>
      </c>
      <c r="K2152">
        <v>390443</v>
      </c>
      <c r="L2152">
        <v>1</v>
      </c>
    </row>
    <row r="2153" spans="1:12" x14ac:dyDescent="0.35">
      <c r="A2153">
        <v>4</v>
      </c>
      <c r="B2153" t="s">
        <v>155</v>
      </c>
      <c r="C2153">
        <v>1</v>
      </c>
      <c r="D2153">
        <v>25</v>
      </c>
      <c r="E2153">
        <v>1</v>
      </c>
      <c r="F2153">
        <v>32</v>
      </c>
      <c r="G2153">
        <v>1.4658564814815644E-3</v>
      </c>
      <c r="H2153">
        <v>1.4658564814815644E-3</v>
      </c>
      <c r="I2153">
        <v>1.4658564814815644E-3</v>
      </c>
      <c r="J2153">
        <v>25</v>
      </c>
      <c r="K2153">
        <v>390443</v>
      </c>
      <c r="L2153">
        <v>1</v>
      </c>
    </row>
    <row r="2154" spans="1:12" x14ac:dyDescent="0.35">
      <c r="A2154">
        <v>5</v>
      </c>
      <c r="C2154">
        <v>0</v>
      </c>
      <c r="D2154" t="s">
        <v>89</v>
      </c>
      <c r="E2154">
        <v>0</v>
      </c>
      <c r="F2154">
        <v>0</v>
      </c>
      <c r="J2154" t="s">
        <v>89</v>
      </c>
      <c r="K2154">
        <v>390443</v>
      </c>
      <c r="L2154">
        <v>1</v>
      </c>
    </row>
    <row r="2155" spans="1:12" x14ac:dyDescent="0.35">
      <c r="A2155">
        <v>6</v>
      </c>
      <c r="C2155">
        <v>0</v>
      </c>
      <c r="D2155" t="s">
        <v>89</v>
      </c>
      <c r="E2155">
        <v>0</v>
      </c>
      <c r="F2155">
        <v>0</v>
      </c>
      <c r="J2155" t="s">
        <v>89</v>
      </c>
      <c r="K2155">
        <v>390443</v>
      </c>
      <c r="L2155">
        <v>1</v>
      </c>
    </row>
    <row r="2156" spans="1:12" x14ac:dyDescent="0.35">
      <c r="A2156">
        <v>7</v>
      </c>
      <c r="C2156">
        <v>0</v>
      </c>
      <c r="D2156" t="s">
        <v>89</v>
      </c>
      <c r="E2156">
        <v>0</v>
      </c>
      <c r="F2156">
        <v>0</v>
      </c>
      <c r="J2156" t="s">
        <v>89</v>
      </c>
      <c r="K2156">
        <v>390443</v>
      </c>
      <c r="L2156">
        <v>1</v>
      </c>
    </row>
    <row r="2157" spans="1:12" x14ac:dyDescent="0.35">
      <c r="A2157">
        <v>8</v>
      </c>
      <c r="C2157">
        <v>0</v>
      </c>
      <c r="D2157" t="s">
        <v>89</v>
      </c>
      <c r="E2157">
        <v>0</v>
      </c>
      <c r="F2157">
        <v>0</v>
      </c>
      <c r="J2157" t="s">
        <v>89</v>
      </c>
      <c r="K2157">
        <v>390443</v>
      </c>
      <c r="L2157">
        <v>1</v>
      </c>
    </row>
    <row r="2158" spans="1:12" x14ac:dyDescent="0.35">
      <c r="A2158">
        <v>9</v>
      </c>
      <c r="C2158">
        <v>0</v>
      </c>
      <c r="D2158" t="s">
        <v>89</v>
      </c>
      <c r="E2158">
        <v>0</v>
      </c>
      <c r="F2158">
        <v>0</v>
      </c>
      <c r="J2158" t="s">
        <v>89</v>
      </c>
      <c r="K2158">
        <v>390443</v>
      </c>
      <c r="L2158">
        <v>1</v>
      </c>
    </row>
    <row r="2159" spans="1:12" x14ac:dyDescent="0.35">
      <c r="A2159">
        <v>10</v>
      </c>
      <c r="C2159">
        <v>0</v>
      </c>
      <c r="D2159" t="s">
        <v>89</v>
      </c>
      <c r="E2159">
        <v>0</v>
      </c>
      <c r="F2159">
        <v>0</v>
      </c>
      <c r="J2159" t="s">
        <v>89</v>
      </c>
      <c r="K2159">
        <v>390443</v>
      </c>
      <c r="L2159">
        <v>1</v>
      </c>
    </row>
    <row r="2160" spans="1:12" x14ac:dyDescent="0.35">
      <c r="A2160">
        <v>11</v>
      </c>
      <c r="C2160">
        <v>0</v>
      </c>
      <c r="D2160" t="s">
        <v>89</v>
      </c>
      <c r="E2160">
        <v>0</v>
      </c>
      <c r="F2160">
        <v>0</v>
      </c>
      <c r="J2160" t="s">
        <v>89</v>
      </c>
      <c r="K2160">
        <v>390443</v>
      </c>
      <c r="L2160">
        <v>1</v>
      </c>
    </row>
    <row r="2161" spans="1:12" x14ac:dyDescent="0.35">
      <c r="A2161">
        <v>12</v>
      </c>
      <c r="C2161">
        <v>0</v>
      </c>
      <c r="D2161" t="s">
        <v>89</v>
      </c>
      <c r="E2161">
        <v>0</v>
      </c>
      <c r="F2161">
        <v>0</v>
      </c>
      <c r="J2161" t="s">
        <v>89</v>
      </c>
      <c r="K2161">
        <v>390443</v>
      </c>
      <c r="L2161">
        <v>1</v>
      </c>
    </row>
    <row r="2162" spans="1:12" x14ac:dyDescent="0.35">
      <c r="A2162">
        <v>1</v>
      </c>
      <c r="B2162" t="s">
        <v>169</v>
      </c>
      <c r="C2162">
        <v>20</v>
      </c>
      <c r="D2162">
        <v>52</v>
      </c>
      <c r="E2162">
        <v>2</v>
      </c>
      <c r="F2162">
        <v>23</v>
      </c>
      <c r="G2162" t="s">
        <v>213</v>
      </c>
      <c r="H2162" t="s">
        <v>213</v>
      </c>
      <c r="I2162">
        <v>20</v>
      </c>
      <c r="J2162">
        <v>52</v>
      </c>
      <c r="K2162">
        <v>635438</v>
      </c>
      <c r="L2162">
        <v>1</v>
      </c>
    </row>
    <row r="2163" spans="1:12" x14ac:dyDescent="0.35">
      <c r="A2163">
        <v>2</v>
      </c>
      <c r="B2163" t="s">
        <v>85</v>
      </c>
      <c r="C2163">
        <v>12</v>
      </c>
      <c r="D2163">
        <v>27</v>
      </c>
      <c r="E2163">
        <v>1</v>
      </c>
      <c r="F2163">
        <v>48</v>
      </c>
      <c r="G2163">
        <v>5.4436342592592002E-3</v>
      </c>
      <c r="H2163">
        <v>5.4436342592592002E-3</v>
      </c>
      <c r="I2163">
        <v>5.4436342592592002E-3</v>
      </c>
      <c r="J2163">
        <v>27</v>
      </c>
      <c r="K2163">
        <v>635438</v>
      </c>
      <c r="L2163">
        <v>1</v>
      </c>
    </row>
    <row r="2164" spans="1:12" x14ac:dyDescent="0.35">
      <c r="A2164">
        <v>3</v>
      </c>
      <c r="B2164" t="s">
        <v>70</v>
      </c>
      <c r="C2164">
        <v>46</v>
      </c>
      <c r="D2164">
        <v>20</v>
      </c>
      <c r="E2164">
        <v>1</v>
      </c>
      <c r="F2164">
        <v>62</v>
      </c>
      <c r="G2164">
        <v>2.0981134259259182E-2</v>
      </c>
      <c r="H2164">
        <v>2.0981134259259182E-2</v>
      </c>
      <c r="I2164">
        <v>2.0981134259259182E-2</v>
      </c>
      <c r="J2164">
        <v>20</v>
      </c>
      <c r="K2164">
        <v>635438</v>
      </c>
      <c r="L2164">
        <v>1</v>
      </c>
    </row>
    <row r="2165" spans="1:12" x14ac:dyDescent="0.35">
      <c r="A2165">
        <v>4</v>
      </c>
      <c r="B2165" t="s">
        <v>156</v>
      </c>
      <c r="C2165">
        <v>16</v>
      </c>
      <c r="D2165">
        <v>37</v>
      </c>
      <c r="E2165">
        <v>1</v>
      </c>
      <c r="F2165">
        <v>8</v>
      </c>
      <c r="G2165">
        <v>1.8459490740740936E-3</v>
      </c>
      <c r="H2165">
        <v>1.8459490740740936E-3</v>
      </c>
      <c r="I2165">
        <v>1.8459490740740936E-3</v>
      </c>
      <c r="J2165">
        <v>37</v>
      </c>
      <c r="K2165">
        <v>635438</v>
      </c>
      <c r="L2165">
        <v>1</v>
      </c>
    </row>
    <row r="2166" spans="1:12" x14ac:dyDescent="0.35">
      <c r="A2166">
        <v>5</v>
      </c>
      <c r="C2166">
        <v>0</v>
      </c>
      <c r="D2166" t="s">
        <v>89</v>
      </c>
      <c r="E2166">
        <v>0</v>
      </c>
      <c r="F2166">
        <v>0</v>
      </c>
      <c r="J2166" t="s">
        <v>89</v>
      </c>
      <c r="K2166">
        <v>635438</v>
      </c>
      <c r="L2166">
        <v>1</v>
      </c>
    </row>
    <row r="2167" spans="1:12" x14ac:dyDescent="0.35">
      <c r="A2167">
        <v>6</v>
      </c>
      <c r="C2167">
        <v>0</v>
      </c>
      <c r="D2167" t="s">
        <v>89</v>
      </c>
      <c r="E2167">
        <v>0</v>
      </c>
      <c r="F2167">
        <v>0</v>
      </c>
      <c r="J2167" t="s">
        <v>89</v>
      </c>
      <c r="K2167">
        <v>635438</v>
      </c>
      <c r="L2167">
        <v>1</v>
      </c>
    </row>
    <row r="2168" spans="1:12" x14ac:dyDescent="0.35">
      <c r="A2168">
        <v>7</v>
      </c>
      <c r="C2168">
        <v>0</v>
      </c>
      <c r="D2168" t="s">
        <v>89</v>
      </c>
      <c r="E2168">
        <v>0</v>
      </c>
      <c r="F2168">
        <v>0</v>
      </c>
      <c r="J2168" t="s">
        <v>89</v>
      </c>
      <c r="K2168">
        <v>635438</v>
      </c>
      <c r="L2168">
        <v>1</v>
      </c>
    </row>
    <row r="2169" spans="1:12" x14ac:dyDescent="0.35">
      <c r="A2169">
        <v>8</v>
      </c>
      <c r="C2169">
        <v>0</v>
      </c>
      <c r="D2169" t="s">
        <v>89</v>
      </c>
      <c r="E2169">
        <v>0</v>
      </c>
      <c r="F2169">
        <v>0</v>
      </c>
      <c r="J2169" t="s">
        <v>89</v>
      </c>
      <c r="K2169">
        <v>635438</v>
      </c>
      <c r="L2169">
        <v>1</v>
      </c>
    </row>
    <row r="2170" spans="1:12" x14ac:dyDescent="0.35">
      <c r="A2170">
        <v>9</v>
      </c>
      <c r="C2170">
        <v>0</v>
      </c>
      <c r="D2170" t="s">
        <v>89</v>
      </c>
      <c r="E2170">
        <v>0</v>
      </c>
      <c r="F2170">
        <v>0</v>
      </c>
      <c r="J2170" t="s">
        <v>89</v>
      </c>
      <c r="K2170">
        <v>635438</v>
      </c>
      <c r="L2170">
        <v>1</v>
      </c>
    </row>
    <row r="2171" spans="1:12" x14ac:dyDescent="0.35">
      <c r="A2171">
        <v>10</v>
      </c>
      <c r="C2171">
        <v>0</v>
      </c>
      <c r="D2171" t="s">
        <v>89</v>
      </c>
      <c r="E2171">
        <v>0</v>
      </c>
      <c r="F2171">
        <v>0</v>
      </c>
      <c r="J2171" t="s">
        <v>89</v>
      </c>
      <c r="K2171">
        <v>635438</v>
      </c>
      <c r="L2171">
        <v>1</v>
      </c>
    </row>
    <row r="2172" spans="1:12" x14ac:dyDescent="0.35">
      <c r="A2172">
        <v>11</v>
      </c>
      <c r="C2172">
        <v>0</v>
      </c>
      <c r="D2172" t="s">
        <v>89</v>
      </c>
      <c r="E2172">
        <v>0</v>
      </c>
      <c r="F2172">
        <v>0</v>
      </c>
      <c r="J2172" t="s">
        <v>89</v>
      </c>
      <c r="K2172">
        <v>635438</v>
      </c>
      <c r="L2172">
        <v>1</v>
      </c>
    </row>
    <row r="2173" spans="1:12" x14ac:dyDescent="0.35">
      <c r="A2173">
        <v>12</v>
      </c>
      <c r="C2173">
        <v>0</v>
      </c>
      <c r="D2173" t="s">
        <v>89</v>
      </c>
      <c r="E2173">
        <v>0</v>
      </c>
      <c r="F2173">
        <v>0</v>
      </c>
      <c r="J2173" t="s">
        <v>89</v>
      </c>
      <c r="K2173">
        <v>635438</v>
      </c>
      <c r="L2173">
        <v>1</v>
      </c>
    </row>
    <row r="2174" spans="1:12" x14ac:dyDescent="0.35">
      <c r="A2174">
        <v>1</v>
      </c>
      <c r="B2174" t="s">
        <v>139</v>
      </c>
      <c r="C2174">
        <v>47</v>
      </c>
      <c r="D2174">
        <v>42</v>
      </c>
      <c r="E2174">
        <v>1</v>
      </c>
      <c r="F2174">
        <v>33</v>
      </c>
      <c r="G2174" t="s">
        <v>205</v>
      </c>
      <c r="H2174" t="s">
        <v>205</v>
      </c>
      <c r="I2174">
        <v>19</v>
      </c>
      <c r="J2174">
        <v>42</v>
      </c>
      <c r="K2174">
        <v>796219</v>
      </c>
      <c r="L2174">
        <v>1</v>
      </c>
    </row>
    <row r="2175" spans="1:12" x14ac:dyDescent="0.35">
      <c r="A2175">
        <v>2</v>
      </c>
      <c r="B2175" t="s">
        <v>117</v>
      </c>
      <c r="C2175">
        <v>17</v>
      </c>
      <c r="D2175">
        <v>50</v>
      </c>
      <c r="E2175">
        <v>1</v>
      </c>
      <c r="F2175">
        <v>25</v>
      </c>
      <c r="G2175">
        <v>6.4346064814815307E-3</v>
      </c>
      <c r="H2175">
        <v>6.4346064814815307E-3</v>
      </c>
      <c r="I2175">
        <v>6.4346064814815307E-3</v>
      </c>
      <c r="J2175">
        <v>50</v>
      </c>
      <c r="K2175">
        <v>796219</v>
      </c>
      <c r="L2175">
        <v>1</v>
      </c>
    </row>
    <row r="2176" spans="1:12" x14ac:dyDescent="0.35">
      <c r="A2176">
        <v>3</v>
      </c>
      <c r="B2176" t="s">
        <v>12</v>
      </c>
      <c r="C2176">
        <v>49</v>
      </c>
      <c r="D2176">
        <v>17</v>
      </c>
      <c r="E2176">
        <v>1</v>
      </c>
      <c r="F2176">
        <v>68</v>
      </c>
      <c r="G2176">
        <v>2.0735416666666673E-2</v>
      </c>
      <c r="H2176">
        <v>2.0735416666666673E-2</v>
      </c>
      <c r="I2176">
        <v>2.0735416666666673E-2</v>
      </c>
      <c r="J2176">
        <v>17</v>
      </c>
      <c r="K2176">
        <v>796219</v>
      </c>
      <c r="L2176">
        <v>1</v>
      </c>
    </row>
    <row r="2177" spans="1:12" x14ac:dyDescent="0.35">
      <c r="A2177">
        <v>4</v>
      </c>
      <c r="B2177" t="s">
        <v>92</v>
      </c>
      <c r="C2177">
        <v>3</v>
      </c>
      <c r="D2177">
        <v>38</v>
      </c>
      <c r="E2177">
        <v>1</v>
      </c>
      <c r="F2177">
        <v>6</v>
      </c>
      <c r="G2177">
        <v>1.9291666666667595E-3</v>
      </c>
      <c r="H2177">
        <v>1.9291666666667595E-3</v>
      </c>
      <c r="I2177">
        <v>1.9291666666667595E-3</v>
      </c>
      <c r="J2177">
        <v>38</v>
      </c>
      <c r="K2177">
        <v>796219</v>
      </c>
      <c r="L2177">
        <v>1</v>
      </c>
    </row>
    <row r="2178" spans="1:12" x14ac:dyDescent="0.35">
      <c r="A2178">
        <v>5</v>
      </c>
      <c r="C2178">
        <v>0</v>
      </c>
      <c r="D2178" t="s">
        <v>89</v>
      </c>
      <c r="E2178">
        <v>0</v>
      </c>
      <c r="F2178">
        <v>0</v>
      </c>
      <c r="J2178" t="s">
        <v>89</v>
      </c>
      <c r="K2178">
        <v>796219</v>
      </c>
      <c r="L2178">
        <v>1</v>
      </c>
    </row>
    <row r="2179" spans="1:12" x14ac:dyDescent="0.35">
      <c r="A2179">
        <v>6</v>
      </c>
      <c r="C2179">
        <v>0</v>
      </c>
      <c r="D2179" t="s">
        <v>89</v>
      </c>
      <c r="E2179">
        <v>0</v>
      </c>
      <c r="F2179">
        <v>0</v>
      </c>
      <c r="J2179" t="s">
        <v>89</v>
      </c>
      <c r="K2179">
        <v>796219</v>
      </c>
      <c r="L2179">
        <v>1</v>
      </c>
    </row>
    <row r="2180" spans="1:12" x14ac:dyDescent="0.35">
      <c r="A2180">
        <v>7</v>
      </c>
      <c r="C2180">
        <v>0</v>
      </c>
      <c r="D2180" t="s">
        <v>89</v>
      </c>
      <c r="E2180">
        <v>0</v>
      </c>
      <c r="F2180">
        <v>0</v>
      </c>
      <c r="J2180" t="s">
        <v>89</v>
      </c>
      <c r="K2180">
        <v>796219</v>
      </c>
      <c r="L2180">
        <v>1</v>
      </c>
    </row>
    <row r="2181" spans="1:12" x14ac:dyDescent="0.35">
      <c r="A2181">
        <v>8</v>
      </c>
      <c r="C2181">
        <v>0</v>
      </c>
      <c r="D2181" t="s">
        <v>89</v>
      </c>
      <c r="E2181">
        <v>0</v>
      </c>
      <c r="F2181">
        <v>0</v>
      </c>
      <c r="J2181" t="s">
        <v>89</v>
      </c>
      <c r="K2181">
        <v>796219</v>
      </c>
      <c r="L2181">
        <v>1</v>
      </c>
    </row>
    <row r="2182" spans="1:12" x14ac:dyDescent="0.35">
      <c r="A2182">
        <v>9</v>
      </c>
      <c r="C2182">
        <v>0</v>
      </c>
      <c r="D2182" t="s">
        <v>89</v>
      </c>
      <c r="E2182">
        <v>0</v>
      </c>
      <c r="F2182">
        <v>0</v>
      </c>
      <c r="J2182" t="s">
        <v>89</v>
      </c>
      <c r="K2182">
        <v>796219</v>
      </c>
      <c r="L2182">
        <v>1</v>
      </c>
    </row>
    <row r="2183" spans="1:12" x14ac:dyDescent="0.35">
      <c r="A2183">
        <v>10</v>
      </c>
      <c r="C2183">
        <v>0</v>
      </c>
      <c r="D2183" t="s">
        <v>89</v>
      </c>
      <c r="E2183">
        <v>0</v>
      </c>
      <c r="F2183">
        <v>0</v>
      </c>
      <c r="J2183" t="s">
        <v>89</v>
      </c>
      <c r="K2183">
        <v>796219</v>
      </c>
      <c r="L2183">
        <v>1</v>
      </c>
    </row>
    <row r="2184" spans="1:12" x14ac:dyDescent="0.35">
      <c r="A2184">
        <v>11</v>
      </c>
      <c r="C2184">
        <v>0</v>
      </c>
      <c r="D2184" t="s">
        <v>89</v>
      </c>
      <c r="E2184">
        <v>0</v>
      </c>
      <c r="F2184">
        <v>0</v>
      </c>
      <c r="J2184" t="s">
        <v>89</v>
      </c>
      <c r="K2184">
        <v>796219</v>
      </c>
      <c r="L2184">
        <v>1</v>
      </c>
    </row>
    <row r="2185" spans="1:12" x14ac:dyDescent="0.35">
      <c r="A2185">
        <v>12</v>
      </c>
      <c r="C2185">
        <v>0</v>
      </c>
      <c r="D2185" t="s">
        <v>89</v>
      </c>
      <c r="E2185">
        <v>0</v>
      </c>
      <c r="F2185">
        <v>0</v>
      </c>
      <c r="J2185" t="s">
        <v>89</v>
      </c>
      <c r="K2185">
        <v>796219</v>
      </c>
      <c r="L2185">
        <v>1</v>
      </c>
    </row>
    <row r="2186" spans="1:12" x14ac:dyDescent="0.35">
      <c r="A2186">
        <v>1</v>
      </c>
      <c r="B2186" t="s">
        <v>48</v>
      </c>
      <c r="C2186">
        <v>33</v>
      </c>
      <c r="D2186">
        <v>13</v>
      </c>
      <c r="E2186">
        <v>2</v>
      </c>
      <c r="F2186">
        <v>76</v>
      </c>
      <c r="G2186" t="s">
        <v>129</v>
      </c>
      <c r="H2186" t="s">
        <v>129</v>
      </c>
      <c r="I2186">
        <v>8</v>
      </c>
      <c r="J2186">
        <v>13</v>
      </c>
      <c r="K2186">
        <v>96750</v>
      </c>
      <c r="L2186">
        <v>1</v>
      </c>
    </row>
    <row r="2187" spans="1:12" x14ac:dyDescent="0.35">
      <c r="A2187">
        <v>2</v>
      </c>
      <c r="B2187" t="s">
        <v>126</v>
      </c>
      <c r="C2187">
        <v>14</v>
      </c>
      <c r="D2187" t="s">
        <v>292</v>
      </c>
      <c r="E2187">
        <v>2</v>
      </c>
      <c r="F2187">
        <v>15</v>
      </c>
      <c r="G2187" t="s">
        <v>162</v>
      </c>
      <c r="H2187" t="s">
        <v>162</v>
      </c>
      <c r="I2187">
        <v>1</v>
      </c>
      <c r="J2187" t="s">
        <v>292</v>
      </c>
      <c r="K2187">
        <v>96750</v>
      </c>
      <c r="L2187">
        <v>1</v>
      </c>
    </row>
    <row r="2188" spans="1:12" x14ac:dyDescent="0.35">
      <c r="A2188">
        <v>3</v>
      </c>
      <c r="B2188" t="s">
        <v>43</v>
      </c>
      <c r="C2188">
        <v>41</v>
      </c>
      <c r="D2188">
        <v>40</v>
      </c>
      <c r="E2188">
        <v>1</v>
      </c>
      <c r="F2188">
        <v>22</v>
      </c>
      <c r="G2188">
        <v>2.2870254629629549E-2</v>
      </c>
      <c r="H2188">
        <v>2.2870254629629549E-2</v>
      </c>
      <c r="I2188">
        <v>2.2870254629629549E-2</v>
      </c>
      <c r="J2188">
        <v>40</v>
      </c>
      <c r="K2188">
        <v>96750</v>
      </c>
      <c r="L2188">
        <v>1</v>
      </c>
    </row>
    <row r="2189" spans="1:12" x14ac:dyDescent="0.35">
      <c r="A2189">
        <v>4</v>
      </c>
      <c r="B2189" t="s">
        <v>110</v>
      </c>
      <c r="C2189">
        <v>20</v>
      </c>
      <c r="D2189">
        <v>35</v>
      </c>
      <c r="E2189">
        <v>1</v>
      </c>
      <c r="F2189">
        <v>12</v>
      </c>
      <c r="G2189">
        <v>1.8012731481480415E-3</v>
      </c>
      <c r="H2189">
        <v>1.8012731481480415E-3</v>
      </c>
      <c r="I2189">
        <v>1.8012731481480415E-3</v>
      </c>
      <c r="J2189">
        <v>35</v>
      </c>
      <c r="K2189">
        <v>96750</v>
      </c>
      <c r="L2189">
        <v>1</v>
      </c>
    </row>
    <row r="2190" spans="1:12" x14ac:dyDescent="0.35">
      <c r="A2190">
        <v>5</v>
      </c>
      <c r="C2190">
        <v>0</v>
      </c>
      <c r="D2190" t="s">
        <v>89</v>
      </c>
      <c r="E2190">
        <v>0</v>
      </c>
      <c r="F2190">
        <v>0</v>
      </c>
      <c r="J2190" t="s">
        <v>89</v>
      </c>
      <c r="K2190">
        <v>96750</v>
      </c>
      <c r="L2190">
        <v>1</v>
      </c>
    </row>
    <row r="2191" spans="1:12" x14ac:dyDescent="0.35">
      <c r="A2191">
        <v>6</v>
      </c>
      <c r="C2191">
        <v>0</v>
      </c>
      <c r="D2191" t="s">
        <v>89</v>
      </c>
      <c r="E2191">
        <v>0</v>
      </c>
      <c r="F2191">
        <v>0</v>
      </c>
      <c r="J2191" t="s">
        <v>89</v>
      </c>
      <c r="K2191">
        <v>96750</v>
      </c>
      <c r="L2191">
        <v>1</v>
      </c>
    </row>
    <row r="2192" spans="1:12" x14ac:dyDescent="0.35">
      <c r="A2192">
        <v>7</v>
      </c>
      <c r="C2192">
        <v>0</v>
      </c>
      <c r="D2192" t="s">
        <v>89</v>
      </c>
      <c r="E2192">
        <v>0</v>
      </c>
      <c r="F2192">
        <v>0</v>
      </c>
      <c r="J2192" t="s">
        <v>89</v>
      </c>
      <c r="K2192">
        <v>96750</v>
      </c>
      <c r="L2192">
        <v>1</v>
      </c>
    </row>
    <row r="2193" spans="1:12" x14ac:dyDescent="0.35">
      <c r="A2193">
        <v>8</v>
      </c>
      <c r="C2193">
        <v>0</v>
      </c>
      <c r="D2193" t="s">
        <v>89</v>
      </c>
      <c r="E2193">
        <v>0</v>
      </c>
      <c r="F2193">
        <v>0</v>
      </c>
      <c r="J2193" t="s">
        <v>89</v>
      </c>
      <c r="K2193">
        <v>96750</v>
      </c>
      <c r="L2193">
        <v>1</v>
      </c>
    </row>
    <row r="2194" spans="1:12" x14ac:dyDescent="0.35">
      <c r="A2194">
        <v>9</v>
      </c>
      <c r="C2194">
        <v>0</v>
      </c>
      <c r="D2194" t="s">
        <v>89</v>
      </c>
      <c r="E2194">
        <v>0</v>
      </c>
      <c r="F2194">
        <v>0</v>
      </c>
      <c r="J2194" t="s">
        <v>89</v>
      </c>
      <c r="K2194">
        <v>96750</v>
      </c>
      <c r="L2194">
        <v>1</v>
      </c>
    </row>
    <row r="2195" spans="1:12" x14ac:dyDescent="0.35">
      <c r="A2195">
        <v>10</v>
      </c>
      <c r="C2195">
        <v>0</v>
      </c>
      <c r="D2195" t="s">
        <v>89</v>
      </c>
      <c r="E2195">
        <v>0</v>
      </c>
      <c r="F2195">
        <v>0</v>
      </c>
      <c r="J2195" t="s">
        <v>89</v>
      </c>
      <c r="K2195">
        <v>96750</v>
      </c>
      <c r="L2195">
        <v>1</v>
      </c>
    </row>
    <row r="2196" spans="1:12" x14ac:dyDescent="0.35">
      <c r="A2196">
        <v>11</v>
      </c>
      <c r="C2196">
        <v>0</v>
      </c>
      <c r="D2196" t="s">
        <v>89</v>
      </c>
      <c r="E2196">
        <v>0</v>
      </c>
      <c r="F2196">
        <v>0</v>
      </c>
      <c r="J2196" t="s">
        <v>89</v>
      </c>
      <c r="K2196">
        <v>96750</v>
      </c>
      <c r="L2196">
        <v>1</v>
      </c>
    </row>
    <row r="2197" spans="1:12" x14ac:dyDescent="0.35">
      <c r="A2197">
        <v>12</v>
      </c>
      <c r="C2197">
        <v>0</v>
      </c>
      <c r="D2197" t="s">
        <v>89</v>
      </c>
      <c r="E2197">
        <v>0</v>
      </c>
      <c r="F2197">
        <v>0</v>
      </c>
      <c r="J2197" t="s">
        <v>89</v>
      </c>
      <c r="K2197">
        <v>96750</v>
      </c>
      <c r="L2197">
        <v>1</v>
      </c>
    </row>
    <row r="2198" spans="1:12" x14ac:dyDescent="0.35">
      <c r="A2198">
        <v>1</v>
      </c>
      <c r="B2198" t="s">
        <v>133</v>
      </c>
      <c r="C2198">
        <v>42</v>
      </c>
      <c r="D2198">
        <v>37</v>
      </c>
      <c r="E2198">
        <v>3</v>
      </c>
      <c r="F2198">
        <v>38</v>
      </c>
      <c r="G2198" t="s">
        <v>198</v>
      </c>
      <c r="H2198" t="s">
        <v>198</v>
      </c>
      <c r="I2198">
        <v>16</v>
      </c>
      <c r="J2198">
        <v>37</v>
      </c>
      <c r="K2198">
        <v>9759</v>
      </c>
      <c r="L2198">
        <v>1</v>
      </c>
    </row>
    <row r="2199" spans="1:12" x14ac:dyDescent="0.35">
      <c r="A2199">
        <v>2</v>
      </c>
      <c r="B2199" t="s">
        <v>43</v>
      </c>
      <c r="C2199">
        <v>21</v>
      </c>
      <c r="D2199">
        <v>53</v>
      </c>
      <c r="E2199">
        <v>1</v>
      </c>
      <c r="F2199">
        <v>22</v>
      </c>
      <c r="G2199">
        <v>6.6071759259258567E-3</v>
      </c>
      <c r="H2199">
        <v>6.6071759259258567E-3</v>
      </c>
      <c r="I2199">
        <v>6.6071759259258567E-3</v>
      </c>
      <c r="J2199">
        <v>53</v>
      </c>
      <c r="K2199">
        <v>9759</v>
      </c>
      <c r="L2199">
        <v>1</v>
      </c>
    </row>
    <row r="2200" spans="1:12" x14ac:dyDescent="0.35">
      <c r="A2200">
        <v>3</v>
      </c>
      <c r="B2200" t="s">
        <v>19</v>
      </c>
      <c r="C2200">
        <v>2</v>
      </c>
      <c r="D2200">
        <v>21</v>
      </c>
      <c r="E2200">
        <v>1</v>
      </c>
      <c r="F2200">
        <v>60</v>
      </c>
      <c r="G2200">
        <v>2.1102777777777693E-2</v>
      </c>
      <c r="H2200">
        <v>2.1102777777777693E-2</v>
      </c>
      <c r="I2200">
        <v>2.1102777777777693E-2</v>
      </c>
      <c r="J2200">
        <v>21</v>
      </c>
      <c r="K2200">
        <v>9759</v>
      </c>
      <c r="L2200">
        <v>1</v>
      </c>
    </row>
    <row r="2201" spans="1:12" x14ac:dyDescent="0.35">
      <c r="A2201">
        <v>4</v>
      </c>
      <c r="B2201" t="s">
        <v>145</v>
      </c>
      <c r="C2201">
        <v>19</v>
      </c>
      <c r="D2201">
        <v>40</v>
      </c>
      <c r="E2201">
        <v>1</v>
      </c>
      <c r="F2201">
        <v>2</v>
      </c>
      <c r="G2201">
        <v>2.7451388888888317E-3</v>
      </c>
      <c r="H2201">
        <v>2.7451388888888317E-3</v>
      </c>
      <c r="I2201">
        <v>2.7451388888888317E-3</v>
      </c>
      <c r="J2201">
        <v>40</v>
      </c>
      <c r="K2201">
        <v>9759</v>
      </c>
      <c r="L2201">
        <v>1</v>
      </c>
    </row>
    <row r="2202" spans="1:12" x14ac:dyDescent="0.35">
      <c r="A2202">
        <v>5</v>
      </c>
      <c r="C2202">
        <v>0</v>
      </c>
      <c r="D2202" t="s">
        <v>89</v>
      </c>
      <c r="E2202">
        <v>0</v>
      </c>
      <c r="F2202">
        <v>0</v>
      </c>
      <c r="J2202" t="s">
        <v>89</v>
      </c>
      <c r="K2202">
        <v>9759</v>
      </c>
      <c r="L2202">
        <v>1</v>
      </c>
    </row>
    <row r="2203" spans="1:12" x14ac:dyDescent="0.35">
      <c r="A2203">
        <v>6</v>
      </c>
      <c r="C2203">
        <v>0</v>
      </c>
      <c r="D2203" t="s">
        <v>89</v>
      </c>
      <c r="E2203">
        <v>0</v>
      </c>
      <c r="F2203">
        <v>0</v>
      </c>
      <c r="J2203" t="s">
        <v>89</v>
      </c>
      <c r="K2203">
        <v>9759</v>
      </c>
      <c r="L2203">
        <v>1</v>
      </c>
    </row>
    <row r="2204" spans="1:12" x14ac:dyDescent="0.35">
      <c r="A2204">
        <v>7</v>
      </c>
      <c r="C2204">
        <v>0</v>
      </c>
      <c r="D2204" t="s">
        <v>89</v>
      </c>
      <c r="E2204">
        <v>0</v>
      </c>
      <c r="F2204">
        <v>0</v>
      </c>
      <c r="J2204" t="s">
        <v>89</v>
      </c>
      <c r="K2204">
        <v>9759</v>
      </c>
      <c r="L2204">
        <v>1</v>
      </c>
    </row>
    <row r="2205" spans="1:12" x14ac:dyDescent="0.35">
      <c r="A2205">
        <v>8</v>
      </c>
      <c r="C2205">
        <v>0</v>
      </c>
      <c r="D2205" t="s">
        <v>89</v>
      </c>
      <c r="E2205">
        <v>0</v>
      </c>
      <c r="F2205">
        <v>0</v>
      </c>
      <c r="J2205" t="s">
        <v>89</v>
      </c>
      <c r="K2205">
        <v>9759</v>
      </c>
      <c r="L2205">
        <v>1</v>
      </c>
    </row>
    <row r="2206" spans="1:12" x14ac:dyDescent="0.35">
      <c r="A2206">
        <v>9</v>
      </c>
      <c r="C2206">
        <v>0</v>
      </c>
      <c r="D2206" t="s">
        <v>89</v>
      </c>
      <c r="E2206">
        <v>0</v>
      </c>
      <c r="F2206">
        <v>0</v>
      </c>
      <c r="J2206" t="s">
        <v>89</v>
      </c>
      <c r="K2206">
        <v>9759</v>
      </c>
      <c r="L2206">
        <v>1</v>
      </c>
    </row>
    <row r="2207" spans="1:12" x14ac:dyDescent="0.35">
      <c r="A2207">
        <v>10</v>
      </c>
      <c r="C2207">
        <v>0</v>
      </c>
      <c r="D2207" t="s">
        <v>89</v>
      </c>
      <c r="E2207">
        <v>0</v>
      </c>
      <c r="F2207">
        <v>0</v>
      </c>
      <c r="J2207" t="s">
        <v>89</v>
      </c>
      <c r="K2207">
        <v>9759</v>
      </c>
      <c r="L2207">
        <v>1</v>
      </c>
    </row>
    <row r="2208" spans="1:12" x14ac:dyDescent="0.35">
      <c r="A2208">
        <v>11</v>
      </c>
      <c r="C2208">
        <v>0</v>
      </c>
      <c r="D2208" t="s">
        <v>89</v>
      </c>
      <c r="E2208">
        <v>0</v>
      </c>
      <c r="F2208">
        <v>0</v>
      </c>
      <c r="J2208" t="s">
        <v>89</v>
      </c>
      <c r="K2208">
        <v>9759</v>
      </c>
      <c r="L2208">
        <v>1</v>
      </c>
    </row>
    <row r="2209" spans="1:12" x14ac:dyDescent="0.35">
      <c r="A2209">
        <v>12</v>
      </c>
      <c r="C2209">
        <v>0</v>
      </c>
      <c r="D2209" t="s">
        <v>89</v>
      </c>
      <c r="E2209">
        <v>0</v>
      </c>
      <c r="F2209">
        <v>0</v>
      </c>
      <c r="J2209" t="s">
        <v>89</v>
      </c>
      <c r="K2209">
        <v>9759</v>
      </c>
      <c r="L2209">
        <v>1</v>
      </c>
    </row>
    <row r="2210" spans="1:12" x14ac:dyDescent="0.35">
      <c r="A2210">
        <v>1</v>
      </c>
      <c r="B2210" t="s">
        <v>157</v>
      </c>
      <c r="C2210">
        <v>4</v>
      </c>
      <c r="D2210">
        <v>49</v>
      </c>
      <c r="E2210">
        <v>1</v>
      </c>
      <c r="F2210">
        <v>26</v>
      </c>
      <c r="G2210" t="s">
        <v>213</v>
      </c>
      <c r="H2210" t="s">
        <v>213</v>
      </c>
      <c r="I2210">
        <v>20</v>
      </c>
      <c r="J2210">
        <v>49</v>
      </c>
      <c r="K2210">
        <v>279929</v>
      </c>
      <c r="L2210">
        <v>1</v>
      </c>
    </row>
    <row r="2211" spans="1:12" x14ac:dyDescent="0.35">
      <c r="A2211">
        <v>2</v>
      </c>
      <c r="B2211" t="s">
        <v>153</v>
      </c>
      <c r="C2211">
        <v>27</v>
      </c>
      <c r="D2211">
        <v>31</v>
      </c>
      <c r="E2211">
        <v>1</v>
      </c>
      <c r="F2211">
        <v>44</v>
      </c>
      <c r="G2211">
        <v>5.5755787037037319E-3</v>
      </c>
      <c r="H2211">
        <v>5.5755787037037319E-3</v>
      </c>
      <c r="I2211">
        <v>5.5755787037037319E-3</v>
      </c>
      <c r="J2211">
        <v>31</v>
      </c>
      <c r="K2211">
        <v>279929</v>
      </c>
      <c r="L2211">
        <v>1</v>
      </c>
    </row>
    <row r="2212" spans="1:12" x14ac:dyDescent="0.35">
      <c r="A2212">
        <v>3</v>
      </c>
      <c r="B2212" t="s">
        <v>16</v>
      </c>
      <c r="C2212">
        <v>4</v>
      </c>
      <c r="D2212">
        <v>36</v>
      </c>
      <c r="E2212">
        <v>1</v>
      </c>
      <c r="F2212">
        <v>30</v>
      </c>
      <c r="G2212">
        <v>2.2394560185185153E-2</v>
      </c>
      <c r="H2212">
        <v>2.2394560185185153E-2</v>
      </c>
      <c r="I2212">
        <v>2.2394560185185153E-2</v>
      </c>
      <c r="J2212">
        <v>36</v>
      </c>
      <c r="K2212">
        <v>279929</v>
      </c>
      <c r="L2212">
        <v>1</v>
      </c>
    </row>
    <row r="2213" spans="1:12" x14ac:dyDescent="0.35">
      <c r="A2213">
        <v>4</v>
      </c>
      <c r="C2213">
        <v>0</v>
      </c>
      <c r="D2213" t="s">
        <v>89</v>
      </c>
      <c r="E2213">
        <v>0</v>
      </c>
      <c r="F2213">
        <v>0</v>
      </c>
      <c r="J2213" t="s">
        <v>89</v>
      </c>
      <c r="K2213">
        <v>279929</v>
      </c>
      <c r="L2213">
        <v>1</v>
      </c>
    </row>
    <row r="2214" spans="1:12" x14ac:dyDescent="0.35">
      <c r="A2214">
        <v>5</v>
      </c>
      <c r="C2214">
        <v>0</v>
      </c>
      <c r="D2214" t="s">
        <v>89</v>
      </c>
      <c r="E2214">
        <v>0</v>
      </c>
      <c r="F2214">
        <v>0</v>
      </c>
      <c r="J2214" t="s">
        <v>89</v>
      </c>
      <c r="K2214">
        <v>279929</v>
      </c>
      <c r="L2214">
        <v>1</v>
      </c>
    </row>
    <row r="2215" spans="1:12" x14ac:dyDescent="0.35">
      <c r="A2215">
        <v>6</v>
      </c>
      <c r="C2215">
        <v>0</v>
      </c>
      <c r="D2215" t="s">
        <v>89</v>
      </c>
      <c r="E2215">
        <v>0</v>
      </c>
      <c r="F2215">
        <v>0</v>
      </c>
      <c r="J2215" t="s">
        <v>89</v>
      </c>
      <c r="K2215">
        <v>279929</v>
      </c>
      <c r="L2215">
        <v>1</v>
      </c>
    </row>
    <row r="2216" spans="1:12" x14ac:dyDescent="0.35">
      <c r="A2216">
        <v>7</v>
      </c>
      <c r="C2216">
        <v>0</v>
      </c>
      <c r="D2216" t="s">
        <v>89</v>
      </c>
      <c r="E2216">
        <v>0</v>
      </c>
      <c r="F2216">
        <v>0</v>
      </c>
      <c r="J2216" t="s">
        <v>89</v>
      </c>
      <c r="K2216">
        <v>279929</v>
      </c>
      <c r="L2216">
        <v>1</v>
      </c>
    </row>
    <row r="2217" spans="1:12" x14ac:dyDescent="0.35">
      <c r="A2217">
        <v>8</v>
      </c>
      <c r="C2217">
        <v>0</v>
      </c>
      <c r="D2217" t="s">
        <v>89</v>
      </c>
      <c r="E2217">
        <v>0</v>
      </c>
      <c r="F2217">
        <v>0</v>
      </c>
      <c r="J2217" t="s">
        <v>89</v>
      </c>
      <c r="K2217">
        <v>279929</v>
      </c>
      <c r="L2217">
        <v>1</v>
      </c>
    </row>
    <row r="2218" spans="1:12" x14ac:dyDescent="0.35">
      <c r="A2218">
        <v>9</v>
      </c>
      <c r="C2218">
        <v>0</v>
      </c>
      <c r="D2218" t="s">
        <v>89</v>
      </c>
      <c r="E2218">
        <v>0</v>
      </c>
      <c r="F2218">
        <v>0</v>
      </c>
      <c r="J2218" t="s">
        <v>89</v>
      </c>
      <c r="K2218">
        <v>279929</v>
      </c>
      <c r="L2218">
        <v>1</v>
      </c>
    </row>
    <row r="2219" spans="1:12" x14ac:dyDescent="0.35">
      <c r="A2219">
        <v>10</v>
      </c>
      <c r="C2219">
        <v>0</v>
      </c>
      <c r="D2219" t="s">
        <v>89</v>
      </c>
      <c r="E2219">
        <v>0</v>
      </c>
      <c r="F2219">
        <v>0</v>
      </c>
      <c r="J2219" t="s">
        <v>89</v>
      </c>
      <c r="K2219">
        <v>279929</v>
      </c>
      <c r="L2219">
        <v>1</v>
      </c>
    </row>
    <row r="2220" spans="1:12" x14ac:dyDescent="0.35">
      <c r="A2220">
        <v>11</v>
      </c>
      <c r="C2220">
        <v>0</v>
      </c>
      <c r="D2220" t="s">
        <v>89</v>
      </c>
      <c r="E2220">
        <v>0</v>
      </c>
      <c r="F2220">
        <v>0</v>
      </c>
      <c r="J2220" t="s">
        <v>89</v>
      </c>
      <c r="K2220">
        <v>279929</v>
      </c>
      <c r="L2220">
        <v>1</v>
      </c>
    </row>
    <row r="2221" spans="1:12" x14ac:dyDescent="0.35">
      <c r="A2221">
        <v>12</v>
      </c>
      <c r="C2221">
        <v>0</v>
      </c>
      <c r="D2221" t="s">
        <v>89</v>
      </c>
      <c r="E2221">
        <v>0</v>
      </c>
      <c r="F2221">
        <v>0</v>
      </c>
      <c r="J2221" t="s">
        <v>89</v>
      </c>
      <c r="K2221">
        <v>279929</v>
      </c>
      <c r="L2221">
        <v>1</v>
      </c>
    </row>
    <row r="2222" spans="1:12" x14ac:dyDescent="0.35">
      <c r="A2222">
        <v>1</v>
      </c>
      <c r="B2222" t="s">
        <v>16</v>
      </c>
      <c r="C2222">
        <v>6</v>
      </c>
      <c r="D2222">
        <v>45</v>
      </c>
      <c r="E2222">
        <v>1</v>
      </c>
      <c r="F2222">
        <v>30</v>
      </c>
      <c r="G2222" t="s">
        <v>205</v>
      </c>
      <c r="H2222" t="s">
        <v>205</v>
      </c>
      <c r="I2222">
        <v>19</v>
      </c>
      <c r="J2222">
        <v>45</v>
      </c>
      <c r="K2222">
        <v>505225</v>
      </c>
      <c r="L2222">
        <v>1</v>
      </c>
    </row>
    <row r="2223" spans="1:12" x14ac:dyDescent="0.35">
      <c r="A2223">
        <v>2</v>
      </c>
      <c r="B2223" t="s">
        <v>84</v>
      </c>
      <c r="C2223">
        <v>25</v>
      </c>
      <c r="D2223">
        <v>33</v>
      </c>
      <c r="E2223">
        <v>1</v>
      </c>
      <c r="F2223">
        <v>42</v>
      </c>
      <c r="G2223">
        <v>5.6311342592592073E-3</v>
      </c>
      <c r="H2223">
        <v>5.6311342592592073E-3</v>
      </c>
      <c r="I2223">
        <v>5.6311342592592073E-3</v>
      </c>
      <c r="J2223">
        <v>33</v>
      </c>
      <c r="K2223">
        <v>505225</v>
      </c>
      <c r="L2223">
        <v>1</v>
      </c>
    </row>
    <row r="2224" spans="1:12" x14ac:dyDescent="0.35">
      <c r="A2224">
        <v>3</v>
      </c>
      <c r="B2224" t="s">
        <v>157</v>
      </c>
      <c r="C2224">
        <v>5</v>
      </c>
      <c r="D2224">
        <v>38</v>
      </c>
      <c r="E2224">
        <v>1</v>
      </c>
      <c r="F2224">
        <v>26</v>
      </c>
      <c r="G2224">
        <v>2.2593402777777882E-2</v>
      </c>
      <c r="H2224">
        <v>2.2593402777777882E-2</v>
      </c>
      <c r="I2224">
        <v>2.2593402777777882E-2</v>
      </c>
      <c r="J2224">
        <v>38</v>
      </c>
      <c r="K2224">
        <v>505225</v>
      </c>
      <c r="L2224">
        <v>1</v>
      </c>
    </row>
    <row r="2225" spans="1:12" x14ac:dyDescent="0.35">
      <c r="A2225">
        <v>4</v>
      </c>
      <c r="C2225">
        <v>0</v>
      </c>
      <c r="D2225" t="s">
        <v>89</v>
      </c>
      <c r="E2225">
        <v>0</v>
      </c>
      <c r="F2225">
        <v>0</v>
      </c>
      <c r="J2225" t="s">
        <v>89</v>
      </c>
      <c r="K2225">
        <v>505225</v>
      </c>
      <c r="L2225">
        <v>1</v>
      </c>
    </row>
    <row r="2226" spans="1:12" x14ac:dyDescent="0.35">
      <c r="A2226">
        <v>5</v>
      </c>
      <c r="C2226">
        <v>0</v>
      </c>
      <c r="D2226" t="s">
        <v>89</v>
      </c>
      <c r="E2226">
        <v>0</v>
      </c>
      <c r="F2226">
        <v>0</v>
      </c>
      <c r="J2226" t="s">
        <v>89</v>
      </c>
      <c r="K2226">
        <v>505225</v>
      </c>
      <c r="L2226">
        <v>1</v>
      </c>
    </row>
    <row r="2227" spans="1:12" x14ac:dyDescent="0.35">
      <c r="A2227">
        <v>6</v>
      </c>
      <c r="C2227">
        <v>0</v>
      </c>
      <c r="D2227" t="s">
        <v>89</v>
      </c>
      <c r="E2227">
        <v>0</v>
      </c>
      <c r="F2227">
        <v>0</v>
      </c>
      <c r="J2227" t="s">
        <v>89</v>
      </c>
      <c r="K2227">
        <v>505225</v>
      </c>
      <c r="L2227">
        <v>1</v>
      </c>
    </row>
    <row r="2228" spans="1:12" x14ac:dyDescent="0.35">
      <c r="A2228">
        <v>7</v>
      </c>
      <c r="C2228">
        <v>0</v>
      </c>
      <c r="D2228" t="s">
        <v>89</v>
      </c>
      <c r="E2228">
        <v>0</v>
      </c>
      <c r="F2228">
        <v>0</v>
      </c>
      <c r="J2228" t="s">
        <v>89</v>
      </c>
      <c r="K2228">
        <v>505225</v>
      </c>
      <c r="L2228">
        <v>1</v>
      </c>
    </row>
    <row r="2229" spans="1:12" x14ac:dyDescent="0.35">
      <c r="A2229">
        <v>8</v>
      </c>
      <c r="C2229">
        <v>0</v>
      </c>
      <c r="D2229" t="s">
        <v>89</v>
      </c>
      <c r="E2229">
        <v>0</v>
      </c>
      <c r="F2229">
        <v>0</v>
      </c>
      <c r="J2229" t="s">
        <v>89</v>
      </c>
      <c r="K2229">
        <v>505225</v>
      </c>
      <c r="L2229">
        <v>1</v>
      </c>
    </row>
    <row r="2230" spans="1:12" x14ac:dyDescent="0.35">
      <c r="A2230">
        <v>9</v>
      </c>
      <c r="C2230">
        <v>0</v>
      </c>
      <c r="D2230" t="s">
        <v>89</v>
      </c>
      <c r="E2230">
        <v>0</v>
      </c>
      <c r="F2230">
        <v>0</v>
      </c>
      <c r="J2230" t="s">
        <v>89</v>
      </c>
      <c r="K2230">
        <v>505225</v>
      </c>
      <c r="L2230">
        <v>1</v>
      </c>
    </row>
    <row r="2231" spans="1:12" x14ac:dyDescent="0.35">
      <c r="A2231">
        <v>10</v>
      </c>
      <c r="C2231">
        <v>0</v>
      </c>
      <c r="D2231" t="s">
        <v>89</v>
      </c>
      <c r="E2231">
        <v>0</v>
      </c>
      <c r="F2231">
        <v>0</v>
      </c>
      <c r="J2231" t="s">
        <v>89</v>
      </c>
      <c r="K2231">
        <v>505225</v>
      </c>
      <c r="L2231">
        <v>1</v>
      </c>
    </row>
    <row r="2232" spans="1:12" x14ac:dyDescent="0.35">
      <c r="A2232">
        <v>11</v>
      </c>
      <c r="C2232">
        <v>0</v>
      </c>
      <c r="D2232" t="s">
        <v>89</v>
      </c>
      <c r="E2232">
        <v>0</v>
      </c>
      <c r="F2232">
        <v>0</v>
      </c>
      <c r="J2232" t="s">
        <v>89</v>
      </c>
      <c r="K2232">
        <v>505225</v>
      </c>
      <c r="L2232">
        <v>1</v>
      </c>
    </row>
    <row r="2233" spans="1:12" x14ac:dyDescent="0.35">
      <c r="A2233">
        <v>12</v>
      </c>
      <c r="C2233">
        <v>0</v>
      </c>
      <c r="D2233" t="s">
        <v>89</v>
      </c>
      <c r="E2233">
        <v>0</v>
      </c>
      <c r="F2233">
        <v>0</v>
      </c>
      <c r="J2233" t="s">
        <v>89</v>
      </c>
      <c r="K2233">
        <v>505225</v>
      </c>
      <c r="L2233">
        <v>1</v>
      </c>
    </row>
    <row r="2234" spans="1:12" x14ac:dyDescent="0.35">
      <c r="A2234">
        <v>1</v>
      </c>
      <c r="B2234" t="s">
        <v>31</v>
      </c>
      <c r="C2234">
        <v>22</v>
      </c>
      <c r="D2234">
        <v>29</v>
      </c>
      <c r="E2234">
        <v>1</v>
      </c>
      <c r="F2234">
        <v>46</v>
      </c>
      <c r="G2234" t="s">
        <v>170</v>
      </c>
      <c r="H2234" t="s">
        <v>170</v>
      </c>
      <c r="I2234">
        <v>11</v>
      </c>
      <c r="J2234">
        <v>29</v>
      </c>
      <c r="K2234">
        <v>667707</v>
      </c>
      <c r="L2234">
        <v>1</v>
      </c>
    </row>
    <row r="2235" spans="1:12" x14ac:dyDescent="0.35">
      <c r="A2235">
        <v>2</v>
      </c>
      <c r="B2235" t="s">
        <v>156</v>
      </c>
      <c r="C2235">
        <v>6</v>
      </c>
      <c r="D2235" t="s">
        <v>293</v>
      </c>
      <c r="E2235">
        <v>2</v>
      </c>
      <c r="F2235">
        <v>8</v>
      </c>
      <c r="G2235" t="s">
        <v>294</v>
      </c>
      <c r="H2235" t="s">
        <v>294</v>
      </c>
      <c r="I2235">
        <v>3</v>
      </c>
      <c r="J2235" t="s">
        <v>293</v>
      </c>
      <c r="K2235">
        <v>667707</v>
      </c>
      <c r="L2235">
        <v>1</v>
      </c>
    </row>
    <row r="2236" spans="1:12" x14ac:dyDescent="0.35">
      <c r="A2236">
        <v>3</v>
      </c>
      <c r="B2236" t="s">
        <v>113</v>
      </c>
      <c r="C2236">
        <v>50</v>
      </c>
      <c r="D2236">
        <v>33</v>
      </c>
      <c r="E2236">
        <v>1</v>
      </c>
      <c r="F2236">
        <v>36</v>
      </c>
      <c r="G2236">
        <v>2.2295138888888788E-2</v>
      </c>
      <c r="H2236">
        <v>2.2295138888888788E-2</v>
      </c>
      <c r="I2236">
        <v>2.2295138888888788E-2</v>
      </c>
      <c r="J2236">
        <v>33</v>
      </c>
      <c r="K2236">
        <v>667707</v>
      </c>
      <c r="L2236">
        <v>1</v>
      </c>
    </row>
    <row r="2237" spans="1:12" x14ac:dyDescent="0.35">
      <c r="A2237">
        <v>4</v>
      </c>
      <c r="C2237">
        <v>0</v>
      </c>
      <c r="D2237" t="s">
        <v>89</v>
      </c>
      <c r="E2237">
        <v>0</v>
      </c>
      <c r="F2237">
        <v>0</v>
      </c>
      <c r="J2237" t="s">
        <v>89</v>
      </c>
      <c r="K2237">
        <v>667707</v>
      </c>
      <c r="L2237">
        <v>1</v>
      </c>
    </row>
    <row r="2238" spans="1:12" x14ac:dyDescent="0.35">
      <c r="A2238">
        <v>5</v>
      </c>
      <c r="C2238">
        <v>0</v>
      </c>
      <c r="D2238" t="s">
        <v>89</v>
      </c>
      <c r="E2238">
        <v>0</v>
      </c>
      <c r="F2238">
        <v>0</v>
      </c>
      <c r="J2238" t="s">
        <v>89</v>
      </c>
      <c r="K2238">
        <v>667707</v>
      </c>
      <c r="L2238">
        <v>1</v>
      </c>
    </row>
    <row r="2239" spans="1:12" x14ac:dyDescent="0.35">
      <c r="A2239">
        <v>6</v>
      </c>
      <c r="C2239">
        <v>0</v>
      </c>
      <c r="D2239" t="s">
        <v>89</v>
      </c>
      <c r="E2239">
        <v>0</v>
      </c>
      <c r="F2239">
        <v>0</v>
      </c>
      <c r="J2239" t="s">
        <v>89</v>
      </c>
      <c r="K2239">
        <v>667707</v>
      </c>
      <c r="L2239">
        <v>1</v>
      </c>
    </row>
    <row r="2240" spans="1:12" x14ac:dyDescent="0.35">
      <c r="A2240">
        <v>7</v>
      </c>
      <c r="C2240">
        <v>0</v>
      </c>
      <c r="D2240" t="s">
        <v>89</v>
      </c>
      <c r="E2240">
        <v>0</v>
      </c>
      <c r="F2240">
        <v>0</v>
      </c>
      <c r="J2240" t="s">
        <v>89</v>
      </c>
      <c r="K2240">
        <v>667707</v>
      </c>
      <c r="L2240">
        <v>1</v>
      </c>
    </row>
    <row r="2241" spans="1:12" x14ac:dyDescent="0.35">
      <c r="A2241">
        <v>8</v>
      </c>
      <c r="C2241">
        <v>0</v>
      </c>
      <c r="D2241" t="s">
        <v>89</v>
      </c>
      <c r="E2241">
        <v>0</v>
      </c>
      <c r="F2241">
        <v>0</v>
      </c>
      <c r="J2241" t="s">
        <v>89</v>
      </c>
      <c r="K2241">
        <v>667707</v>
      </c>
      <c r="L2241">
        <v>1</v>
      </c>
    </row>
    <row r="2242" spans="1:12" x14ac:dyDescent="0.35">
      <c r="A2242">
        <v>9</v>
      </c>
      <c r="C2242">
        <v>0</v>
      </c>
      <c r="D2242" t="s">
        <v>89</v>
      </c>
      <c r="E2242">
        <v>0</v>
      </c>
      <c r="F2242">
        <v>0</v>
      </c>
      <c r="J2242" t="s">
        <v>89</v>
      </c>
      <c r="K2242">
        <v>667707</v>
      </c>
      <c r="L2242">
        <v>1</v>
      </c>
    </row>
    <row r="2243" spans="1:12" x14ac:dyDescent="0.35">
      <c r="A2243">
        <v>10</v>
      </c>
      <c r="C2243">
        <v>0</v>
      </c>
      <c r="D2243" t="s">
        <v>89</v>
      </c>
      <c r="E2243">
        <v>0</v>
      </c>
      <c r="F2243">
        <v>0</v>
      </c>
      <c r="J2243" t="s">
        <v>89</v>
      </c>
      <c r="K2243">
        <v>667707</v>
      </c>
      <c r="L2243">
        <v>1</v>
      </c>
    </row>
    <row r="2244" spans="1:12" x14ac:dyDescent="0.35">
      <c r="A2244">
        <v>11</v>
      </c>
      <c r="C2244">
        <v>0</v>
      </c>
      <c r="D2244" t="s">
        <v>89</v>
      </c>
      <c r="E2244">
        <v>0</v>
      </c>
      <c r="F2244">
        <v>0</v>
      </c>
      <c r="J2244" t="s">
        <v>89</v>
      </c>
      <c r="K2244">
        <v>667707</v>
      </c>
      <c r="L2244">
        <v>1</v>
      </c>
    </row>
    <row r="2245" spans="1:12" x14ac:dyDescent="0.35">
      <c r="A2245">
        <v>12</v>
      </c>
      <c r="C2245">
        <v>0</v>
      </c>
      <c r="D2245" t="s">
        <v>89</v>
      </c>
      <c r="E2245">
        <v>0</v>
      </c>
      <c r="F2245">
        <v>0</v>
      </c>
      <c r="J2245" t="s">
        <v>89</v>
      </c>
      <c r="K2245">
        <v>667707</v>
      </c>
      <c r="L2245">
        <v>1</v>
      </c>
    </row>
    <row r="2246" spans="1:12" x14ac:dyDescent="0.35">
      <c r="A2246">
        <v>1</v>
      </c>
      <c r="B2246" t="s">
        <v>93</v>
      </c>
      <c r="C2246">
        <v>14</v>
      </c>
      <c r="D2246">
        <v>32</v>
      </c>
      <c r="E2246">
        <v>3</v>
      </c>
      <c r="F2246">
        <v>43</v>
      </c>
      <c r="G2246" t="s">
        <v>170</v>
      </c>
      <c r="H2246" t="s">
        <v>170</v>
      </c>
      <c r="I2246">
        <v>11</v>
      </c>
      <c r="J2246">
        <v>32</v>
      </c>
      <c r="K2246">
        <v>238208</v>
      </c>
      <c r="L2246">
        <v>1</v>
      </c>
    </row>
    <row r="2247" spans="1:12" x14ac:dyDescent="0.35">
      <c r="A2247">
        <v>2</v>
      </c>
      <c r="B2247" t="s">
        <v>113</v>
      </c>
      <c r="C2247">
        <v>36</v>
      </c>
      <c r="D2247">
        <v>39</v>
      </c>
      <c r="E2247">
        <v>2</v>
      </c>
      <c r="F2247">
        <v>36</v>
      </c>
      <c r="G2247">
        <v>5.9615740740741607E-3</v>
      </c>
      <c r="H2247">
        <v>5.9615740740741607E-3</v>
      </c>
      <c r="I2247">
        <v>5.9615740740741607E-3</v>
      </c>
      <c r="J2247">
        <v>39</v>
      </c>
      <c r="K2247">
        <v>238208</v>
      </c>
      <c r="L2247">
        <v>1</v>
      </c>
    </row>
    <row r="2248" spans="1:12" x14ac:dyDescent="0.35">
      <c r="A2248">
        <v>3</v>
      </c>
      <c r="B2248" t="s">
        <v>69</v>
      </c>
      <c r="C2248">
        <v>43</v>
      </c>
      <c r="D2248">
        <v>46</v>
      </c>
      <c r="E2248">
        <v>1</v>
      </c>
      <c r="F2248">
        <v>10</v>
      </c>
      <c r="G2248">
        <v>2.4853009259259151E-2</v>
      </c>
      <c r="H2248">
        <v>2.4853009259259151E-2</v>
      </c>
      <c r="I2248">
        <v>2.4853009259259151E-2</v>
      </c>
      <c r="J2248">
        <v>46</v>
      </c>
      <c r="K2248">
        <v>238208</v>
      </c>
      <c r="L2248">
        <v>1</v>
      </c>
    </row>
    <row r="2249" spans="1:12" x14ac:dyDescent="0.35">
      <c r="A2249">
        <v>4</v>
      </c>
      <c r="C2249">
        <v>0</v>
      </c>
      <c r="D2249" t="s">
        <v>89</v>
      </c>
      <c r="E2249">
        <v>0</v>
      </c>
      <c r="F2249">
        <v>0</v>
      </c>
      <c r="J2249" t="s">
        <v>89</v>
      </c>
      <c r="K2249">
        <v>238208</v>
      </c>
      <c r="L2249">
        <v>1</v>
      </c>
    </row>
    <row r="2250" spans="1:12" x14ac:dyDescent="0.35">
      <c r="A2250">
        <v>5</v>
      </c>
      <c r="C2250">
        <v>0</v>
      </c>
      <c r="D2250" t="s">
        <v>89</v>
      </c>
      <c r="E2250">
        <v>0</v>
      </c>
      <c r="F2250">
        <v>0</v>
      </c>
      <c r="J2250" t="s">
        <v>89</v>
      </c>
      <c r="K2250">
        <v>238208</v>
      </c>
      <c r="L2250">
        <v>1</v>
      </c>
    </row>
    <row r="2251" spans="1:12" x14ac:dyDescent="0.35">
      <c r="A2251">
        <v>6</v>
      </c>
      <c r="C2251">
        <v>0</v>
      </c>
      <c r="D2251" t="s">
        <v>89</v>
      </c>
      <c r="E2251">
        <v>0</v>
      </c>
      <c r="F2251">
        <v>0</v>
      </c>
      <c r="J2251" t="s">
        <v>89</v>
      </c>
      <c r="K2251">
        <v>238208</v>
      </c>
      <c r="L2251">
        <v>1</v>
      </c>
    </row>
    <row r="2252" spans="1:12" x14ac:dyDescent="0.35">
      <c r="A2252">
        <v>7</v>
      </c>
      <c r="C2252">
        <v>0</v>
      </c>
      <c r="D2252" t="s">
        <v>89</v>
      </c>
      <c r="E2252">
        <v>0</v>
      </c>
      <c r="F2252">
        <v>0</v>
      </c>
      <c r="J2252" t="s">
        <v>89</v>
      </c>
      <c r="K2252">
        <v>238208</v>
      </c>
      <c r="L2252">
        <v>1</v>
      </c>
    </row>
    <row r="2253" spans="1:12" x14ac:dyDescent="0.35">
      <c r="A2253">
        <v>8</v>
      </c>
      <c r="C2253">
        <v>0</v>
      </c>
      <c r="D2253" t="s">
        <v>89</v>
      </c>
      <c r="E2253">
        <v>0</v>
      </c>
      <c r="F2253">
        <v>0</v>
      </c>
      <c r="J2253" t="s">
        <v>89</v>
      </c>
      <c r="K2253">
        <v>238208</v>
      </c>
      <c r="L2253">
        <v>1</v>
      </c>
    </row>
    <row r="2254" spans="1:12" x14ac:dyDescent="0.35">
      <c r="A2254">
        <v>9</v>
      </c>
      <c r="C2254">
        <v>0</v>
      </c>
      <c r="D2254" t="s">
        <v>89</v>
      </c>
      <c r="E2254">
        <v>0</v>
      </c>
      <c r="F2254">
        <v>0</v>
      </c>
      <c r="J2254" t="s">
        <v>89</v>
      </c>
      <c r="K2254">
        <v>238208</v>
      </c>
      <c r="L2254">
        <v>1</v>
      </c>
    </row>
    <row r="2255" spans="1:12" x14ac:dyDescent="0.35">
      <c r="A2255">
        <v>10</v>
      </c>
      <c r="C2255">
        <v>0</v>
      </c>
      <c r="D2255" t="s">
        <v>89</v>
      </c>
      <c r="E2255">
        <v>0</v>
      </c>
      <c r="F2255">
        <v>0</v>
      </c>
      <c r="J2255" t="s">
        <v>89</v>
      </c>
      <c r="K2255">
        <v>238208</v>
      </c>
      <c r="L2255">
        <v>1</v>
      </c>
    </row>
    <row r="2256" spans="1:12" x14ac:dyDescent="0.35">
      <c r="A2256">
        <v>11</v>
      </c>
      <c r="C2256">
        <v>0</v>
      </c>
      <c r="D2256" t="s">
        <v>89</v>
      </c>
      <c r="E2256">
        <v>0</v>
      </c>
      <c r="F2256">
        <v>0</v>
      </c>
      <c r="J2256" t="s">
        <v>89</v>
      </c>
      <c r="K2256">
        <v>238208</v>
      </c>
      <c r="L2256">
        <v>1</v>
      </c>
    </row>
    <row r="2257" spans="1:12" x14ac:dyDescent="0.35">
      <c r="A2257">
        <v>12</v>
      </c>
      <c r="C2257">
        <v>0</v>
      </c>
      <c r="D2257" t="s">
        <v>89</v>
      </c>
      <c r="E2257">
        <v>0</v>
      </c>
      <c r="F2257">
        <v>0</v>
      </c>
      <c r="J2257" t="s">
        <v>89</v>
      </c>
      <c r="K2257">
        <v>238208</v>
      </c>
      <c r="L2257">
        <v>1</v>
      </c>
    </row>
    <row r="2258" spans="1:12" x14ac:dyDescent="0.35">
      <c r="A2258">
        <v>1</v>
      </c>
      <c r="B2258" t="s">
        <v>30</v>
      </c>
      <c r="C2258">
        <v>23</v>
      </c>
      <c r="D2258">
        <v>30</v>
      </c>
      <c r="E2258">
        <v>2</v>
      </c>
      <c r="F2258">
        <v>45</v>
      </c>
      <c r="G2258" t="s">
        <v>170</v>
      </c>
      <c r="H2258" t="s">
        <v>170</v>
      </c>
      <c r="I2258">
        <v>11</v>
      </c>
      <c r="J2258">
        <v>30</v>
      </c>
      <c r="K2258">
        <v>248235</v>
      </c>
      <c r="L2258">
        <v>1</v>
      </c>
    </row>
    <row r="2259" spans="1:12" x14ac:dyDescent="0.35">
      <c r="A2259">
        <v>2</v>
      </c>
      <c r="B2259" t="s">
        <v>139</v>
      </c>
      <c r="C2259">
        <v>35</v>
      </c>
      <c r="D2259">
        <v>42</v>
      </c>
      <c r="E2259">
        <v>2</v>
      </c>
      <c r="F2259">
        <v>33</v>
      </c>
      <c r="G2259">
        <v>6.0643518518519457E-3</v>
      </c>
      <c r="H2259">
        <v>6.0643518518519457E-3</v>
      </c>
      <c r="I2259">
        <v>6.0643518518519457E-3</v>
      </c>
      <c r="J2259">
        <v>42</v>
      </c>
      <c r="K2259">
        <v>248235</v>
      </c>
      <c r="L2259">
        <v>1</v>
      </c>
    </row>
    <row r="2260" spans="1:12" x14ac:dyDescent="0.35">
      <c r="A2260">
        <v>3</v>
      </c>
      <c r="B2260" t="s">
        <v>156</v>
      </c>
      <c r="C2260">
        <v>44</v>
      </c>
      <c r="D2260">
        <v>47</v>
      </c>
      <c r="E2260">
        <v>1</v>
      </c>
      <c r="F2260">
        <v>8</v>
      </c>
      <c r="G2260">
        <v>2.4968287037037129E-2</v>
      </c>
      <c r="H2260">
        <v>2.4968287037037129E-2</v>
      </c>
      <c r="I2260">
        <v>2.4968287037037129E-2</v>
      </c>
      <c r="J2260">
        <v>47</v>
      </c>
      <c r="K2260">
        <v>248235</v>
      </c>
      <c r="L2260">
        <v>1</v>
      </c>
    </row>
    <row r="2261" spans="1:12" x14ac:dyDescent="0.35">
      <c r="A2261">
        <v>4</v>
      </c>
      <c r="C2261">
        <v>0</v>
      </c>
      <c r="D2261" t="s">
        <v>89</v>
      </c>
      <c r="E2261">
        <v>0</v>
      </c>
      <c r="F2261">
        <v>0</v>
      </c>
      <c r="J2261" t="s">
        <v>89</v>
      </c>
      <c r="K2261">
        <v>248235</v>
      </c>
      <c r="L2261">
        <v>1</v>
      </c>
    </row>
    <row r="2262" spans="1:12" x14ac:dyDescent="0.35">
      <c r="A2262">
        <v>5</v>
      </c>
      <c r="C2262">
        <v>0</v>
      </c>
      <c r="D2262" t="s">
        <v>89</v>
      </c>
      <c r="E2262">
        <v>0</v>
      </c>
      <c r="F2262">
        <v>0</v>
      </c>
      <c r="J2262" t="s">
        <v>89</v>
      </c>
      <c r="K2262">
        <v>248235</v>
      </c>
      <c r="L2262">
        <v>1</v>
      </c>
    </row>
    <row r="2263" spans="1:12" x14ac:dyDescent="0.35">
      <c r="A2263">
        <v>6</v>
      </c>
      <c r="C2263">
        <v>0</v>
      </c>
      <c r="D2263" t="s">
        <v>89</v>
      </c>
      <c r="E2263">
        <v>0</v>
      </c>
      <c r="F2263">
        <v>0</v>
      </c>
      <c r="J2263" t="s">
        <v>89</v>
      </c>
      <c r="K2263">
        <v>248235</v>
      </c>
      <c r="L2263">
        <v>1</v>
      </c>
    </row>
    <row r="2264" spans="1:12" x14ac:dyDescent="0.35">
      <c r="A2264">
        <v>7</v>
      </c>
      <c r="C2264">
        <v>0</v>
      </c>
      <c r="D2264" t="s">
        <v>89</v>
      </c>
      <c r="E2264">
        <v>0</v>
      </c>
      <c r="F2264">
        <v>0</v>
      </c>
      <c r="J2264" t="s">
        <v>89</v>
      </c>
      <c r="K2264">
        <v>248235</v>
      </c>
      <c r="L2264">
        <v>1</v>
      </c>
    </row>
    <row r="2265" spans="1:12" x14ac:dyDescent="0.35">
      <c r="A2265">
        <v>8</v>
      </c>
      <c r="C2265">
        <v>0</v>
      </c>
      <c r="D2265" t="s">
        <v>89</v>
      </c>
      <c r="E2265">
        <v>0</v>
      </c>
      <c r="F2265">
        <v>0</v>
      </c>
      <c r="J2265" t="s">
        <v>89</v>
      </c>
      <c r="K2265">
        <v>248235</v>
      </c>
      <c r="L2265">
        <v>1</v>
      </c>
    </row>
    <row r="2266" spans="1:12" x14ac:dyDescent="0.35">
      <c r="A2266">
        <v>9</v>
      </c>
      <c r="C2266">
        <v>0</v>
      </c>
      <c r="D2266" t="s">
        <v>89</v>
      </c>
      <c r="E2266">
        <v>0</v>
      </c>
      <c r="F2266">
        <v>0</v>
      </c>
      <c r="J2266" t="s">
        <v>89</v>
      </c>
      <c r="K2266">
        <v>248235</v>
      </c>
      <c r="L2266">
        <v>1</v>
      </c>
    </row>
    <row r="2267" spans="1:12" x14ac:dyDescent="0.35">
      <c r="A2267">
        <v>10</v>
      </c>
      <c r="C2267">
        <v>0</v>
      </c>
      <c r="D2267" t="s">
        <v>89</v>
      </c>
      <c r="E2267">
        <v>0</v>
      </c>
      <c r="F2267">
        <v>0</v>
      </c>
      <c r="J2267" t="s">
        <v>89</v>
      </c>
      <c r="K2267">
        <v>248235</v>
      </c>
      <c r="L2267">
        <v>1</v>
      </c>
    </row>
    <row r="2268" spans="1:12" x14ac:dyDescent="0.35">
      <c r="A2268">
        <v>11</v>
      </c>
      <c r="C2268">
        <v>0</v>
      </c>
      <c r="D2268" t="s">
        <v>89</v>
      </c>
      <c r="E2268">
        <v>0</v>
      </c>
      <c r="F2268">
        <v>0</v>
      </c>
      <c r="J2268" t="s">
        <v>89</v>
      </c>
      <c r="K2268">
        <v>248235</v>
      </c>
      <c r="L2268">
        <v>1</v>
      </c>
    </row>
    <row r="2269" spans="1:12" x14ac:dyDescent="0.35">
      <c r="A2269">
        <v>12</v>
      </c>
      <c r="C2269">
        <v>0</v>
      </c>
      <c r="D2269" t="s">
        <v>89</v>
      </c>
      <c r="E2269">
        <v>0</v>
      </c>
      <c r="F2269">
        <v>0</v>
      </c>
      <c r="J2269" t="s">
        <v>89</v>
      </c>
      <c r="K2269">
        <v>248235</v>
      </c>
      <c r="L2269">
        <v>1</v>
      </c>
    </row>
    <row r="2270" spans="1:12" x14ac:dyDescent="0.35">
      <c r="A2270">
        <v>1</v>
      </c>
      <c r="B2270" t="s">
        <v>124</v>
      </c>
      <c r="C2270">
        <v>44</v>
      </c>
      <c r="D2270">
        <v>34</v>
      </c>
      <c r="E2270">
        <v>3</v>
      </c>
      <c r="F2270">
        <v>41</v>
      </c>
      <c r="G2270" t="s">
        <v>170</v>
      </c>
      <c r="H2270" t="s">
        <v>170</v>
      </c>
      <c r="I2270">
        <v>11</v>
      </c>
      <c r="J2270">
        <v>34</v>
      </c>
      <c r="K2270">
        <v>103617</v>
      </c>
      <c r="L2270">
        <v>1</v>
      </c>
    </row>
    <row r="2271" spans="1:12" x14ac:dyDescent="0.35">
      <c r="A2271">
        <v>2</v>
      </c>
      <c r="B2271" t="s">
        <v>107</v>
      </c>
      <c r="C2271">
        <v>37</v>
      </c>
      <c r="D2271">
        <v>48</v>
      </c>
      <c r="E2271">
        <v>2</v>
      </c>
      <c r="F2271">
        <v>27</v>
      </c>
      <c r="G2271">
        <v>6.356597222222149E-3</v>
      </c>
      <c r="H2271">
        <v>6.356597222222149E-3</v>
      </c>
      <c r="I2271">
        <v>6.356597222222149E-3</v>
      </c>
      <c r="J2271">
        <v>48</v>
      </c>
      <c r="K2271">
        <v>103617</v>
      </c>
      <c r="L2271">
        <v>1</v>
      </c>
    </row>
    <row r="2272" spans="1:12" x14ac:dyDescent="0.35">
      <c r="A2272">
        <v>3</v>
      </c>
      <c r="B2272" t="s">
        <v>110</v>
      </c>
      <c r="C2272">
        <v>3</v>
      </c>
      <c r="D2272">
        <v>45</v>
      </c>
      <c r="E2272">
        <v>1</v>
      </c>
      <c r="F2272">
        <v>12</v>
      </c>
      <c r="G2272">
        <v>2.4368171296296204E-2</v>
      </c>
      <c r="H2272">
        <v>2.4368171296296204E-2</v>
      </c>
      <c r="I2272">
        <v>2.4368171296296204E-2</v>
      </c>
      <c r="J2272">
        <v>45</v>
      </c>
      <c r="K2272">
        <v>103617</v>
      </c>
      <c r="L2272">
        <v>1</v>
      </c>
    </row>
    <row r="2273" spans="1:12" x14ac:dyDescent="0.35">
      <c r="A2273">
        <v>4</v>
      </c>
      <c r="C2273">
        <v>0</v>
      </c>
      <c r="D2273" t="s">
        <v>89</v>
      </c>
      <c r="E2273">
        <v>0</v>
      </c>
      <c r="F2273">
        <v>0</v>
      </c>
      <c r="J2273" t="s">
        <v>89</v>
      </c>
      <c r="K2273">
        <v>103617</v>
      </c>
      <c r="L2273">
        <v>1</v>
      </c>
    </row>
    <row r="2274" spans="1:12" x14ac:dyDescent="0.35">
      <c r="A2274">
        <v>5</v>
      </c>
      <c r="C2274">
        <v>0</v>
      </c>
      <c r="D2274" t="s">
        <v>89</v>
      </c>
      <c r="E2274">
        <v>0</v>
      </c>
      <c r="F2274">
        <v>0</v>
      </c>
      <c r="J2274" t="s">
        <v>89</v>
      </c>
      <c r="K2274">
        <v>103617</v>
      </c>
      <c r="L2274">
        <v>1</v>
      </c>
    </row>
    <row r="2275" spans="1:12" x14ac:dyDescent="0.35">
      <c r="A2275">
        <v>6</v>
      </c>
      <c r="C2275">
        <v>0</v>
      </c>
      <c r="D2275" t="s">
        <v>89</v>
      </c>
      <c r="E2275">
        <v>0</v>
      </c>
      <c r="F2275">
        <v>0</v>
      </c>
      <c r="J2275" t="s">
        <v>89</v>
      </c>
      <c r="K2275">
        <v>103617</v>
      </c>
      <c r="L2275">
        <v>1</v>
      </c>
    </row>
    <row r="2276" spans="1:12" x14ac:dyDescent="0.35">
      <c r="A2276">
        <v>7</v>
      </c>
      <c r="C2276">
        <v>0</v>
      </c>
      <c r="D2276" t="s">
        <v>89</v>
      </c>
      <c r="E2276">
        <v>0</v>
      </c>
      <c r="F2276">
        <v>0</v>
      </c>
      <c r="J2276" t="s">
        <v>89</v>
      </c>
      <c r="K2276">
        <v>103617</v>
      </c>
      <c r="L2276">
        <v>1</v>
      </c>
    </row>
    <row r="2277" spans="1:12" x14ac:dyDescent="0.35">
      <c r="A2277">
        <v>8</v>
      </c>
      <c r="C2277">
        <v>0</v>
      </c>
      <c r="D2277" t="s">
        <v>89</v>
      </c>
      <c r="E2277">
        <v>0</v>
      </c>
      <c r="F2277">
        <v>0</v>
      </c>
      <c r="J2277" t="s">
        <v>89</v>
      </c>
      <c r="K2277">
        <v>103617</v>
      </c>
      <c r="L2277">
        <v>1</v>
      </c>
    </row>
    <row r="2278" spans="1:12" x14ac:dyDescent="0.35">
      <c r="A2278">
        <v>9</v>
      </c>
      <c r="C2278">
        <v>0</v>
      </c>
      <c r="D2278" t="s">
        <v>89</v>
      </c>
      <c r="E2278">
        <v>0</v>
      </c>
      <c r="F2278">
        <v>0</v>
      </c>
      <c r="J2278" t="s">
        <v>89</v>
      </c>
      <c r="K2278">
        <v>103617</v>
      </c>
      <c r="L2278">
        <v>1</v>
      </c>
    </row>
    <row r="2279" spans="1:12" x14ac:dyDescent="0.35">
      <c r="A2279">
        <v>10</v>
      </c>
      <c r="C2279">
        <v>0</v>
      </c>
      <c r="D2279" t="s">
        <v>89</v>
      </c>
      <c r="E2279">
        <v>0</v>
      </c>
      <c r="F2279">
        <v>0</v>
      </c>
      <c r="J2279" t="s">
        <v>89</v>
      </c>
      <c r="K2279">
        <v>103617</v>
      </c>
      <c r="L2279">
        <v>1</v>
      </c>
    </row>
    <row r="2280" spans="1:12" x14ac:dyDescent="0.35">
      <c r="A2280">
        <v>11</v>
      </c>
      <c r="C2280">
        <v>0</v>
      </c>
      <c r="D2280" t="s">
        <v>89</v>
      </c>
      <c r="E2280">
        <v>0</v>
      </c>
      <c r="F2280">
        <v>0</v>
      </c>
      <c r="J2280" t="s">
        <v>89</v>
      </c>
      <c r="K2280">
        <v>103617</v>
      </c>
      <c r="L2280">
        <v>1</v>
      </c>
    </row>
    <row r="2281" spans="1:12" x14ac:dyDescent="0.35">
      <c r="A2281">
        <v>12</v>
      </c>
      <c r="C2281">
        <v>0</v>
      </c>
      <c r="D2281" t="s">
        <v>89</v>
      </c>
      <c r="E2281">
        <v>0</v>
      </c>
      <c r="F2281">
        <v>0</v>
      </c>
      <c r="J2281" t="s">
        <v>89</v>
      </c>
      <c r="K2281">
        <v>103617</v>
      </c>
      <c r="L2281">
        <v>1</v>
      </c>
    </row>
    <row r="2282" spans="1:12" x14ac:dyDescent="0.35">
      <c r="A2282">
        <v>1</v>
      </c>
      <c r="B2282" t="s">
        <v>13</v>
      </c>
      <c r="C2282">
        <v>36</v>
      </c>
      <c r="D2282">
        <v>35</v>
      </c>
      <c r="E2282">
        <v>3</v>
      </c>
      <c r="F2282">
        <v>40</v>
      </c>
      <c r="G2282" t="s">
        <v>190</v>
      </c>
      <c r="H2282" t="s">
        <v>190</v>
      </c>
      <c r="I2282">
        <v>12</v>
      </c>
      <c r="J2282">
        <v>35</v>
      </c>
      <c r="K2282">
        <v>299053</v>
      </c>
      <c r="L2282">
        <v>1</v>
      </c>
    </row>
    <row r="2283" spans="1:12" x14ac:dyDescent="0.35">
      <c r="A2283">
        <v>2</v>
      </c>
      <c r="B2283" t="s">
        <v>54</v>
      </c>
      <c r="C2283">
        <v>3</v>
      </c>
      <c r="D2283">
        <v>40</v>
      </c>
      <c r="E2283">
        <v>2</v>
      </c>
      <c r="F2283">
        <v>35</v>
      </c>
      <c r="G2283">
        <v>5.9672453703702999E-3</v>
      </c>
      <c r="H2283">
        <v>5.9672453703702999E-3</v>
      </c>
      <c r="I2283">
        <v>5.9672453703702999E-3</v>
      </c>
      <c r="J2283">
        <v>40</v>
      </c>
      <c r="K2283">
        <v>299053</v>
      </c>
      <c r="L2283">
        <v>1</v>
      </c>
    </row>
    <row r="2284" spans="1:12" x14ac:dyDescent="0.35">
      <c r="A2284">
        <v>3</v>
      </c>
      <c r="B2284" t="s">
        <v>145</v>
      </c>
      <c r="C2284">
        <v>45</v>
      </c>
      <c r="D2284">
        <v>50</v>
      </c>
      <c r="E2284">
        <v>1</v>
      </c>
      <c r="F2284">
        <v>2</v>
      </c>
      <c r="G2284" t="s">
        <v>162</v>
      </c>
      <c r="H2284" t="s">
        <v>162</v>
      </c>
      <c r="I2284">
        <v>1</v>
      </c>
      <c r="J2284">
        <v>50</v>
      </c>
      <c r="K2284">
        <v>299053</v>
      </c>
      <c r="L2284">
        <v>1</v>
      </c>
    </row>
    <row r="2285" spans="1:12" x14ac:dyDescent="0.35">
      <c r="A2285">
        <v>4</v>
      </c>
      <c r="C2285">
        <v>0</v>
      </c>
      <c r="D2285" t="s">
        <v>89</v>
      </c>
      <c r="E2285">
        <v>0</v>
      </c>
      <c r="F2285">
        <v>0</v>
      </c>
      <c r="J2285" t="s">
        <v>89</v>
      </c>
      <c r="K2285">
        <v>299053</v>
      </c>
      <c r="L2285">
        <v>1</v>
      </c>
    </row>
    <row r="2286" spans="1:12" x14ac:dyDescent="0.35">
      <c r="A2286">
        <v>5</v>
      </c>
      <c r="C2286">
        <v>0</v>
      </c>
      <c r="D2286" t="s">
        <v>89</v>
      </c>
      <c r="E2286">
        <v>0</v>
      </c>
      <c r="F2286">
        <v>0</v>
      </c>
      <c r="J2286" t="s">
        <v>89</v>
      </c>
      <c r="K2286">
        <v>299053</v>
      </c>
      <c r="L2286">
        <v>1</v>
      </c>
    </row>
    <row r="2287" spans="1:12" x14ac:dyDescent="0.35">
      <c r="A2287">
        <v>6</v>
      </c>
      <c r="C2287">
        <v>0</v>
      </c>
      <c r="D2287" t="s">
        <v>89</v>
      </c>
      <c r="E2287">
        <v>0</v>
      </c>
      <c r="F2287">
        <v>0</v>
      </c>
      <c r="J2287" t="s">
        <v>89</v>
      </c>
      <c r="K2287">
        <v>299053</v>
      </c>
      <c r="L2287">
        <v>1</v>
      </c>
    </row>
    <row r="2288" spans="1:12" x14ac:dyDescent="0.35">
      <c r="A2288">
        <v>7</v>
      </c>
      <c r="C2288">
        <v>0</v>
      </c>
      <c r="D2288" t="s">
        <v>89</v>
      </c>
      <c r="E2288">
        <v>0</v>
      </c>
      <c r="F2288">
        <v>0</v>
      </c>
      <c r="J2288" t="s">
        <v>89</v>
      </c>
      <c r="K2288">
        <v>299053</v>
      </c>
      <c r="L2288">
        <v>1</v>
      </c>
    </row>
    <row r="2289" spans="1:12" x14ac:dyDescent="0.35">
      <c r="A2289">
        <v>8</v>
      </c>
      <c r="C2289">
        <v>0</v>
      </c>
      <c r="D2289" t="s">
        <v>89</v>
      </c>
      <c r="E2289">
        <v>0</v>
      </c>
      <c r="F2289">
        <v>0</v>
      </c>
      <c r="J2289" t="s">
        <v>89</v>
      </c>
      <c r="K2289">
        <v>299053</v>
      </c>
      <c r="L2289">
        <v>1</v>
      </c>
    </row>
    <row r="2290" spans="1:12" x14ac:dyDescent="0.35">
      <c r="A2290">
        <v>9</v>
      </c>
      <c r="C2290">
        <v>0</v>
      </c>
      <c r="D2290" t="s">
        <v>89</v>
      </c>
      <c r="E2290">
        <v>0</v>
      </c>
      <c r="F2290">
        <v>0</v>
      </c>
      <c r="J2290" t="s">
        <v>89</v>
      </c>
      <c r="K2290">
        <v>299053</v>
      </c>
      <c r="L2290">
        <v>1</v>
      </c>
    </row>
    <row r="2291" spans="1:12" x14ac:dyDescent="0.35">
      <c r="A2291">
        <v>10</v>
      </c>
      <c r="C2291">
        <v>0</v>
      </c>
      <c r="D2291" t="s">
        <v>89</v>
      </c>
      <c r="E2291">
        <v>0</v>
      </c>
      <c r="F2291">
        <v>0</v>
      </c>
      <c r="J2291" t="s">
        <v>89</v>
      </c>
      <c r="K2291">
        <v>299053</v>
      </c>
      <c r="L2291">
        <v>1</v>
      </c>
    </row>
    <row r="2292" spans="1:12" x14ac:dyDescent="0.35">
      <c r="A2292">
        <v>11</v>
      </c>
      <c r="C2292">
        <v>0</v>
      </c>
      <c r="D2292" t="s">
        <v>89</v>
      </c>
      <c r="E2292">
        <v>0</v>
      </c>
      <c r="F2292">
        <v>0</v>
      </c>
      <c r="J2292" t="s">
        <v>89</v>
      </c>
      <c r="K2292">
        <v>299053</v>
      </c>
      <c r="L2292">
        <v>1</v>
      </c>
    </row>
    <row r="2293" spans="1:12" x14ac:dyDescent="0.35">
      <c r="A2293">
        <v>12</v>
      </c>
      <c r="C2293">
        <v>0</v>
      </c>
      <c r="D2293" t="s">
        <v>89</v>
      </c>
      <c r="E2293">
        <v>0</v>
      </c>
      <c r="F2293">
        <v>0</v>
      </c>
      <c r="J2293" t="s">
        <v>89</v>
      </c>
      <c r="K2293">
        <v>299053</v>
      </c>
      <c r="L2293">
        <v>1</v>
      </c>
    </row>
    <row r="2294" spans="1:12" x14ac:dyDescent="0.35">
      <c r="A2294">
        <v>1</v>
      </c>
      <c r="B2294" t="s">
        <v>119</v>
      </c>
      <c r="C2294">
        <v>25</v>
      </c>
      <c r="D2294">
        <v>28</v>
      </c>
      <c r="E2294">
        <v>2</v>
      </c>
      <c r="F2294">
        <v>47</v>
      </c>
      <c r="G2294" t="s">
        <v>170</v>
      </c>
      <c r="H2294" t="s">
        <v>170</v>
      </c>
      <c r="I2294">
        <v>11</v>
      </c>
      <c r="J2294">
        <v>28</v>
      </c>
      <c r="K2294">
        <v>258629</v>
      </c>
      <c r="L2294">
        <v>1</v>
      </c>
    </row>
    <row r="2295" spans="1:12" x14ac:dyDescent="0.35">
      <c r="A2295">
        <v>2</v>
      </c>
      <c r="B2295" t="s">
        <v>159</v>
      </c>
      <c r="C2295">
        <v>34</v>
      </c>
      <c r="D2295">
        <v>54</v>
      </c>
      <c r="E2295">
        <v>2</v>
      </c>
      <c r="F2295">
        <v>21</v>
      </c>
      <c r="G2295">
        <v>6.646874999999941E-3</v>
      </c>
      <c r="H2295">
        <v>6.646874999999941E-3</v>
      </c>
      <c r="I2295">
        <v>6.646874999999941E-3</v>
      </c>
      <c r="J2295">
        <v>54</v>
      </c>
      <c r="K2295">
        <v>258629</v>
      </c>
      <c r="L2295">
        <v>1</v>
      </c>
    </row>
    <row r="2296" spans="1:12" x14ac:dyDescent="0.35">
      <c r="A2296">
        <v>3</v>
      </c>
      <c r="B2296" t="s">
        <v>92</v>
      </c>
      <c r="C2296">
        <v>47</v>
      </c>
      <c r="D2296">
        <v>48</v>
      </c>
      <c r="E2296">
        <v>1</v>
      </c>
      <c r="F2296">
        <v>6</v>
      </c>
      <c r="G2296">
        <v>2.609907407407408E-2</v>
      </c>
      <c r="H2296">
        <v>2.609907407407408E-2</v>
      </c>
      <c r="I2296">
        <v>2.609907407407408E-2</v>
      </c>
      <c r="J2296">
        <v>48</v>
      </c>
      <c r="K2296">
        <v>258629</v>
      </c>
      <c r="L2296">
        <v>1</v>
      </c>
    </row>
    <row r="2297" spans="1:12" x14ac:dyDescent="0.35">
      <c r="A2297">
        <v>4</v>
      </c>
      <c r="C2297">
        <v>0</v>
      </c>
      <c r="D2297" t="s">
        <v>89</v>
      </c>
      <c r="E2297">
        <v>0</v>
      </c>
      <c r="F2297">
        <v>0</v>
      </c>
      <c r="J2297" t="s">
        <v>89</v>
      </c>
      <c r="K2297">
        <v>258629</v>
      </c>
      <c r="L2297">
        <v>1</v>
      </c>
    </row>
    <row r="2298" spans="1:12" x14ac:dyDescent="0.35">
      <c r="A2298">
        <v>5</v>
      </c>
      <c r="C2298">
        <v>0</v>
      </c>
      <c r="D2298" t="s">
        <v>89</v>
      </c>
      <c r="E2298">
        <v>0</v>
      </c>
      <c r="F2298">
        <v>0</v>
      </c>
      <c r="J2298" t="s">
        <v>89</v>
      </c>
      <c r="K2298">
        <v>258629</v>
      </c>
      <c r="L2298">
        <v>1</v>
      </c>
    </row>
    <row r="2299" spans="1:12" x14ac:dyDescent="0.35">
      <c r="A2299">
        <v>6</v>
      </c>
      <c r="C2299">
        <v>0</v>
      </c>
      <c r="D2299" t="s">
        <v>89</v>
      </c>
      <c r="E2299">
        <v>0</v>
      </c>
      <c r="F2299">
        <v>0</v>
      </c>
      <c r="J2299" t="s">
        <v>89</v>
      </c>
      <c r="K2299">
        <v>258629</v>
      </c>
      <c r="L2299">
        <v>1</v>
      </c>
    </row>
    <row r="2300" spans="1:12" x14ac:dyDescent="0.35">
      <c r="A2300">
        <v>7</v>
      </c>
      <c r="C2300">
        <v>0</v>
      </c>
      <c r="D2300" t="s">
        <v>89</v>
      </c>
      <c r="E2300">
        <v>0</v>
      </c>
      <c r="F2300">
        <v>0</v>
      </c>
      <c r="J2300" t="s">
        <v>89</v>
      </c>
      <c r="K2300">
        <v>258629</v>
      </c>
      <c r="L2300">
        <v>1</v>
      </c>
    </row>
    <row r="2301" spans="1:12" x14ac:dyDescent="0.35">
      <c r="A2301">
        <v>8</v>
      </c>
      <c r="C2301">
        <v>0</v>
      </c>
      <c r="D2301" t="s">
        <v>89</v>
      </c>
      <c r="E2301">
        <v>0</v>
      </c>
      <c r="F2301">
        <v>0</v>
      </c>
      <c r="J2301" t="s">
        <v>89</v>
      </c>
      <c r="K2301">
        <v>258629</v>
      </c>
      <c r="L2301">
        <v>1</v>
      </c>
    </row>
    <row r="2302" spans="1:12" x14ac:dyDescent="0.35">
      <c r="A2302">
        <v>9</v>
      </c>
      <c r="C2302">
        <v>0</v>
      </c>
      <c r="D2302" t="s">
        <v>89</v>
      </c>
      <c r="E2302">
        <v>0</v>
      </c>
      <c r="F2302">
        <v>0</v>
      </c>
      <c r="J2302" t="s">
        <v>89</v>
      </c>
      <c r="K2302">
        <v>258629</v>
      </c>
      <c r="L2302">
        <v>1</v>
      </c>
    </row>
    <row r="2303" spans="1:12" x14ac:dyDescent="0.35">
      <c r="A2303">
        <v>10</v>
      </c>
      <c r="C2303">
        <v>0</v>
      </c>
      <c r="D2303" t="s">
        <v>89</v>
      </c>
      <c r="E2303">
        <v>0</v>
      </c>
      <c r="F2303">
        <v>0</v>
      </c>
      <c r="J2303" t="s">
        <v>89</v>
      </c>
      <c r="K2303">
        <v>258629</v>
      </c>
      <c r="L2303">
        <v>1</v>
      </c>
    </row>
    <row r="2304" spans="1:12" x14ac:dyDescent="0.35">
      <c r="A2304">
        <v>11</v>
      </c>
      <c r="C2304">
        <v>0</v>
      </c>
      <c r="D2304" t="s">
        <v>89</v>
      </c>
      <c r="E2304">
        <v>0</v>
      </c>
      <c r="F2304">
        <v>0</v>
      </c>
      <c r="J2304" t="s">
        <v>89</v>
      </c>
      <c r="K2304">
        <v>258629</v>
      </c>
      <c r="L2304">
        <v>1</v>
      </c>
    </row>
    <row r="2305" spans="1:12" x14ac:dyDescent="0.35">
      <c r="A2305">
        <v>12</v>
      </c>
      <c r="C2305">
        <v>0</v>
      </c>
      <c r="D2305" t="s">
        <v>89</v>
      </c>
      <c r="E2305">
        <v>0</v>
      </c>
      <c r="F2305">
        <v>0</v>
      </c>
      <c r="J2305" t="s">
        <v>89</v>
      </c>
      <c r="K2305">
        <v>258629</v>
      </c>
      <c r="L2305">
        <v>1</v>
      </c>
    </row>
    <row r="2306" spans="1:12" x14ac:dyDescent="0.35">
      <c r="A2306">
        <v>1</v>
      </c>
      <c r="B2306" t="s">
        <v>160</v>
      </c>
      <c r="C2306">
        <v>10</v>
      </c>
      <c r="D2306">
        <v>36</v>
      </c>
      <c r="E2306">
        <v>2</v>
      </c>
      <c r="F2306">
        <v>39</v>
      </c>
      <c r="G2306" t="s">
        <v>295</v>
      </c>
      <c r="H2306" t="s">
        <v>295</v>
      </c>
      <c r="I2306">
        <v>13</v>
      </c>
      <c r="J2306">
        <v>36</v>
      </c>
      <c r="K2306">
        <v>452187</v>
      </c>
      <c r="L2306">
        <v>1</v>
      </c>
    </row>
    <row r="2307" spans="1:12" x14ac:dyDescent="0.35">
      <c r="A2307">
        <v>2</v>
      </c>
      <c r="B2307" t="s">
        <v>151</v>
      </c>
      <c r="C2307">
        <v>20</v>
      </c>
      <c r="D2307">
        <v>59</v>
      </c>
      <c r="E2307">
        <v>1</v>
      </c>
      <c r="F2307">
        <v>16</v>
      </c>
      <c r="G2307">
        <v>6.9006944444445217E-3</v>
      </c>
      <c r="H2307">
        <v>6.9006944444445217E-3</v>
      </c>
      <c r="I2307">
        <v>6.9006944444445217E-3</v>
      </c>
      <c r="J2307">
        <v>59</v>
      </c>
      <c r="K2307">
        <v>452187</v>
      </c>
      <c r="L2307">
        <v>1</v>
      </c>
    </row>
    <row r="2308" spans="1:12" x14ac:dyDescent="0.35">
      <c r="A2308">
        <v>3</v>
      </c>
      <c r="B2308" t="s">
        <v>151</v>
      </c>
      <c r="C2308">
        <v>1</v>
      </c>
      <c r="D2308">
        <v>43</v>
      </c>
      <c r="E2308">
        <v>1</v>
      </c>
      <c r="F2308">
        <v>16</v>
      </c>
      <c r="G2308">
        <v>2.4243287037037042E-2</v>
      </c>
      <c r="H2308">
        <v>2.4243287037037042E-2</v>
      </c>
      <c r="I2308">
        <v>2.4243287037037042E-2</v>
      </c>
      <c r="J2308">
        <v>43</v>
      </c>
      <c r="K2308">
        <v>452187</v>
      </c>
      <c r="L2308">
        <v>1</v>
      </c>
    </row>
    <row r="2309" spans="1:12" x14ac:dyDescent="0.35">
      <c r="A2309">
        <v>4</v>
      </c>
      <c r="C2309">
        <v>0</v>
      </c>
      <c r="D2309" t="s">
        <v>89</v>
      </c>
      <c r="E2309">
        <v>0</v>
      </c>
      <c r="F2309">
        <v>0</v>
      </c>
      <c r="J2309" t="s">
        <v>89</v>
      </c>
      <c r="K2309">
        <v>452187</v>
      </c>
      <c r="L2309">
        <v>1</v>
      </c>
    </row>
    <row r="2310" spans="1:12" x14ac:dyDescent="0.35">
      <c r="A2310">
        <v>5</v>
      </c>
      <c r="C2310">
        <v>0</v>
      </c>
      <c r="D2310" t="s">
        <v>89</v>
      </c>
      <c r="E2310">
        <v>0</v>
      </c>
      <c r="F2310">
        <v>0</v>
      </c>
      <c r="J2310" t="s">
        <v>89</v>
      </c>
      <c r="K2310">
        <v>452187</v>
      </c>
      <c r="L2310">
        <v>1</v>
      </c>
    </row>
    <row r="2311" spans="1:12" x14ac:dyDescent="0.35">
      <c r="A2311">
        <v>6</v>
      </c>
      <c r="C2311">
        <v>0</v>
      </c>
      <c r="D2311" t="s">
        <v>89</v>
      </c>
      <c r="E2311">
        <v>0</v>
      </c>
      <c r="F2311">
        <v>0</v>
      </c>
      <c r="J2311" t="s">
        <v>89</v>
      </c>
      <c r="K2311">
        <v>452187</v>
      </c>
      <c r="L2311">
        <v>1</v>
      </c>
    </row>
    <row r="2312" spans="1:12" x14ac:dyDescent="0.35">
      <c r="A2312">
        <v>7</v>
      </c>
      <c r="C2312">
        <v>0</v>
      </c>
      <c r="D2312" t="s">
        <v>89</v>
      </c>
      <c r="E2312">
        <v>0</v>
      </c>
      <c r="F2312">
        <v>0</v>
      </c>
      <c r="J2312" t="s">
        <v>89</v>
      </c>
      <c r="K2312">
        <v>452187</v>
      </c>
      <c r="L2312">
        <v>1</v>
      </c>
    </row>
    <row r="2313" spans="1:12" x14ac:dyDescent="0.35">
      <c r="A2313">
        <v>8</v>
      </c>
      <c r="C2313">
        <v>0</v>
      </c>
      <c r="D2313" t="s">
        <v>89</v>
      </c>
      <c r="E2313">
        <v>0</v>
      </c>
      <c r="F2313">
        <v>0</v>
      </c>
      <c r="J2313" t="s">
        <v>89</v>
      </c>
      <c r="K2313">
        <v>452187</v>
      </c>
      <c r="L2313">
        <v>1</v>
      </c>
    </row>
    <row r="2314" spans="1:12" x14ac:dyDescent="0.35">
      <c r="A2314">
        <v>9</v>
      </c>
      <c r="C2314">
        <v>0</v>
      </c>
      <c r="D2314" t="s">
        <v>89</v>
      </c>
      <c r="E2314">
        <v>0</v>
      </c>
      <c r="F2314">
        <v>0</v>
      </c>
      <c r="J2314" t="s">
        <v>89</v>
      </c>
      <c r="K2314">
        <v>452187</v>
      </c>
      <c r="L2314">
        <v>1</v>
      </c>
    </row>
    <row r="2315" spans="1:12" x14ac:dyDescent="0.35">
      <c r="A2315">
        <v>10</v>
      </c>
      <c r="C2315">
        <v>0</v>
      </c>
      <c r="D2315" t="s">
        <v>89</v>
      </c>
      <c r="E2315">
        <v>0</v>
      </c>
      <c r="F2315">
        <v>0</v>
      </c>
      <c r="J2315" t="s">
        <v>89</v>
      </c>
      <c r="K2315">
        <v>452187</v>
      </c>
      <c r="L2315">
        <v>1</v>
      </c>
    </row>
    <row r="2316" spans="1:12" x14ac:dyDescent="0.35">
      <c r="A2316">
        <v>11</v>
      </c>
      <c r="C2316">
        <v>0</v>
      </c>
      <c r="D2316" t="s">
        <v>89</v>
      </c>
      <c r="E2316">
        <v>0</v>
      </c>
      <c r="F2316">
        <v>0</v>
      </c>
      <c r="J2316" t="s">
        <v>89</v>
      </c>
      <c r="K2316">
        <v>452187</v>
      </c>
      <c r="L2316">
        <v>1</v>
      </c>
    </row>
    <row r="2317" spans="1:12" x14ac:dyDescent="0.35">
      <c r="A2317">
        <v>12</v>
      </c>
      <c r="C2317">
        <v>0</v>
      </c>
      <c r="D2317" t="s">
        <v>89</v>
      </c>
      <c r="E2317">
        <v>0</v>
      </c>
      <c r="F2317">
        <v>0</v>
      </c>
      <c r="J2317" t="s">
        <v>89</v>
      </c>
      <c r="K2317">
        <v>452187</v>
      </c>
      <c r="L2317">
        <v>1</v>
      </c>
    </row>
    <row r="2318" spans="1:12" x14ac:dyDescent="0.35">
      <c r="A2318">
        <v>1</v>
      </c>
      <c r="B2318" t="s">
        <v>36</v>
      </c>
      <c r="C2318">
        <v>34</v>
      </c>
      <c r="D2318">
        <v>55</v>
      </c>
      <c r="E2318">
        <v>3</v>
      </c>
      <c r="F2318">
        <v>20</v>
      </c>
      <c r="G2318" t="s">
        <v>217</v>
      </c>
      <c r="H2318" t="s">
        <v>217</v>
      </c>
      <c r="I2318">
        <v>21</v>
      </c>
      <c r="J2318">
        <v>55</v>
      </c>
      <c r="K2318">
        <v>871307</v>
      </c>
      <c r="L2318">
        <v>1</v>
      </c>
    </row>
    <row r="2319" spans="1:12" x14ac:dyDescent="0.35">
      <c r="A2319">
        <v>2</v>
      </c>
      <c r="B2319" t="s">
        <v>30</v>
      </c>
      <c r="C2319">
        <v>30</v>
      </c>
      <c r="D2319">
        <v>30</v>
      </c>
      <c r="E2319">
        <v>1</v>
      </c>
      <c r="F2319">
        <v>45</v>
      </c>
      <c r="G2319">
        <v>5.4990740740741284E-3</v>
      </c>
      <c r="H2319">
        <v>5.4990740740741284E-3</v>
      </c>
      <c r="I2319">
        <v>5.4990740740741284E-3</v>
      </c>
      <c r="J2319">
        <v>30</v>
      </c>
      <c r="K2319">
        <v>871307</v>
      </c>
      <c r="L2319">
        <v>1</v>
      </c>
    </row>
    <row r="2320" spans="1:12" x14ac:dyDescent="0.35">
      <c r="A2320">
        <v>3</v>
      </c>
      <c r="B2320" t="s">
        <v>141</v>
      </c>
      <c r="C2320">
        <v>48</v>
      </c>
      <c r="D2320">
        <v>49</v>
      </c>
      <c r="E2320">
        <v>1</v>
      </c>
      <c r="F2320">
        <v>4</v>
      </c>
      <c r="G2320">
        <v>2.6103356481481432E-2</v>
      </c>
      <c r="H2320">
        <v>2.6103356481481432E-2</v>
      </c>
      <c r="I2320">
        <v>2.6103356481481432E-2</v>
      </c>
      <c r="J2320">
        <v>49</v>
      </c>
      <c r="K2320">
        <v>871307</v>
      </c>
      <c r="L2320">
        <v>1</v>
      </c>
    </row>
    <row r="2321" spans="1:12" x14ac:dyDescent="0.35">
      <c r="A2321">
        <v>4</v>
      </c>
      <c r="C2321">
        <v>0</v>
      </c>
      <c r="D2321" t="s">
        <v>89</v>
      </c>
      <c r="E2321">
        <v>0</v>
      </c>
      <c r="F2321">
        <v>0</v>
      </c>
      <c r="J2321" t="s">
        <v>89</v>
      </c>
      <c r="K2321">
        <v>871307</v>
      </c>
      <c r="L2321">
        <v>1</v>
      </c>
    </row>
    <row r="2322" spans="1:12" x14ac:dyDescent="0.35">
      <c r="A2322">
        <v>5</v>
      </c>
      <c r="C2322">
        <v>0</v>
      </c>
      <c r="D2322" t="s">
        <v>89</v>
      </c>
      <c r="E2322">
        <v>0</v>
      </c>
      <c r="F2322">
        <v>0</v>
      </c>
      <c r="J2322" t="s">
        <v>89</v>
      </c>
      <c r="K2322">
        <v>871307</v>
      </c>
      <c r="L2322">
        <v>1</v>
      </c>
    </row>
    <row r="2323" spans="1:12" x14ac:dyDescent="0.35">
      <c r="A2323">
        <v>6</v>
      </c>
      <c r="C2323">
        <v>0</v>
      </c>
      <c r="D2323" t="s">
        <v>89</v>
      </c>
      <c r="E2323">
        <v>0</v>
      </c>
      <c r="F2323">
        <v>0</v>
      </c>
      <c r="J2323" t="s">
        <v>89</v>
      </c>
      <c r="K2323">
        <v>871307</v>
      </c>
      <c r="L2323">
        <v>1</v>
      </c>
    </row>
    <row r="2324" spans="1:12" x14ac:dyDescent="0.35">
      <c r="A2324">
        <v>7</v>
      </c>
      <c r="C2324">
        <v>0</v>
      </c>
      <c r="D2324" t="s">
        <v>89</v>
      </c>
      <c r="E2324">
        <v>0</v>
      </c>
      <c r="F2324">
        <v>0</v>
      </c>
      <c r="J2324" t="s">
        <v>89</v>
      </c>
      <c r="K2324">
        <v>871307</v>
      </c>
      <c r="L2324">
        <v>1</v>
      </c>
    </row>
    <row r="2325" spans="1:12" x14ac:dyDescent="0.35">
      <c r="A2325">
        <v>8</v>
      </c>
      <c r="C2325">
        <v>0</v>
      </c>
      <c r="D2325" t="s">
        <v>89</v>
      </c>
      <c r="E2325">
        <v>0</v>
      </c>
      <c r="F2325">
        <v>0</v>
      </c>
      <c r="J2325" t="s">
        <v>89</v>
      </c>
      <c r="K2325">
        <v>871307</v>
      </c>
      <c r="L2325">
        <v>1</v>
      </c>
    </row>
    <row r="2326" spans="1:12" x14ac:dyDescent="0.35">
      <c r="A2326">
        <v>9</v>
      </c>
      <c r="C2326">
        <v>0</v>
      </c>
      <c r="D2326" t="s">
        <v>89</v>
      </c>
      <c r="E2326">
        <v>0</v>
      </c>
      <c r="F2326">
        <v>0</v>
      </c>
      <c r="J2326" t="s">
        <v>89</v>
      </c>
      <c r="K2326">
        <v>871307</v>
      </c>
      <c r="L2326">
        <v>1</v>
      </c>
    </row>
    <row r="2327" spans="1:12" x14ac:dyDescent="0.35">
      <c r="A2327">
        <v>10</v>
      </c>
      <c r="C2327">
        <v>0</v>
      </c>
      <c r="D2327" t="s">
        <v>89</v>
      </c>
      <c r="E2327">
        <v>0</v>
      </c>
      <c r="F2327">
        <v>0</v>
      </c>
      <c r="J2327" t="s">
        <v>89</v>
      </c>
      <c r="K2327">
        <v>871307</v>
      </c>
      <c r="L2327">
        <v>1</v>
      </c>
    </row>
    <row r="2328" spans="1:12" x14ac:dyDescent="0.35">
      <c r="A2328">
        <v>11</v>
      </c>
      <c r="C2328">
        <v>0</v>
      </c>
      <c r="D2328" t="s">
        <v>89</v>
      </c>
      <c r="E2328">
        <v>0</v>
      </c>
      <c r="F2328">
        <v>0</v>
      </c>
      <c r="J2328" t="s">
        <v>89</v>
      </c>
      <c r="K2328">
        <v>871307</v>
      </c>
      <c r="L2328">
        <v>1</v>
      </c>
    </row>
    <row r="2329" spans="1:12" x14ac:dyDescent="0.35">
      <c r="A2329">
        <v>12</v>
      </c>
      <c r="C2329">
        <v>0</v>
      </c>
      <c r="D2329" t="s">
        <v>89</v>
      </c>
      <c r="E2329">
        <v>0</v>
      </c>
      <c r="F2329">
        <v>0</v>
      </c>
      <c r="J2329" t="s">
        <v>89</v>
      </c>
      <c r="K2329">
        <v>871307</v>
      </c>
      <c r="L2329">
        <v>1</v>
      </c>
    </row>
    <row r="2330" spans="1:12" x14ac:dyDescent="0.35">
      <c r="A2330">
        <v>1</v>
      </c>
      <c r="B2330" t="s">
        <v>43</v>
      </c>
      <c r="C2330">
        <v>18</v>
      </c>
      <c r="D2330">
        <v>53</v>
      </c>
      <c r="E2330">
        <v>2</v>
      </c>
      <c r="F2330">
        <v>22</v>
      </c>
      <c r="G2330" t="s">
        <v>213</v>
      </c>
      <c r="H2330" t="s">
        <v>213</v>
      </c>
      <c r="I2330">
        <v>20</v>
      </c>
      <c r="J2330">
        <v>53</v>
      </c>
      <c r="K2330">
        <v>527011</v>
      </c>
      <c r="L2330">
        <v>1</v>
      </c>
    </row>
    <row r="2331" spans="1:12" x14ac:dyDescent="0.35">
      <c r="A2331">
        <v>2</v>
      </c>
      <c r="B2331" t="s">
        <v>155</v>
      </c>
      <c r="C2331">
        <v>29</v>
      </c>
      <c r="D2331">
        <v>43</v>
      </c>
      <c r="E2331">
        <v>1</v>
      </c>
      <c r="F2331">
        <v>32</v>
      </c>
      <c r="G2331">
        <v>6.0825231481480557E-3</v>
      </c>
      <c r="H2331">
        <v>6.0825231481480557E-3</v>
      </c>
      <c r="I2331">
        <v>6.0825231481480557E-3</v>
      </c>
      <c r="J2331">
        <v>43</v>
      </c>
      <c r="K2331">
        <v>527011</v>
      </c>
      <c r="L2331">
        <v>1</v>
      </c>
    </row>
    <row r="2332" spans="1:12" x14ac:dyDescent="0.35">
      <c r="A2332">
        <v>3</v>
      </c>
      <c r="C2332">
        <v>0</v>
      </c>
      <c r="D2332" t="s">
        <v>89</v>
      </c>
      <c r="E2332">
        <v>0</v>
      </c>
      <c r="F2332">
        <v>0</v>
      </c>
      <c r="J2332" t="s">
        <v>89</v>
      </c>
      <c r="K2332">
        <v>527011</v>
      </c>
      <c r="L2332">
        <v>1</v>
      </c>
    </row>
    <row r="2333" spans="1:12" x14ac:dyDescent="0.35">
      <c r="A2333">
        <v>4</v>
      </c>
      <c r="C2333">
        <v>0</v>
      </c>
      <c r="D2333" t="s">
        <v>89</v>
      </c>
      <c r="E2333">
        <v>0</v>
      </c>
      <c r="F2333">
        <v>0</v>
      </c>
      <c r="J2333" t="s">
        <v>89</v>
      </c>
      <c r="K2333">
        <v>527011</v>
      </c>
      <c r="L2333">
        <v>1</v>
      </c>
    </row>
    <row r="2334" spans="1:12" x14ac:dyDescent="0.35">
      <c r="A2334">
        <v>5</v>
      </c>
      <c r="C2334">
        <v>0</v>
      </c>
      <c r="D2334" t="s">
        <v>89</v>
      </c>
      <c r="E2334">
        <v>0</v>
      </c>
      <c r="F2334">
        <v>0</v>
      </c>
      <c r="J2334" t="s">
        <v>89</v>
      </c>
      <c r="K2334">
        <v>527011</v>
      </c>
      <c r="L2334">
        <v>1</v>
      </c>
    </row>
    <row r="2335" spans="1:12" x14ac:dyDescent="0.35">
      <c r="A2335">
        <v>6</v>
      </c>
      <c r="C2335">
        <v>0</v>
      </c>
      <c r="D2335" t="s">
        <v>89</v>
      </c>
      <c r="E2335">
        <v>0</v>
      </c>
      <c r="F2335">
        <v>0</v>
      </c>
      <c r="J2335" t="s">
        <v>89</v>
      </c>
      <c r="K2335">
        <v>527011</v>
      </c>
      <c r="L2335">
        <v>1</v>
      </c>
    </row>
    <row r="2336" spans="1:12" x14ac:dyDescent="0.35">
      <c r="A2336">
        <v>7</v>
      </c>
      <c r="C2336">
        <v>0</v>
      </c>
      <c r="D2336" t="s">
        <v>89</v>
      </c>
      <c r="E2336">
        <v>0</v>
      </c>
      <c r="F2336">
        <v>0</v>
      </c>
      <c r="J2336" t="s">
        <v>89</v>
      </c>
      <c r="K2336">
        <v>527011</v>
      </c>
      <c r="L2336">
        <v>1</v>
      </c>
    </row>
    <row r="2337" spans="1:12" x14ac:dyDescent="0.35">
      <c r="A2337">
        <v>8</v>
      </c>
      <c r="C2337">
        <v>0</v>
      </c>
      <c r="D2337" t="s">
        <v>89</v>
      </c>
      <c r="E2337">
        <v>0</v>
      </c>
      <c r="F2337">
        <v>0</v>
      </c>
      <c r="J2337" t="s">
        <v>89</v>
      </c>
      <c r="K2337">
        <v>527011</v>
      </c>
      <c r="L2337">
        <v>1</v>
      </c>
    </row>
    <row r="2338" spans="1:12" x14ac:dyDescent="0.35">
      <c r="A2338">
        <v>9</v>
      </c>
      <c r="C2338">
        <v>0</v>
      </c>
      <c r="D2338" t="s">
        <v>89</v>
      </c>
      <c r="E2338">
        <v>0</v>
      </c>
      <c r="F2338">
        <v>0</v>
      </c>
      <c r="J2338" t="s">
        <v>89</v>
      </c>
      <c r="K2338">
        <v>527011</v>
      </c>
      <c r="L2338">
        <v>1</v>
      </c>
    </row>
    <row r="2339" spans="1:12" x14ac:dyDescent="0.35">
      <c r="A2339">
        <v>10</v>
      </c>
      <c r="C2339">
        <v>0</v>
      </c>
      <c r="D2339" t="s">
        <v>89</v>
      </c>
      <c r="E2339">
        <v>0</v>
      </c>
      <c r="F2339">
        <v>0</v>
      </c>
      <c r="J2339" t="s">
        <v>89</v>
      </c>
      <c r="K2339">
        <v>527011</v>
      </c>
      <c r="L2339">
        <v>1</v>
      </c>
    </row>
    <row r="2340" spans="1:12" x14ac:dyDescent="0.35">
      <c r="A2340">
        <v>11</v>
      </c>
      <c r="C2340">
        <v>0</v>
      </c>
      <c r="D2340" t="s">
        <v>89</v>
      </c>
      <c r="E2340">
        <v>0</v>
      </c>
      <c r="F2340">
        <v>0</v>
      </c>
      <c r="J2340" t="s">
        <v>89</v>
      </c>
      <c r="K2340">
        <v>527011</v>
      </c>
      <c r="L2340">
        <v>1</v>
      </c>
    </row>
    <row r="2341" spans="1:12" x14ac:dyDescent="0.35">
      <c r="A2341">
        <v>12</v>
      </c>
      <c r="C2341">
        <v>0</v>
      </c>
      <c r="D2341" t="s">
        <v>89</v>
      </c>
      <c r="E2341">
        <v>0</v>
      </c>
      <c r="F2341">
        <v>0</v>
      </c>
      <c r="J2341" t="s">
        <v>89</v>
      </c>
      <c r="K2341">
        <v>527011</v>
      </c>
      <c r="L2341">
        <v>1</v>
      </c>
    </row>
    <row r="2342" spans="1:12" x14ac:dyDescent="0.35">
      <c r="A2342">
        <v>1</v>
      </c>
      <c r="B2342" t="s">
        <v>156</v>
      </c>
      <c r="C2342">
        <v>5</v>
      </c>
      <c r="D2342">
        <v>67</v>
      </c>
      <c r="E2342">
        <v>1</v>
      </c>
      <c r="F2342">
        <v>8</v>
      </c>
      <c r="G2342" t="s">
        <v>231</v>
      </c>
      <c r="H2342" t="s">
        <v>231</v>
      </c>
      <c r="I2342">
        <v>30</v>
      </c>
      <c r="J2342">
        <v>67</v>
      </c>
      <c r="K2342">
        <v>151555</v>
      </c>
      <c r="L2342">
        <v>1</v>
      </c>
    </row>
    <row r="2343" spans="1:12" x14ac:dyDescent="0.35">
      <c r="A2343">
        <v>2</v>
      </c>
      <c r="B2343" t="s">
        <v>13</v>
      </c>
      <c r="C2343">
        <v>36</v>
      </c>
      <c r="D2343">
        <v>35</v>
      </c>
      <c r="E2343">
        <v>1</v>
      </c>
      <c r="F2343">
        <v>40</v>
      </c>
      <c r="G2343">
        <v>5.8420138888888307E-3</v>
      </c>
      <c r="H2343">
        <v>5.8420138888888307E-3</v>
      </c>
      <c r="I2343">
        <v>5.8420138888888307E-3</v>
      </c>
      <c r="J2343">
        <v>35</v>
      </c>
      <c r="K2343">
        <v>151555</v>
      </c>
      <c r="L2343">
        <v>1</v>
      </c>
    </row>
    <row r="2344" spans="1:12" x14ac:dyDescent="0.35">
      <c r="A2344">
        <v>3</v>
      </c>
      <c r="C2344">
        <v>0</v>
      </c>
      <c r="D2344" t="s">
        <v>89</v>
      </c>
      <c r="E2344">
        <v>0</v>
      </c>
      <c r="F2344">
        <v>0</v>
      </c>
      <c r="J2344" t="s">
        <v>89</v>
      </c>
      <c r="K2344">
        <v>151555</v>
      </c>
      <c r="L2344">
        <v>1</v>
      </c>
    </row>
    <row r="2345" spans="1:12" x14ac:dyDescent="0.35">
      <c r="A2345">
        <v>4</v>
      </c>
      <c r="C2345">
        <v>0</v>
      </c>
      <c r="D2345" t="s">
        <v>89</v>
      </c>
      <c r="E2345">
        <v>0</v>
      </c>
      <c r="F2345">
        <v>0</v>
      </c>
      <c r="J2345" t="s">
        <v>89</v>
      </c>
      <c r="K2345">
        <v>151555</v>
      </c>
      <c r="L2345">
        <v>1</v>
      </c>
    </row>
    <row r="2346" spans="1:12" x14ac:dyDescent="0.35">
      <c r="A2346">
        <v>5</v>
      </c>
      <c r="C2346">
        <v>0</v>
      </c>
      <c r="D2346" t="s">
        <v>89</v>
      </c>
      <c r="E2346">
        <v>0</v>
      </c>
      <c r="F2346">
        <v>0</v>
      </c>
      <c r="J2346" t="s">
        <v>89</v>
      </c>
      <c r="K2346">
        <v>151555</v>
      </c>
      <c r="L2346">
        <v>1</v>
      </c>
    </row>
    <row r="2347" spans="1:12" x14ac:dyDescent="0.35">
      <c r="A2347">
        <v>6</v>
      </c>
      <c r="C2347">
        <v>0</v>
      </c>
      <c r="D2347" t="s">
        <v>89</v>
      </c>
      <c r="E2347">
        <v>0</v>
      </c>
      <c r="F2347">
        <v>0</v>
      </c>
      <c r="J2347" t="s">
        <v>89</v>
      </c>
      <c r="K2347">
        <v>151555</v>
      </c>
      <c r="L2347">
        <v>1</v>
      </c>
    </row>
    <row r="2348" spans="1:12" x14ac:dyDescent="0.35">
      <c r="A2348">
        <v>7</v>
      </c>
      <c r="C2348">
        <v>0</v>
      </c>
      <c r="D2348" t="s">
        <v>89</v>
      </c>
      <c r="E2348">
        <v>0</v>
      </c>
      <c r="F2348">
        <v>0</v>
      </c>
      <c r="J2348" t="s">
        <v>89</v>
      </c>
      <c r="K2348">
        <v>151555</v>
      </c>
      <c r="L2348">
        <v>1</v>
      </c>
    </row>
    <row r="2349" spans="1:12" x14ac:dyDescent="0.35">
      <c r="A2349">
        <v>8</v>
      </c>
      <c r="C2349">
        <v>0</v>
      </c>
      <c r="D2349" t="s">
        <v>89</v>
      </c>
      <c r="E2349">
        <v>0</v>
      </c>
      <c r="F2349">
        <v>0</v>
      </c>
      <c r="J2349" t="s">
        <v>89</v>
      </c>
      <c r="K2349">
        <v>151555</v>
      </c>
      <c r="L2349">
        <v>1</v>
      </c>
    </row>
    <row r="2350" spans="1:12" x14ac:dyDescent="0.35">
      <c r="A2350">
        <v>9</v>
      </c>
      <c r="C2350">
        <v>0</v>
      </c>
      <c r="D2350" t="s">
        <v>89</v>
      </c>
      <c r="E2350">
        <v>0</v>
      </c>
      <c r="F2350">
        <v>0</v>
      </c>
      <c r="J2350" t="s">
        <v>89</v>
      </c>
      <c r="K2350">
        <v>151555</v>
      </c>
      <c r="L2350">
        <v>1</v>
      </c>
    </row>
    <row r="2351" spans="1:12" x14ac:dyDescent="0.35">
      <c r="A2351">
        <v>10</v>
      </c>
      <c r="C2351">
        <v>0</v>
      </c>
      <c r="D2351" t="s">
        <v>89</v>
      </c>
      <c r="E2351">
        <v>0</v>
      </c>
      <c r="F2351">
        <v>0</v>
      </c>
      <c r="J2351" t="s">
        <v>89</v>
      </c>
      <c r="K2351">
        <v>151555</v>
      </c>
      <c r="L2351">
        <v>1</v>
      </c>
    </row>
    <row r="2352" spans="1:12" x14ac:dyDescent="0.35">
      <c r="A2352">
        <v>11</v>
      </c>
      <c r="C2352">
        <v>0</v>
      </c>
      <c r="D2352" t="s">
        <v>89</v>
      </c>
      <c r="E2352">
        <v>0</v>
      </c>
      <c r="F2352">
        <v>0</v>
      </c>
      <c r="J2352" t="s">
        <v>89</v>
      </c>
      <c r="K2352">
        <v>151555</v>
      </c>
      <c r="L2352">
        <v>1</v>
      </c>
    </row>
    <row r="2353" spans="1:12" x14ac:dyDescent="0.35">
      <c r="A2353">
        <v>12</v>
      </c>
      <c r="C2353">
        <v>0</v>
      </c>
      <c r="D2353" t="s">
        <v>89</v>
      </c>
      <c r="E2353">
        <v>0</v>
      </c>
      <c r="F2353">
        <v>0</v>
      </c>
      <c r="J2353" t="s">
        <v>89</v>
      </c>
      <c r="K2353">
        <v>151555</v>
      </c>
      <c r="L2353">
        <v>1</v>
      </c>
    </row>
    <row r="2354" spans="1:12" x14ac:dyDescent="0.35">
      <c r="A2354">
        <v>1</v>
      </c>
      <c r="B2354" t="s">
        <v>107</v>
      </c>
      <c r="C2354">
        <v>28</v>
      </c>
      <c r="D2354">
        <v>48</v>
      </c>
      <c r="E2354">
        <v>2</v>
      </c>
      <c r="F2354">
        <v>27</v>
      </c>
      <c r="G2354" t="s">
        <v>205</v>
      </c>
      <c r="H2354" t="s">
        <v>205</v>
      </c>
      <c r="I2354">
        <v>19</v>
      </c>
      <c r="J2354">
        <v>48</v>
      </c>
      <c r="K2354">
        <v>238026</v>
      </c>
      <c r="L2354">
        <v>1</v>
      </c>
    </row>
    <row r="2355" spans="1:12" x14ac:dyDescent="0.35">
      <c r="A2355">
        <v>2</v>
      </c>
      <c r="B2355" t="s">
        <v>163</v>
      </c>
      <c r="C2355">
        <v>14</v>
      </c>
      <c r="D2355">
        <v>56</v>
      </c>
      <c r="E2355">
        <v>1</v>
      </c>
      <c r="F2355">
        <v>19</v>
      </c>
      <c r="G2355">
        <v>6.6663194444445129E-3</v>
      </c>
      <c r="H2355">
        <v>6.6663194444445129E-3</v>
      </c>
      <c r="I2355">
        <v>6.6663194444445129E-3</v>
      </c>
      <c r="J2355">
        <v>56</v>
      </c>
      <c r="K2355">
        <v>238026</v>
      </c>
      <c r="L2355">
        <v>1</v>
      </c>
    </row>
    <row r="2356" spans="1:12" x14ac:dyDescent="0.35">
      <c r="A2356">
        <v>3</v>
      </c>
      <c r="C2356">
        <v>0</v>
      </c>
      <c r="D2356" t="s">
        <v>89</v>
      </c>
      <c r="E2356">
        <v>0</v>
      </c>
      <c r="F2356">
        <v>0</v>
      </c>
      <c r="J2356" t="s">
        <v>89</v>
      </c>
      <c r="K2356">
        <v>238026</v>
      </c>
      <c r="L2356">
        <v>1</v>
      </c>
    </row>
    <row r="2357" spans="1:12" x14ac:dyDescent="0.35">
      <c r="A2357">
        <v>4</v>
      </c>
      <c r="C2357">
        <v>0</v>
      </c>
      <c r="D2357" t="s">
        <v>89</v>
      </c>
      <c r="E2357">
        <v>0</v>
      </c>
      <c r="F2357">
        <v>0</v>
      </c>
      <c r="J2357" t="s">
        <v>89</v>
      </c>
      <c r="K2357">
        <v>238026</v>
      </c>
      <c r="L2357">
        <v>1</v>
      </c>
    </row>
    <row r="2358" spans="1:12" x14ac:dyDescent="0.35">
      <c r="A2358">
        <v>5</v>
      </c>
      <c r="C2358">
        <v>0</v>
      </c>
      <c r="D2358" t="s">
        <v>89</v>
      </c>
      <c r="E2358">
        <v>0</v>
      </c>
      <c r="F2358">
        <v>0</v>
      </c>
      <c r="J2358" t="s">
        <v>89</v>
      </c>
      <c r="K2358">
        <v>238026</v>
      </c>
      <c r="L2358">
        <v>1</v>
      </c>
    </row>
    <row r="2359" spans="1:12" x14ac:dyDescent="0.35">
      <c r="A2359">
        <v>6</v>
      </c>
      <c r="C2359">
        <v>0</v>
      </c>
      <c r="D2359" t="s">
        <v>89</v>
      </c>
      <c r="E2359">
        <v>0</v>
      </c>
      <c r="F2359">
        <v>0</v>
      </c>
      <c r="J2359" t="s">
        <v>89</v>
      </c>
      <c r="K2359">
        <v>238026</v>
      </c>
      <c r="L2359">
        <v>1</v>
      </c>
    </row>
    <row r="2360" spans="1:12" x14ac:dyDescent="0.35">
      <c r="A2360">
        <v>7</v>
      </c>
      <c r="C2360">
        <v>0</v>
      </c>
      <c r="D2360" t="s">
        <v>89</v>
      </c>
      <c r="E2360">
        <v>0</v>
      </c>
      <c r="F2360">
        <v>0</v>
      </c>
      <c r="J2360" t="s">
        <v>89</v>
      </c>
      <c r="K2360">
        <v>238026</v>
      </c>
      <c r="L2360">
        <v>1</v>
      </c>
    </row>
    <row r="2361" spans="1:12" x14ac:dyDescent="0.35">
      <c r="A2361">
        <v>8</v>
      </c>
      <c r="C2361">
        <v>0</v>
      </c>
      <c r="D2361" t="s">
        <v>89</v>
      </c>
      <c r="E2361">
        <v>0</v>
      </c>
      <c r="F2361">
        <v>0</v>
      </c>
      <c r="J2361" t="s">
        <v>89</v>
      </c>
      <c r="K2361">
        <v>238026</v>
      </c>
      <c r="L2361">
        <v>1</v>
      </c>
    </row>
    <row r="2362" spans="1:12" x14ac:dyDescent="0.35">
      <c r="A2362">
        <v>9</v>
      </c>
      <c r="C2362">
        <v>0</v>
      </c>
      <c r="D2362" t="s">
        <v>89</v>
      </c>
      <c r="E2362">
        <v>0</v>
      </c>
      <c r="F2362">
        <v>0</v>
      </c>
      <c r="J2362" t="s">
        <v>89</v>
      </c>
      <c r="K2362">
        <v>238026</v>
      </c>
      <c r="L2362">
        <v>1</v>
      </c>
    </row>
    <row r="2363" spans="1:12" x14ac:dyDescent="0.35">
      <c r="A2363">
        <v>10</v>
      </c>
      <c r="C2363">
        <v>0</v>
      </c>
      <c r="D2363" t="s">
        <v>89</v>
      </c>
      <c r="E2363">
        <v>0</v>
      </c>
      <c r="F2363">
        <v>0</v>
      </c>
      <c r="J2363" t="s">
        <v>89</v>
      </c>
      <c r="K2363">
        <v>238026</v>
      </c>
      <c r="L2363">
        <v>1</v>
      </c>
    </row>
    <row r="2364" spans="1:12" x14ac:dyDescent="0.35">
      <c r="A2364">
        <v>11</v>
      </c>
      <c r="C2364">
        <v>0</v>
      </c>
      <c r="D2364" t="s">
        <v>89</v>
      </c>
      <c r="E2364">
        <v>0</v>
      </c>
      <c r="F2364">
        <v>0</v>
      </c>
      <c r="J2364" t="s">
        <v>89</v>
      </c>
      <c r="K2364">
        <v>238026</v>
      </c>
      <c r="L2364">
        <v>1</v>
      </c>
    </row>
    <row r="2365" spans="1:12" x14ac:dyDescent="0.35">
      <c r="A2365">
        <v>12</v>
      </c>
      <c r="C2365">
        <v>0</v>
      </c>
      <c r="D2365" t="s">
        <v>89</v>
      </c>
      <c r="E2365">
        <v>0</v>
      </c>
      <c r="F2365">
        <v>0</v>
      </c>
      <c r="J2365" t="s">
        <v>89</v>
      </c>
      <c r="K2365">
        <v>238026</v>
      </c>
      <c r="L2365">
        <v>1</v>
      </c>
    </row>
    <row r="2366" spans="1:12" x14ac:dyDescent="0.35">
      <c r="A2366">
        <v>1</v>
      </c>
      <c r="B2366" t="s">
        <v>120</v>
      </c>
      <c r="C2366">
        <v>28</v>
      </c>
      <c r="D2366">
        <v>38</v>
      </c>
      <c r="E2366">
        <v>1</v>
      </c>
      <c r="F2366">
        <v>37</v>
      </c>
      <c r="G2366" t="s">
        <v>198</v>
      </c>
      <c r="H2366" t="s">
        <v>198</v>
      </c>
      <c r="I2366">
        <v>16</v>
      </c>
      <c r="J2366">
        <v>38</v>
      </c>
      <c r="K2366">
        <v>350442</v>
      </c>
      <c r="L2366">
        <v>1</v>
      </c>
    </row>
    <row r="2367" spans="1:12" x14ac:dyDescent="0.35">
      <c r="A2367">
        <v>2</v>
      </c>
      <c r="B2367" t="s">
        <v>156</v>
      </c>
      <c r="C2367">
        <v>19</v>
      </c>
      <c r="D2367" t="s">
        <v>293</v>
      </c>
      <c r="E2367">
        <v>1</v>
      </c>
      <c r="F2367">
        <v>8</v>
      </c>
      <c r="G2367" t="s">
        <v>294</v>
      </c>
      <c r="H2367" t="s">
        <v>294</v>
      </c>
      <c r="I2367">
        <v>3</v>
      </c>
      <c r="J2367" t="s">
        <v>293</v>
      </c>
      <c r="K2367">
        <v>350442</v>
      </c>
      <c r="L2367">
        <v>1</v>
      </c>
    </row>
    <row r="2368" spans="1:12" x14ac:dyDescent="0.35">
      <c r="A2368">
        <v>3</v>
      </c>
      <c r="C2368">
        <v>0</v>
      </c>
      <c r="D2368" t="s">
        <v>89</v>
      </c>
      <c r="E2368">
        <v>0</v>
      </c>
      <c r="F2368">
        <v>0</v>
      </c>
      <c r="J2368" t="s">
        <v>89</v>
      </c>
      <c r="K2368">
        <v>350442</v>
      </c>
      <c r="L2368">
        <v>1</v>
      </c>
    </row>
    <row r="2369" spans="1:12" x14ac:dyDescent="0.35">
      <c r="A2369">
        <v>4</v>
      </c>
      <c r="C2369">
        <v>0</v>
      </c>
      <c r="D2369" t="s">
        <v>89</v>
      </c>
      <c r="E2369">
        <v>0</v>
      </c>
      <c r="F2369">
        <v>0</v>
      </c>
      <c r="J2369" t="s">
        <v>89</v>
      </c>
      <c r="K2369">
        <v>350442</v>
      </c>
      <c r="L2369">
        <v>1</v>
      </c>
    </row>
    <row r="2370" spans="1:12" x14ac:dyDescent="0.35">
      <c r="A2370">
        <v>5</v>
      </c>
      <c r="C2370">
        <v>0</v>
      </c>
      <c r="D2370" t="s">
        <v>89</v>
      </c>
      <c r="E2370">
        <v>0</v>
      </c>
      <c r="F2370">
        <v>0</v>
      </c>
      <c r="J2370" t="s">
        <v>89</v>
      </c>
      <c r="K2370">
        <v>350442</v>
      </c>
      <c r="L2370">
        <v>1</v>
      </c>
    </row>
    <row r="2371" spans="1:12" x14ac:dyDescent="0.35">
      <c r="A2371">
        <v>6</v>
      </c>
      <c r="C2371">
        <v>0</v>
      </c>
      <c r="D2371" t="s">
        <v>89</v>
      </c>
      <c r="E2371">
        <v>0</v>
      </c>
      <c r="F2371">
        <v>0</v>
      </c>
      <c r="J2371" t="s">
        <v>89</v>
      </c>
      <c r="K2371">
        <v>350442</v>
      </c>
      <c r="L2371">
        <v>1</v>
      </c>
    </row>
    <row r="2372" spans="1:12" x14ac:dyDescent="0.35">
      <c r="A2372">
        <v>7</v>
      </c>
      <c r="C2372">
        <v>0</v>
      </c>
      <c r="D2372" t="s">
        <v>89</v>
      </c>
      <c r="E2372">
        <v>0</v>
      </c>
      <c r="F2372">
        <v>0</v>
      </c>
      <c r="J2372" t="s">
        <v>89</v>
      </c>
      <c r="K2372">
        <v>350442</v>
      </c>
      <c r="L2372">
        <v>1</v>
      </c>
    </row>
    <row r="2373" spans="1:12" x14ac:dyDescent="0.35">
      <c r="A2373">
        <v>8</v>
      </c>
      <c r="C2373">
        <v>0</v>
      </c>
      <c r="D2373" t="s">
        <v>89</v>
      </c>
      <c r="E2373">
        <v>0</v>
      </c>
      <c r="F2373">
        <v>0</v>
      </c>
      <c r="J2373" t="s">
        <v>89</v>
      </c>
      <c r="K2373">
        <v>350442</v>
      </c>
      <c r="L2373">
        <v>1</v>
      </c>
    </row>
    <row r="2374" spans="1:12" x14ac:dyDescent="0.35">
      <c r="A2374">
        <v>9</v>
      </c>
      <c r="C2374">
        <v>0</v>
      </c>
      <c r="D2374" t="s">
        <v>89</v>
      </c>
      <c r="E2374">
        <v>0</v>
      </c>
      <c r="F2374">
        <v>0</v>
      </c>
      <c r="J2374" t="s">
        <v>89</v>
      </c>
      <c r="K2374">
        <v>350442</v>
      </c>
      <c r="L2374">
        <v>1</v>
      </c>
    </row>
    <row r="2375" spans="1:12" x14ac:dyDescent="0.35">
      <c r="A2375">
        <v>10</v>
      </c>
      <c r="C2375">
        <v>0</v>
      </c>
      <c r="D2375" t="s">
        <v>89</v>
      </c>
      <c r="E2375">
        <v>0</v>
      </c>
      <c r="F2375">
        <v>0</v>
      </c>
      <c r="J2375" t="s">
        <v>89</v>
      </c>
      <c r="K2375">
        <v>350442</v>
      </c>
      <c r="L2375">
        <v>1</v>
      </c>
    </row>
    <row r="2376" spans="1:12" x14ac:dyDescent="0.35">
      <c r="A2376">
        <v>11</v>
      </c>
      <c r="C2376">
        <v>0</v>
      </c>
      <c r="D2376" t="s">
        <v>89</v>
      </c>
      <c r="E2376">
        <v>0</v>
      </c>
      <c r="F2376">
        <v>0</v>
      </c>
      <c r="J2376" t="s">
        <v>89</v>
      </c>
      <c r="K2376">
        <v>350442</v>
      </c>
      <c r="L2376">
        <v>1</v>
      </c>
    </row>
    <row r="2377" spans="1:12" x14ac:dyDescent="0.35">
      <c r="A2377">
        <v>12</v>
      </c>
      <c r="C2377">
        <v>0</v>
      </c>
      <c r="D2377" t="s">
        <v>89</v>
      </c>
      <c r="E2377">
        <v>0</v>
      </c>
      <c r="F2377">
        <v>0</v>
      </c>
      <c r="J2377" t="s">
        <v>89</v>
      </c>
      <c r="K2377">
        <v>350442</v>
      </c>
      <c r="L2377">
        <v>1</v>
      </c>
    </row>
    <row r="2378" spans="1:12" x14ac:dyDescent="0.35">
      <c r="A2378">
        <v>1</v>
      </c>
      <c r="B2378" t="s">
        <v>126</v>
      </c>
      <c r="C2378">
        <v>17</v>
      </c>
      <c r="D2378">
        <v>60</v>
      </c>
      <c r="E2378">
        <v>3</v>
      </c>
      <c r="F2378">
        <v>15</v>
      </c>
      <c r="G2378" t="s">
        <v>219</v>
      </c>
      <c r="H2378" t="s">
        <v>219</v>
      </c>
      <c r="I2378">
        <v>22</v>
      </c>
      <c r="J2378">
        <v>60</v>
      </c>
      <c r="K2378">
        <v>115239</v>
      </c>
      <c r="L2378">
        <v>1</v>
      </c>
    </row>
    <row r="2379" spans="1:12" x14ac:dyDescent="0.35">
      <c r="A2379">
        <v>2</v>
      </c>
      <c r="B2379" t="s">
        <v>77</v>
      </c>
      <c r="C2379">
        <v>7</v>
      </c>
      <c r="D2379">
        <v>46</v>
      </c>
      <c r="E2379">
        <v>1</v>
      </c>
      <c r="F2379">
        <v>29</v>
      </c>
      <c r="G2379">
        <v>6.298958333333271E-3</v>
      </c>
      <c r="H2379">
        <v>6.298958333333271E-3</v>
      </c>
      <c r="I2379">
        <v>6.298958333333271E-3</v>
      </c>
      <c r="J2379">
        <v>46</v>
      </c>
      <c r="K2379">
        <v>115239</v>
      </c>
      <c r="L2379">
        <v>1</v>
      </c>
    </row>
    <row r="2380" spans="1:12" x14ac:dyDescent="0.35">
      <c r="A2380">
        <v>3</v>
      </c>
      <c r="C2380">
        <v>0</v>
      </c>
      <c r="D2380" t="s">
        <v>89</v>
      </c>
      <c r="E2380">
        <v>0</v>
      </c>
      <c r="F2380">
        <v>0</v>
      </c>
      <c r="J2380" t="s">
        <v>89</v>
      </c>
      <c r="K2380">
        <v>115239</v>
      </c>
      <c r="L2380">
        <v>1</v>
      </c>
    </row>
    <row r="2381" spans="1:12" x14ac:dyDescent="0.35">
      <c r="A2381">
        <v>4</v>
      </c>
      <c r="C2381">
        <v>0</v>
      </c>
      <c r="D2381" t="s">
        <v>89</v>
      </c>
      <c r="E2381">
        <v>0</v>
      </c>
      <c r="F2381">
        <v>0</v>
      </c>
      <c r="J2381" t="s">
        <v>89</v>
      </c>
      <c r="K2381">
        <v>115239</v>
      </c>
      <c r="L2381">
        <v>1</v>
      </c>
    </row>
    <row r="2382" spans="1:12" x14ac:dyDescent="0.35">
      <c r="A2382">
        <v>5</v>
      </c>
      <c r="C2382">
        <v>0</v>
      </c>
      <c r="D2382" t="s">
        <v>89</v>
      </c>
      <c r="E2382">
        <v>0</v>
      </c>
      <c r="F2382">
        <v>0</v>
      </c>
      <c r="J2382" t="s">
        <v>89</v>
      </c>
      <c r="K2382">
        <v>115239</v>
      </c>
      <c r="L2382">
        <v>1</v>
      </c>
    </row>
    <row r="2383" spans="1:12" x14ac:dyDescent="0.35">
      <c r="A2383">
        <v>6</v>
      </c>
      <c r="C2383">
        <v>0</v>
      </c>
      <c r="D2383" t="s">
        <v>89</v>
      </c>
      <c r="E2383">
        <v>0</v>
      </c>
      <c r="F2383">
        <v>0</v>
      </c>
      <c r="J2383" t="s">
        <v>89</v>
      </c>
      <c r="K2383">
        <v>115239</v>
      </c>
      <c r="L2383">
        <v>1</v>
      </c>
    </row>
    <row r="2384" spans="1:12" x14ac:dyDescent="0.35">
      <c r="A2384">
        <v>7</v>
      </c>
      <c r="C2384">
        <v>0</v>
      </c>
      <c r="D2384" t="s">
        <v>89</v>
      </c>
      <c r="E2384">
        <v>0</v>
      </c>
      <c r="F2384">
        <v>0</v>
      </c>
      <c r="J2384" t="s">
        <v>89</v>
      </c>
      <c r="K2384">
        <v>115239</v>
      </c>
      <c r="L2384">
        <v>1</v>
      </c>
    </row>
    <row r="2385" spans="1:12" x14ac:dyDescent="0.35">
      <c r="A2385">
        <v>8</v>
      </c>
      <c r="C2385">
        <v>0</v>
      </c>
      <c r="D2385" t="s">
        <v>89</v>
      </c>
      <c r="E2385">
        <v>0</v>
      </c>
      <c r="F2385">
        <v>0</v>
      </c>
      <c r="J2385" t="s">
        <v>89</v>
      </c>
      <c r="K2385">
        <v>115239</v>
      </c>
      <c r="L2385">
        <v>1</v>
      </c>
    </row>
    <row r="2386" spans="1:12" x14ac:dyDescent="0.35">
      <c r="A2386">
        <v>9</v>
      </c>
      <c r="C2386">
        <v>0</v>
      </c>
      <c r="D2386" t="s">
        <v>89</v>
      </c>
      <c r="E2386">
        <v>0</v>
      </c>
      <c r="F2386">
        <v>0</v>
      </c>
      <c r="J2386" t="s">
        <v>89</v>
      </c>
      <c r="K2386">
        <v>115239</v>
      </c>
      <c r="L2386">
        <v>1</v>
      </c>
    </row>
    <row r="2387" spans="1:12" x14ac:dyDescent="0.35">
      <c r="A2387">
        <v>10</v>
      </c>
      <c r="C2387">
        <v>0</v>
      </c>
      <c r="D2387" t="s">
        <v>89</v>
      </c>
      <c r="E2387">
        <v>0</v>
      </c>
      <c r="F2387">
        <v>0</v>
      </c>
      <c r="J2387" t="s">
        <v>89</v>
      </c>
      <c r="K2387">
        <v>115239</v>
      </c>
      <c r="L2387">
        <v>1</v>
      </c>
    </row>
    <row r="2388" spans="1:12" x14ac:dyDescent="0.35">
      <c r="A2388">
        <v>11</v>
      </c>
      <c r="C2388">
        <v>0</v>
      </c>
      <c r="D2388" t="s">
        <v>89</v>
      </c>
      <c r="E2388">
        <v>0</v>
      </c>
      <c r="F2388">
        <v>0</v>
      </c>
      <c r="J2388" t="s">
        <v>89</v>
      </c>
      <c r="K2388">
        <v>115239</v>
      </c>
      <c r="L2388">
        <v>1</v>
      </c>
    </row>
    <row r="2389" spans="1:12" x14ac:dyDescent="0.35">
      <c r="A2389">
        <v>12</v>
      </c>
      <c r="C2389">
        <v>0</v>
      </c>
      <c r="D2389" t="s">
        <v>89</v>
      </c>
      <c r="E2389">
        <v>0</v>
      </c>
      <c r="F2389">
        <v>0</v>
      </c>
      <c r="J2389" t="s">
        <v>89</v>
      </c>
      <c r="K2389">
        <v>115239</v>
      </c>
      <c r="L2389">
        <v>1</v>
      </c>
    </row>
    <row r="2390" spans="1:12" x14ac:dyDescent="0.35">
      <c r="A2390">
        <v>1</v>
      </c>
      <c r="B2390" t="s">
        <v>173</v>
      </c>
      <c r="C2390">
        <v>19</v>
      </c>
      <c r="D2390">
        <v>75</v>
      </c>
      <c r="E2390">
        <v>2</v>
      </c>
      <c r="F2390">
        <v>0</v>
      </c>
      <c r="G2390" t="s">
        <v>231</v>
      </c>
      <c r="H2390" t="s">
        <v>231</v>
      </c>
      <c r="I2390">
        <v>30</v>
      </c>
      <c r="J2390">
        <v>75</v>
      </c>
      <c r="K2390">
        <v>242149</v>
      </c>
      <c r="L2390">
        <v>1</v>
      </c>
    </row>
    <row r="2391" spans="1:12" x14ac:dyDescent="0.35">
      <c r="A2391">
        <v>2</v>
      </c>
      <c r="B2391" t="s">
        <v>93</v>
      </c>
      <c r="C2391">
        <v>40</v>
      </c>
      <c r="D2391">
        <v>32</v>
      </c>
      <c r="E2391">
        <v>1</v>
      </c>
      <c r="F2391">
        <v>43</v>
      </c>
      <c r="G2391">
        <v>5.6237268518517514E-3</v>
      </c>
      <c r="H2391">
        <v>5.6237268518517514E-3</v>
      </c>
      <c r="I2391">
        <v>5.6237268518517514E-3</v>
      </c>
      <c r="J2391">
        <v>32</v>
      </c>
      <c r="K2391">
        <v>242149</v>
      </c>
      <c r="L2391">
        <v>1</v>
      </c>
    </row>
    <row r="2392" spans="1:12" x14ac:dyDescent="0.35">
      <c r="A2392">
        <v>3</v>
      </c>
      <c r="C2392">
        <v>0</v>
      </c>
      <c r="D2392" t="s">
        <v>89</v>
      </c>
      <c r="E2392">
        <v>0</v>
      </c>
      <c r="F2392">
        <v>0</v>
      </c>
      <c r="J2392" t="s">
        <v>89</v>
      </c>
      <c r="K2392">
        <v>242149</v>
      </c>
      <c r="L2392">
        <v>1</v>
      </c>
    </row>
    <row r="2393" spans="1:12" x14ac:dyDescent="0.35">
      <c r="A2393">
        <v>4</v>
      </c>
      <c r="C2393">
        <v>0</v>
      </c>
      <c r="D2393" t="s">
        <v>89</v>
      </c>
      <c r="E2393">
        <v>0</v>
      </c>
      <c r="F2393">
        <v>0</v>
      </c>
      <c r="J2393" t="s">
        <v>89</v>
      </c>
      <c r="K2393">
        <v>242149</v>
      </c>
      <c r="L2393">
        <v>1</v>
      </c>
    </row>
    <row r="2394" spans="1:12" x14ac:dyDescent="0.35">
      <c r="A2394">
        <v>5</v>
      </c>
      <c r="C2394">
        <v>0</v>
      </c>
      <c r="D2394" t="s">
        <v>89</v>
      </c>
      <c r="E2394">
        <v>0</v>
      </c>
      <c r="F2394">
        <v>0</v>
      </c>
      <c r="J2394" t="s">
        <v>89</v>
      </c>
      <c r="K2394">
        <v>242149</v>
      </c>
      <c r="L2394">
        <v>1</v>
      </c>
    </row>
    <row r="2395" spans="1:12" x14ac:dyDescent="0.35">
      <c r="A2395">
        <v>6</v>
      </c>
      <c r="C2395">
        <v>0</v>
      </c>
      <c r="D2395" t="s">
        <v>89</v>
      </c>
      <c r="E2395">
        <v>0</v>
      </c>
      <c r="F2395">
        <v>0</v>
      </c>
      <c r="J2395" t="s">
        <v>89</v>
      </c>
      <c r="K2395">
        <v>242149</v>
      </c>
      <c r="L2395">
        <v>1</v>
      </c>
    </row>
    <row r="2396" spans="1:12" x14ac:dyDescent="0.35">
      <c r="A2396">
        <v>7</v>
      </c>
      <c r="C2396">
        <v>0</v>
      </c>
      <c r="D2396" t="s">
        <v>89</v>
      </c>
      <c r="E2396">
        <v>0</v>
      </c>
      <c r="F2396">
        <v>0</v>
      </c>
      <c r="J2396" t="s">
        <v>89</v>
      </c>
      <c r="K2396">
        <v>242149</v>
      </c>
      <c r="L2396">
        <v>1</v>
      </c>
    </row>
    <row r="2397" spans="1:12" x14ac:dyDescent="0.35">
      <c r="A2397">
        <v>8</v>
      </c>
      <c r="C2397">
        <v>0</v>
      </c>
      <c r="D2397" t="s">
        <v>89</v>
      </c>
      <c r="E2397">
        <v>0</v>
      </c>
      <c r="F2397">
        <v>0</v>
      </c>
      <c r="J2397" t="s">
        <v>89</v>
      </c>
      <c r="K2397">
        <v>242149</v>
      </c>
      <c r="L2397">
        <v>1</v>
      </c>
    </row>
    <row r="2398" spans="1:12" x14ac:dyDescent="0.35">
      <c r="A2398">
        <v>9</v>
      </c>
      <c r="C2398">
        <v>0</v>
      </c>
      <c r="D2398" t="s">
        <v>89</v>
      </c>
      <c r="E2398">
        <v>0</v>
      </c>
      <c r="F2398">
        <v>0</v>
      </c>
      <c r="J2398" t="s">
        <v>89</v>
      </c>
      <c r="K2398">
        <v>242149</v>
      </c>
      <c r="L2398">
        <v>1</v>
      </c>
    </row>
    <row r="2399" spans="1:12" x14ac:dyDescent="0.35">
      <c r="A2399">
        <v>10</v>
      </c>
      <c r="C2399">
        <v>0</v>
      </c>
      <c r="D2399" t="s">
        <v>89</v>
      </c>
      <c r="E2399">
        <v>0</v>
      </c>
      <c r="F2399">
        <v>0</v>
      </c>
      <c r="J2399" t="s">
        <v>89</v>
      </c>
      <c r="K2399">
        <v>242149</v>
      </c>
      <c r="L2399">
        <v>1</v>
      </c>
    </row>
    <row r="2400" spans="1:12" x14ac:dyDescent="0.35">
      <c r="A2400">
        <v>11</v>
      </c>
      <c r="C2400">
        <v>0</v>
      </c>
      <c r="D2400" t="s">
        <v>89</v>
      </c>
      <c r="E2400">
        <v>0</v>
      </c>
      <c r="F2400">
        <v>0</v>
      </c>
      <c r="J2400" t="s">
        <v>89</v>
      </c>
      <c r="K2400">
        <v>242149</v>
      </c>
      <c r="L2400">
        <v>1</v>
      </c>
    </row>
    <row r="2401" spans="1:12" x14ac:dyDescent="0.35">
      <c r="A2401">
        <v>12</v>
      </c>
      <c r="C2401">
        <v>0</v>
      </c>
      <c r="D2401" t="s">
        <v>89</v>
      </c>
      <c r="E2401">
        <v>0</v>
      </c>
      <c r="F2401">
        <v>0</v>
      </c>
      <c r="J2401" t="s">
        <v>89</v>
      </c>
      <c r="K2401">
        <v>242149</v>
      </c>
      <c r="L2401">
        <v>1</v>
      </c>
    </row>
    <row r="2402" spans="1:12" x14ac:dyDescent="0.35">
      <c r="A2402">
        <v>1</v>
      </c>
      <c r="B2402" t="s">
        <v>77</v>
      </c>
      <c r="C2402">
        <v>43</v>
      </c>
      <c r="D2402">
        <v>46</v>
      </c>
      <c r="E2402">
        <v>3</v>
      </c>
      <c r="F2402">
        <v>29</v>
      </c>
      <c r="G2402" t="s">
        <v>205</v>
      </c>
      <c r="H2402" t="s">
        <v>205</v>
      </c>
      <c r="I2402">
        <v>19</v>
      </c>
      <c r="J2402">
        <v>46</v>
      </c>
      <c r="K2402">
        <v>39517</v>
      </c>
      <c r="L2402">
        <v>1</v>
      </c>
    </row>
    <row r="2403" spans="1:12" x14ac:dyDescent="0.35">
      <c r="A2403">
        <v>2</v>
      </c>
      <c r="B2403" t="s">
        <v>171</v>
      </c>
      <c r="C2403">
        <v>15</v>
      </c>
      <c r="D2403" t="s">
        <v>296</v>
      </c>
      <c r="E2403">
        <v>1</v>
      </c>
      <c r="F2403">
        <v>11</v>
      </c>
      <c r="G2403" t="s">
        <v>150</v>
      </c>
      <c r="H2403" t="s">
        <v>150</v>
      </c>
      <c r="I2403">
        <v>2</v>
      </c>
      <c r="J2403" t="s">
        <v>296</v>
      </c>
      <c r="K2403">
        <v>39517</v>
      </c>
      <c r="L2403">
        <v>1</v>
      </c>
    </row>
    <row r="2404" spans="1:12" x14ac:dyDescent="0.35">
      <c r="A2404">
        <v>3</v>
      </c>
      <c r="C2404">
        <v>0</v>
      </c>
      <c r="D2404" t="s">
        <v>89</v>
      </c>
      <c r="E2404">
        <v>0</v>
      </c>
      <c r="F2404">
        <v>0</v>
      </c>
      <c r="J2404" t="s">
        <v>89</v>
      </c>
      <c r="K2404">
        <v>39517</v>
      </c>
      <c r="L2404">
        <v>1</v>
      </c>
    </row>
    <row r="2405" spans="1:12" x14ac:dyDescent="0.35">
      <c r="A2405">
        <v>4</v>
      </c>
      <c r="C2405">
        <v>0</v>
      </c>
      <c r="D2405" t="s">
        <v>89</v>
      </c>
      <c r="E2405">
        <v>0</v>
      </c>
      <c r="F2405">
        <v>0</v>
      </c>
      <c r="J2405" t="s">
        <v>89</v>
      </c>
      <c r="K2405">
        <v>39517</v>
      </c>
      <c r="L2405">
        <v>1</v>
      </c>
    </row>
    <row r="2406" spans="1:12" x14ac:dyDescent="0.35">
      <c r="A2406">
        <v>5</v>
      </c>
      <c r="C2406">
        <v>0</v>
      </c>
      <c r="D2406" t="s">
        <v>89</v>
      </c>
      <c r="E2406">
        <v>0</v>
      </c>
      <c r="F2406">
        <v>0</v>
      </c>
      <c r="J2406" t="s">
        <v>89</v>
      </c>
      <c r="K2406">
        <v>39517</v>
      </c>
      <c r="L2406">
        <v>1</v>
      </c>
    </row>
    <row r="2407" spans="1:12" x14ac:dyDescent="0.35">
      <c r="A2407">
        <v>6</v>
      </c>
      <c r="C2407">
        <v>0</v>
      </c>
      <c r="D2407" t="s">
        <v>89</v>
      </c>
      <c r="E2407">
        <v>0</v>
      </c>
      <c r="F2407">
        <v>0</v>
      </c>
      <c r="J2407" t="s">
        <v>89</v>
      </c>
      <c r="K2407">
        <v>39517</v>
      </c>
      <c r="L2407">
        <v>1</v>
      </c>
    </row>
    <row r="2408" spans="1:12" x14ac:dyDescent="0.35">
      <c r="A2408">
        <v>7</v>
      </c>
      <c r="C2408">
        <v>0</v>
      </c>
      <c r="D2408" t="s">
        <v>89</v>
      </c>
      <c r="E2408">
        <v>0</v>
      </c>
      <c r="F2408">
        <v>0</v>
      </c>
      <c r="J2408" t="s">
        <v>89</v>
      </c>
      <c r="K2408">
        <v>39517</v>
      </c>
      <c r="L2408">
        <v>1</v>
      </c>
    </row>
    <row r="2409" spans="1:12" x14ac:dyDescent="0.35">
      <c r="A2409">
        <v>8</v>
      </c>
      <c r="C2409">
        <v>0</v>
      </c>
      <c r="D2409" t="s">
        <v>89</v>
      </c>
      <c r="E2409">
        <v>0</v>
      </c>
      <c r="F2409">
        <v>0</v>
      </c>
      <c r="J2409" t="s">
        <v>89</v>
      </c>
      <c r="K2409">
        <v>39517</v>
      </c>
      <c r="L2409">
        <v>1</v>
      </c>
    </row>
    <row r="2410" spans="1:12" x14ac:dyDescent="0.35">
      <c r="A2410">
        <v>9</v>
      </c>
      <c r="C2410">
        <v>0</v>
      </c>
      <c r="D2410" t="s">
        <v>89</v>
      </c>
      <c r="E2410">
        <v>0</v>
      </c>
      <c r="F2410">
        <v>0</v>
      </c>
      <c r="J2410" t="s">
        <v>89</v>
      </c>
      <c r="K2410">
        <v>39517</v>
      </c>
      <c r="L2410">
        <v>1</v>
      </c>
    </row>
    <row r="2411" spans="1:12" x14ac:dyDescent="0.35">
      <c r="A2411">
        <v>10</v>
      </c>
      <c r="C2411">
        <v>0</v>
      </c>
      <c r="D2411" t="s">
        <v>89</v>
      </c>
      <c r="E2411">
        <v>0</v>
      </c>
      <c r="F2411">
        <v>0</v>
      </c>
      <c r="J2411" t="s">
        <v>89</v>
      </c>
      <c r="K2411">
        <v>39517</v>
      </c>
      <c r="L2411">
        <v>1</v>
      </c>
    </row>
    <row r="2412" spans="1:12" x14ac:dyDescent="0.35">
      <c r="A2412">
        <v>11</v>
      </c>
      <c r="C2412">
        <v>0</v>
      </c>
      <c r="D2412" t="s">
        <v>89</v>
      </c>
      <c r="E2412">
        <v>0</v>
      </c>
      <c r="F2412">
        <v>0</v>
      </c>
      <c r="J2412" t="s">
        <v>89</v>
      </c>
      <c r="K2412">
        <v>39517</v>
      </c>
      <c r="L2412">
        <v>1</v>
      </c>
    </row>
    <row r="2413" spans="1:12" x14ac:dyDescent="0.35">
      <c r="A2413">
        <v>12</v>
      </c>
      <c r="C2413">
        <v>0</v>
      </c>
      <c r="D2413" t="s">
        <v>89</v>
      </c>
      <c r="E2413">
        <v>0</v>
      </c>
      <c r="F2413">
        <v>0</v>
      </c>
      <c r="J2413" t="s">
        <v>89</v>
      </c>
      <c r="K2413">
        <v>39517</v>
      </c>
      <c r="L2413">
        <v>1</v>
      </c>
    </row>
    <row r="2414" spans="1:12" x14ac:dyDescent="0.35">
      <c r="A2414">
        <v>1</v>
      </c>
      <c r="B2414" t="s">
        <v>117</v>
      </c>
      <c r="C2414">
        <v>21</v>
      </c>
      <c r="D2414">
        <v>50</v>
      </c>
      <c r="E2414">
        <v>2</v>
      </c>
      <c r="F2414">
        <v>25</v>
      </c>
      <c r="G2414" t="s">
        <v>213</v>
      </c>
      <c r="H2414" t="s">
        <v>213</v>
      </c>
      <c r="I2414">
        <v>20</v>
      </c>
      <c r="J2414">
        <v>50</v>
      </c>
      <c r="K2414">
        <v>120277</v>
      </c>
      <c r="L2414">
        <v>1</v>
      </c>
    </row>
    <row r="2415" spans="1:12" x14ac:dyDescent="0.35">
      <c r="A2415">
        <v>2</v>
      </c>
      <c r="B2415" t="s">
        <v>171</v>
      </c>
      <c r="C2415">
        <v>13</v>
      </c>
      <c r="D2415" t="s">
        <v>296</v>
      </c>
      <c r="E2415">
        <v>1</v>
      </c>
      <c r="F2415">
        <v>11</v>
      </c>
      <c r="G2415" t="s">
        <v>150</v>
      </c>
      <c r="H2415" t="s">
        <v>150</v>
      </c>
      <c r="I2415">
        <v>2</v>
      </c>
      <c r="J2415" t="s">
        <v>296</v>
      </c>
      <c r="K2415">
        <v>120277</v>
      </c>
      <c r="L2415">
        <v>1</v>
      </c>
    </row>
    <row r="2416" spans="1:12" x14ac:dyDescent="0.35">
      <c r="A2416">
        <v>3</v>
      </c>
      <c r="C2416">
        <v>0</v>
      </c>
      <c r="D2416" t="s">
        <v>89</v>
      </c>
      <c r="E2416">
        <v>0</v>
      </c>
      <c r="F2416">
        <v>0</v>
      </c>
      <c r="J2416" t="s">
        <v>89</v>
      </c>
      <c r="K2416">
        <v>120277</v>
      </c>
      <c r="L2416">
        <v>1</v>
      </c>
    </row>
    <row r="2417" spans="1:12" x14ac:dyDescent="0.35">
      <c r="A2417">
        <v>4</v>
      </c>
      <c r="C2417">
        <v>0</v>
      </c>
      <c r="D2417" t="s">
        <v>89</v>
      </c>
      <c r="E2417">
        <v>0</v>
      </c>
      <c r="F2417">
        <v>0</v>
      </c>
      <c r="J2417" t="s">
        <v>89</v>
      </c>
      <c r="K2417">
        <v>120277</v>
      </c>
      <c r="L2417">
        <v>1</v>
      </c>
    </row>
    <row r="2418" spans="1:12" x14ac:dyDescent="0.35">
      <c r="A2418">
        <v>5</v>
      </c>
      <c r="C2418">
        <v>0</v>
      </c>
      <c r="D2418" t="s">
        <v>89</v>
      </c>
      <c r="E2418">
        <v>0</v>
      </c>
      <c r="F2418">
        <v>0</v>
      </c>
      <c r="J2418" t="s">
        <v>89</v>
      </c>
      <c r="K2418">
        <v>120277</v>
      </c>
      <c r="L2418">
        <v>1</v>
      </c>
    </row>
    <row r="2419" spans="1:12" x14ac:dyDescent="0.35">
      <c r="A2419">
        <v>6</v>
      </c>
      <c r="C2419">
        <v>0</v>
      </c>
      <c r="D2419" t="s">
        <v>89</v>
      </c>
      <c r="E2419">
        <v>0</v>
      </c>
      <c r="F2419">
        <v>0</v>
      </c>
      <c r="J2419" t="s">
        <v>89</v>
      </c>
      <c r="K2419">
        <v>120277</v>
      </c>
      <c r="L2419">
        <v>1</v>
      </c>
    </row>
    <row r="2420" spans="1:12" x14ac:dyDescent="0.35">
      <c r="A2420">
        <v>7</v>
      </c>
      <c r="C2420">
        <v>0</v>
      </c>
      <c r="D2420" t="s">
        <v>89</v>
      </c>
      <c r="E2420">
        <v>0</v>
      </c>
      <c r="F2420">
        <v>0</v>
      </c>
      <c r="J2420" t="s">
        <v>89</v>
      </c>
      <c r="K2420">
        <v>120277</v>
      </c>
      <c r="L2420">
        <v>1</v>
      </c>
    </row>
    <row r="2421" spans="1:12" x14ac:dyDescent="0.35">
      <c r="A2421">
        <v>8</v>
      </c>
      <c r="C2421">
        <v>0</v>
      </c>
      <c r="D2421" t="s">
        <v>89</v>
      </c>
      <c r="E2421">
        <v>0</v>
      </c>
      <c r="F2421">
        <v>0</v>
      </c>
      <c r="J2421" t="s">
        <v>89</v>
      </c>
      <c r="K2421">
        <v>120277</v>
      </c>
      <c r="L2421">
        <v>1</v>
      </c>
    </row>
    <row r="2422" spans="1:12" x14ac:dyDescent="0.35">
      <c r="A2422">
        <v>9</v>
      </c>
      <c r="C2422">
        <v>0</v>
      </c>
      <c r="D2422" t="s">
        <v>89</v>
      </c>
      <c r="E2422">
        <v>0</v>
      </c>
      <c r="F2422">
        <v>0</v>
      </c>
      <c r="J2422" t="s">
        <v>89</v>
      </c>
      <c r="K2422">
        <v>120277</v>
      </c>
      <c r="L2422">
        <v>1</v>
      </c>
    </row>
    <row r="2423" spans="1:12" x14ac:dyDescent="0.35">
      <c r="A2423">
        <v>10</v>
      </c>
      <c r="C2423">
        <v>0</v>
      </c>
      <c r="D2423" t="s">
        <v>89</v>
      </c>
      <c r="E2423">
        <v>0</v>
      </c>
      <c r="F2423">
        <v>0</v>
      </c>
      <c r="J2423" t="s">
        <v>89</v>
      </c>
      <c r="K2423">
        <v>120277</v>
      </c>
      <c r="L2423">
        <v>1</v>
      </c>
    </row>
    <row r="2424" spans="1:12" x14ac:dyDescent="0.35">
      <c r="A2424">
        <v>11</v>
      </c>
      <c r="C2424">
        <v>0</v>
      </c>
      <c r="D2424" t="s">
        <v>89</v>
      </c>
      <c r="E2424">
        <v>0</v>
      </c>
      <c r="F2424">
        <v>0</v>
      </c>
      <c r="J2424" t="s">
        <v>89</v>
      </c>
      <c r="K2424">
        <v>120277</v>
      </c>
      <c r="L2424">
        <v>1</v>
      </c>
    </row>
    <row r="2425" spans="1:12" x14ac:dyDescent="0.35">
      <c r="A2425">
        <v>12</v>
      </c>
      <c r="C2425">
        <v>0</v>
      </c>
      <c r="D2425" t="s">
        <v>89</v>
      </c>
      <c r="E2425">
        <v>0</v>
      </c>
      <c r="F2425">
        <v>0</v>
      </c>
      <c r="J2425" t="s">
        <v>89</v>
      </c>
      <c r="K2425">
        <v>120277</v>
      </c>
      <c r="L2425">
        <v>1</v>
      </c>
    </row>
    <row r="2426" spans="1:12" x14ac:dyDescent="0.35">
      <c r="A2426">
        <v>1</v>
      </c>
      <c r="B2426" t="s">
        <v>151</v>
      </c>
      <c r="C2426">
        <v>39</v>
      </c>
      <c r="D2426">
        <v>59</v>
      </c>
      <c r="E2426">
        <v>3</v>
      </c>
      <c r="F2426">
        <v>16</v>
      </c>
      <c r="G2426" t="s">
        <v>219</v>
      </c>
      <c r="H2426" t="s">
        <v>219</v>
      </c>
      <c r="I2426">
        <v>22</v>
      </c>
      <c r="J2426">
        <v>59</v>
      </c>
      <c r="K2426">
        <v>120247</v>
      </c>
      <c r="L2426">
        <v>1</v>
      </c>
    </row>
    <row r="2427" spans="1:12" x14ac:dyDescent="0.35">
      <c r="A2427">
        <v>2</v>
      </c>
      <c r="B2427" t="s">
        <v>36</v>
      </c>
      <c r="C2427">
        <v>32</v>
      </c>
      <c r="D2427">
        <v>55</v>
      </c>
      <c r="E2427">
        <v>1</v>
      </c>
      <c r="F2427">
        <v>20</v>
      </c>
      <c r="G2427">
        <v>6.6530092592591572E-3</v>
      </c>
      <c r="H2427">
        <v>6.6530092592591572E-3</v>
      </c>
      <c r="I2427">
        <v>6.6530092592591572E-3</v>
      </c>
      <c r="J2427">
        <v>55</v>
      </c>
      <c r="K2427">
        <v>120247</v>
      </c>
      <c r="L2427">
        <v>1</v>
      </c>
    </row>
    <row r="2428" spans="1:12" x14ac:dyDescent="0.35">
      <c r="A2428">
        <v>3</v>
      </c>
      <c r="C2428">
        <v>0</v>
      </c>
      <c r="D2428" t="s">
        <v>89</v>
      </c>
      <c r="E2428">
        <v>0</v>
      </c>
      <c r="F2428">
        <v>0</v>
      </c>
      <c r="J2428" t="s">
        <v>89</v>
      </c>
      <c r="K2428">
        <v>120247</v>
      </c>
      <c r="L2428">
        <v>1</v>
      </c>
    </row>
    <row r="2429" spans="1:12" x14ac:dyDescent="0.35">
      <c r="A2429">
        <v>4</v>
      </c>
      <c r="C2429">
        <v>0</v>
      </c>
      <c r="D2429" t="s">
        <v>89</v>
      </c>
      <c r="E2429">
        <v>0</v>
      </c>
      <c r="F2429">
        <v>0</v>
      </c>
      <c r="J2429" t="s">
        <v>89</v>
      </c>
      <c r="K2429">
        <v>120247</v>
      </c>
      <c r="L2429">
        <v>1</v>
      </c>
    </row>
    <row r="2430" spans="1:12" x14ac:dyDescent="0.35">
      <c r="A2430">
        <v>5</v>
      </c>
      <c r="C2430">
        <v>0</v>
      </c>
      <c r="D2430" t="s">
        <v>89</v>
      </c>
      <c r="E2430">
        <v>0</v>
      </c>
      <c r="F2430">
        <v>0</v>
      </c>
      <c r="J2430" t="s">
        <v>89</v>
      </c>
      <c r="K2430">
        <v>120247</v>
      </c>
      <c r="L2430">
        <v>1</v>
      </c>
    </row>
    <row r="2431" spans="1:12" x14ac:dyDescent="0.35">
      <c r="A2431">
        <v>6</v>
      </c>
      <c r="C2431">
        <v>0</v>
      </c>
      <c r="D2431" t="s">
        <v>89</v>
      </c>
      <c r="E2431">
        <v>0</v>
      </c>
      <c r="F2431">
        <v>0</v>
      </c>
      <c r="J2431" t="s">
        <v>89</v>
      </c>
      <c r="K2431">
        <v>120247</v>
      </c>
      <c r="L2431">
        <v>1</v>
      </c>
    </row>
    <row r="2432" spans="1:12" x14ac:dyDescent="0.35">
      <c r="A2432">
        <v>7</v>
      </c>
      <c r="C2432">
        <v>0</v>
      </c>
      <c r="D2432" t="s">
        <v>89</v>
      </c>
      <c r="E2432">
        <v>0</v>
      </c>
      <c r="F2432">
        <v>0</v>
      </c>
      <c r="J2432" t="s">
        <v>89</v>
      </c>
      <c r="K2432">
        <v>120247</v>
      </c>
      <c r="L2432">
        <v>1</v>
      </c>
    </row>
    <row r="2433" spans="1:12" x14ac:dyDescent="0.35">
      <c r="A2433">
        <v>8</v>
      </c>
      <c r="C2433">
        <v>0</v>
      </c>
      <c r="D2433" t="s">
        <v>89</v>
      </c>
      <c r="E2433">
        <v>0</v>
      </c>
      <c r="F2433">
        <v>0</v>
      </c>
      <c r="J2433" t="s">
        <v>89</v>
      </c>
      <c r="K2433">
        <v>120247</v>
      </c>
      <c r="L2433">
        <v>1</v>
      </c>
    </row>
    <row r="2434" spans="1:12" x14ac:dyDescent="0.35">
      <c r="A2434">
        <v>9</v>
      </c>
      <c r="C2434">
        <v>0</v>
      </c>
      <c r="D2434" t="s">
        <v>89</v>
      </c>
      <c r="E2434">
        <v>0</v>
      </c>
      <c r="F2434">
        <v>0</v>
      </c>
      <c r="J2434" t="s">
        <v>89</v>
      </c>
      <c r="K2434">
        <v>120247</v>
      </c>
      <c r="L2434">
        <v>1</v>
      </c>
    </row>
    <row r="2435" spans="1:12" x14ac:dyDescent="0.35">
      <c r="A2435">
        <v>10</v>
      </c>
      <c r="C2435">
        <v>0</v>
      </c>
      <c r="D2435" t="s">
        <v>89</v>
      </c>
      <c r="E2435">
        <v>0</v>
      </c>
      <c r="F2435">
        <v>0</v>
      </c>
      <c r="J2435" t="s">
        <v>89</v>
      </c>
      <c r="K2435">
        <v>120247</v>
      </c>
      <c r="L2435">
        <v>1</v>
      </c>
    </row>
    <row r="2436" spans="1:12" x14ac:dyDescent="0.35">
      <c r="A2436">
        <v>11</v>
      </c>
      <c r="C2436">
        <v>0</v>
      </c>
      <c r="D2436" t="s">
        <v>89</v>
      </c>
      <c r="E2436">
        <v>0</v>
      </c>
      <c r="F2436">
        <v>0</v>
      </c>
      <c r="J2436" t="s">
        <v>89</v>
      </c>
      <c r="K2436">
        <v>120247</v>
      </c>
      <c r="L2436">
        <v>1</v>
      </c>
    </row>
    <row r="2437" spans="1:12" x14ac:dyDescent="0.35">
      <c r="A2437">
        <v>12</v>
      </c>
      <c r="C2437">
        <v>0</v>
      </c>
      <c r="D2437" t="s">
        <v>89</v>
      </c>
      <c r="E2437">
        <v>0</v>
      </c>
      <c r="F2437">
        <v>0</v>
      </c>
      <c r="J2437" t="s">
        <v>89</v>
      </c>
      <c r="K2437">
        <v>120247</v>
      </c>
      <c r="L2437">
        <v>1</v>
      </c>
    </row>
    <row r="2438" spans="1:12" x14ac:dyDescent="0.35">
      <c r="A2438">
        <v>1</v>
      </c>
      <c r="B2438" t="s">
        <v>50</v>
      </c>
      <c r="C2438">
        <v>40</v>
      </c>
      <c r="D2438">
        <v>51</v>
      </c>
      <c r="E2438">
        <v>2</v>
      </c>
      <c r="F2438">
        <v>24</v>
      </c>
      <c r="G2438" t="s">
        <v>213</v>
      </c>
      <c r="H2438" t="s">
        <v>213</v>
      </c>
      <c r="I2438">
        <v>20</v>
      </c>
      <c r="J2438">
        <v>51</v>
      </c>
      <c r="K2438">
        <v>215510</v>
      </c>
      <c r="L2438">
        <v>1</v>
      </c>
    </row>
    <row r="2439" spans="1:12" x14ac:dyDescent="0.35">
      <c r="A2439">
        <v>2</v>
      </c>
      <c r="B2439" t="s">
        <v>171</v>
      </c>
      <c r="C2439">
        <v>28</v>
      </c>
      <c r="D2439" t="s">
        <v>296</v>
      </c>
      <c r="E2439">
        <v>1</v>
      </c>
      <c r="F2439">
        <v>11</v>
      </c>
      <c r="G2439" t="s">
        <v>150</v>
      </c>
      <c r="H2439" t="s">
        <v>150</v>
      </c>
      <c r="I2439">
        <v>2</v>
      </c>
      <c r="J2439" t="s">
        <v>296</v>
      </c>
      <c r="K2439">
        <v>215510</v>
      </c>
      <c r="L2439">
        <v>1</v>
      </c>
    </row>
    <row r="2440" spans="1:12" x14ac:dyDescent="0.35">
      <c r="A2440">
        <v>3</v>
      </c>
      <c r="C2440">
        <v>0</v>
      </c>
      <c r="D2440" t="s">
        <v>89</v>
      </c>
      <c r="E2440">
        <v>0</v>
      </c>
      <c r="F2440">
        <v>0</v>
      </c>
      <c r="J2440" t="s">
        <v>89</v>
      </c>
      <c r="K2440">
        <v>215510</v>
      </c>
      <c r="L2440">
        <v>1</v>
      </c>
    </row>
    <row r="2441" spans="1:12" x14ac:dyDescent="0.35">
      <c r="A2441">
        <v>4</v>
      </c>
      <c r="C2441">
        <v>0</v>
      </c>
      <c r="D2441" t="s">
        <v>89</v>
      </c>
      <c r="E2441">
        <v>0</v>
      </c>
      <c r="F2441">
        <v>0</v>
      </c>
      <c r="J2441" t="s">
        <v>89</v>
      </c>
      <c r="K2441">
        <v>215510</v>
      </c>
      <c r="L2441">
        <v>1</v>
      </c>
    </row>
    <row r="2442" spans="1:12" x14ac:dyDescent="0.35">
      <c r="A2442">
        <v>5</v>
      </c>
      <c r="C2442">
        <v>0</v>
      </c>
      <c r="D2442" t="s">
        <v>89</v>
      </c>
      <c r="E2442">
        <v>0</v>
      </c>
      <c r="F2442">
        <v>0</v>
      </c>
      <c r="J2442" t="s">
        <v>89</v>
      </c>
      <c r="K2442">
        <v>215510</v>
      </c>
      <c r="L2442">
        <v>1</v>
      </c>
    </row>
    <row r="2443" spans="1:12" x14ac:dyDescent="0.35">
      <c r="A2443">
        <v>6</v>
      </c>
      <c r="C2443">
        <v>0</v>
      </c>
      <c r="D2443" t="s">
        <v>89</v>
      </c>
      <c r="E2443">
        <v>0</v>
      </c>
      <c r="F2443">
        <v>0</v>
      </c>
      <c r="J2443" t="s">
        <v>89</v>
      </c>
      <c r="K2443">
        <v>215510</v>
      </c>
      <c r="L2443">
        <v>1</v>
      </c>
    </row>
    <row r="2444" spans="1:12" x14ac:dyDescent="0.35">
      <c r="A2444">
        <v>7</v>
      </c>
      <c r="C2444">
        <v>0</v>
      </c>
      <c r="D2444" t="s">
        <v>89</v>
      </c>
      <c r="E2444">
        <v>0</v>
      </c>
      <c r="F2444">
        <v>0</v>
      </c>
      <c r="J2444" t="s">
        <v>89</v>
      </c>
      <c r="K2444">
        <v>215510</v>
      </c>
      <c r="L2444">
        <v>1</v>
      </c>
    </row>
    <row r="2445" spans="1:12" x14ac:dyDescent="0.35">
      <c r="A2445">
        <v>8</v>
      </c>
      <c r="C2445">
        <v>0</v>
      </c>
      <c r="D2445" t="s">
        <v>89</v>
      </c>
      <c r="E2445">
        <v>0</v>
      </c>
      <c r="F2445">
        <v>0</v>
      </c>
      <c r="J2445" t="s">
        <v>89</v>
      </c>
      <c r="K2445">
        <v>215510</v>
      </c>
      <c r="L2445">
        <v>1</v>
      </c>
    </row>
    <row r="2446" spans="1:12" x14ac:dyDescent="0.35">
      <c r="A2446">
        <v>9</v>
      </c>
      <c r="C2446">
        <v>0</v>
      </c>
      <c r="D2446" t="s">
        <v>89</v>
      </c>
      <c r="E2446">
        <v>0</v>
      </c>
      <c r="F2446">
        <v>0</v>
      </c>
      <c r="J2446" t="s">
        <v>89</v>
      </c>
      <c r="K2446">
        <v>215510</v>
      </c>
      <c r="L2446">
        <v>1</v>
      </c>
    </row>
    <row r="2447" spans="1:12" x14ac:dyDescent="0.35">
      <c r="A2447">
        <v>10</v>
      </c>
      <c r="C2447">
        <v>0</v>
      </c>
      <c r="D2447" t="s">
        <v>89</v>
      </c>
      <c r="E2447">
        <v>0</v>
      </c>
      <c r="F2447">
        <v>0</v>
      </c>
      <c r="J2447" t="s">
        <v>89</v>
      </c>
      <c r="K2447">
        <v>215510</v>
      </c>
      <c r="L2447">
        <v>1</v>
      </c>
    </row>
    <row r="2448" spans="1:12" x14ac:dyDescent="0.35">
      <c r="A2448">
        <v>11</v>
      </c>
      <c r="C2448">
        <v>0</v>
      </c>
      <c r="D2448" t="s">
        <v>89</v>
      </c>
      <c r="E2448">
        <v>0</v>
      </c>
      <c r="F2448">
        <v>0</v>
      </c>
      <c r="J2448" t="s">
        <v>89</v>
      </c>
      <c r="K2448">
        <v>215510</v>
      </c>
      <c r="L2448">
        <v>1</v>
      </c>
    </row>
    <row r="2449" spans="1:12" x14ac:dyDescent="0.35">
      <c r="A2449">
        <v>12</v>
      </c>
      <c r="C2449">
        <v>0</v>
      </c>
      <c r="D2449" t="s">
        <v>89</v>
      </c>
      <c r="E2449">
        <v>0</v>
      </c>
      <c r="F2449">
        <v>0</v>
      </c>
      <c r="J2449" t="s">
        <v>89</v>
      </c>
      <c r="K2449">
        <v>215510</v>
      </c>
      <c r="L2449">
        <v>1</v>
      </c>
    </row>
    <row r="2450" spans="1:12" x14ac:dyDescent="0.35">
      <c r="A2450">
        <v>1</v>
      </c>
      <c r="B2450" t="s">
        <v>110</v>
      </c>
      <c r="C2450">
        <v>5</v>
      </c>
      <c r="D2450">
        <v>63</v>
      </c>
      <c r="E2450">
        <v>2</v>
      </c>
      <c r="F2450">
        <v>12</v>
      </c>
      <c r="G2450" t="s">
        <v>297</v>
      </c>
      <c r="H2450" t="s">
        <v>297</v>
      </c>
      <c r="I2450">
        <v>23</v>
      </c>
      <c r="J2450">
        <v>63</v>
      </c>
      <c r="K2450">
        <v>120265</v>
      </c>
      <c r="L2450">
        <v>1</v>
      </c>
    </row>
    <row r="2451" spans="1:12" x14ac:dyDescent="0.35">
      <c r="A2451">
        <v>2</v>
      </c>
      <c r="B2451" t="s">
        <v>169</v>
      </c>
      <c r="C2451">
        <v>34</v>
      </c>
      <c r="D2451">
        <v>52</v>
      </c>
      <c r="E2451">
        <v>1</v>
      </c>
      <c r="F2451">
        <v>23</v>
      </c>
      <c r="G2451">
        <v>6.55520833333334E-3</v>
      </c>
      <c r="H2451">
        <v>6.55520833333334E-3</v>
      </c>
      <c r="I2451">
        <v>6.55520833333334E-3</v>
      </c>
      <c r="J2451">
        <v>52</v>
      </c>
      <c r="K2451">
        <v>120265</v>
      </c>
      <c r="L2451">
        <v>1</v>
      </c>
    </row>
    <row r="2452" spans="1:12" x14ac:dyDescent="0.35">
      <c r="A2452">
        <v>3</v>
      </c>
      <c r="C2452">
        <v>0</v>
      </c>
      <c r="D2452" t="s">
        <v>89</v>
      </c>
      <c r="E2452">
        <v>0</v>
      </c>
      <c r="F2452">
        <v>0</v>
      </c>
      <c r="J2452" t="s">
        <v>89</v>
      </c>
      <c r="K2452">
        <v>120265</v>
      </c>
      <c r="L2452">
        <v>1</v>
      </c>
    </row>
    <row r="2453" spans="1:12" x14ac:dyDescent="0.35">
      <c r="A2453">
        <v>4</v>
      </c>
      <c r="C2453">
        <v>0</v>
      </c>
      <c r="D2453" t="s">
        <v>89</v>
      </c>
      <c r="E2453">
        <v>0</v>
      </c>
      <c r="F2453">
        <v>0</v>
      </c>
      <c r="J2453" t="s">
        <v>89</v>
      </c>
      <c r="K2453">
        <v>120265</v>
      </c>
      <c r="L2453">
        <v>1</v>
      </c>
    </row>
    <row r="2454" spans="1:12" x14ac:dyDescent="0.35">
      <c r="A2454">
        <v>5</v>
      </c>
      <c r="C2454">
        <v>0</v>
      </c>
      <c r="D2454" t="s">
        <v>89</v>
      </c>
      <c r="E2454">
        <v>0</v>
      </c>
      <c r="F2454">
        <v>0</v>
      </c>
      <c r="J2454" t="s">
        <v>89</v>
      </c>
      <c r="K2454">
        <v>120265</v>
      </c>
      <c r="L2454">
        <v>1</v>
      </c>
    </row>
    <row r="2455" spans="1:12" x14ac:dyDescent="0.35">
      <c r="A2455">
        <v>6</v>
      </c>
      <c r="C2455">
        <v>0</v>
      </c>
      <c r="D2455" t="s">
        <v>89</v>
      </c>
      <c r="E2455">
        <v>0</v>
      </c>
      <c r="F2455">
        <v>0</v>
      </c>
      <c r="J2455" t="s">
        <v>89</v>
      </c>
      <c r="K2455">
        <v>120265</v>
      </c>
      <c r="L2455">
        <v>1</v>
      </c>
    </row>
    <row r="2456" spans="1:12" x14ac:dyDescent="0.35">
      <c r="A2456">
        <v>7</v>
      </c>
      <c r="C2456">
        <v>0</v>
      </c>
      <c r="D2456" t="s">
        <v>89</v>
      </c>
      <c r="E2456">
        <v>0</v>
      </c>
      <c r="F2456">
        <v>0</v>
      </c>
      <c r="J2456" t="s">
        <v>89</v>
      </c>
      <c r="K2456">
        <v>120265</v>
      </c>
      <c r="L2456">
        <v>1</v>
      </c>
    </row>
    <row r="2457" spans="1:12" x14ac:dyDescent="0.35">
      <c r="A2457">
        <v>8</v>
      </c>
      <c r="C2457">
        <v>0</v>
      </c>
      <c r="D2457" t="s">
        <v>89</v>
      </c>
      <c r="E2457">
        <v>0</v>
      </c>
      <c r="F2457">
        <v>0</v>
      </c>
      <c r="J2457" t="s">
        <v>89</v>
      </c>
      <c r="K2457">
        <v>120265</v>
      </c>
      <c r="L2457">
        <v>1</v>
      </c>
    </row>
    <row r="2458" spans="1:12" x14ac:dyDescent="0.35">
      <c r="A2458">
        <v>9</v>
      </c>
      <c r="C2458">
        <v>0</v>
      </c>
      <c r="D2458" t="s">
        <v>89</v>
      </c>
      <c r="E2458">
        <v>0</v>
      </c>
      <c r="F2458">
        <v>0</v>
      </c>
      <c r="J2458" t="s">
        <v>89</v>
      </c>
      <c r="K2458">
        <v>120265</v>
      </c>
      <c r="L2458">
        <v>1</v>
      </c>
    </row>
    <row r="2459" spans="1:12" x14ac:dyDescent="0.35">
      <c r="A2459">
        <v>10</v>
      </c>
      <c r="C2459">
        <v>0</v>
      </c>
      <c r="D2459" t="s">
        <v>89</v>
      </c>
      <c r="E2459">
        <v>0</v>
      </c>
      <c r="F2459">
        <v>0</v>
      </c>
      <c r="J2459" t="s">
        <v>89</v>
      </c>
      <c r="K2459">
        <v>120265</v>
      </c>
      <c r="L2459">
        <v>1</v>
      </c>
    </row>
    <row r="2460" spans="1:12" x14ac:dyDescent="0.35">
      <c r="A2460">
        <v>11</v>
      </c>
      <c r="C2460">
        <v>0</v>
      </c>
      <c r="D2460" t="s">
        <v>89</v>
      </c>
      <c r="E2460">
        <v>0</v>
      </c>
      <c r="F2460">
        <v>0</v>
      </c>
      <c r="J2460" t="s">
        <v>89</v>
      </c>
      <c r="K2460">
        <v>120265</v>
      </c>
      <c r="L2460">
        <v>1</v>
      </c>
    </row>
    <row r="2461" spans="1:12" x14ac:dyDescent="0.35">
      <c r="A2461">
        <v>12</v>
      </c>
      <c r="C2461">
        <v>0</v>
      </c>
      <c r="D2461" t="s">
        <v>89</v>
      </c>
      <c r="E2461">
        <v>0</v>
      </c>
      <c r="F2461">
        <v>0</v>
      </c>
      <c r="J2461" t="s">
        <v>89</v>
      </c>
      <c r="K2461">
        <v>120265</v>
      </c>
      <c r="L2461">
        <v>1</v>
      </c>
    </row>
    <row r="2462" spans="1:12" x14ac:dyDescent="0.35">
      <c r="A2462">
        <v>1</v>
      </c>
      <c r="B2462" t="s">
        <v>92</v>
      </c>
      <c r="C2462">
        <v>39</v>
      </c>
      <c r="D2462" t="s">
        <v>298</v>
      </c>
      <c r="E2462">
        <v>2</v>
      </c>
      <c r="F2462">
        <v>6</v>
      </c>
      <c r="G2462" t="s">
        <v>231</v>
      </c>
      <c r="H2462" t="s">
        <v>231</v>
      </c>
      <c r="I2462">
        <v>30</v>
      </c>
      <c r="J2462" t="s">
        <v>298</v>
      </c>
      <c r="K2462">
        <v>1299203</v>
      </c>
      <c r="L2462">
        <v>1</v>
      </c>
    </row>
    <row r="2463" spans="1:12" x14ac:dyDescent="0.35">
      <c r="A2463">
        <v>2</v>
      </c>
      <c r="B2463" t="s">
        <v>98</v>
      </c>
      <c r="C2463">
        <v>37</v>
      </c>
      <c r="D2463">
        <v>47</v>
      </c>
      <c r="E2463">
        <v>1</v>
      </c>
      <c r="F2463">
        <v>28</v>
      </c>
      <c r="G2463">
        <v>6.2991898148148096E-3</v>
      </c>
      <c r="H2463">
        <v>6.2991898148148096E-3</v>
      </c>
      <c r="I2463">
        <v>6.2991898148148096E-3</v>
      </c>
      <c r="J2463">
        <v>47</v>
      </c>
      <c r="K2463">
        <v>1299203</v>
      </c>
      <c r="L2463">
        <v>1</v>
      </c>
    </row>
    <row r="2464" spans="1:12" x14ac:dyDescent="0.35">
      <c r="A2464">
        <v>3</v>
      </c>
      <c r="C2464">
        <v>0</v>
      </c>
      <c r="D2464" t="s">
        <v>89</v>
      </c>
      <c r="E2464">
        <v>0</v>
      </c>
      <c r="F2464">
        <v>0</v>
      </c>
      <c r="J2464" t="s">
        <v>89</v>
      </c>
      <c r="K2464">
        <v>1299203</v>
      </c>
      <c r="L2464">
        <v>1</v>
      </c>
    </row>
    <row r="2465" spans="1:12" x14ac:dyDescent="0.35">
      <c r="A2465">
        <v>4</v>
      </c>
      <c r="C2465">
        <v>0</v>
      </c>
      <c r="D2465" t="s">
        <v>89</v>
      </c>
      <c r="E2465">
        <v>0</v>
      </c>
      <c r="F2465">
        <v>0</v>
      </c>
      <c r="J2465" t="s">
        <v>89</v>
      </c>
      <c r="K2465">
        <v>1299203</v>
      </c>
      <c r="L2465">
        <v>1</v>
      </c>
    </row>
    <row r="2466" spans="1:12" x14ac:dyDescent="0.35">
      <c r="A2466">
        <v>5</v>
      </c>
      <c r="C2466">
        <v>0</v>
      </c>
      <c r="D2466" t="s">
        <v>89</v>
      </c>
      <c r="E2466">
        <v>0</v>
      </c>
      <c r="F2466">
        <v>0</v>
      </c>
      <c r="J2466" t="s">
        <v>89</v>
      </c>
      <c r="K2466">
        <v>1299203</v>
      </c>
      <c r="L2466">
        <v>1</v>
      </c>
    </row>
    <row r="2467" spans="1:12" x14ac:dyDescent="0.35">
      <c r="A2467">
        <v>6</v>
      </c>
      <c r="C2467">
        <v>0</v>
      </c>
      <c r="D2467" t="s">
        <v>89</v>
      </c>
      <c r="E2467">
        <v>0</v>
      </c>
      <c r="F2467">
        <v>0</v>
      </c>
      <c r="J2467" t="s">
        <v>89</v>
      </c>
      <c r="K2467">
        <v>1299203</v>
      </c>
      <c r="L2467">
        <v>1</v>
      </c>
    </row>
    <row r="2468" spans="1:12" x14ac:dyDescent="0.35">
      <c r="A2468">
        <v>7</v>
      </c>
      <c r="C2468">
        <v>0</v>
      </c>
      <c r="D2468" t="s">
        <v>89</v>
      </c>
      <c r="E2468">
        <v>0</v>
      </c>
      <c r="F2468">
        <v>0</v>
      </c>
      <c r="J2468" t="s">
        <v>89</v>
      </c>
      <c r="K2468">
        <v>1299203</v>
      </c>
      <c r="L2468">
        <v>1</v>
      </c>
    </row>
    <row r="2469" spans="1:12" x14ac:dyDescent="0.35">
      <c r="A2469">
        <v>8</v>
      </c>
      <c r="C2469">
        <v>0</v>
      </c>
      <c r="D2469" t="s">
        <v>89</v>
      </c>
      <c r="E2469">
        <v>0</v>
      </c>
      <c r="F2469">
        <v>0</v>
      </c>
      <c r="J2469" t="s">
        <v>89</v>
      </c>
      <c r="K2469">
        <v>1299203</v>
      </c>
      <c r="L2469">
        <v>1</v>
      </c>
    </row>
    <row r="2470" spans="1:12" x14ac:dyDescent="0.35">
      <c r="A2470">
        <v>9</v>
      </c>
      <c r="C2470">
        <v>0</v>
      </c>
      <c r="D2470" t="s">
        <v>89</v>
      </c>
      <c r="E2470">
        <v>0</v>
      </c>
      <c r="F2470">
        <v>0</v>
      </c>
      <c r="J2470" t="s">
        <v>89</v>
      </c>
      <c r="K2470">
        <v>1299203</v>
      </c>
      <c r="L2470">
        <v>1</v>
      </c>
    </row>
    <row r="2471" spans="1:12" x14ac:dyDescent="0.35">
      <c r="A2471">
        <v>10</v>
      </c>
      <c r="C2471">
        <v>0</v>
      </c>
      <c r="D2471" t="s">
        <v>89</v>
      </c>
      <c r="E2471">
        <v>0</v>
      </c>
      <c r="F2471">
        <v>0</v>
      </c>
      <c r="J2471" t="s">
        <v>89</v>
      </c>
      <c r="K2471">
        <v>1299203</v>
      </c>
      <c r="L2471">
        <v>1</v>
      </c>
    </row>
    <row r="2472" spans="1:12" x14ac:dyDescent="0.35">
      <c r="A2472">
        <v>11</v>
      </c>
      <c r="C2472">
        <v>0</v>
      </c>
      <c r="D2472" t="s">
        <v>89</v>
      </c>
      <c r="E2472">
        <v>0</v>
      </c>
      <c r="F2472">
        <v>0</v>
      </c>
      <c r="J2472" t="s">
        <v>89</v>
      </c>
      <c r="K2472">
        <v>1299203</v>
      </c>
      <c r="L2472">
        <v>1</v>
      </c>
    </row>
    <row r="2473" spans="1:12" x14ac:dyDescent="0.35">
      <c r="A2473">
        <v>12</v>
      </c>
      <c r="C2473">
        <v>0</v>
      </c>
      <c r="D2473" t="s">
        <v>89</v>
      </c>
      <c r="E2473">
        <v>0</v>
      </c>
      <c r="F2473">
        <v>0</v>
      </c>
      <c r="J2473" t="s">
        <v>89</v>
      </c>
      <c r="K2473">
        <v>1299203</v>
      </c>
      <c r="L2473">
        <v>1</v>
      </c>
    </row>
    <row r="2474" spans="1:12" x14ac:dyDescent="0.35">
      <c r="A2474">
        <v>1</v>
      </c>
      <c r="B2474" t="s">
        <v>102</v>
      </c>
      <c r="C2474">
        <v>26</v>
      </c>
      <c r="D2474">
        <v>61</v>
      </c>
      <c r="E2474">
        <v>2</v>
      </c>
      <c r="F2474">
        <v>14</v>
      </c>
      <c r="G2474" t="s">
        <v>219</v>
      </c>
      <c r="H2474" t="s">
        <v>219</v>
      </c>
      <c r="I2474">
        <v>22</v>
      </c>
      <c r="J2474">
        <v>61</v>
      </c>
      <c r="K2474">
        <v>235110</v>
      </c>
      <c r="L2474">
        <v>1</v>
      </c>
    </row>
    <row r="2475" spans="1:12" x14ac:dyDescent="0.35">
      <c r="A2475">
        <v>2</v>
      </c>
      <c r="B2475" t="s">
        <v>108</v>
      </c>
      <c r="C2475">
        <v>8</v>
      </c>
      <c r="D2475">
        <v>57</v>
      </c>
      <c r="E2475">
        <v>1</v>
      </c>
      <c r="F2475">
        <v>18</v>
      </c>
      <c r="G2475">
        <v>6.7585648148147381E-3</v>
      </c>
      <c r="H2475">
        <v>6.7585648148147381E-3</v>
      </c>
      <c r="I2475">
        <v>6.7585648148147381E-3</v>
      </c>
      <c r="J2475">
        <v>57</v>
      </c>
      <c r="K2475">
        <v>235110</v>
      </c>
      <c r="L2475">
        <v>1</v>
      </c>
    </row>
    <row r="2476" spans="1:12" x14ac:dyDescent="0.35">
      <c r="A2476">
        <v>3</v>
      </c>
      <c r="C2476">
        <v>0</v>
      </c>
      <c r="D2476" t="s">
        <v>89</v>
      </c>
      <c r="E2476">
        <v>0</v>
      </c>
      <c r="F2476">
        <v>0</v>
      </c>
      <c r="J2476" t="s">
        <v>89</v>
      </c>
      <c r="K2476">
        <v>235110</v>
      </c>
      <c r="L2476">
        <v>1</v>
      </c>
    </row>
    <row r="2477" spans="1:12" x14ac:dyDescent="0.35">
      <c r="A2477">
        <v>4</v>
      </c>
      <c r="C2477">
        <v>0</v>
      </c>
      <c r="D2477" t="s">
        <v>89</v>
      </c>
      <c r="E2477">
        <v>0</v>
      </c>
      <c r="F2477">
        <v>0</v>
      </c>
      <c r="J2477" t="s">
        <v>89</v>
      </c>
      <c r="K2477">
        <v>235110</v>
      </c>
      <c r="L2477">
        <v>1</v>
      </c>
    </row>
    <row r="2478" spans="1:12" x14ac:dyDescent="0.35">
      <c r="A2478">
        <v>5</v>
      </c>
      <c r="C2478">
        <v>0</v>
      </c>
      <c r="D2478" t="s">
        <v>89</v>
      </c>
      <c r="E2478">
        <v>0</v>
      </c>
      <c r="F2478">
        <v>0</v>
      </c>
      <c r="J2478" t="s">
        <v>89</v>
      </c>
      <c r="K2478">
        <v>235110</v>
      </c>
      <c r="L2478">
        <v>1</v>
      </c>
    </row>
    <row r="2479" spans="1:12" x14ac:dyDescent="0.35">
      <c r="A2479">
        <v>6</v>
      </c>
      <c r="C2479">
        <v>0</v>
      </c>
      <c r="D2479" t="s">
        <v>89</v>
      </c>
      <c r="E2479">
        <v>0</v>
      </c>
      <c r="F2479">
        <v>0</v>
      </c>
      <c r="J2479" t="s">
        <v>89</v>
      </c>
      <c r="K2479">
        <v>235110</v>
      </c>
      <c r="L2479">
        <v>1</v>
      </c>
    </row>
    <row r="2480" spans="1:12" x14ac:dyDescent="0.35">
      <c r="A2480">
        <v>7</v>
      </c>
      <c r="C2480">
        <v>0</v>
      </c>
      <c r="D2480" t="s">
        <v>89</v>
      </c>
      <c r="E2480">
        <v>0</v>
      </c>
      <c r="F2480">
        <v>0</v>
      </c>
      <c r="J2480" t="s">
        <v>89</v>
      </c>
      <c r="K2480">
        <v>235110</v>
      </c>
      <c r="L2480">
        <v>1</v>
      </c>
    </row>
    <row r="2481" spans="1:12" x14ac:dyDescent="0.35">
      <c r="A2481">
        <v>8</v>
      </c>
      <c r="C2481">
        <v>0</v>
      </c>
      <c r="D2481" t="s">
        <v>89</v>
      </c>
      <c r="E2481">
        <v>0</v>
      </c>
      <c r="F2481">
        <v>0</v>
      </c>
      <c r="J2481" t="s">
        <v>89</v>
      </c>
      <c r="K2481">
        <v>235110</v>
      </c>
      <c r="L2481">
        <v>1</v>
      </c>
    </row>
    <row r="2482" spans="1:12" x14ac:dyDescent="0.35">
      <c r="A2482">
        <v>9</v>
      </c>
      <c r="C2482">
        <v>0</v>
      </c>
      <c r="D2482" t="s">
        <v>89</v>
      </c>
      <c r="E2482">
        <v>0</v>
      </c>
      <c r="F2482">
        <v>0</v>
      </c>
      <c r="J2482" t="s">
        <v>89</v>
      </c>
      <c r="K2482">
        <v>235110</v>
      </c>
      <c r="L2482">
        <v>1</v>
      </c>
    </row>
    <row r="2483" spans="1:12" x14ac:dyDescent="0.35">
      <c r="A2483">
        <v>10</v>
      </c>
      <c r="C2483">
        <v>0</v>
      </c>
      <c r="D2483" t="s">
        <v>89</v>
      </c>
      <c r="E2483">
        <v>0</v>
      </c>
      <c r="F2483">
        <v>0</v>
      </c>
      <c r="J2483" t="s">
        <v>89</v>
      </c>
      <c r="K2483">
        <v>235110</v>
      </c>
      <c r="L2483">
        <v>1</v>
      </c>
    </row>
    <row r="2484" spans="1:12" x14ac:dyDescent="0.35">
      <c r="A2484">
        <v>11</v>
      </c>
      <c r="C2484">
        <v>0</v>
      </c>
      <c r="D2484" t="s">
        <v>89</v>
      </c>
      <c r="E2484">
        <v>0</v>
      </c>
      <c r="F2484">
        <v>0</v>
      </c>
      <c r="J2484" t="s">
        <v>89</v>
      </c>
      <c r="K2484">
        <v>235110</v>
      </c>
      <c r="L2484">
        <v>1</v>
      </c>
    </row>
    <row r="2485" spans="1:12" x14ac:dyDescent="0.35">
      <c r="A2485">
        <v>12</v>
      </c>
      <c r="C2485">
        <v>0</v>
      </c>
      <c r="D2485" t="s">
        <v>89</v>
      </c>
      <c r="E2485">
        <v>0</v>
      </c>
      <c r="F2485">
        <v>0</v>
      </c>
      <c r="J2485" t="s">
        <v>89</v>
      </c>
      <c r="K2485">
        <v>235110</v>
      </c>
      <c r="L2485">
        <v>1</v>
      </c>
    </row>
    <row r="2486" spans="1:12" x14ac:dyDescent="0.35">
      <c r="A2486">
        <v>1</v>
      </c>
      <c r="B2486" t="s">
        <v>141</v>
      </c>
      <c r="C2486">
        <v>14</v>
      </c>
      <c r="D2486">
        <v>71</v>
      </c>
      <c r="E2486">
        <v>2</v>
      </c>
      <c r="F2486">
        <v>4</v>
      </c>
      <c r="G2486" t="s">
        <v>231</v>
      </c>
      <c r="H2486" t="s">
        <v>231</v>
      </c>
      <c r="I2486">
        <v>30</v>
      </c>
      <c r="J2486">
        <v>71</v>
      </c>
      <c r="K2486">
        <v>855131</v>
      </c>
      <c r="L2486">
        <v>1</v>
      </c>
    </row>
    <row r="2487" spans="1:12" x14ac:dyDescent="0.35">
      <c r="A2487">
        <v>2</v>
      </c>
      <c r="B2487" t="s">
        <v>50</v>
      </c>
      <c r="C2487">
        <v>38</v>
      </c>
      <c r="D2487">
        <v>51</v>
      </c>
      <c r="E2487">
        <v>1</v>
      </c>
      <c r="F2487">
        <v>24</v>
      </c>
      <c r="G2487">
        <v>6.5337962962963569E-3</v>
      </c>
      <c r="H2487">
        <v>6.5337962962963569E-3</v>
      </c>
      <c r="I2487">
        <v>6.5337962962963569E-3</v>
      </c>
      <c r="J2487">
        <v>51</v>
      </c>
      <c r="K2487">
        <v>855131</v>
      </c>
      <c r="L2487">
        <v>1</v>
      </c>
    </row>
    <row r="2488" spans="1:12" x14ac:dyDescent="0.35">
      <c r="A2488">
        <v>3</v>
      </c>
      <c r="C2488">
        <v>0</v>
      </c>
      <c r="D2488" t="s">
        <v>89</v>
      </c>
      <c r="E2488">
        <v>0</v>
      </c>
      <c r="F2488">
        <v>0</v>
      </c>
      <c r="J2488" t="s">
        <v>89</v>
      </c>
      <c r="K2488">
        <v>855131</v>
      </c>
      <c r="L2488">
        <v>1</v>
      </c>
    </row>
    <row r="2489" spans="1:12" x14ac:dyDescent="0.35">
      <c r="A2489">
        <v>4</v>
      </c>
      <c r="C2489">
        <v>0</v>
      </c>
      <c r="D2489" t="s">
        <v>89</v>
      </c>
      <c r="E2489">
        <v>0</v>
      </c>
      <c r="F2489">
        <v>0</v>
      </c>
      <c r="J2489" t="s">
        <v>89</v>
      </c>
      <c r="K2489">
        <v>855131</v>
      </c>
      <c r="L2489">
        <v>1</v>
      </c>
    </row>
    <row r="2490" spans="1:12" x14ac:dyDescent="0.35">
      <c r="A2490">
        <v>5</v>
      </c>
      <c r="C2490">
        <v>0</v>
      </c>
      <c r="D2490" t="s">
        <v>89</v>
      </c>
      <c r="E2490">
        <v>0</v>
      </c>
      <c r="F2490">
        <v>0</v>
      </c>
      <c r="J2490" t="s">
        <v>89</v>
      </c>
      <c r="K2490">
        <v>855131</v>
      </c>
      <c r="L2490">
        <v>1</v>
      </c>
    </row>
    <row r="2491" spans="1:12" x14ac:dyDescent="0.35">
      <c r="A2491">
        <v>6</v>
      </c>
      <c r="C2491">
        <v>0</v>
      </c>
      <c r="D2491" t="s">
        <v>89</v>
      </c>
      <c r="E2491">
        <v>0</v>
      </c>
      <c r="F2491">
        <v>0</v>
      </c>
      <c r="J2491" t="s">
        <v>89</v>
      </c>
      <c r="K2491">
        <v>855131</v>
      </c>
      <c r="L2491">
        <v>1</v>
      </c>
    </row>
    <row r="2492" spans="1:12" x14ac:dyDescent="0.35">
      <c r="A2492">
        <v>7</v>
      </c>
      <c r="C2492">
        <v>0</v>
      </c>
      <c r="D2492" t="s">
        <v>89</v>
      </c>
      <c r="E2492">
        <v>0</v>
      </c>
      <c r="F2492">
        <v>0</v>
      </c>
      <c r="J2492" t="s">
        <v>89</v>
      </c>
      <c r="K2492">
        <v>855131</v>
      </c>
      <c r="L2492">
        <v>1</v>
      </c>
    </row>
    <row r="2493" spans="1:12" x14ac:dyDescent="0.35">
      <c r="A2493">
        <v>8</v>
      </c>
      <c r="C2493">
        <v>0</v>
      </c>
      <c r="D2493" t="s">
        <v>89</v>
      </c>
      <c r="E2493">
        <v>0</v>
      </c>
      <c r="F2493">
        <v>0</v>
      </c>
      <c r="J2493" t="s">
        <v>89</v>
      </c>
      <c r="K2493">
        <v>855131</v>
      </c>
      <c r="L2493">
        <v>1</v>
      </c>
    </row>
    <row r="2494" spans="1:12" x14ac:dyDescent="0.35">
      <c r="A2494">
        <v>9</v>
      </c>
      <c r="C2494">
        <v>0</v>
      </c>
      <c r="D2494" t="s">
        <v>89</v>
      </c>
      <c r="E2494">
        <v>0</v>
      </c>
      <c r="F2494">
        <v>0</v>
      </c>
      <c r="J2494" t="s">
        <v>89</v>
      </c>
      <c r="K2494">
        <v>855131</v>
      </c>
      <c r="L2494">
        <v>1</v>
      </c>
    </row>
    <row r="2495" spans="1:12" x14ac:dyDescent="0.35">
      <c r="A2495">
        <v>10</v>
      </c>
      <c r="C2495">
        <v>0</v>
      </c>
      <c r="D2495" t="s">
        <v>89</v>
      </c>
      <c r="E2495">
        <v>0</v>
      </c>
      <c r="F2495">
        <v>0</v>
      </c>
      <c r="J2495" t="s">
        <v>89</v>
      </c>
      <c r="K2495">
        <v>855131</v>
      </c>
      <c r="L2495">
        <v>1</v>
      </c>
    </row>
    <row r="2496" spans="1:12" x14ac:dyDescent="0.35">
      <c r="A2496">
        <v>11</v>
      </c>
      <c r="C2496">
        <v>0</v>
      </c>
      <c r="D2496" t="s">
        <v>89</v>
      </c>
      <c r="E2496">
        <v>0</v>
      </c>
      <c r="F2496">
        <v>0</v>
      </c>
      <c r="J2496" t="s">
        <v>89</v>
      </c>
      <c r="K2496">
        <v>855131</v>
      </c>
      <c r="L2496">
        <v>1</v>
      </c>
    </row>
    <row r="2497" spans="1:12" x14ac:dyDescent="0.35">
      <c r="A2497">
        <v>12</v>
      </c>
      <c r="C2497">
        <v>0</v>
      </c>
      <c r="D2497" t="s">
        <v>89</v>
      </c>
      <c r="E2497">
        <v>0</v>
      </c>
      <c r="F2497">
        <v>0</v>
      </c>
      <c r="J2497" t="s">
        <v>89</v>
      </c>
      <c r="K2497">
        <v>855131</v>
      </c>
      <c r="L2497">
        <v>1</v>
      </c>
    </row>
    <row r="2498" spans="1:12" x14ac:dyDescent="0.35">
      <c r="A2498">
        <v>1</v>
      </c>
      <c r="B2498" t="s">
        <v>146</v>
      </c>
      <c r="C2498">
        <v>8</v>
      </c>
      <c r="D2498">
        <v>62</v>
      </c>
      <c r="E2498">
        <v>3</v>
      </c>
      <c r="F2498">
        <v>13</v>
      </c>
      <c r="G2498" t="s">
        <v>219</v>
      </c>
      <c r="H2498" t="s">
        <v>219</v>
      </c>
      <c r="I2498">
        <v>22</v>
      </c>
      <c r="J2498">
        <v>62</v>
      </c>
      <c r="K2498">
        <v>485089</v>
      </c>
      <c r="L2498">
        <v>1</v>
      </c>
    </row>
    <row r="2499" spans="1:12" x14ac:dyDescent="0.35">
      <c r="A2499">
        <v>2</v>
      </c>
      <c r="B2499" t="s">
        <v>126</v>
      </c>
      <c r="C2499">
        <v>33</v>
      </c>
      <c r="D2499" t="s">
        <v>292</v>
      </c>
      <c r="E2499">
        <v>1</v>
      </c>
      <c r="F2499">
        <v>15</v>
      </c>
      <c r="G2499" t="s">
        <v>162</v>
      </c>
      <c r="H2499" t="s">
        <v>162</v>
      </c>
      <c r="I2499">
        <v>1</v>
      </c>
      <c r="J2499" t="s">
        <v>292</v>
      </c>
      <c r="K2499">
        <v>485089</v>
      </c>
      <c r="L2499">
        <v>1</v>
      </c>
    </row>
    <row r="2500" spans="1:12" x14ac:dyDescent="0.35">
      <c r="A2500">
        <v>3</v>
      </c>
      <c r="C2500">
        <v>0</v>
      </c>
      <c r="D2500" t="s">
        <v>89</v>
      </c>
      <c r="E2500">
        <v>0</v>
      </c>
      <c r="F2500">
        <v>0</v>
      </c>
      <c r="J2500" t="s">
        <v>89</v>
      </c>
      <c r="K2500">
        <v>485089</v>
      </c>
      <c r="L2500">
        <v>1</v>
      </c>
    </row>
    <row r="2501" spans="1:12" x14ac:dyDescent="0.35">
      <c r="A2501">
        <v>4</v>
      </c>
      <c r="C2501">
        <v>0</v>
      </c>
      <c r="D2501" t="s">
        <v>89</v>
      </c>
      <c r="E2501">
        <v>0</v>
      </c>
      <c r="F2501">
        <v>0</v>
      </c>
      <c r="J2501" t="s">
        <v>89</v>
      </c>
      <c r="K2501">
        <v>485089</v>
      </c>
      <c r="L2501">
        <v>1</v>
      </c>
    </row>
    <row r="2502" spans="1:12" x14ac:dyDescent="0.35">
      <c r="A2502">
        <v>5</v>
      </c>
      <c r="C2502">
        <v>0</v>
      </c>
      <c r="D2502" t="s">
        <v>89</v>
      </c>
      <c r="E2502">
        <v>0</v>
      </c>
      <c r="F2502">
        <v>0</v>
      </c>
      <c r="J2502" t="s">
        <v>89</v>
      </c>
      <c r="K2502">
        <v>485089</v>
      </c>
      <c r="L2502">
        <v>1</v>
      </c>
    </row>
    <row r="2503" spans="1:12" x14ac:dyDescent="0.35">
      <c r="A2503">
        <v>6</v>
      </c>
      <c r="C2503">
        <v>0</v>
      </c>
      <c r="D2503" t="s">
        <v>89</v>
      </c>
      <c r="E2503">
        <v>0</v>
      </c>
      <c r="F2503">
        <v>0</v>
      </c>
      <c r="J2503" t="s">
        <v>89</v>
      </c>
      <c r="K2503">
        <v>485089</v>
      </c>
      <c r="L2503">
        <v>1</v>
      </c>
    </row>
    <row r="2504" spans="1:12" x14ac:dyDescent="0.35">
      <c r="A2504">
        <v>7</v>
      </c>
      <c r="C2504">
        <v>0</v>
      </c>
      <c r="D2504" t="s">
        <v>89</v>
      </c>
      <c r="E2504">
        <v>0</v>
      </c>
      <c r="F2504">
        <v>0</v>
      </c>
      <c r="J2504" t="s">
        <v>89</v>
      </c>
      <c r="K2504">
        <v>485089</v>
      </c>
      <c r="L2504">
        <v>1</v>
      </c>
    </row>
    <row r="2505" spans="1:12" x14ac:dyDescent="0.35">
      <c r="A2505">
        <v>8</v>
      </c>
      <c r="C2505">
        <v>0</v>
      </c>
      <c r="D2505" t="s">
        <v>89</v>
      </c>
      <c r="E2505">
        <v>0</v>
      </c>
      <c r="F2505">
        <v>0</v>
      </c>
      <c r="J2505" t="s">
        <v>89</v>
      </c>
      <c r="K2505">
        <v>485089</v>
      </c>
      <c r="L2505">
        <v>1</v>
      </c>
    </row>
    <row r="2506" spans="1:12" x14ac:dyDescent="0.35">
      <c r="A2506">
        <v>9</v>
      </c>
      <c r="C2506">
        <v>0</v>
      </c>
      <c r="D2506" t="s">
        <v>89</v>
      </c>
      <c r="E2506">
        <v>0</v>
      </c>
      <c r="F2506">
        <v>0</v>
      </c>
      <c r="J2506" t="s">
        <v>89</v>
      </c>
      <c r="K2506">
        <v>485089</v>
      </c>
      <c r="L2506">
        <v>1</v>
      </c>
    </row>
    <row r="2507" spans="1:12" x14ac:dyDescent="0.35">
      <c r="A2507">
        <v>10</v>
      </c>
      <c r="C2507">
        <v>0</v>
      </c>
      <c r="D2507" t="s">
        <v>89</v>
      </c>
      <c r="E2507">
        <v>0</v>
      </c>
      <c r="F2507">
        <v>0</v>
      </c>
      <c r="J2507" t="s">
        <v>89</v>
      </c>
      <c r="K2507">
        <v>485089</v>
      </c>
      <c r="L2507">
        <v>1</v>
      </c>
    </row>
    <row r="2508" spans="1:12" x14ac:dyDescent="0.35">
      <c r="A2508">
        <v>11</v>
      </c>
      <c r="C2508">
        <v>0</v>
      </c>
      <c r="D2508" t="s">
        <v>89</v>
      </c>
      <c r="E2508">
        <v>0</v>
      </c>
      <c r="F2508">
        <v>0</v>
      </c>
      <c r="J2508" t="s">
        <v>89</v>
      </c>
      <c r="K2508">
        <v>485089</v>
      </c>
      <c r="L2508">
        <v>1</v>
      </c>
    </row>
    <row r="2509" spans="1:12" x14ac:dyDescent="0.35">
      <c r="A2509">
        <v>12</v>
      </c>
      <c r="C2509">
        <v>0</v>
      </c>
      <c r="D2509" t="s">
        <v>89</v>
      </c>
      <c r="E2509">
        <v>0</v>
      </c>
      <c r="F2509">
        <v>0</v>
      </c>
      <c r="J2509" t="s">
        <v>89</v>
      </c>
      <c r="K2509">
        <v>485089</v>
      </c>
      <c r="L2509">
        <v>1</v>
      </c>
    </row>
    <row r="2510" spans="1:12" x14ac:dyDescent="0.35">
      <c r="A2510">
        <v>1</v>
      </c>
      <c r="B2510" t="s">
        <v>163</v>
      </c>
      <c r="C2510">
        <v>15</v>
      </c>
      <c r="D2510">
        <v>56</v>
      </c>
      <c r="E2510">
        <v>1</v>
      </c>
      <c r="F2510">
        <v>19</v>
      </c>
      <c r="G2510" t="s">
        <v>219</v>
      </c>
      <c r="H2510" t="s">
        <v>219</v>
      </c>
      <c r="I2510">
        <v>22</v>
      </c>
      <c r="J2510">
        <v>56</v>
      </c>
      <c r="K2510">
        <v>244718</v>
      </c>
      <c r="L2510">
        <v>1</v>
      </c>
    </row>
    <row r="2511" spans="1:12" x14ac:dyDescent="0.35">
      <c r="A2511">
        <v>2</v>
      </c>
      <c r="B2511" t="s">
        <v>156</v>
      </c>
      <c r="C2511">
        <v>10</v>
      </c>
      <c r="D2511" t="s">
        <v>293</v>
      </c>
      <c r="E2511">
        <v>1</v>
      </c>
      <c r="F2511">
        <v>8</v>
      </c>
      <c r="G2511" t="s">
        <v>294</v>
      </c>
      <c r="H2511" t="s">
        <v>294</v>
      </c>
      <c r="I2511">
        <v>3</v>
      </c>
      <c r="J2511" t="s">
        <v>293</v>
      </c>
      <c r="K2511">
        <v>244718</v>
      </c>
      <c r="L2511">
        <v>1</v>
      </c>
    </row>
    <row r="2512" spans="1:12" x14ac:dyDescent="0.35">
      <c r="A2512">
        <v>3</v>
      </c>
      <c r="C2512">
        <v>0</v>
      </c>
      <c r="D2512" t="s">
        <v>89</v>
      </c>
      <c r="E2512">
        <v>0</v>
      </c>
      <c r="F2512">
        <v>0</v>
      </c>
      <c r="J2512" t="s">
        <v>89</v>
      </c>
      <c r="K2512">
        <v>244718</v>
      </c>
      <c r="L2512">
        <v>1</v>
      </c>
    </row>
    <row r="2513" spans="1:12" x14ac:dyDescent="0.35">
      <c r="A2513">
        <v>4</v>
      </c>
      <c r="C2513">
        <v>0</v>
      </c>
      <c r="D2513" t="s">
        <v>89</v>
      </c>
      <c r="E2513">
        <v>0</v>
      </c>
      <c r="F2513">
        <v>0</v>
      </c>
      <c r="J2513" t="s">
        <v>89</v>
      </c>
      <c r="K2513">
        <v>244718</v>
      </c>
      <c r="L2513">
        <v>1</v>
      </c>
    </row>
    <row r="2514" spans="1:12" x14ac:dyDescent="0.35">
      <c r="A2514">
        <v>5</v>
      </c>
      <c r="C2514">
        <v>0</v>
      </c>
      <c r="D2514" t="s">
        <v>89</v>
      </c>
      <c r="E2514">
        <v>0</v>
      </c>
      <c r="F2514">
        <v>0</v>
      </c>
      <c r="J2514" t="s">
        <v>89</v>
      </c>
      <c r="K2514">
        <v>244718</v>
      </c>
      <c r="L2514">
        <v>1</v>
      </c>
    </row>
    <row r="2515" spans="1:12" x14ac:dyDescent="0.35">
      <c r="A2515">
        <v>6</v>
      </c>
      <c r="C2515">
        <v>0</v>
      </c>
      <c r="D2515" t="s">
        <v>89</v>
      </c>
      <c r="E2515">
        <v>0</v>
      </c>
      <c r="F2515">
        <v>0</v>
      </c>
      <c r="J2515" t="s">
        <v>89</v>
      </c>
      <c r="K2515">
        <v>244718</v>
      </c>
      <c r="L2515">
        <v>1</v>
      </c>
    </row>
    <row r="2516" spans="1:12" x14ac:dyDescent="0.35">
      <c r="A2516">
        <v>7</v>
      </c>
      <c r="C2516">
        <v>0</v>
      </c>
      <c r="D2516" t="s">
        <v>89</v>
      </c>
      <c r="E2516">
        <v>0</v>
      </c>
      <c r="F2516">
        <v>0</v>
      </c>
      <c r="J2516" t="s">
        <v>89</v>
      </c>
      <c r="K2516">
        <v>244718</v>
      </c>
      <c r="L2516">
        <v>1</v>
      </c>
    </row>
    <row r="2517" spans="1:12" x14ac:dyDescent="0.35">
      <c r="A2517">
        <v>8</v>
      </c>
      <c r="C2517">
        <v>0</v>
      </c>
      <c r="D2517" t="s">
        <v>89</v>
      </c>
      <c r="E2517">
        <v>0</v>
      </c>
      <c r="F2517">
        <v>0</v>
      </c>
      <c r="J2517" t="s">
        <v>89</v>
      </c>
      <c r="K2517">
        <v>244718</v>
      </c>
      <c r="L2517">
        <v>1</v>
      </c>
    </row>
    <row r="2518" spans="1:12" x14ac:dyDescent="0.35">
      <c r="A2518">
        <v>9</v>
      </c>
      <c r="C2518">
        <v>0</v>
      </c>
      <c r="D2518" t="s">
        <v>89</v>
      </c>
      <c r="E2518">
        <v>0</v>
      </c>
      <c r="F2518">
        <v>0</v>
      </c>
      <c r="J2518" t="s">
        <v>89</v>
      </c>
      <c r="K2518">
        <v>244718</v>
      </c>
      <c r="L2518">
        <v>1</v>
      </c>
    </row>
    <row r="2519" spans="1:12" x14ac:dyDescent="0.35">
      <c r="A2519">
        <v>10</v>
      </c>
      <c r="C2519">
        <v>0</v>
      </c>
      <c r="D2519" t="s">
        <v>89</v>
      </c>
      <c r="E2519">
        <v>0</v>
      </c>
      <c r="F2519">
        <v>0</v>
      </c>
      <c r="J2519" t="s">
        <v>89</v>
      </c>
      <c r="K2519">
        <v>244718</v>
      </c>
      <c r="L2519">
        <v>1</v>
      </c>
    </row>
    <row r="2520" spans="1:12" x14ac:dyDescent="0.35">
      <c r="A2520">
        <v>11</v>
      </c>
      <c r="C2520">
        <v>0</v>
      </c>
      <c r="D2520" t="s">
        <v>89</v>
      </c>
      <c r="E2520">
        <v>0</v>
      </c>
      <c r="F2520">
        <v>0</v>
      </c>
      <c r="J2520" t="s">
        <v>89</v>
      </c>
      <c r="K2520">
        <v>244718</v>
      </c>
      <c r="L2520">
        <v>1</v>
      </c>
    </row>
    <row r="2521" spans="1:12" x14ac:dyDescent="0.35">
      <c r="A2521">
        <v>12</v>
      </c>
      <c r="C2521">
        <v>0</v>
      </c>
      <c r="D2521" t="s">
        <v>89</v>
      </c>
      <c r="E2521">
        <v>0</v>
      </c>
      <c r="F2521">
        <v>0</v>
      </c>
      <c r="J2521" t="s">
        <v>89</v>
      </c>
      <c r="K2521">
        <v>244718</v>
      </c>
      <c r="L2521">
        <v>1</v>
      </c>
    </row>
    <row r="2522" spans="1:12" x14ac:dyDescent="0.35">
      <c r="A2522">
        <v>1</v>
      </c>
      <c r="B2522" t="s">
        <v>108</v>
      </c>
      <c r="C2522">
        <v>7</v>
      </c>
      <c r="D2522">
        <v>57</v>
      </c>
      <c r="E2522">
        <v>2</v>
      </c>
      <c r="F2522">
        <v>18</v>
      </c>
      <c r="G2522" t="s">
        <v>219</v>
      </c>
      <c r="H2522" t="s">
        <v>219</v>
      </c>
      <c r="I2522">
        <v>22</v>
      </c>
      <c r="J2522">
        <v>57</v>
      </c>
      <c r="K2522">
        <v>1055578</v>
      </c>
      <c r="L2522">
        <v>1</v>
      </c>
    </row>
    <row r="2523" spans="1:12" x14ac:dyDescent="0.35">
      <c r="A2523">
        <v>2</v>
      </c>
      <c r="B2523" t="s">
        <v>156</v>
      </c>
      <c r="C2523">
        <v>31</v>
      </c>
      <c r="D2523" t="s">
        <v>293</v>
      </c>
      <c r="E2523">
        <v>1</v>
      </c>
      <c r="F2523">
        <v>8</v>
      </c>
      <c r="G2523" t="s">
        <v>294</v>
      </c>
      <c r="H2523" t="s">
        <v>294</v>
      </c>
      <c r="I2523">
        <v>3</v>
      </c>
      <c r="J2523" t="s">
        <v>293</v>
      </c>
      <c r="K2523">
        <v>1055578</v>
      </c>
      <c r="L2523">
        <v>1</v>
      </c>
    </row>
    <row r="2524" spans="1:12" x14ac:dyDescent="0.35">
      <c r="A2524">
        <v>3</v>
      </c>
      <c r="C2524">
        <v>0</v>
      </c>
      <c r="D2524" t="s">
        <v>89</v>
      </c>
      <c r="E2524">
        <v>0</v>
      </c>
      <c r="F2524">
        <v>0</v>
      </c>
      <c r="J2524" t="s">
        <v>89</v>
      </c>
      <c r="K2524">
        <v>1055578</v>
      </c>
      <c r="L2524">
        <v>1</v>
      </c>
    </row>
    <row r="2525" spans="1:12" x14ac:dyDescent="0.35">
      <c r="A2525">
        <v>4</v>
      </c>
      <c r="C2525">
        <v>0</v>
      </c>
      <c r="D2525" t="s">
        <v>89</v>
      </c>
      <c r="E2525">
        <v>0</v>
      </c>
      <c r="F2525">
        <v>0</v>
      </c>
      <c r="J2525" t="s">
        <v>89</v>
      </c>
      <c r="K2525">
        <v>1055578</v>
      </c>
      <c r="L2525">
        <v>1</v>
      </c>
    </row>
    <row r="2526" spans="1:12" x14ac:dyDescent="0.35">
      <c r="A2526">
        <v>5</v>
      </c>
      <c r="C2526">
        <v>0</v>
      </c>
      <c r="D2526" t="s">
        <v>89</v>
      </c>
      <c r="E2526">
        <v>0</v>
      </c>
      <c r="F2526">
        <v>0</v>
      </c>
      <c r="J2526" t="s">
        <v>89</v>
      </c>
      <c r="K2526">
        <v>1055578</v>
      </c>
      <c r="L2526">
        <v>1</v>
      </c>
    </row>
    <row r="2527" spans="1:12" x14ac:dyDescent="0.35">
      <c r="A2527">
        <v>6</v>
      </c>
      <c r="C2527">
        <v>0</v>
      </c>
      <c r="D2527" t="s">
        <v>89</v>
      </c>
      <c r="E2527">
        <v>0</v>
      </c>
      <c r="F2527">
        <v>0</v>
      </c>
      <c r="J2527" t="s">
        <v>89</v>
      </c>
      <c r="K2527">
        <v>1055578</v>
      </c>
      <c r="L2527">
        <v>1</v>
      </c>
    </row>
    <row r="2528" spans="1:12" x14ac:dyDescent="0.35">
      <c r="A2528">
        <v>7</v>
      </c>
      <c r="C2528">
        <v>0</v>
      </c>
      <c r="D2528" t="s">
        <v>89</v>
      </c>
      <c r="E2528">
        <v>0</v>
      </c>
      <c r="F2528">
        <v>0</v>
      </c>
      <c r="J2528" t="s">
        <v>89</v>
      </c>
      <c r="K2528">
        <v>1055578</v>
      </c>
      <c r="L2528">
        <v>1</v>
      </c>
    </row>
    <row r="2529" spans="1:12" x14ac:dyDescent="0.35">
      <c r="A2529">
        <v>8</v>
      </c>
      <c r="C2529">
        <v>0</v>
      </c>
      <c r="D2529" t="s">
        <v>89</v>
      </c>
      <c r="E2529">
        <v>0</v>
      </c>
      <c r="F2529">
        <v>0</v>
      </c>
      <c r="J2529" t="s">
        <v>89</v>
      </c>
      <c r="K2529">
        <v>1055578</v>
      </c>
      <c r="L2529">
        <v>1</v>
      </c>
    </row>
    <row r="2530" spans="1:12" x14ac:dyDescent="0.35">
      <c r="A2530">
        <v>9</v>
      </c>
      <c r="C2530">
        <v>0</v>
      </c>
      <c r="D2530" t="s">
        <v>89</v>
      </c>
      <c r="E2530">
        <v>0</v>
      </c>
      <c r="F2530">
        <v>0</v>
      </c>
      <c r="J2530" t="s">
        <v>89</v>
      </c>
      <c r="K2530">
        <v>1055578</v>
      </c>
      <c r="L2530">
        <v>1</v>
      </c>
    </row>
    <row r="2531" spans="1:12" x14ac:dyDescent="0.35">
      <c r="A2531">
        <v>10</v>
      </c>
      <c r="C2531">
        <v>0</v>
      </c>
      <c r="D2531" t="s">
        <v>89</v>
      </c>
      <c r="E2531">
        <v>0</v>
      </c>
      <c r="F2531">
        <v>0</v>
      </c>
      <c r="J2531" t="s">
        <v>89</v>
      </c>
      <c r="K2531">
        <v>1055578</v>
      </c>
      <c r="L2531">
        <v>1</v>
      </c>
    </row>
    <row r="2532" spans="1:12" x14ac:dyDescent="0.35">
      <c r="A2532">
        <v>11</v>
      </c>
      <c r="C2532">
        <v>0</v>
      </c>
      <c r="D2532" t="s">
        <v>89</v>
      </c>
      <c r="E2532">
        <v>0</v>
      </c>
      <c r="F2532">
        <v>0</v>
      </c>
      <c r="J2532" t="s">
        <v>89</v>
      </c>
      <c r="K2532">
        <v>1055578</v>
      </c>
      <c r="L2532">
        <v>1</v>
      </c>
    </row>
    <row r="2533" spans="1:12" x14ac:dyDescent="0.35">
      <c r="A2533">
        <v>12</v>
      </c>
      <c r="C2533">
        <v>0</v>
      </c>
      <c r="D2533" t="s">
        <v>89</v>
      </c>
      <c r="E2533">
        <v>0</v>
      </c>
      <c r="F2533">
        <v>0</v>
      </c>
      <c r="J2533" t="s">
        <v>89</v>
      </c>
      <c r="K2533">
        <v>1055578</v>
      </c>
      <c r="L2533">
        <v>1</v>
      </c>
    </row>
    <row r="2534" spans="1:12" x14ac:dyDescent="0.35">
      <c r="A2534">
        <v>1</v>
      </c>
      <c r="B2534" t="s">
        <v>92</v>
      </c>
      <c r="C2534">
        <v>9</v>
      </c>
      <c r="D2534" t="s">
        <v>298</v>
      </c>
      <c r="E2534">
        <v>2</v>
      </c>
      <c r="F2534">
        <v>6</v>
      </c>
      <c r="G2534" t="s">
        <v>231</v>
      </c>
      <c r="H2534" t="s">
        <v>231</v>
      </c>
      <c r="I2534">
        <v>30</v>
      </c>
      <c r="J2534" t="s">
        <v>298</v>
      </c>
      <c r="K2534">
        <v>359849</v>
      </c>
      <c r="L2534">
        <v>1</v>
      </c>
    </row>
    <row r="2535" spans="1:12" x14ac:dyDescent="0.35">
      <c r="A2535">
        <v>2</v>
      </c>
      <c r="B2535" t="s">
        <v>126</v>
      </c>
      <c r="C2535">
        <v>3</v>
      </c>
      <c r="D2535" t="s">
        <v>292</v>
      </c>
      <c r="E2535">
        <v>1</v>
      </c>
      <c r="F2535">
        <v>15</v>
      </c>
      <c r="G2535" t="s">
        <v>162</v>
      </c>
      <c r="H2535" t="s">
        <v>162</v>
      </c>
      <c r="I2535">
        <v>1</v>
      </c>
      <c r="J2535" t="s">
        <v>292</v>
      </c>
      <c r="K2535">
        <v>359849</v>
      </c>
      <c r="L2535">
        <v>1</v>
      </c>
    </row>
    <row r="2536" spans="1:12" x14ac:dyDescent="0.35">
      <c r="A2536">
        <v>3</v>
      </c>
      <c r="C2536">
        <v>0</v>
      </c>
      <c r="D2536" t="s">
        <v>89</v>
      </c>
      <c r="E2536">
        <v>0</v>
      </c>
      <c r="F2536">
        <v>0</v>
      </c>
      <c r="J2536" t="s">
        <v>89</v>
      </c>
      <c r="K2536">
        <v>359849</v>
      </c>
      <c r="L2536">
        <v>1</v>
      </c>
    </row>
    <row r="2537" spans="1:12" x14ac:dyDescent="0.35">
      <c r="A2537">
        <v>4</v>
      </c>
      <c r="C2537">
        <v>0</v>
      </c>
      <c r="D2537" t="s">
        <v>89</v>
      </c>
      <c r="E2537">
        <v>0</v>
      </c>
      <c r="F2537">
        <v>0</v>
      </c>
      <c r="J2537" t="s">
        <v>89</v>
      </c>
      <c r="K2537">
        <v>359849</v>
      </c>
      <c r="L2537">
        <v>1</v>
      </c>
    </row>
    <row r="2538" spans="1:12" x14ac:dyDescent="0.35">
      <c r="A2538">
        <v>5</v>
      </c>
      <c r="C2538">
        <v>0</v>
      </c>
      <c r="D2538" t="s">
        <v>89</v>
      </c>
      <c r="E2538">
        <v>0</v>
      </c>
      <c r="F2538">
        <v>0</v>
      </c>
      <c r="J2538" t="s">
        <v>89</v>
      </c>
      <c r="K2538">
        <v>359849</v>
      </c>
      <c r="L2538">
        <v>1</v>
      </c>
    </row>
    <row r="2539" spans="1:12" x14ac:dyDescent="0.35">
      <c r="A2539">
        <v>6</v>
      </c>
      <c r="C2539">
        <v>0</v>
      </c>
      <c r="D2539" t="s">
        <v>89</v>
      </c>
      <c r="E2539">
        <v>0</v>
      </c>
      <c r="F2539">
        <v>0</v>
      </c>
      <c r="J2539" t="s">
        <v>89</v>
      </c>
      <c r="K2539">
        <v>359849</v>
      </c>
      <c r="L2539">
        <v>1</v>
      </c>
    </row>
    <row r="2540" spans="1:12" x14ac:dyDescent="0.35">
      <c r="A2540">
        <v>7</v>
      </c>
      <c r="C2540">
        <v>0</v>
      </c>
      <c r="D2540" t="s">
        <v>89</v>
      </c>
      <c r="E2540">
        <v>0</v>
      </c>
      <c r="F2540">
        <v>0</v>
      </c>
      <c r="J2540" t="s">
        <v>89</v>
      </c>
      <c r="K2540">
        <v>359849</v>
      </c>
      <c r="L2540">
        <v>1</v>
      </c>
    </row>
    <row r="2541" spans="1:12" x14ac:dyDescent="0.35">
      <c r="A2541">
        <v>8</v>
      </c>
      <c r="C2541">
        <v>0</v>
      </c>
      <c r="D2541" t="s">
        <v>89</v>
      </c>
      <c r="E2541">
        <v>0</v>
      </c>
      <c r="F2541">
        <v>0</v>
      </c>
      <c r="J2541" t="s">
        <v>89</v>
      </c>
      <c r="K2541">
        <v>359849</v>
      </c>
      <c r="L2541">
        <v>1</v>
      </c>
    </row>
    <row r="2542" spans="1:12" x14ac:dyDescent="0.35">
      <c r="A2542">
        <v>9</v>
      </c>
      <c r="C2542">
        <v>0</v>
      </c>
      <c r="D2542" t="s">
        <v>89</v>
      </c>
      <c r="E2542">
        <v>0</v>
      </c>
      <c r="F2542">
        <v>0</v>
      </c>
      <c r="J2542" t="s">
        <v>89</v>
      </c>
      <c r="K2542">
        <v>359849</v>
      </c>
      <c r="L2542">
        <v>1</v>
      </c>
    </row>
    <row r="2543" spans="1:12" x14ac:dyDescent="0.35">
      <c r="A2543">
        <v>10</v>
      </c>
      <c r="C2543">
        <v>0</v>
      </c>
      <c r="D2543" t="s">
        <v>89</v>
      </c>
      <c r="E2543">
        <v>0</v>
      </c>
      <c r="F2543">
        <v>0</v>
      </c>
      <c r="J2543" t="s">
        <v>89</v>
      </c>
      <c r="K2543">
        <v>359849</v>
      </c>
      <c r="L2543">
        <v>1</v>
      </c>
    </row>
    <row r="2544" spans="1:12" x14ac:dyDescent="0.35">
      <c r="A2544">
        <v>11</v>
      </c>
      <c r="C2544">
        <v>0</v>
      </c>
      <c r="D2544" t="s">
        <v>89</v>
      </c>
      <c r="E2544">
        <v>0</v>
      </c>
      <c r="F2544">
        <v>0</v>
      </c>
      <c r="J2544" t="s">
        <v>89</v>
      </c>
      <c r="K2544">
        <v>359849</v>
      </c>
      <c r="L2544">
        <v>1</v>
      </c>
    </row>
    <row r="2545" spans="1:12" x14ac:dyDescent="0.35">
      <c r="A2545">
        <v>12</v>
      </c>
      <c r="C2545">
        <v>0</v>
      </c>
      <c r="D2545" t="s">
        <v>89</v>
      </c>
      <c r="E2545">
        <v>0</v>
      </c>
      <c r="F2545">
        <v>0</v>
      </c>
      <c r="J2545" t="s">
        <v>89</v>
      </c>
      <c r="K2545">
        <v>359849</v>
      </c>
      <c r="L2545">
        <v>1</v>
      </c>
    </row>
    <row r="2546" spans="1:12" x14ac:dyDescent="0.35">
      <c r="A2546">
        <v>1</v>
      </c>
      <c r="B2546" t="s">
        <v>171</v>
      </c>
      <c r="C2546">
        <v>23</v>
      </c>
      <c r="D2546">
        <v>64</v>
      </c>
      <c r="E2546">
        <v>1</v>
      </c>
      <c r="F2546">
        <v>11</v>
      </c>
      <c r="G2546" t="s">
        <v>222</v>
      </c>
      <c r="H2546" t="s">
        <v>222</v>
      </c>
      <c r="I2546">
        <v>24</v>
      </c>
      <c r="J2546">
        <v>64</v>
      </c>
      <c r="K2546">
        <v>331478</v>
      </c>
      <c r="L2546">
        <v>1</v>
      </c>
    </row>
    <row r="2547" spans="1:12" x14ac:dyDescent="0.35">
      <c r="A2547">
        <v>2</v>
      </c>
      <c r="B2547" t="s">
        <v>156</v>
      </c>
      <c r="C2547">
        <v>6</v>
      </c>
      <c r="D2547" t="s">
        <v>293</v>
      </c>
      <c r="E2547">
        <v>1</v>
      </c>
      <c r="F2547">
        <v>8</v>
      </c>
      <c r="G2547" t="s">
        <v>294</v>
      </c>
      <c r="H2547" t="s">
        <v>294</v>
      </c>
      <c r="I2547">
        <v>3</v>
      </c>
      <c r="J2547" t="s">
        <v>293</v>
      </c>
      <c r="K2547">
        <v>331478</v>
      </c>
      <c r="L2547">
        <v>1</v>
      </c>
    </row>
    <row r="2548" spans="1:12" x14ac:dyDescent="0.35">
      <c r="A2548">
        <v>3</v>
      </c>
      <c r="C2548">
        <v>0</v>
      </c>
      <c r="D2548" t="s">
        <v>89</v>
      </c>
      <c r="E2548">
        <v>0</v>
      </c>
      <c r="F2548">
        <v>0</v>
      </c>
      <c r="J2548" t="s">
        <v>89</v>
      </c>
      <c r="K2548">
        <v>331478</v>
      </c>
      <c r="L2548">
        <v>1</v>
      </c>
    </row>
    <row r="2549" spans="1:12" x14ac:dyDescent="0.35">
      <c r="A2549">
        <v>4</v>
      </c>
      <c r="C2549">
        <v>0</v>
      </c>
      <c r="D2549" t="s">
        <v>89</v>
      </c>
      <c r="E2549">
        <v>0</v>
      </c>
      <c r="F2549">
        <v>0</v>
      </c>
      <c r="J2549" t="s">
        <v>89</v>
      </c>
      <c r="K2549">
        <v>331478</v>
      </c>
      <c r="L2549">
        <v>1</v>
      </c>
    </row>
    <row r="2550" spans="1:12" x14ac:dyDescent="0.35">
      <c r="A2550">
        <v>5</v>
      </c>
      <c r="C2550">
        <v>0</v>
      </c>
      <c r="D2550" t="s">
        <v>89</v>
      </c>
      <c r="E2550">
        <v>0</v>
      </c>
      <c r="F2550">
        <v>0</v>
      </c>
      <c r="J2550" t="s">
        <v>89</v>
      </c>
      <c r="K2550">
        <v>331478</v>
      </c>
      <c r="L2550">
        <v>1</v>
      </c>
    </row>
    <row r="2551" spans="1:12" x14ac:dyDescent="0.35">
      <c r="A2551">
        <v>6</v>
      </c>
      <c r="C2551">
        <v>0</v>
      </c>
      <c r="D2551" t="s">
        <v>89</v>
      </c>
      <c r="E2551">
        <v>0</v>
      </c>
      <c r="F2551">
        <v>0</v>
      </c>
      <c r="J2551" t="s">
        <v>89</v>
      </c>
      <c r="K2551">
        <v>331478</v>
      </c>
      <c r="L2551">
        <v>1</v>
      </c>
    </row>
    <row r="2552" spans="1:12" x14ac:dyDescent="0.35">
      <c r="A2552">
        <v>7</v>
      </c>
      <c r="C2552">
        <v>0</v>
      </c>
      <c r="D2552" t="s">
        <v>89</v>
      </c>
      <c r="E2552">
        <v>0</v>
      </c>
      <c r="F2552">
        <v>0</v>
      </c>
      <c r="J2552" t="s">
        <v>89</v>
      </c>
      <c r="K2552">
        <v>331478</v>
      </c>
      <c r="L2552">
        <v>1</v>
      </c>
    </row>
    <row r="2553" spans="1:12" x14ac:dyDescent="0.35">
      <c r="A2553">
        <v>8</v>
      </c>
      <c r="C2553">
        <v>0</v>
      </c>
      <c r="D2553" t="s">
        <v>89</v>
      </c>
      <c r="E2553">
        <v>0</v>
      </c>
      <c r="F2553">
        <v>0</v>
      </c>
      <c r="J2553" t="s">
        <v>89</v>
      </c>
      <c r="K2553">
        <v>331478</v>
      </c>
      <c r="L2553">
        <v>1</v>
      </c>
    </row>
    <row r="2554" spans="1:12" x14ac:dyDescent="0.35">
      <c r="A2554">
        <v>9</v>
      </c>
      <c r="C2554">
        <v>0</v>
      </c>
      <c r="D2554" t="s">
        <v>89</v>
      </c>
      <c r="E2554">
        <v>0</v>
      </c>
      <c r="F2554">
        <v>0</v>
      </c>
      <c r="J2554" t="s">
        <v>89</v>
      </c>
      <c r="K2554">
        <v>331478</v>
      </c>
      <c r="L2554">
        <v>1</v>
      </c>
    </row>
    <row r="2555" spans="1:12" x14ac:dyDescent="0.35">
      <c r="A2555">
        <v>10</v>
      </c>
      <c r="C2555">
        <v>0</v>
      </c>
      <c r="D2555" t="s">
        <v>89</v>
      </c>
      <c r="E2555">
        <v>0</v>
      </c>
      <c r="F2555">
        <v>0</v>
      </c>
      <c r="J2555" t="s">
        <v>89</v>
      </c>
      <c r="K2555">
        <v>331478</v>
      </c>
      <c r="L2555">
        <v>1</v>
      </c>
    </row>
    <row r="2556" spans="1:12" x14ac:dyDescent="0.35">
      <c r="A2556">
        <v>11</v>
      </c>
      <c r="C2556">
        <v>0</v>
      </c>
      <c r="D2556" t="s">
        <v>89</v>
      </c>
      <c r="E2556">
        <v>0</v>
      </c>
      <c r="F2556">
        <v>0</v>
      </c>
      <c r="J2556" t="s">
        <v>89</v>
      </c>
      <c r="K2556">
        <v>331478</v>
      </c>
      <c r="L2556">
        <v>1</v>
      </c>
    </row>
    <row r="2557" spans="1:12" x14ac:dyDescent="0.35">
      <c r="A2557">
        <v>12</v>
      </c>
      <c r="C2557">
        <v>0</v>
      </c>
      <c r="D2557" t="s">
        <v>89</v>
      </c>
      <c r="E2557">
        <v>0</v>
      </c>
      <c r="F2557">
        <v>0</v>
      </c>
      <c r="J2557" t="s">
        <v>89</v>
      </c>
      <c r="K2557">
        <v>331478</v>
      </c>
      <c r="L2557">
        <v>1</v>
      </c>
    </row>
    <row r="2558" spans="1:12" x14ac:dyDescent="0.35">
      <c r="A2558">
        <v>1</v>
      </c>
      <c r="B2558" t="s">
        <v>143</v>
      </c>
      <c r="C2558">
        <v>38</v>
      </c>
      <c r="D2558">
        <v>74</v>
      </c>
      <c r="E2558">
        <v>2</v>
      </c>
      <c r="F2558">
        <v>1</v>
      </c>
      <c r="G2558" t="s">
        <v>231</v>
      </c>
      <c r="H2558" t="s">
        <v>231</v>
      </c>
      <c r="I2558">
        <v>30</v>
      </c>
      <c r="J2558">
        <v>74</v>
      </c>
      <c r="K2558">
        <v>477570</v>
      </c>
      <c r="L2558">
        <v>1</v>
      </c>
    </row>
    <row r="2559" spans="1:12" x14ac:dyDescent="0.35">
      <c r="A2559">
        <v>2</v>
      </c>
      <c r="B2559" t="s">
        <v>161</v>
      </c>
      <c r="C2559">
        <v>1</v>
      </c>
      <c r="D2559">
        <v>58</v>
      </c>
      <c r="E2559">
        <v>1</v>
      </c>
      <c r="F2559">
        <v>17</v>
      </c>
      <c r="G2559">
        <v>6.7851851851852274E-3</v>
      </c>
      <c r="H2559">
        <v>6.7851851851852274E-3</v>
      </c>
      <c r="I2559">
        <v>6.7851851851852274E-3</v>
      </c>
      <c r="J2559">
        <v>58</v>
      </c>
      <c r="K2559">
        <v>477570</v>
      </c>
      <c r="L2559">
        <v>1</v>
      </c>
    </row>
    <row r="2560" spans="1:12" x14ac:dyDescent="0.35">
      <c r="A2560">
        <v>3</v>
      </c>
      <c r="C2560">
        <v>0</v>
      </c>
      <c r="D2560" t="s">
        <v>89</v>
      </c>
      <c r="E2560">
        <v>0</v>
      </c>
      <c r="F2560">
        <v>0</v>
      </c>
      <c r="J2560" t="s">
        <v>89</v>
      </c>
      <c r="K2560">
        <v>477570</v>
      </c>
      <c r="L2560">
        <v>1</v>
      </c>
    </row>
    <row r="2561" spans="1:12" x14ac:dyDescent="0.35">
      <c r="A2561">
        <v>4</v>
      </c>
      <c r="C2561">
        <v>0</v>
      </c>
      <c r="D2561" t="s">
        <v>89</v>
      </c>
      <c r="E2561">
        <v>0</v>
      </c>
      <c r="F2561">
        <v>0</v>
      </c>
      <c r="J2561" t="s">
        <v>89</v>
      </c>
      <c r="K2561">
        <v>477570</v>
      </c>
      <c r="L2561">
        <v>1</v>
      </c>
    </row>
    <row r="2562" spans="1:12" x14ac:dyDescent="0.35">
      <c r="A2562">
        <v>5</v>
      </c>
      <c r="C2562">
        <v>0</v>
      </c>
      <c r="D2562" t="s">
        <v>89</v>
      </c>
      <c r="E2562">
        <v>0</v>
      </c>
      <c r="F2562">
        <v>0</v>
      </c>
      <c r="J2562" t="s">
        <v>89</v>
      </c>
      <c r="K2562">
        <v>477570</v>
      </c>
      <c r="L2562">
        <v>1</v>
      </c>
    </row>
    <row r="2563" spans="1:12" x14ac:dyDescent="0.35">
      <c r="A2563">
        <v>6</v>
      </c>
      <c r="C2563">
        <v>0</v>
      </c>
      <c r="D2563" t="s">
        <v>89</v>
      </c>
      <c r="E2563">
        <v>0</v>
      </c>
      <c r="F2563">
        <v>0</v>
      </c>
      <c r="J2563" t="s">
        <v>89</v>
      </c>
      <c r="K2563">
        <v>477570</v>
      </c>
      <c r="L2563">
        <v>1</v>
      </c>
    </row>
    <row r="2564" spans="1:12" x14ac:dyDescent="0.35">
      <c r="A2564">
        <v>7</v>
      </c>
      <c r="C2564">
        <v>0</v>
      </c>
      <c r="D2564" t="s">
        <v>89</v>
      </c>
      <c r="E2564">
        <v>0</v>
      </c>
      <c r="F2564">
        <v>0</v>
      </c>
      <c r="J2564" t="s">
        <v>89</v>
      </c>
      <c r="K2564">
        <v>477570</v>
      </c>
      <c r="L2564">
        <v>1</v>
      </c>
    </row>
    <row r="2565" spans="1:12" x14ac:dyDescent="0.35">
      <c r="A2565">
        <v>8</v>
      </c>
      <c r="C2565">
        <v>0</v>
      </c>
      <c r="D2565" t="s">
        <v>89</v>
      </c>
      <c r="E2565">
        <v>0</v>
      </c>
      <c r="F2565">
        <v>0</v>
      </c>
      <c r="J2565" t="s">
        <v>89</v>
      </c>
      <c r="K2565">
        <v>477570</v>
      </c>
      <c r="L2565">
        <v>1</v>
      </c>
    </row>
    <row r="2566" spans="1:12" x14ac:dyDescent="0.35">
      <c r="A2566">
        <v>9</v>
      </c>
      <c r="C2566">
        <v>0</v>
      </c>
      <c r="D2566" t="s">
        <v>89</v>
      </c>
      <c r="E2566">
        <v>0</v>
      </c>
      <c r="F2566">
        <v>0</v>
      </c>
      <c r="J2566" t="s">
        <v>89</v>
      </c>
      <c r="K2566">
        <v>477570</v>
      </c>
      <c r="L2566">
        <v>1</v>
      </c>
    </row>
    <row r="2567" spans="1:12" x14ac:dyDescent="0.35">
      <c r="A2567">
        <v>10</v>
      </c>
      <c r="C2567">
        <v>0</v>
      </c>
      <c r="D2567" t="s">
        <v>89</v>
      </c>
      <c r="E2567">
        <v>0</v>
      </c>
      <c r="F2567">
        <v>0</v>
      </c>
      <c r="J2567" t="s">
        <v>89</v>
      </c>
      <c r="K2567">
        <v>477570</v>
      </c>
      <c r="L2567">
        <v>1</v>
      </c>
    </row>
    <row r="2568" spans="1:12" x14ac:dyDescent="0.35">
      <c r="A2568">
        <v>11</v>
      </c>
      <c r="C2568">
        <v>0</v>
      </c>
      <c r="D2568" t="s">
        <v>89</v>
      </c>
      <c r="E2568">
        <v>0</v>
      </c>
      <c r="F2568">
        <v>0</v>
      </c>
      <c r="J2568" t="s">
        <v>89</v>
      </c>
      <c r="K2568">
        <v>477570</v>
      </c>
      <c r="L2568">
        <v>1</v>
      </c>
    </row>
    <row r="2569" spans="1:12" x14ac:dyDescent="0.35">
      <c r="A2569">
        <v>12</v>
      </c>
      <c r="C2569">
        <v>0</v>
      </c>
      <c r="D2569" t="s">
        <v>89</v>
      </c>
      <c r="E2569">
        <v>0</v>
      </c>
      <c r="F2569">
        <v>0</v>
      </c>
      <c r="J2569" t="s">
        <v>89</v>
      </c>
      <c r="K2569">
        <v>477570</v>
      </c>
      <c r="L2569">
        <v>1</v>
      </c>
    </row>
    <row r="2570" spans="1:12" x14ac:dyDescent="0.35">
      <c r="A2570">
        <v>1</v>
      </c>
      <c r="B2570" t="s">
        <v>167</v>
      </c>
      <c r="C2570">
        <v>27</v>
      </c>
      <c r="D2570">
        <v>72</v>
      </c>
      <c r="E2570">
        <v>2</v>
      </c>
      <c r="F2570">
        <v>3</v>
      </c>
      <c r="G2570" t="s">
        <v>231</v>
      </c>
      <c r="H2570" t="s">
        <v>231</v>
      </c>
      <c r="I2570">
        <v>30</v>
      </c>
      <c r="J2570">
        <v>72</v>
      </c>
      <c r="K2570">
        <v>227678</v>
      </c>
      <c r="L2570">
        <v>1</v>
      </c>
    </row>
    <row r="2571" spans="1:12" x14ac:dyDescent="0.35">
      <c r="A2571">
        <v>2</v>
      </c>
      <c r="B2571" t="s">
        <v>126</v>
      </c>
      <c r="C2571">
        <v>2</v>
      </c>
      <c r="D2571" t="s">
        <v>292</v>
      </c>
      <c r="E2571">
        <v>1</v>
      </c>
      <c r="F2571">
        <v>15</v>
      </c>
      <c r="G2571" t="s">
        <v>162</v>
      </c>
      <c r="H2571" t="s">
        <v>162</v>
      </c>
      <c r="I2571">
        <v>1</v>
      </c>
      <c r="J2571" t="s">
        <v>292</v>
      </c>
      <c r="K2571">
        <v>227678</v>
      </c>
      <c r="L2571">
        <v>1</v>
      </c>
    </row>
    <row r="2572" spans="1:12" x14ac:dyDescent="0.35">
      <c r="A2572">
        <v>3</v>
      </c>
      <c r="C2572">
        <v>0</v>
      </c>
      <c r="D2572" t="s">
        <v>89</v>
      </c>
      <c r="E2572">
        <v>0</v>
      </c>
      <c r="F2572">
        <v>0</v>
      </c>
      <c r="J2572" t="s">
        <v>89</v>
      </c>
      <c r="K2572">
        <v>227678</v>
      </c>
      <c r="L2572">
        <v>1</v>
      </c>
    </row>
    <row r="2573" spans="1:12" x14ac:dyDescent="0.35">
      <c r="A2573">
        <v>4</v>
      </c>
      <c r="C2573">
        <v>0</v>
      </c>
      <c r="D2573" t="s">
        <v>89</v>
      </c>
      <c r="E2573">
        <v>0</v>
      </c>
      <c r="F2573">
        <v>0</v>
      </c>
      <c r="J2573" t="s">
        <v>89</v>
      </c>
      <c r="K2573">
        <v>227678</v>
      </c>
      <c r="L2573">
        <v>1</v>
      </c>
    </row>
    <row r="2574" spans="1:12" x14ac:dyDescent="0.35">
      <c r="A2574">
        <v>5</v>
      </c>
      <c r="C2574">
        <v>0</v>
      </c>
      <c r="D2574" t="s">
        <v>89</v>
      </c>
      <c r="E2574">
        <v>0</v>
      </c>
      <c r="F2574">
        <v>0</v>
      </c>
      <c r="J2574" t="s">
        <v>89</v>
      </c>
      <c r="K2574">
        <v>227678</v>
      </c>
      <c r="L2574">
        <v>1</v>
      </c>
    </row>
    <row r="2575" spans="1:12" x14ac:dyDescent="0.35">
      <c r="A2575">
        <v>6</v>
      </c>
      <c r="C2575">
        <v>0</v>
      </c>
      <c r="D2575" t="s">
        <v>89</v>
      </c>
      <c r="E2575">
        <v>0</v>
      </c>
      <c r="F2575">
        <v>0</v>
      </c>
      <c r="J2575" t="s">
        <v>89</v>
      </c>
      <c r="K2575">
        <v>227678</v>
      </c>
      <c r="L2575">
        <v>1</v>
      </c>
    </row>
    <row r="2576" spans="1:12" x14ac:dyDescent="0.35">
      <c r="A2576">
        <v>7</v>
      </c>
      <c r="C2576">
        <v>0</v>
      </c>
      <c r="D2576" t="s">
        <v>89</v>
      </c>
      <c r="E2576">
        <v>0</v>
      </c>
      <c r="F2576">
        <v>0</v>
      </c>
      <c r="J2576" t="s">
        <v>89</v>
      </c>
      <c r="K2576">
        <v>227678</v>
      </c>
      <c r="L2576">
        <v>1</v>
      </c>
    </row>
    <row r="2577" spans="1:12" x14ac:dyDescent="0.35">
      <c r="A2577">
        <v>8</v>
      </c>
      <c r="C2577">
        <v>0</v>
      </c>
      <c r="D2577" t="s">
        <v>89</v>
      </c>
      <c r="E2577">
        <v>0</v>
      </c>
      <c r="F2577">
        <v>0</v>
      </c>
      <c r="J2577" t="s">
        <v>89</v>
      </c>
      <c r="K2577">
        <v>227678</v>
      </c>
      <c r="L2577">
        <v>1</v>
      </c>
    </row>
    <row r="2578" spans="1:12" x14ac:dyDescent="0.35">
      <c r="A2578">
        <v>9</v>
      </c>
      <c r="C2578">
        <v>0</v>
      </c>
      <c r="D2578" t="s">
        <v>89</v>
      </c>
      <c r="E2578">
        <v>0</v>
      </c>
      <c r="F2578">
        <v>0</v>
      </c>
      <c r="J2578" t="s">
        <v>89</v>
      </c>
      <c r="K2578">
        <v>227678</v>
      </c>
      <c r="L2578">
        <v>1</v>
      </c>
    </row>
    <row r="2579" spans="1:12" x14ac:dyDescent="0.35">
      <c r="A2579">
        <v>10</v>
      </c>
      <c r="C2579">
        <v>0</v>
      </c>
      <c r="D2579" t="s">
        <v>89</v>
      </c>
      <c r="E2579">
        <v>0</v>
      </c>
      <c r="F2579">
        <v>0</v>
      </c>
      <c r="J2579" t="s">
        <v>89</v>
      </c>
      <c r="K2579">
        <v>227678</v>
      </c>
      <c r="L2579">
        <v>1</v>
      </c>
    </row>
    <row r="2580" spans="1:12" x14ac:dyDescent="0.35">
      <c r="A2580">
        <v>11</v>
      </c>
      <c r="C2580">
        <v>0</v>
      </c>
      <c r="D2580" t="s">
        <v>89</v>
      </c>
      <c r="E2580">
        <v>0</v>
      </c>
      <c r="F2580">
        <v>0</v>
      </c>
      <c r="J2580" t="s">
        <v>89</v>
      </c>
      <c r="K2580">
        <v>227678</v>
      </c>
      <c r="L2580">
        <v>1</v>
      </c>
    </row>
    <row r="2581" spans="1:12" x14ac:dyDescent="0.35">
      <c r="A2581">
        <v>12</v>
      </c>
      <c r="C2581">
        <v>0</v>
      </c>
      <c r="D2581" t="s">
        <v>89</v>
      </c>
      <c r="E2581">
        <v>0</v>
      </c>
      <c r="F2581">
        <v>0</v>
      </c>
      <c r="J2581" t="s">
        <v>89</v>
      </c>
      <c r="K2581">
        <v>227678</v>
      </c>
      <c r="L2581">
        <v>1</v>
      </c>
    </row>
    <row r="2582" spans="1:12" x14ac:dyDescent="0.35">
      <c r="A2582">
        <v>1</v>
      </c>
      <c r="B2582" t="s">
        <v>69</v>
      </c>
      <c r="C2582">
        <v>44</v>
      </c>
      <c r="D2582">
        <v>65</v>
      </c>
      <c r="E2582">
        <v>2</v>
      </c>
      <c r="F2582">
        <v>10</v>
      </c>
      <c r="G2582" t="s">
        <v>229</v>
      </c>
      <c r="H2582" t="s">
        <v>229</v>
      </c>
      <c r="I2582">
        <v>27</v>
      </c>
      <c r="J2582">
        <v>65</v>
      </c>
      <c r="K2582">
        <v>728984</v>
      </c>
      <c r="L2582">
        <v>1</v>
      </c>
    </row>
    <row r="2583" spans="1:12" x14ac:dyDescent="0.35">
      <c r="A2583">
        <v>2</v>
      </c>
      <c r="B2583" t="s">
        <v>156</v>
      </c>
      <c r="C2583">
        <v>35</v>
      </c>
      <c r="D2583" t="s">
        <v>293</v>
      </c>
      <c r="E2583">
        <v>1</v>
      </c>
      <c r="F2583">
        <v>8</v>
      </c>
      <c r="G2583" t="s">
        <v>294</v>
      </c>
      <c r="H2583" t="s">
        <v>294</v>
      </c>
      <c r="I2583">
        <v>3</v>
      </c>
      <c r="J2583" t="s">
        <v>293</v>
      </c>
      <c r="K2583">
        <v>728984</v>
      </c>
      <c r="L2583">
        <v>1</v>
      </c>
    </row>
    <row r="2584" spans="1:12" x14ac:dyDescent="0.35">
      <c r="A2584">
        <v>3</v>
      </c>
      <c r="C2584">
        <v>0</v>
      </c>
      <c r="D2584" t="s">
        <v>89</v>
      </c>
      <c r="E2584">
        <v>0</v>
      </c>
      <c r="F2584">
        <v>0</v>
      </c>
      <c r="J2584" t="s">
        <v>89</v>
      </c>
      <c r="K2584">
        <v>728984</v>
      </c>
      <c r="L2584">
        <v>1</v>
      </c>
    </row>
    <row r="2585" spans="1:12" x14ac:dyDescent="0.35">
      <c r="A2585">
        <v>4</v>
      </c>
      <c r="C2585">
        <v>0</v>
      </c>
      <c r="D2585" t="s">
        <v>89</v>
      </c>
      <c r="E2585">
        <v>0</v>
      </c>
      <c r="F2585">
        <v>0</v>
      </c>
      <c r="J2585" t="s">
        <v>89</v>
      </c>
      <c r="K2585">
        <v>728984</v>
      </c>
      <c r="L2585">
        <v>1</v>
      </c>
    </row>
    <row r="2586" spans="1:12" x14ac:dyDescent="0.35">
      <c r="A2586">
        <v>5</v>
      </c>
      <c r="C2586">
        <v>0</v>
      </c>
      <c r="D2586" t="s">
        <v>89</v>
      </c>
      <c r="E2586">
        <v>0</v>
      </c>
      <c r="F2586">
        <v>0</v>
      </c>
      <c r="J2586" t="s">
        <v>89</v>
      </c>
      <c r="K2586">
        <v>728984</v>
      </c>
      <c r="L2586">
        <v>1</v>
      </c>
    </row>
    <row r="2587" spans="1:12" x14ac:dyDescent="0.35">
      <c r="A2587">
        <v>6</v>
      </c>
      <c r="C2587">
        <v>0</v>
      </c>
      <c r="D2587" t="s">
        <v>89</v>
      </c>
      <c r="E2587">
        <v>0</v>
      </c>
      <c r="F2587">
        <v>0</v>
      </c>
      <c r="J2587" t="s">
        <v>89</v>
      </c>
      <c r="K2587">
        <v>728984</v>
      </c>
      <c r="L2587">
        <v>1</v>
      </c>
    </row>
    <row r="2588" spans="1:12" x14ac:dyDescent="0.35">
      <c r="A2588">
        <v>7</v>
      </c>
      <c r="C2588">
        <v>0</v>
      </c>
      <c r="D2588" t="s">
        <v>89</v>
      </c>
      <c r="E2588">
        <v>0</v>
      </c>
      <c r="F2588">
        <v>0</v>
      </c>
      <c r="J2588" t="s">
        <v>89</v>
      </c>
      <c r="K2588">
        <v>728984</v>
      </c>
      <c r="L2588">
        <v>1</v>
      </c>
    </row>
    <row r="2589" spans="1:12" x14ac:dyDescent="0.35">
      <c r="A2589">
        <v>8</v>
      </c>
      <c r="C2589">
        <v>0</v>
      </c>
      <c r="D2589" t="s">
        <v>89</v>
      </c>
      <c r="E2589">
        <v>0</v>
      </c>
      <c r="F2589">
        <v>0</v>
      </c>
      <c r="J2589" t="s">
        <v>89</v>
      </c>
      <c r="K2589">
        <v>728984</v>
      </c>
      <c r="L2589">
        <v>1</v>
      </c>
    </row>
    <row r="2590" spans="1:12" x14ac:dyDescent="0.35">
      <c r="A2590">
        <v>9</v>
      </c>
      <c r="C2590">
        <v>0</v>
      </c>
      <c r="D2590" t="s">
        <v>89</v>
      </c>
      <c r="E2590">
        <v>0</v>
      </c>
      <c r="F2590">
        <v>0</v>
      </c>
      <c r="J2590" t="s">
        <v>89</v>
      </c>
      <c r="K2590">
        <v>728984</v>
      </c>
      <c r="L2590">
        <v>1</v>
      </c>
    </row>
    <row r="2591" spans="1:12" x14ac:dyDescent="0.35">
      <c r="A2591">
        <v>10</v>
      </c>
      <c r="C2591">
        <v>0</v>
      </c>
      <c r="D2591" t="s">
        <v>89</v>
      </c>
      <c r="E2591">
        <v>0</v>
      </c>
      <c r="F2591">
        <v>0</v>
      </c>
      <c r="J2591" t="s">
        <v>89</v>
      </c>
      <c r="K2591">
        <v>728984</v>
      </c>
      <c r="L2591">
        <v>1</v>
      </c>
    </row>
    <row r="2592" spans="1:12" x14ac:dyDescent="0.35">
      <c r="A2592">
        <v>11</v>
      </c>
      <c r="C2592">
        <v>0</v>
      </c>
      <c r="D2592" t="s">
        <v>89</v>
      </c>
      <c r="E2592">
        <v>0</v>
      </c>
      <c r="F2592">
        <v>0</v>
      </c>
      <c r="J2592" t="s">
        <v>89</v>
      </c>
      <c r="K2592">
        <v>728984</v>
      </c>
      <c r="L2592">
        <v>1</v>
      </c>
    </row>
    <row r="2593" spans="1:12" x14ac:dyDescent="0.35">
      <c r="A2593">
        <v>12</v>
      </c>
      <c r="C2593">
        <v>0</v>
      </c>
      <c r="D2593" t="s">
        <v>89</v>
      </c>
      <c r="E2593">
        <v>0</v>
      </c>
      <c r="F2593">
        <v>0</v>
      </c>
      <c r="J2593" t="s">
        <v>89</v>
      </c>
      <c r="K2593">
        <v>728984</v>
      </c>
      <c r="L2593">
        <v>1</v>
      </c>
    </row>
    <row r="2594" spans="1:12" x14ac:dyDescent="0.35">
      <c r="A2594">
        <v>1</v>
      </c>
      <c r="B2594" t="s">
        <v>165</v>
      </c>
      <c r="C2594">
        <v>32</v>
      </c>
      <c r="D2594">
        <v>66</v>
      </c>
      <c r="E2594">
        <v>2</v>
      </c>
      <c r="F2594">
        <v>9</v>
      </c>
      <c r="G2594" t="s">
        <v>299</v>
      </c>
      <c r="H2594" t="s">
        <v>299</v>
      </c>
      <c r="I2594">
        <v>29</v>
      </c>
      <c r="J2594">
        <v>66</v>
      </c>
      <c r="K2594">
        <v>156732</v>
      </c>
      <c r="L2594">
        <v>1</v>
      </c>
    </row>
    <row r="2595" spans="1:12" x14ac:dyDescent="0.35">
      <c r="A2595">
        <v>2</v>
      </c>
      <c r="B2595" t="s">
        <v>156</v>
      </c>
      <c r="C2595">
        <v>5</v>
      </c>
      <c r="D2595" t="s">
        <v>293</v>
      </c>
      <c r="E2595">
        <v>1</v>
      </c>
      <c r="F2595">
        <v>8</v>
      </c>
      <c r="G2595" t="s">
        <v>294</v>
      </c>
      <c r="H2595" t="s">
        <v>294</v>
      </c>
      <c r="I2595">
        <v>3</v>
      </c>
      <c r="J2595" t="s">
        <v>293</v>
      </c>
      <c r="K2595">
        <v>156732</v>
      </c>
      <c r="L2595">
        <v>1</v>
      </c>
    </row>
    <row r="2596" spans="1:12" x14ac:dyDescent="0.35">
      <c r="A2596">
        <v>3</v>
      </c>
      <c r="C2596">
        <v>0</v>
      </c>
      <c r="D2596" t="s">
        <v>89</v>
      </c>
      <c r="E2596">
        <v>0</v>
      </c>
      <c r="F2596">
        <v>0</v>
      </c>
      <c r="J2596" t="s">
        <v>89</v>
      </c>
      <c r="K2596">
        <v>156732</v>
      </c>
      <c r="L2596">
        <v>1</v>
      </c>
    </row>
    <row r="2597" spans="1:12" x14ac:dyDescent="0.35">
      <c r="A2597">
        <v>4</v>
      </c>
      <c r="C2597">
        <v>0</v>
      </c>
      <c r="D2597" t="s">
        <v>89</v>
      </c>
      <c r="E2597">
        <v>0</v>
      </c>
      <c r="F2597">
        <v>0</v>
      </c>
      <c r="J2597" t="s">
        <v>89</v>
      </c>
      <c r="K2597">
        <v>156732</v>
      </c>
      <c r="L2597">
        <v>1</v>
      </c>
    </row>
    <row r="2598" spans="1:12" x14ac:dyDescent="0.35">
      <c r="A2598">
        <v>5</v>
      </c>
      <c r="C2598">
        <v>0</v>
      </c>
      <c r="D2598" t="s">
        <v>89</v>
      </c>
      <c r="E2598">
        <v>0</v>
      </c>
      <c r="F2598">
        <v>0</v>
      </c>
      <c r="J2598" t="s">
        <v>89</v>
      </c>
      <c r="K2598">
        <v>156732</v>
      </c>
      <c r="L2598">
        <v>1</v>
      </c>
    </row>
    <row r="2599" spans="1:12" x14ac:dyDescent="0.35">
      <c r="A2599">
        <v>6</v>
      </c>
      <c r="C2599">
        <v>0</v>
      </c>
      <c r="D2599" t="s">
        <v>89</v>
      </c>
      <c r="E2599">
        <v>0</v>
      </c>
      <c r="F2599">
        <v>0</v>
      </c>
      <c r="J2599" t="s">
        <v>89</v>
      </c>
      <c r="K2599">
        <v>156732</v>
      </c>
      <c r="L2599">
        <v>1</v>
      </c>
    </row>
    <row r="2600" spans="1:12" x14ac:dyDescent="0.35">
      <c r="A2600">
        <v>7</v>
      </c>
      <c r="C2600">
        <v>0</v>
      </c>
      <c r="D2600" t="s">
        <v>89</v>
      </c>
      <c r="E2600">
        <v>0</v>
      </c>
      <c r="F2600">
        <v>0</v>
      </c>
      <c r="J2600" t="s">
        <v>89</v>
      </c>
      <c r="K2600">
        <v>156732</v>
      </c>
      <c r="L2600">
        <v>1</v>
      </c>
    </row>
    <row r="2601" spans="1:12" x14ac:dyDescent="0.35">
      <c r="A2601">
        <v>8</v>
      </c>
      <c r="C2601">
        <v>0</v>
      </c>
      <c r="D2601" t="s">
        <v>89</v>
      </c>
      <c r="E2601">
        <v>0</v>
      </c>
      <c r="F2601">
        <v>0</v>
      </c>
      <c r="J2601" t="s">
        <v>89</v>
      </c>
      <c r="K2601">
        <v>156732</v>
      </c>
      <c r="L2601">
        <v>1</v>
      </c>
    </row>
    <row r="2602" spans="1:12" x14ac:dyDescent="0.35">
      <c r="A2602">
        <v>9</v>
      </c>
      <c r="C2602">
        <v>0</v>
      </c>
      <c r="D2602" t="s">
        <v>89</v>
      </c>
      <c r="E2602">
        <v>0</v>
      </c>
      <c r="F2602">
        <v>0</v>
      </c>
      <c r="J2602" t="s">
        <v>89</v>
      </c>
      <c r="K2602">
        <v>156732</v>
      </c>
      <c r="L2602">
        <v>1</v>
      </c>
    </row>
    <row r="2603" spans="1:12" x14ac:dyDescent="0.35">
      <c r="A2603">
        <v>10</v>
      </c>
      <c r="C2603">
        <v>0</v>
      </c>
      <c r="D2603" t="s">
        <v>89</v>
      </c>
      <c r="E2603">
        <v>0</v>
      </c>
      <c r="F2603">
        <v>0</v>
      </c>
      <c r="J2603" t="s">
        <v>89</v>
      </c>
      <c r="K2603">
        <v>156732</v>
      </c>
      <c r="L2603">
        <v>1</v>
      </c>
    </row>
    <row r="2604" spans="1:12" x14ac:dyDescent="0.35">
      <c r="A2604">
        <v>11</v>
      </c>
      <c r="C2604">
        <v>0</v>
      </c>
      <c r="D2604" t="s">
        <v>89</v>
      </c>
      <c r="E2604">
        <v>0</v>
      </c>
      <c r="F2604">
        <v>0</v>
      </c>
      <c r="J2604" t="s">
        <v>89</v>
      </c>
      <c r="K2604">
        <v>156732</v>
      </c>
      <c r="L2604">
        <v>1</v>
      </c>
    </row>
    <row r="2605" spans="1:12" x14ac:dyDescent="0.35">
      <c r="A2605">
        <v>12</v>
      </c>
      <c r="C2605">
        <v>0</v>
      </c>
      <c r="D2605" t="s">
        <v>89</v>
      </c>
      <c r="E2605">
        <v>0</v>
      </c>
      <c r="F2605">
        <v>0</v>
      </c>
      <c r="J2605" t="s">
        <v>89</v>
      </c>
      <c r="K2605">
        <v>156732</v>
      </c>
      <c r="L2605">
        <v>1</v>
      </c>
    </row>
    <row r="2606" spans="1:12" x14ac:dyDescent="0.35">
      <c r="A2606">
        <v>1</v>
      </c>
      <c r="B2606" t="s">
        <v>135</v>
      </c>
      <c r="C2606">
        <v>11</v>
      </c>
      <c r="D2606">
        <v>68</v>
      </c>
      <c r="E2606">
        <v>3</v>
      </c>
      <c r="F2606">
        <v>7</v>
      </c>
      <c r="G2606" t="s">
        <v>231</v>
      </c>
      <c r="H2606" t="s">
        <v>231</v>
      </c>
      <c r="I2606">
        <v>30</v>
      </c>
      <c r="J2606">
        <v>68</v>
      </c>
      <c r="K2606">
        <v>695821</v>
      </c>
      <c r="L2606">
        <v>1</v>
      </c>
    </row>
    <row r="2607" spans="1:12" x14ac:dyDescent="0.35">
      <c r="A2607">
        <v>2</v>
      </c>
      <c r="B2607" t="s">
        <v>156</v>
      </c>
      <c r="C2607">
        <v>4</v>
      </c>
      <c r="D2607" t="s">
        <v>293</v>
      </c>
      <c r="E2607">
        <v>1</v>
      </c>
      <c r="F2607">
        <v>8</v>
      </c>
      <c r="G2607" t="s">
        <v>294</v>
      </c>
      <c r="H2607" t="s">
        <v>294</v>
      </c>
      <c r="I2607">
        <v>3</v>
      </c>
      <c r="J2607" t="s">
        <v>293</v>
      </c>
      <c r="K2607">
        <v>695821</v>
      </c>
      <c r="L2607">
        <v>1</v>
      </c>
    </row>
    <row r="2608" spans="1:12" x14ac:dyDescent="0.35">
      <c r="A2608">
        <v>3</v>
      </c>
      <c r="C2608">
        <v>0</v>
      </c>
      <c r="D2608" t="s">
        <v>257</v>
      </c>
      <c r="E2608">
        <v>0</v>
      </c>
      <c r="F2608">
        <v>0</v>
      </c>
      <c r="J2608" t="s">
        <v>257</v>
      </c>
      <c r="K2608">
        <v>695821</v>
      </c>
      <c r="L2608">
        <v>1</v>
      </c>
    </row>
    <row r="2609" spans="1:12" x14ac:dyDescent="0.35">
      <c r="A2609">
        <v>4</v>
      </c>
      <c r="C2609">
        <v>0</v>
      </c>
      <c r="D2609" t="s">
        <v>257</v>
      </c>
      <c r="E2609">
        <v>0</v>
      </c>
      <c r="F2609">
        <v>0</v>
      </c>
      <c r="J2609" t="s">
        <v>257</v>
      </c>
      <c r="K2609">
        <v>695821</v>
      </c>
      <c r="L2609">
        <v>1</v>
      </c>
    </row>
    <row r="2610" spans="1:12" x14ac:dyDescent="0.35">
      <c r="A2610">
        <v>5</v>
      </c>
      <c r="C2610">
        <v>0</v>
      </c>
      <c r="D2610" t="s">
        <v>257</v>
      </c>
      <c r="E2610">
        <v>0</v>
      </c>
      <c r="F2610">
        <v>0</v>
      </c>
      <c r="J2610" t="s">
        <v>257</v>
      </c>
      <c r="K2610">
        <v>695821</v>
      </c>
      <c r="L2610">
        <v>1</v>
      </c>
    </row>
    <row r="2611" spans="1:12" x14ac:dyDescent="0.35">
      <c r="A2611">
        <v>6</v>
      </c>
      <c r="C2611">
        <v>0</v>
      </c>
      <c r="D2611" t="s">
        <v>257</v>
      </c>
      <c r="E2611">
        <v>0</v>
      </c>
      <c r="F2611">
        <v>0</v>
      </c>
      <c r="J2611" t="s">
        <v>257</v>
      </c>
      <c r="K2611">
        <v>695821</v>
      </c>
      <c r="L2611">
        <v>1</v>
      </c>
    </row>
    <row r="2612" spans="1:12" x14ac:dyDescent="0.35">
      <c r="A2612">
        <v>7</v>
      </c>
      <c r="C2612">
        <v>0</v>
      </c>
      <c r="D2612" t="s">
        <v>257</v>
      </c>
      <c r="E2612">
        <v>0</v>
      </c>
      <c r="F2612">
        <v>0</v>
      </c>
      <c r="J2612" t="s">
        <v>257</v>
      </c>
      <c r="K2612">
        <v>695821</v>
      </c>
      <c r="L2612">
        <v>1</v>
      </c>
    </row>
    <row r="2613" spans="1:12" x14ac:dyDescent="0.35">
      <c r="A2613">
        <v>8</v>
      </c>
      <c r="C2613">
        <v>0</v>
      </c>
      <c r="D2613" t="s">
        <v>257</v>
      </c>
      <c r="E2613">
        <v>0</v>
      </c>
      <c r="F2613">
        <v>0</v>
      </c>
      <c r="J2613" t="s">
        <v>257</v>
      </c>
      <c r="K2613">
        <v>695821</v>
      </c>
      <c r="L2613">
        <v>1</v>
      </c>
    </row>
    <row r="2614" spans="1:12" x14ac:dyDescent="0.35">
      <c r="A2614">
        <v>9</v>
      </c>
      <c r="C2614">
        <v>0</v>
      </c>
      <c r="D2614" t="s">
        <v>257</v>
      </c>
      <c r="E2614">
        <v>0</v>
      </c>
      <c r="F2614">
        <v>0</v>
      </c>
      <c r="J2614" t="s">
        <v>257</v>
      </c>
      <c r="K2614">
        <v>695821</v>
      </c>
      <c r="L2614">
        <v>1</v>
      </c>
    </row>
    <row r="2615" spans="1:12" x14ac:dyDescent="0.35">
      <c r="A2615">
        <v>10</v>
      </c>
      <c r="C2615">
        <v>0</v>
      </c>
      <c r="D2615" t="s">
        <v>257</v>
      </c>
      <c r="E2615">
        <v>0</v>
      </c>
      <c r="F2615">
        <v>0</v>
      </c>
      <c r="J2615" t="s">
        <v>257</v>
      </c>
      <c r="K2615">
        <v>695821</v>
      </c>
      <c r="L2615">
        <v>1</v>
      </c>
    </row>
    <row r="2616" spans="1:12" x14ac:dyDescent="0.35">
      <c r="A2616">
        <v>11</v>
      </c>
      <c r="C2616">
        <v>0</v>
      </c>
      <c r="D2616" t="s">
        <v>257</v>
      </c>
      <c r="E2616">
        <v>0</v>
      </c>
      <c r="F2616">
        <v>0</v>
      </c>
      <c r="J2616" t="s">
        <v>257</v>
      </c>
      <c r="K2616">
        <v>695821</v>
      </c>
      <c r="L2616">
        <v>1</v>
      </c>
    </row>
    <row r="2617" spans="1:12" x14ac:dyDescent="0.35">
      <c r="A2617">
        <v>12</v>
      </c>
      <c r="C2617">
        <v>0</v>
      </c>
      <c r="D2617" t="s">
        <v>257</v>
      </c>
      <c r="E2617">
        <v>0</v>
      </c>
      <c r="F2617">
        <v>0</v>
      </c>
      <c r="J2617" t="s">
        <v>257</v>
      </c>
      <c r="K2617">
        <v>695821</v>
      </c>
      <c r="L2617">
        <v>1</v>
      </c>
    </row>
    <row r="2618" spans="1:12" x14ac:dyDescent="0.35">
      <c r="A2618">
        <v>1</v>
      </c>
      <c r="B2618" t="s">
        <v>145</v>
      </c>
      <c r="C2618">
        <v>48</v>
      </c>
      <c r="D2618">
        <v>73</v>
      </c>
      <c r="E2618">
        <v>1</v>
      </c>
      <c r="F2618">
        <v>2</v>
      </c>
      <c r="G2618" t="s">
        <v>231</v>
      </c>
      <c r="H2618" t="s">
        <v>231</v>
      </c>
      <c r="I2618">
        <v>30</v>
      </c>
      <c r="J2618">
        <v>73</v>
      </c>
      <c r="K2618">
        <v>468509</v>
      </c>
      <c r="L2618">
        <v>1</v>
      </c>
    </row>
    <row r="2619" spans="1:12" x14ac:dyDescent="0.35">
      <c r="A2619">
        <v>2</v>
      </c>
      <c r="B2619" t="s">
        <v>156</v>
      </c>
      <c r="C2619">
        <v>39</v>
      </c>
      <c r="D2619" t="s">
        <v>293</v>
      </c>
      <c r="E2619">
        <v>1</v>
      </c>
      <c r="F2619">
        <v>8</v>
      </c>
      <c r="G2619" t="s">
        <v>294</v>
      </c>
      <c r="H2619" t="s">
        <v>294</v>
      </c>
      <c r="I2619">
        <v>3</v>
      </c>
      <c r="J2619" t="s">
        <v>293</v>
      </c>
      <c r="K2619">
        <v>468509</v>
      </c>
      <c r="L2619">
        <v>1</v>
      </c>
    </row>
    <row r="2620" spans="1:12" x14ac:dyDescent="0.35">
      <c r="A2620">
        <v>3</v>
      </c>
      <c r="C2620">
        <v>0</v>
      </c>
      <c r="D2620" t="s">
        <v>89</v>
      </c>
      <c r="E2620">
        <v>0</v>
      </c>
      <c r="F2620">
        <v>0</v>
      </c>
      <c r="J2620" t="s">
        <v>89</v>
      </c>
      <c r="K2620">
        <v>468509</v>
      </c>
      <c r="L2620">
        <v>1</v>
      </c>
    </row>
    <row r="2621" spans="1:12" x14ac:dyDescent="0.35">
      <c r="A2621">
        <v>4</v>
      </c>
      <c r="C2621">
        <v>0</v>
      </c>
      <c r="D2621" t="s">
        <v>89</v>
      </c>
      <c r="E2621">
        <v>0</v>
      </c>
      <c r="F2621">
        <v>0</v>
      </c>
      <c r="J2621" t="s">
        <v>89</v>
      </c>
      <c r="K2621">
        <v>468509</v>
      </c>
      <c r="L2621">
        <v>1</v>
      </c>
    </row>
    <row r="2622" spans="1:12" x14ac:dyDescent="0.35">
      <c r="A2622">
        <v>5</v>
      </c>
      <c r="C2622">
        <v>0</v>
      </c>
      <c r="D2622" t="s">
        <v>89</v>
      </c>
      <c r="E2622">
        <v>0</v>
      </c>
      <c r="F2622">
        <v>0</v>
      </c>
      <c r="J2622" t="s">
        <v>89</v>
      </c>
      <c r="K2622">
        <v>468509</v>
      </c>
      <c r="L2622">
        <v>1</v>
      </c>
    </row>
    <row r="2623" spans="1:12" x14ac:dyDescent="0.35">
      <c r="A2623">
        <v>6</v>
      </c>
      <c r="C2623">
        <v>0</v>
      </c>
      <c r="D2623" t="s">
        <v>89</v>
      </c>
      <c r="E2623">
        <v>0</v>
      </c>
      <c r="F2623">
        <v>0</v>
      </c>
      <c r="J2623" t="s">
        <v>89</v>
      </c>
      <c r="K2623">
        <v>468509</v>
      </c>
      <c r="L2623">
        <v>1</v>
      </c>
    </row>
    <row r="2624" spans="1:12" x14ac:dyDescent="0.35">
      <c r="A2624">
        <v>7</v>
      </c>
      <c r="C2624">
        <v>0</v>
      </c>
      <c r="D2624" t="s">
        <v>89</v>
      </c>
      <c r="E2624">
        <v>0</v>
      </c>
      <c r="F2624">
        <v>0</v>
      </c>
      <c r="J2624" t="s">
        <v>89</v>
      </c>
      <c r="K2624">
        <v>468509</v>
      </c>
      <c r="L2624">
        <v>1</v>
      </c>
    </row>
    <row r="2625" spans="1:12" x14ac:dyDescent="0.35">
      <c r="A2625">
        <v>8</v>
      </c>
      <c r="C2625">
        <v>0</v>
      </c>
      <c r="D2625" t="s">
        <v>89</v>
      </c>
      <c r="E2625">
        <v>0</v>
      </c>
      <c r="F2625">
        <v>0</v>
      </c>
      <c r="J2625" t="s">
        <v>89</v>
      </c>
      <c r="K2625">
        <v>468509</v>
      </c>
      <c r="L2625">
        <v>1</v>
      </c>
    </row>
    <row r="2626" spans="1:12" x14ac:dyDescent="0.35">
      <c r="A2626">
        <v>9</v>
      </c>
      <c r="C2626">
        <v>0</v>
      </c>
      <c r="D2626" t="s">
        <v>89</v>
      </c>
      <c r="E2626">
        <v>0</v>
      </c>
      <c r="F2626">
        <v>0</v>
      </c>
      <c r="J2626" t="s">
        <v>89</v>
      </c>
      <c r="K2626">
        <v>468509</v>
      </c>
      <c r="L2626">
        <v>1</v>
      </c>
    </row>
    <row r="2627" spans="1:12" x14ac:dyDescent="0.35">
      <c r="A2627">
        <v>10</v>
      </c>
      <c r="C2627">
        <v>0</v>
      </c>
      <c r="D2627" t="s">
        <v>89</v>
      </c>
      <c r="E2627">
        <v>0</v>
      </c>
      <c r="F2627">
        <v>0</v>
      </c>
      <c r="J2627" t="s">
        <v>89</v>
      </c>
      <c r="K2627">
        <v>468509</v>
      </c>
      <c r="L2627">
        <v>1</v>
      </c>
    </row>
    <row r="2628" spans="1:12" x14ac:dyDescent="0.35">
      <c r="A2628">
        <v>11</v>
      </c>
      <c r="C2628">
        <v>0</v>
      </c>
      <c r="D2628" t="s">
        <v>89</v>
      </c>
      <c r="E2628">
        <v>0</v>
      </c>
      <c r="F2628">
        <v>0</v>
      </c>
      <c r="J2628" t="s">
        <v>89</v>
      </c>
      <c r="K2628">
        <v>468509</v>
      </c>
      <c r="L2628">
        <v>1</v>
      </c>
    </row>
    <row r="2629" spans="1:12" x14ac:dyDescent="0.35">
      <c r="A2629">
        <v>12</v>
      </c>
      <c r="C2629">
        <v>0</v>
      </c>
      <c r="D2629" t="s">
        <v>89</v>
      </c>
      <c r="E2629">
        <v>0</v>
      </c>
      <c r="F2629">
        <v>0</v>
      </c>
      <c r="J2629" t="s">
        <v>89</v>
      </c>
      <c r="K2629">
        <v>468509</v>
      </c>
      <c r="L2629">
        <v>1</v>
      </c>
    </row>
    <row r="2630" spans="1:12" x14ac:dyDescent="0.35">
      <c r="A2630">
        <v>1</v>
      </c>
      <c r="B2630" t="s">
        <v>174</v>
      </c>
      <c r="C2630">
        <v>6</v>
      </c>
      <c r="D2630">
        <v>76</v>
      </c>
      <c r="E2630">
        <v>2</v>
      </c>
      <c r="F2630">
        <v>-1</v>
      </c>
      <c r="G2630" t="s">
        <v>231</v>
      </c>
      <c r="H2630" t="s">
        <v>231</v>
      </c>
      <c r="I2630">
        <v>30</v>
      </c>
      <c r="J2630">
        <v>76</v>
      </c>
      <c r="K2630">
        <v>517771</v>
      </c>
      <c r="L2630">
        <v>1</v>
      </c>
    </row>
    <row r="2631" spans="1:12" x14ac:dyDescent="0.35">
      <c r="A2631">
        <v>2</v>
      </c>
      <c r="C2631">
        <v>0</v>
      </c>
      <c r="D2631" t="s">
        <v>89</v>
      </c>
      <c r="E2631">
        <v>0</v>
      </c>
      <c r="F2631">
        <v>0</v>
      </c>
      <c r="J2631" t="s">
        <v>89</v>
      </c>
      <c r="K2631">
        <v>517771</v>
      </c>
      <c r="L2631">
        <v>1</v>
      </c>
    </row>
    <row r="2632" spans="1:12" x14ac:dyDescent="0.35">
      <c r="A2632">
        <v>3</v>
      </c>
      <c r="C2632">
        <v>0</v>
      </c>
      <c r="D2632" t="s">
        <v>89</v>
      </c>
      <c r="E2632">
        <v>0</v>
      </c>
      <c r="F2632">
        <v>0</v>
      </c>
      <c r="J2632" t="s">
        <v>89</v>
      </c>
      <c r="K2632">
        <v>517771</v>
      </c>
      <c r="L2632">
        <v>1</v>
      </c>
    </row>
    <row r="2633" spans="1:12" x14ac:dyDescent="0.35">
      <c r="A2633">
        <v>4</v>
      </c>
      <c r="C2633">
        <v>0</v>
      </c>
      <c r="D2633" t="s">
        <v>89</v>
      </c>
      <c r="E2633">
        <v>0</v>
      </c>
      <c r="F2633">
        <v>0</v>
      </c>
      <c r="J2633" t="s">
        <v>89</v>
      </c>
      <c r="K2633">
        <v>517771</v>
      </c>
      <c r="L2633">
        <v>1</v>
      </c>
    </row>
    <row r="2634" spans="1:12" x14ac:dyDescent="0.35">
      <c r="A2634">
        <v>5</v>
      </c>
      <c r="C2634">
        <v>0</v>
      </c>
      <c r="D2634" t="s">
        <v>89</v>
      </c>
      <c r="E2634">
        <v>0</v>
      </c>
      <c r="F2634">
        <v>0</v>
      </c>
      <c r="J2634" t="s">
        <v>89</v>
      </c>
      <c r="K2634">
        <v>517771</v>
      </c>
      <c r="L2634">
        <v>1</v>
      </c>
    </row>
    <row r="2635" spans="1:12" x14ac:dyDescent="0.35">
      <c r="A2635">
        <v>6</v>
      </c>
      <c r="C2635">
        <v>0</v>
      </c>
      <c r="D2635" t="s">
        <v>89</v>
      </c>
      <c r="E2635">
        <v>0</v>
      </c>
      <c r="F2635">
        <v>0</v>
      </c>
      <c r="J2635" t="s">
        <v>89</v>
      </c>
      <c r="K2635">
        <v>517771</v>
      </c>
      <c r="L2635">
        <v>1</v>
      </c>
    </row>
    <row r="2636" spans="1:12" x14ac:dyDescent="0.35">
      <c r="A2636">
        <v>7</v>
      </c>
      <c r="C2636">
        <v>0</v>
      </c>
      <c r="D2636" t="s">
        <v>89</v>
      </c>
      <c r="E2636">
        <v>0</v>
      </c>
      <c r="F2636">
        <v>0</v>
      </c>
      <c r="J2636" t="s">
        <v>89</v>
      </c>
      <c r="K2636">
        <v>517771</v>
      </c>
      <c r="L2636">
        <v>1</v>
      </c>
    </row>
    <row r="2637" spans="1:12" x14ac:dyDescent="0.35">
      <c r="A2637">
        <v>8</v>
      </c>
      <c r="C2637">
        <v>0</v>
      </c>
      <c r="D2637" t="s">
        <v>89</v>
      </c>
      <c r="E2637">
        <v>0</v>
      </c>
      <c r="F2637">
        <v>0</v>
      </c>
      <c r="J2637" t="s">
        <v>89</v>
      </c>
      <c r="K2637">
        <v>517771</v>
      </c>
      <c r="L2637">
        <v>1</v>
      </c>
    </row>
    <row r="2638" spans="1:12" x14ac:dyDescent="0.35">
      <c r="A2638">
        <v>9</v>
      </c>
      <c r="C2638">
        <v>0</v>
      </c>
      <c r="D2638" t="s">
        <v>89</v>
      </c>
      <c r="E2638">
        <v>0</v>
      </c>
      <c r="F2638">
        <v>0</v>
      </c>
      <c r="J2638" t="s">
        <v>89</v>
      </c>
      <c r="K2638">
        <v>517771</v>
      </c>
      <c r="L2638">
        <v>1</v>
      </c>
    </row>
    <row r="2639" spans="1:12" x14ac:dyDescent="0.35">
      <c r="A2639">
        <v>10</v>
      </c>
      <c r="C2639">
        <v>0</v>
      </c>
      <c r="D2639" t="s">
        <v>89</v>
      </c>
      <c r="E2639">
        <v>0</v>
      </c>
      <c r="F2639">
        <v>0</v>
      </c>
      <c r="J2639" t="s">
        <v>89</v>
      </c>
      <c r="K2639">
        <v>517771</v>
      </c>
      <c r="L2639">
        <v>1</v>
      </c>
    </row>
    <row r="2640" spans="1:12" x14ac:dyDescent="0.35">
      <c r="A2640">
        <v>11</v>
      </c>
      <c r="C2640">
        <v>0</v>
      </c>
      <c r="D2640" t="s">
        <v>89</v>
      </c>
      <c r="E2640">
        <v>0</v>
      </c>
      <c r="F2640">
        <v>0</v>
      </c>
      <c r="J2640" t="s">
        <v>89</v>
      </c>
      <c r="K2640">
        <v>517771</v>
      </c>
      <c r="L2640">
        <v>1</v>
      </c>
    </row>
    <row r="2641" spans="1:12" x14ac:dyDescent="0.35">
      <c r="A2641">
        <v>12</v>
      </c>
      <c r="C2641">
        <v>0</v>
      </c>
      <c r="D2641" t="s">
        <v>89</v>
      </c>
      <c r="E2641">
        <v>0</v>
      </c>
      <c r="F2641">
        <v>0</v>
      </c>
      <c r="J2641" t="s">
        <v>89</v>
      </c>
      <c r="K2641">
        <v>517771</v>
      </c>
      <c r="L2641">
        <v>1</v>
      </c>
    </row>
    <row r="2642" spans="1:12" x14ac:dyDescent="0.35">
      <c r="A2642">
        <v>1</v>
      </c>
      <c r="B2642" t="s">
        <v>175</v>
      </c>
      <c r="C2642">
        <v>13</v>
      </c>
      <c r="D2642">
        <v>77</v>
      </c>
      <c r="E2642">
        <v>3</v>
      </c>
      <c r="F2642">
        <v>-2</v>
      </c>
      <c r="G2642" t="s">
        <v>231</v>
      </c>
      <c r="H2642" t="s">
        <v>231</v>
      </c>
      <c r="I2642">
        <v>30</v>
      </c>
      <c r="J2642">
        <v>77</v>
      </c>
      <c r="K2642">
        <v>764556</v>
      </c>
      <c r="L2642">
        <v>1</v>
      </c>
    </row>
    <row r="2643" spans="1:12" x14ac:dyDescent="0.35">
      <c r="A2643">
        <v>2</v>
      </c>
      <c r="C2643">
        <v>0</v>
      </c>
      <c r="D2643" t="s">
        <v>89</v>
      </c>
      <c r="E2643">
        <v>0</v>
      </c>
      <c r="F2643">
        <v>0</v>
      </c>
      <c r="J2643" t="s">
        <v>89</v>
      </c>
      <c r="K2643">
        <v>764556</v>
      </c>
      <c r="L2643">
        <v>1</v>
      </c>
    </row>
    <row r="2644" spans="1:12" x14ac:dyDescent="0.35">
      <c r="A2644">
        <v>3</v>
      </c>
      <c r="C2644">
        <v>0</v>
      </c>
      <c r="D2644" t="s">
        <v>89</v>
      </c>
      <c r="E2644">
        <v>0</v>
      </c>
      <c r="F2644">
        <v>0</v>
      </c>
      <c r="J2644" t="s">
        <v>89</v>
      </c>
      <c r="K2644">
        <v>764556</v>
      </c>
      <c r="L2644">
        <v>1</v>
      </c>
    </row>
    <row r="2645" spans="1:12" x14ac:dyDescent="0.35">
      <c r="A2645">
        <v>4</v>
      </c>
      <c r="C2645">
        <v>0</v>
      </c>
      <c r="D2645" t="s">
        <v>89</v>
      </c>
      <c r="E2645">
        <v>0</v>
      </c>
      <c r="F2645">
        <v>0</v>
      </c>
      <c r="J2645" t="s">
        <v>89</v>
      </c>
      <c r="K2645">
        <v>764556</v>
      </c>
      <c r="L2645">
        <v>1</v>
      </c>
    </row>
    <row r="2646" spans="1:12" x14ac:dyDescent="0.35">
      <c r="A2646">
        <v>5</v>
      </c>
      <c r="C2646">
        <v>0</v>
      </c>
      <c r="D2646" t="s">
        <v>89</v>
      </c>
      <c r="E2646">
        <v>0</v>
      </c>
      <c r="F2646">
        <v>0</v>
      </c>
      <c r="J2646" t="s">
        <v>89</v>
      </c>
      <c r="K2646">
        <v>764556</v>
      </c>
      <c r="L2646">
        <v>1</v>
      </c>
    </row>
    <row r="2647" spans="1:12" x14ac:dyDescent="0.35">
      <c r="A2647">
        <v>6</v>
      </c>
      <c r="C2647">
        <v>0</v>
      </c>
      <c r="D2647" t="s">
        <v>89</v>
      </c>
      <c r="E2647">
        <v>0</v>
      </c>
      <c r="F2647">
        <v>0</v>
      </c>
      <c r="J2647" t="s">
        <v>89</v>
      </c>
      <c r="K2647">
        <v>764556</v>
      </c>
      <c r="L2647">
        <v>1</v>
      </c>
    </row>
    <row r="2648" spans="1:12" x14ac:dyDescent="0.35">
      <c r="A2648">
        <v>7</v>
      </c>
      <c r="C2648">
        <v>0</v>
      </c>
      <c r="D2648" t="s">
        <v>89</v>
      </c>
      <c r="E2648">
        <v>0</v>
      </c>
      <c r="F2648">
        <v>0</v>
      </c>
      <c r="J2648" t="s">
        <v>89</v>
      </c>
      <c r="K2648">
        <v>764556</v>
      </c>
      <c r="L2648">
        <v>1</v>
      </c>
    </row>
    <row r="2649" spans="1:12" x14ac:dyDescent="0.35">
      <c r="A2649">
        <v>8</v>
      </c>
      <c r="C2649">
        <v>0</v>
      </c>
      <c r="D2649" t="s">
        <v>89</v>
      </c>
      <c r="E2649">
        <v>0</v>
      </c>
      <c r="F2649">
        <v>0</v>
      </c>
      <c r="J2649" t="s">
        <v>89</v>
      </c>
      <c r="K2649">
        <v>764556</v>
      </c>
      <c r="L2649">
        <v>1</v>
      </c>
    </row>
    <row r="2650" spans="1:12" x14ac:dyDescent="0.35">
      <c r="A2650">
        <v>9</v>
      </c>
      <c r="C2650">
        <v>0</v>
      </c>
      <c r="D2650" t="s">
        <v>89</v>
      </c>
      <c r="E2650">
        <v>0</v>
      </c>
      <c r="F2650">
        <v>0</v>
      </c>
      <c r="J2650" t="s">
        <v>89</v>
      </c>
      <c r="K2650">
        <v>764556</v>
      </c>
      <c r="L2650">
        <v>1</v>
      </c>
    </row>
    <row r="2651" spans="1:12" x14ac:dyDescent="0.35">
      <c r="A2651">
        <v>10</v>
      </c>
      <c r="C2651">
        <v>0</v>
      </c>
      <c r="D2651" t="s">
        <v>89</v>
      </c>
      <c r="E2651">
        <v>0</v>
      </c>
      <c r="F2651">
        <v>0</v>
      </c>
      <c r="J2651" t="s">
        <v>89</v>
      </c>
      <c r="K2651">
        <v>764556</v>
      </c>
      <c r="L2651">
        <v>1</v>
      </c>
    </row>
    <row r="2652" spans="1:12" x14ac:dyDescent="0.35">
      <c r="A2652">
        <v>11</v>
      </c>
      <c r="C2652">
        <v>0</v>
      </c>
      <c r="D2652" t="s">
        <v>89</v>
      </c>
      <c r="E2652">
        <v>0</v>
      </c>
      <c r="F2652">
        <v>0</v>
      </c>
      <c r="J2652" t="s">
        <v>89</v>
      </c>
      <c r="K2652">
        <v>764556</v>
      </c>
      <c r="L2652">
        <v>1</v>
      </c>
    </row>
    <row r="2653" spans="1:12" x14ac:dyDescent="0.35">
      <c r="A2653">
        <v>12</v>
      </c>
      <c r="C2653">
        <v>0</v>
      </c>
      <c r="D2653" t="s">
        <v>89</v>
      </c>
      <c r="E2653">
        <v>0</v>
      </c>
      <c r="F2653">
        <v>0</v>
      </c>
      <c r="J2653" t="s">
        <v>89</v>
      </c>
      <c r="K2653">
        <v>764556</v>
      </c>
      <c r="L2653">
        <v>1</v>
      </c>
    </row>
    <row r="2654" spans="1:12" x14ac:dyDescent="0.35">
      <c r="A2654">
        <v>1</v>
      </c>
      <c r="B2654" t="s">
        <v>176</v>
      </c>
      <c r="C2654">
        <v>6</v>
      </c>
      <c r="D2654">
        <v>78</v>
      </c>
      <c r="E2654">
        <v>3</v>
      </c>
      <c r="F2654">
        <v>-3</v>
      </c>
      <c r="G2654" t="s">
        <v>239</v>
      </c>
      <c r="H2654" t="s">
        <v>239</v>
      </c>
      <c r="I2654">
        <v>31</v>
      </c>
      <c r="J2654">
        <v>78</v>
      </c>
      <c r="K2654">
        <v>683305</v>
      </c>
      <c r="L2654">
        <v>1</v>
      </c>
    </row>
    <row r="2655" spans="1:12" x14ac:dyDescent="0.35">
      <c r="A2655">
        <v>2</v>
      </c>
      <c r="C2655">
        <v>0</v>
      </c>
      <c r="D2655" t="s">
        <v>89</v>
      </c>
      <c r="E2655">
        <v>0</v>
      </c>
      <c r="F2655">
        <v>0</v>
      </c>
      <c r="J2655" t="s">
        <v>89</v>
      </c>
      <c r="K2655">
        <v>683305</v>
      </c>
      <c r="L2655">
        <v>1</v>
      </c>
    </row>
    <row r="2656" spans="1:12" x14ac:dyDescent="0.35">
      <c r="A2656">
        <v>3</v>
      </c>
      <c r="C2656">
        <v>0</v>
      </c>
      <c r="D2656" t="s">
        <v>89</v>
      </c>
      <c r="E2656">
        <v>0</v>
      </c>
      <c r="F2656">
        <v>0</v>
      </c>
      <c r="J2656" t="s">
        <v>89</v>
      </c>
      <c r="K2656">
        <v>683305</v>
      </c>
      <c r="L2656">
        <v>1</v>
      </c>
    </row>
    <row r="2657" spans="1:12" x14ac:dyDescent="0.35">
      <c r="A2657">
        <v>4</v>
      </c>
      <c r="C2657">
        <v>0</v>
      </c>
      <c r="D2657" t="s">
        <v>89</v>
      </c>
      <c r="E2657">
        <v>0</v>
      </c>
      <c r="F2657">
        <v>0</v>
      </c>
      <c r="J2657" t="s">
        <v>89</v>
      </c>
      <c r="K2657">
        <v>683305</v>
      </c>
      <c r="L2657">
        <v>1</v>
      </c>
    </row>
    <row r="2658" spans="1:12" x14ac:dyDescent="0.35">
      <c r="A2658">
        <v>5</v>
      </c>
      <c r="C2658">
        <v>0</v>
      </c>
      <c r="D2658" t="s">
        <v>89</v>
      </c>
      <c r="E2658">
        <v>0</v>
      </c>
      <c r="F2658">
        <v>0</v>
      </c>
      <c r="J2658" t="s">
        <v>89</v>
      </c>
      <c r="K2658">
        <v>683305</v>
      </c>
      <c r="L2658">
        <v>1</v>
      </c>
    </row>
    <row r="2659" spans="1:12" x14ac:dyDescent="0.35">
      <c r="A2659">
        <v>6</v>
      </c>
      <c r="C2659">
        <v>0</v>
      </c>
      <c r="D2659" t="s">
        <v>89</v>
      </c>
      <c r="E2659">
        <v>0</v>
      </c>
      <c r="F2659">
        <v>0</v>
      </c>
      <c r="J2659" t="s">
        <v>89</v>
      </c>
      <c r="K2659">
        <v>683305</v>
      </c>
      <c r="L2659">
        <v>1</v>
      </c>
    </row>
    <row r="2660" spans="1:12" x14ac:dyDescent="0.35">
      <c r="A2660">
        <v>7</v>
      </c>
      <c r="C2660">
        <v>0</v>
      </c>
      <c r="D2660" t="s">
        <v>89</v>
      </c>
      <c r="E2660">
        <v>0</v>
      </c>
      <c r="F2660">
        <v>0</v>
      </c>
      <c r="J2660" t="s">
        <v>89</v>
      </c>
      <c r="K2660">
        <v>683305</v>
      </c>
      <c r="L2660">
        <v>1</v>
      </c>
    </row>
    <row r="2661" spans="1:12" x14ac:dyDescent="0.35">
      <c r="A2661">
        <v>8</v>
      </c>
      <c r="C2661">
        <v>0</v>
      </c>
      <c r="D2661" t="s">
        <v>89</v>
      </c>
      <c r="E2661">
        <v>0</v>
      </c>
      <c r="F2661">
        <v>0</v>
      </c>
      <c r="J2661" t="s">
        <v>89</v>
      </c>
      <c r="K2661">
        <v>683305</v>
      </c>
      <c r="L2661">
        <v>1</v>
      </c>
    </row>
    <row r="2662" spans="1:12" x14ac:dyDescent="0.35">
      <c r="A2662">
        <v>9</v>
      </c>
      <c r="C2662">
        <v>0</v>
      </c>
      <c r="D2662" t="s">
        <v>89</v>
      </c>
      <c r="E2662">
        <v>0</v>
      </c>
      <c r="F2662">
        <v>0</v>
      </c>
      <c r="J2662" t="s">
        <v>89</v>
      </c>
      <c r="K2662">
        <v>683305</v>
      </c>
      <c r="L2662">
        <v>1</v>
      </c>
    </row>
    <row r="2663" spans="1:12" x14ac:dyDescent="0.35">
      <c r="A2663">
        <v>10</v>
      </c>
      <c r="C2663">
        <v>0</v>
      </c>
      <c r="D2663" t="s">
        <v>89</v>
      </c>
      <c r="E2663">
        <v>0</v>
      </c>
      <c r="F2663">
        <v>0</v>
      </c>
      <c r="J2663" t="s">
        <v>89</v>
      </c>
      <c r="K2663">
        <v>683305</v>
      </c>
      <c r="L2663">
        <v>1</v>
      </c>
    </row>
    <row r="2664" spans="1:12" x14ac:dyDescent="0.35">
      <c r="A2664">
        <v>11</v>
      </c>
      <c r="C2664">
        <v>0</v>
      </c>
      <c r="D2664" t="s">
        <v>89</v>
      </c>
      <c r="E2664">
        <v>0</v>
      </c>
      <c r="F2664">
        <v>0</v>
      </c>
      <c r="J2664" t="s">
        <v>89</v>
      </c>
      <c r="K2664">
        <v>683305</v>
      </c>
      <c r="L2664">
        <v>1</v>
      </c>
    </row>
    <row r="2665" spans="1:12" x14ac:dyDescent="0.35">
      <c r="A2665">
        <v>12</v>
      </c>
      <c r="C2665">
        <v>0</v>
      </c>
      <c r="D2665" t="s">
        <v>89</v>
      </c>
      <c r="E2665">
        <v>0</v>
      </c>
      <c r="F2665">
        <v>0</v>
      </c>
      <c r="J2665" t="s">
        <v>89</v>
      </c>
      <c r="K2665">
        <v>683305</v>
      </c>
      <c r="L2665">
        <v>1</v>
      </c>
    </row>
    <row r="2666" spans="1:12" x14ac:dyDescent="0.35">
      <c r="A2666">
        <v>1</v>
      </c>
      <c r="B2666" t="s">
        <v>177</v>
      </c>
      <c r="C2666">
        <v>13</v>
      </c>
      <c r="D2666">
        <v>79</v>
      </c>
      <c r="E2666">
        <v>2</v>
      </c>
      <c r="F2666">
        <v>-4</v>
      </c>
      <c r="G2666" t="s">
        <v>239</v>
      </c>
      <c r="H2666" t="s">
        <v>239</v>
      </c>
      <c r="I2666">
        <v>31</v>
      </c>
      <c r="J2666">
        <v>79</v>
      </c>
      <c r="K2666">
        <v>295501</v>
      </c>
      <c r="L2666">
        <v>1</v>
      </c>
    </row>
    <row r="2667" spans="1:12" x14ac:dyDescent="0.35">
      <c r="A2667">
        <v>2</v>
      </c>
      <c r="C2667">
        <v>0</v>
      </c>
      <c r="D2667" t="s">
        <v>89</v>
      </c>
      <c r="E2667">
        <v>0</v>
      </c>
      <c r="F2667">
        <v>0</v>
      </c>
      <c r="J2667" t="s">
        <v>89</v>
      </c>
      <c r="K2667">
        <v>295501</v>
      </c>
      <c r="L2667">
        <v>1</v>
      </c>
    </row>
    <row r="2668" spans="1:12" x14ac:dyDescent="0.35">
      <c r="A2668">
        <v>3</v>
      </c>
      <c r="C2668">
        <v>0</v>
      </c>
      <c r="D2668" t="s">
        <v>89</v>
      </c>
      <c r="E2668">
        <v>0</v>
      </c>
      <c r="F2668">
        <v>0</v>
      </c>
      <c r="J2668" t="s">
        <v>89</v>
      </c>
      <c r="K2668">
        <v>295501</v>
      </c>
      <c r="L2668">
        <v>1</v>
      </c>
    </row>
    <row r="2669" spans="1:12" x14ac:dyDescent="0.35">
      <c r="A2669">
        <v>4</v>
      </c>
      <c r="C2669">
        <v>0</v>
      </c>
      <c r="D2669" t="s">
        <v>89</v>
      </c>
      <c r="E2669">
        <v>0</v>
      </c>
      <c r="F2669">
        <v>0</v>
      </c>
      <c r="J2669" t="s">
        <v>89</v>
      </c>
      <c r="K2669">
        <v>295501</v>
      </c>
      <c r="L2669">
        <v>1</v>
      </c>
    </row>
    <row r="2670" spans="1:12" x14ac:dyDescent="0.35">
      <c r="A2670">
        <v>5</v>
      </c>
      <c r="C2670">
        <v>0</v>
      </c>
      <c r="D2670" t="s">
        <v>89</v>
      </c>
      <c r="E2670">
        <v>0</v>
      </c>
      <c r="F2670">
        <v>0</v>
      </c>
      <c r="J2670" t="s">
        <v>89</v>
      </c>
      <c r="K2670">
        <v>295501</v>
      </c>
      <c r="L2670">
        <v>1</v>
      </c>
    </row>
    <row r="2671" spans="1:12" x14ac:dyDescent="0.35">
      <c r="A2671">
        <v>6</v>
      </c>
      <c r="C2671">
        <v>0</v>
      </c>
      <c r="D2671" t="s">
        <v>89</v>
      </c>
      <c r="E2671">
        <v>0</v>
      </c>
      <c r="F2671">
        <v>0</v>
      </c>
      <c r="J2671" t="s">
        <v>89</v>
      </c>
      <c r="K2671">
        <v>295501</v>
      </c>
      <c r="L2671">
        <v>1</v>
      </c>
    </row>
    <row r="2672" spans="1:12" x14ac:dyDescent="0.35">
      <c r="A2672">
        <v>7</v>
      </c>
      <c r="C2672">
        <v>0</v>
      </c>
      <c r="D2672" t="s">
        <v>89</v>
      </c>
      <c r="E2672">
        <v>0</v>
      </c>
      <c r="F2672">
        <v>0</v>
      </c>
      <c r="J2672" t="s">
        <v>89</v>
      </c>
      <c r="K2672">
        <v>295501</v>
      </c>
      <c r="L2672">
        <v>1</v>
      </c>
    </row>
    <row r="2673" spans="1:12" x14ac:dyDescent="0.35">
      <c r="A2673">
        <v>8</v>
      </c>
      <c r="C2673">
        <v>0</v>
      </c>
      <c r="D2673" t="s">
        <v>89</v>
      </c>
      <c r="E2673">
        <v>0</v>
      </c>
      <c r="F2673">
        <v>0</v>
      </c>
      <c r="J2673" t="s">
        <v>89</v>
      </c>
      <c r="K2673">
        <v>295501</v>
      </c>
      <c r="L2673">
        <v>1</v>
      </c>
    </row>
    <row r="2674" spans="1:12" x14ac:dyDescent="0.35">
      <c r="A2674">
        <v>9</v>
      </c>
      <c r="C2674">
        <v>0</v>
      </c>
      <c r="D2674" t="s">
        <v>89</v>
      </c>
      <c r="E2674">
        <v>0</v>
      </c>
      <c r="F2674">
        <v>0</v>
      </c>
      <c r="J2674" t="s">
        <v>89</v>
      </c>
      <c r="K2674">
        <v>295501</v>
      </c>
      <c r="L2674">
        <v>1</v>
      </c>
    </row>
    <row r="2675" spans="1:12" x14ac:dyDescent="0.35">
      <c r="A2675">
        <v>10</v>
      </c>
      <c r="C2675">
        <v>0</v>
      </c>
      <c r="D2675" t="s">
        <v>89</v>
      </c>
      <c r="E2675">
        <v>0</v>
      </c>
      <c r="F2675">
        <v>0</v>
      </c>
      <c r="J2675" t="s">
        <v>89</v>
      </c>
      <c r="K2675">
        <v>295501</v>
      </c>
      <c r="L2675">
        <v>1</v>
      </c>
    </row>
    <row r="2676" spans="1:12" x14ac:dyDescent="0.35">
      <c r="A2676">
        <v>11</v>
      </c>
      <c r="C2676">
        <v>0</v>
      </c>
      <c r="D2676" t="s">
        <v>89</v>
      </c>
      <c r="E2676">
        <v>0</v>
      </c>
      <c r="F2676">
        <v>0</v>
      </c>
      <c r="J2676" t="s">
        <v>89</v>
      </c>
      <c r="K2676">
        <v>295501</v>
      </c>
      <c r="L2676">
        <v>1</v>
      </c>
    </row>
    <row r="2677" spans="1:12" x14ac:dyDescent="0.35">
      <c r="A2677">
        <v>12</v>
      </c>
      <c r="C2677">
        <v>0</v>
      </c>
      <c r="D2677" t="s">
        <v>89</v>
      </c>
      <c r="E2677">
        <v>0</v>
      </c>
      <c r="F2677">
        <v>0</v>
      </c>
      <c r="J2677" t="s">
        <v>89</v>
      </c>
      <c r="K2677">
        <v>295501</v>
      </c>
      <c r="L2677">
        <v>1</v>
      </c>
    </row>
    <row r="2678" spans="1:12" x14ac:dyDescent="0.35">
      <c r="A2678">
        <v>1</v>
      </c>
      <c r="B2678" t="s">
        <v>178</v>
      </c>
      <c r="C2678">
        <v>42</v>
      </c>
      <c r="D2678">
        <v>80</v>
      </c>
      <c r="E2678">
        <v>2</v>
      </c>
      <c r="F2678">
        <v>-5</v>
      </c>
      <c r="G2678" t="s">
        <v>239</v>
      </c>
      <c r="H2678" t="s">
        <v>239</v>
      </c>
      <c r="I2678">
        <v>31</v>
      </c>
      <c r="J2678">
        <v>80</v>
      </c>
      <c r="K2678">
        <v>1119795</v>
      </c>
      <c r="L2678">
        <v>1</v>
      </c>
    </row>
    <row r="2679" spans="1:12" x14ac:dyDescent="0.35">
      <c r="A2679">
        <v>2</v>
      </c>
      <c r="C2679">
        <v>0</v>
      </c>
      <c r="D2679" t="s">
        <v>89</v>
      </c>
      <c r="E2679">
        <v>0</v>
      </c>
      <c r="F2679">
        <v>0</v>
      </c>
      <c r="J2679" t="s">
        <v>89</v>
      </c>
      <c r="K2679">
        <v>1119795</v>
      </c>
      <c r="L2679">
        <v>1</v>
      </c>
    </row>
    <row r="2680" spans="1:12" x14ac:dyDescent="0.35">
      <c r="A2680">
        <v>3</v>
      </c>
      <c r="C2680">
        <v>0</v>
      </c>
      <c r="D2680" t="s">
        <v>89</v>
      </c>
      <c r="E2680">
        <v>0</v>
      </c>
      <c r="F2680">
        <v>0</v>
      </c>
      <c r="J2680" t="s">
        <v>89</v>
      </c>
      <c r="K2680">
        <v>1119795</v>
      </c>
      <c r="L2680">
        <v>1</v>
      </c>
    </row>
    <row r="2681" spans="1:12" x14ac:dyDescent="0.35">
      <c r="A2681">
        <v>4</v>
      </c>
      <c r="C2681">
        <v>0</v>
      </c>
      <c r="D2681" t="s">
        <v>89</v>
      </c>
      <c r="E2681">
        <v>0</v>
      </c>
      <c r="F2681">
        <v>0</v>
      </c>
      <c r="J2681" t="s">
        <v>89</v>
      </c>
      <c r="K2681">
        <v>1119795</v>
      </c>
      <c r="L2681">
        <v>1</v>
      </c>
    </row>
    <row r="2682" spans="1:12" x14ac:dyDescent="0.35">
      <c r="A2682">
        <v>5</v>
      </c>
      <c r="C2682">
        <v>0</v>
      </c>
      <c r="D2682" t="s">
        <v>89</v>
      </c>
      <c r="E2682">
        <v>0</v>
      </c>
      <c r="F2682">
        <v>0</v>
      </c>
      <c r="J2682" t="s">
        <v>89</v>
      </c>
      <c r="K2682">
        <v>1119795</v>
      </c>
      <c r="L2682">
        <v>1</v>
      </c>
    </row>
    <row r="2683" spans="1:12" x14ac:dyDescent="0.35">
      <c r="A2683">
        <v>6</v>
      </c>
      <c r="C2683">
        <v>0</v>
      </c>
      <c r="D2683" t="s">
        <v>89</v>
      </c>
      <c r="E2683">
        <v>0</v>
      </c>
      <c r="F2683">
        <v>0</v>
      </c>
      <c r="J2683" t="s">
        <v>89</v>
      </c>
      <c r="K2683">
        <v>1119795</v>
      </c>
      <c r="L2683">
        <v>1</v>
      </c>
    </row>
    <row r="2684" spans="1:12" x14ac:dyDescent="0.35">
      <c r="A2684">
        <v>7</v>
      </c>
      <c r="C2684">
        <v>0</v>
      </c>
      <c r="D2684" t="s">
        <v>89</v>
      </c>
      <c r="E2684">
        <v>0</v>
      </c>
      <c r="F2684">
        <v>0</v>
      </c>
      <c r="J2684" t="s">
        <v>89</v>
      </c>
      <c r="K2684">
        <v>1119795</v>
      </c>
      <c r="L2684">
        <v>1</v>
      </c>
    </row>
    <row r="2685" spans="1:12" x14ac:dyDescent="0.35">
      <c r="A2685">
        <v>8</v>
      </c>
      <c r="C2685">
        <v>0</v>
      </c>
      <c r="D2685" t="s">
        <v>89</v>
      </c>
      <c r="E2685">
        <v>0</v>
      </c>
      <c r="F2685">
        <v>0</v>
      </c>
      <c r="J2685" t="s">
        <v>89</v>
      </c>
      <c r="K2685">
        <v>1119795</v>
      </c>
      <c r="L2685">
        <v>1</v>
      </c>
    </row>
    <row r="2686" spans="1:12" x14ac:dyDescent="0.35">
      <c r="A2686">
        <v>9</v>
      </c>
      <c r="C2686">
        <v>0</v>
      </c>
      <c r="D2686" t="s">
        <v>89</v>
      </c>
      <c r="E2686">
        <v>0</v>
      </c>
      <c r="F2686">
        <v>0</v>
      </c>
      <c r="J2686" t="s">
        <v>89</v>
      </c>
      <c r="K2686">
        <v>1119795</v>
      </c>
      <c r="L2686">
        <v>1</v>
      </c>
    </row>
    <row r="2687" spans="1:12" x14ac:dyDescent="0.35">
      <c r="A2687">
        <v>10</v>
      </c>
      <c r="C2687">
        <v>0</v>
      </c>
      <c r="D2687" t="s">
        <v>89</v>
      </c>
      <c r="E2687">
        <v>0</v>
      </c>
      <c r="F2687">
        <v>0</v>
      </c>
      <c r="J2687" t="s">
        <v>89</v>
      </c>
      <c r="K2687">
        <v>1119795</v>
      </c>
      <c r="L2687">
        <v>1</v>
      </c>
    </row>
    <row r="2688" spans="1:12" x14ac:dyDescent="0.35">
      <c r="A2688">
        <v>11</v>
      </c>
      <c r="C2688">
        <v>0</v>
      </c>
      <c r="D2688" t="s">
        <v>89</v>
      </c>
      <c r="E2688">
        <v>0</v>
      </c>
      <c r="F2688">
        <v>0</v>
      </c>
      <c r="J2688" t="s">
        <v>89</v>
      </c>
      <c r="K2688">
        <v>1119795</v>
      </c>
      <c r="L2688">
        <v>1</v>
      </c>
    </row>
    <row r="2689" spans="1:12" x14ac:dyDescent="0.35">
      <c r="A2689">
        <v>12</v>
      </c>
      <c r="C2689">
        <v>0</v>
      </c>
      <c r="D2689" t="s">
        <v>89</v>
      </c>
      <c r="E2689">
        <v>0</v>
      </c>
      <c r="F2689">
        <v>0</v>
      </c>
      <c r="J2689" t="s">
        <v>89</v>
      </c>
      <c r="K2689">
        <v>1119795</v>
      </c>
      <c r="L2689">
        <v>1</v>
      </c>
    </row>
    <row r="2690" spans="1:12" x14ac:dyDescent="0.35">
      <c r="A2690">
        <v>1</v>
      </c>
      <c r="B2690" t="s">
        <v>179</v>
      </c>
      <c r="C2690">
        <v>27</v>
      </c>
      <c r="D2690">
        <v>81</v>
      </c>
      <c r="E2690">
        <v>1</v>
      </c>
      <c r="F2690">
        <v>-6</v>
      </c>
      <c r="G2690" t="s">
        <v>300</v>
      </c>
      <c r="H2690" t="s">
        <v>300</v>
      </c>
      <c r="I2690">
        <v>32</v>
      </c>
      <c r="J2690">
        <v>81</v>
      </c>
      <c r="K2690">
        <v>978472</v>
      </c>
      <c r="L2690">
        <v>1</v>
      </c>
    </row>
    <row r="2691" spans="1:12" x14ac:dyDescent="0.35">
      <c r="A2691">
        <v>2</v>
      </c>
      <c r="C2691">
        <v>0</v>
      </c>
      <c r="D2691" t="s">
        <v>89</v>
      </c>
      <c r="E2691">
        <v>0</v>
      </c>
      <c r="F2691">
        <v>0</v>
      </c>
      <c r="J2691" t="s">
        <v>89</v>
      </c>
      <c r="K2691">
        <v>978472</v>
      </c>
      <c r="L2691">
        <v>1</v>
      </c>
    </row>
    <row r="2692" spans="1:12" x14ac:dyDescent="0.35">
      <c r="A2692">
        <v>3</v>
      </c>
      <c r="C2692">
        <v>0</v>
      </c>
      <c r="D2692" t="s">
        <v>89</v>
      </c>
      <c r="E2692">
        <v>0</v>
      </c>
      <c r="F2692">
        <v>0</v>
      </c>
      <c r="J2692" t="s">
        <v>89</v>
      </c>
      <c r="K2692">
        <v>978472</v>
      </c>
      <c r="L2692">
        <v>1</v>
      </c>
    </row>
    <row r="2693" spans="1:12" x14ac:dyDescent="0.35">
      <c r="A2693">
        <v>4</v>
      </c>
      <c r="C2693">
        <v>0</v>
      </c>
      <c r="D2693" t="s">
        <v>89</v>
      </c>
      <c r="E2693">
        <v>0</v>
      </c>
      <c r="F2693">
        <v>0</v>
      </c>
      <c r="J2693" t="s">
        <v>89</v>
      </c>
      <c r="K2693">
        <v>978472</v>
      </c>
      <c r="L2693">
        <v>1</v>
      </c>
    </row>
    <row r="2694" spans="1:12" x14ac:dyDescent="0.35">
      <c r="A2694">
        <v>5</v>
      </c>
      <c r="C2694">
        <v>0</v>
      </c>
      <c r="D2694" t="s">
        <v>89</v>
      </c>
      <c r="E2694">
        <v>0</v>
      </c>
      <c r="F2694">
        <v>0</v>
      </c>
      <c r="J2694" t="s">
        <v>89</v>
      </c>
      <c r="K2694">
        <v>978472</v>
      </c>
      <c r="L2694">
        <v>1</v>
      </c>
    </row>
    <row r="2695" spans="1:12" x14ac:dyDescent="0.35">
      <c r="A2695">
        <v>6</v>
      </c>
      <c r="C2695">
        <v>0</v>
      </c>
      <c r="D2695" t="s">
        <v>89</v>
      </c>
      <c r="E2695">
        <v>0</v>
      </c>
      <c r="F2695">
        <v>0</v>
      </c>
      <c r="J2695" t="s">
        <v>89</v>
      </c>
      <c r="K2695">
        <v>978472</v>
      </c>
      <c r="L2695">
        <v>1</v>
      </c>
    </row>
    <row r="2696" spans="1:12" x14ac:dyDescent="0.35">
      <c r="A2696">
        <v>7</v>
      </c>
      <c r="C2696">
        <v>0</v>
      </c>
      <c r="D2696" t="s">
        <v>89</v>
      </c>
      <c r="E2696">
        <v>0</v>
      </c>
      <c r="F2696">
        <v>0</v>
      </c>
      <c r="J2696" t="s">
        <v>89</v>
      </c>
      <c r="K2696">
        <v>978472</v>
      </c>
      <c r="L2696">
        <v>1</v>
      </c>
    </row>
    <row r="2697" spans="1:12" x14ac:dyDescent="0.35">
      <c r="A2697">
        <v>8</v>
      </c>
      <c r="C2697">
        <v>0</v>
      </c>
      <c r="D2697" t="s">
        <v>89</v>
      </c>
      <c r="E2697">
        <v>0</v>
      </c>
      <c r="F2697">
        <v>0</v>
      </c>
      <c r="J2697" t="s">
        <v>89</v>
      </c>
      <c r="K2697">
        <v>978472</v>
      </c>
      <c r="L2697">
        <v>1</v>
      </c>
    </row>
    <row r="2698" spans="1:12" x14ac:dyDescent="0.35">
      <c r="A2698">
        <v>9</v>
      </c>
      <c r="C2698">
        <v>0</v>
      </c>
      <c r="D2698" t="s">
        <v>89</v>
      </c>
      <c r="E2698">
        <v>0</v>
      </c>
      <c r="F2698">
        <v>0</v>
      </c>
      <c r="J2698" t="s">
        <v>89</v>
      </c>
      <c r="K2698">
        <v>978472</v>
      </c>
      <c r="L2698">
        <v>1</v>
      </c>
    </row>
    <row r="2699" spans="1:12" x14ac:dyDescent="0.35">
      <c r="A2699">
        <v>10</v>
      </c>
      <c r="C2699">
        <v>0</v>
      </c>
      <c r="D2699" t="s">
        <v>89</v>
      </c>
      <c r="E2699">
        <v>0</v>
      </c>
      <c r="F2699">
        <v>0</v>
      </c>
      <c r="J2699" t="s">
        <v>89</v>
      </c>
      <c r="K2699">
        <v>978472</v>
      </c>
      <c r="L2699">
        <v>1</v>
      </c>
    </row>
    <row r="2700" spans="1:12" x14ac:dyDescent="0.35">
      <c r="A2700">
        <v>11</v>
      </c>
      <c r="C2700">
        <v>0</v>
      </c>
      <c r="D2700" t="s">
        <v>89</v>
      </c>
      <c r="E2700">
        <v>0</v>
      </c>
      <c r="F2700">
        <v>0</v>
      </c>
      <c r="J2700" t="s">
        <v>89</v>
      </c>
      <c r="K2700">
        <v>978472</v>
      </c>
      <c r="L2700">
        <v>1</v>
      </c>
    </row>
    <row r="2701" spans="1:12" x14ac:dyDescent="0.35">
      <c r="A2701">
        <v>12</v>
      </c>
      <c r="C2701">
        <v>0</v>
      </c>
      <c r="D2701" t="s">
        <v>89</v>
      </c>
      <c r="E2701">
        <v>0</v>
      </c>
      <c r="F2701">
        <v>0</v>
      </c>
      <c r="J2701" t="s">
        <v>89</v>
      </c>
      <c r="K2701">
        <v>978472</v>
      </c>
      <c r="L2701">
        <v>1</v>
      </c>
    </row>
    <row r="2702" spans="1:12" x14ac:dyDescent="0.35">
      <c r="A2702">
        <v>1</v>
      </c>
      <c r="B2702" t="s">
        <v>180</v>
      </c>
      <c r="C2702">
        <v>34</v>
      </c>
      <c r="D2702">
        <v>82</v>
      </c>
      <c r="E2702">
        <v>2</v>
      </c>
      <c r="F2702">
        <v>-7</v>
      </c>
      <c r="G2702" t="s">
        <v>300</v>
      </c>
      <c r="H2702" t="s">
        <v>300</v>
      </c>
      <c r="I2702">
        <v>32</v>
      </c>
      <c r="J2702">
        <v>82</v>
      </c>
      <c r="K2702">
        <v>663979</v>
      </c>
      <c r="L2702">
        <v>1</v>
      </c>
    </row>
    <row r="2703" spans="1:12" x14ac:dyDescent="0.35">
      <c r="A2703">
        <v>2</v>
      </c>
      <c r="C2703">
        <v>0</v>
      </c>
      <c r="D2703" t="s">
        <v>89</v>
      </c>
      <c r="E2703">
        <v>0</v>
      </c>
      <c r="F2703">
        <v>0</v>
      </c>
      <c r="J2703" t="s">
        <v>89</v>
      </c>
      <c r="K2703">
        <v>663979</v>
      </c>
      <c r="L2703">
        <v>1</v>
      </c>
    </row>
    <row r="2704" spans="1:12" x14ac:dyDescent="0.35">
      <c r="A2704">
        <v>3</v>
      </c>
      <c r="C2704">
        <v>0</v>
      </c>
      <c r="D2704" t="s">
        <v>89</v>
      </c>
      <c r="E2704">
        <v>0</v>
      </c>
      <c r="F2704">
        <v>0</v>
      </c>
      <c r="J2704" t="s">
        <v>89</v>
      </c>
      <c r="K2704">
        <v>663979</v>
      </c>
      <c r="L2704">
        <v>1</v>
      </c>
    </row>
    <row r="2705" spans="1:12" x14ac:dyDescent="0.35">
      <c r="A2705">
        <v>4</v>
      </c>
      <c r="C2705">
        <v>0</v>
      </c>
      <c r="D2705" t="s">
        <v>89</v>
      </c>
      <c r="E2705">
        <v>0</v>
      </c>
      <c r="F2705">
        <v>0</v>
      </c>
      <c r="J2705" t="s">
        <v>89</v>
      </c>
      <c r="K2705">
        <v>663979</v>
      </c>
      <c r="L2705">
        <v>1</v>
      </c>
    </row>
    <row r="2706" spans="1:12" x14ac:dyDescent="0.35">
      <c r="A2706">
        <v>5</v>
      </c>
      <c r="C2706">
        <v>0</v>
      </c>
      <c r="D2706" t="s">
        <v>89</v>
      </c>
      <c r="E2706">
        <v>0</v>
      </c>
      <c r="F2706">
        <v>0</v>
      </c>
      <c r="J2706" t="s">
        <v>89</v>
      </c>
      <c r="K2706">
        <v>663979</v>
      </c>
      <c r="L2706">
        <v>1</v>
      </c>
    </row>
    <row r="2707" spans="1:12" x14ac:dyDescent="0.35">
      <c r="A2707">
        <v>6</v>
      </c>
      <c r="C2707">
        <v>0</v>
      </c>
      <c r="D2707" t="s">
        <v>89</v>
      </c>
      <c r="E2707">
        <v>0</v>
      </c>
      <c r="F2707">
        <v>0</v>
      </c>
      <c r="J2707" t="s">
        <v>89</v>
      </c>
      <c r="K2707">
        <v>663979</v>
      </c>
      <c r="L2707">
        <v>1</v>
      </c>
    </row>
    <row r="2708" spans="1:12" x14ac:dyDescent="0.35">
      <c r="A2708">
        <v>7</v>
      </c>
      <c r="C2708">
        <v>0</v>
      </c>
      <c r="D2708" t="s">
        <v>89</v>
      </c>
      <c r="E2708">
        <v>0</v>
      </c>
      <c r="F2708">
        <v>0</v>
      </c>
      <c r="J2708" t="s">
        <v>89</v>
      </c>
      <c r="K2708">
        <v>663979</v>
      </c>
      <c r="L2708">
        <v>1</v>
      </c>
    </row>
    <row r="2709" spans="1:12" x14ac:dyDescent="0.35">
      <c r="A2709">
        <v>8</v>
      </c>
      <c r="C2709">
        <v>0</v>
      </c>
      <c r="D2709" t="s">
        <v>89</v>
      </c>
      <c r="E2709">
        <v>0</v>
      </c>
      <c r="F2709">
        <v>0</v>
      </c>
      <c r="J2709" t="s">
        <v>89</v>
      </c>
      <c r="K2709">
        <v>663979</v>
      </c>
      <c r="L2709">
        <v>1</v>
      </c>
    </row>
    <row r="2710" spans="1:12" x14ac:dyDescent="0.35">
      <c r="A2710">
        <v>9</v>
      </c>
      <c r="C2710">
        <v>0</v>
      </c>
      <c r="D2710" t="s">
        <v>89</v>
      </c>
      <c r="E2710">
        <v>0</v>
      </c>
      <c r="F2710">
        <v>0</v>
      </c>
      <c r="J2710" t="s">
        <v>89</v>
      </c>
      <c r="K2710">
        <v>663979</v>
      </c>
      <c r="L2710">
        <v>1</v>
      </c>
    </row>
    <row r="2711" spans="1:12" x14ac:dyDescent="0.35">
      <c r="A2711">
        <v>10</v>
      </c>
      <c r="C2711">
        <v>0</v>
      </c>
      <c r="D2711" t="s">
        <v>89</v>
      </c>
      <c r="E2711">
        <v>0</v>
      </c>
      <c r="F2711">
        <v>0</v>
      </c>
      <c r="J2711" t="s">
        <v>89</v>
      </c>
      <c r="K2711">
        <v>663979</v>
      </c>
      <c r="L2711">
        <v>1</v>
      </c>
    </row>
    <row r="2712" spans="1:12" x14ac:dyDescent="0.35">
      <c r="A2712">
        <v>11</v>
      </c>
      <c r="C2712">
        <v>0</v>
      </c>
      <c r="D2712" t="s">
        <v>89</v>
      </c>
      <c r="E2712">
        <v>0</v>
      </c>
      <c r="F2712">
        <v>0</v>
      </c>
      <c r="J2712" t="s">
        <v>89</v>
      </c>
      <c r="K2712">
        <v>663979</v>
      </c>
      <c r="L2712">
        <v>1</v>
      </c>
    </row>
    <row r="2713" spans="1:12" x14ac:dyDescent="0.35">
      <c r="A2713">
        <v>12</v>
      </c>
      <c r="C2713">
        <v>0</v>
      </c>
      <c r="D2713" t="s">
        <v>89</v>
      </c>
      <c r="E2713">
        <v>0</v>
      </c>
      <c r="F2713">
        <v>0</v>
      </c>
      <c r="J2713" t="s">
        <v>89</v>
      </c>
      <c r="K2713">
        <v>663979</v>
      </c>
      <c r="L2713">
        <v>1</v>
      </c>
    </row>
    <row r="2714" spans="1:12" x14ac:dyDescent="0.35">
      <c r="A2714">
        <v>1</v>
      </c>
      <c r="B2714" t="s">
        <v>181</v>
      </c>
      <c r="C2714">
        <v>33</v>
      </c>
      <c r="D2714">
        <v>83</v>
      </c>
      <c r="E2714">
        <v>1</v>
      </c>
      <c r="F2714">
        <v>-8</v>
      </c>
      <c r="G2714" t="s">
        <v>242</v>
      </c>
      <c r="H2714" t="s">
        <v>242</v>
      </c>
      <c r="I2714">
        <v>33</v>
      </c>
      <c r="J2714">
        <v>83</v>
      </c>
      <c r="K2714">
        <v>498697</v>
      </c>
      <c r="L2714">
        <v>1</v>
      </c>
    </row>
    <row r="2715" spans="1:12" x14ac:dyDescent="0.35">
      <c r="A2715">
        <v>2</v>
      </c>
      <c r="C2715">
        <v>0</v>
      </c>
      <c r="D2715" t="s">
        <v>89</v>
      </c>
      <c r="E2715">
        <v>0</v>
      </c>
      <c r="F2715">
        <v>0</v>
      </c>
      <c r="J2715" t="s">
        <v>89</v>
      </c>
      <c r="K2715">
        <v>498697</v>
      </c>
      <c r="L2715">
        <v>1</v>
      </c>
    </row>
    <row r="2716" spans="1:12" x14ac:dyDescent="0.35">
      <c r="A2716">
        <v>3</v>
      </c>
      <c r="C2716">
        <v>0</v>
      </c>
      <c r="D2716" t="s">
        <v>89</v>
      </c>
      <c r="E2716">
        <v>0</v>
      </c>
      <c r="F2716">
        <v>0</v>
      </c>
      <c r="J2716" t="s">
        <v>89</v>
      </c>
      <c r="K2716">
        <v>498697</v>
      </c>
      <c r="L2716">
        <v>1</v>
      </c>
    </row>
    <row r="2717" spans="1:12" x14ac:dyDescent="0.35">
      <c r="A2717">
        <v>4</v>
      </c>
      <c r="C2717">
        <v>0</v>
      </c>
      <c r="D2717" t="s">
        <v>89</v>
      </c>
      <c r="E2717">
        <v>0</v>
      </c>
      <c r="F2717">
        <v>0</v>
      </c>
      <c r="J2717" t="s">
        <v>89</v>
      </c>
      <c r="K2717">
        <v>498697</v>
      </c>
      <c r="L2717">
        <v>1</v>
      </c>
    </row>
    <row r="2718" spans="1:12" x14ac:dyDescent="0.35">
      <c r="A2718">
        <v>5</v>
      </c>
      <c r="C2718">
        <v>0</v>
      </c>
      <c r="D2718" t="s">
        <v>89</v>
      </c>
      <c r="E2718">
        <v>0</v>
      </c>
      <c r="F2718">
        <v>0</v>
      </c>
      <c r="J2718" t="s">
        <v>89</v>
      </c>
      <c r="K2718">
        <v>498697</v>
      </c>
      <c r="L2718">
        <v>1</v>
      </c>
    </row>
    <row r="2719" spans="1:12" x14ac:dyDescent="0.35">
      <c r="A2719">
        <v>6</v>
      </c>
      <c r="C2719">
        <v>0</v>
      </c>
      <c r="D2719" t="s">
        <v>89</v>
      </c>
      <c r="E2719">
        <v>0</v>
      </c>
      <c r="F2719">
        <v>0</v>
      </c>
      <c r="J2719" t="s">
        <v>89</v>
      </c>
      <c r="K2719">
        <v>498697</v>
      </c>
      <c r="L2719">
        <v>1</v>
      </c>
    </row>
    <row r="2720" spans="1:12" x14ac:dyDescent="0.35">
      <c r="A2720">
        <v>7</v>
      </c>
      <c r="C2720">
        <v>0</v>
      </c>
      <c r="D2720" t="s">
        <v>89</v>
      </c>
      <c r="E2720">
        <v>0</v>
      </c>
      <c r="F2720">
        <v>0</v>
      </c>
      <c r="J2720" t="s">
        <v>89</v>
      </c>
      <c r="K2720">
        <v>498697</v>
      </c>
      <c r="L2720">
        <v>1</v>
      </c>
    </row>
    <row r="2721" spans="1:12" x14ac:dyDescent="0.35">
      <c r="A2721">
        <v>8</v>
      </c>
      <c r="C2721">
        <v>0</v>
      </c>
      <c r="D2721" t="s">
        <v>89</v>
      </c>
      <c r="E2721">
        <v>0</v>
      </c>
      <c r="F2721">
        <v>0</v>
      </c>
      <c r="J2721" t="s">
        <v>89</v>
      </c>
      <c r="K2721">
        <v>498697</v>
      </c>
      <c r="L2721">
        <v>1</v>
      </c>
    </row>
    <row r="2722" spans="1:12" x14ac:dyDescent="0.35">
      <c r="A2722">
        <v>9</v>
      </c>
      <c r="C2722">
        <v>0</v>
      </c>
      <c r="D2722" t="s">
        <v>89</v>
      </c>
      <c r="E2722">
        <v>0</v>
      </c>
      <c r="F2722">
        <v>0</v>
      </c>
      <c r="J2722" t="s">
        <v>89</v>
      </c>
      <c r="K2722">
        <v>498697</v>
      </c>
      <c r="L2722">
        <v>1</v>
      </c>
    </row>
    <row r="2723" spans="1:12" x14ac:dyDescent="0.35">
      <c r="A2723">
        <v>10</v>
      </c>
      <c r="C2723">
        <v>0</v>
      </c>
      <c r="D2723" t="s">
        <v>89</v>
      </c>
      <c r="E2723">
        <v>0</v>
      </c>
      <c r="F2723">
        <v>0</v>
      </c>
      <c r="J2723" t="s">
        <v>89</v>
      </c>
      <c r="K2723">
        <v>498697</v>
      </c>
      <c r="L2723">
        <v>1</v>
      </c>
    </row>
    <row r="2724" spans="1:12" x14ac:dyDescent="0.35">
      <c r="A2724">
        <v>11</v>
      </c>
      <c r="C2724">
        <v>0</v>
      </c>
      <c r="D2724" t="s">
        <v>89</v>
      </c>
      <c r="E2724">
        <v>0</v>
      </c>
      <c r="F2724">
        <v>0</v>
      </c>
      <c r="J2724" t="s">
        <v>89</v>
      </c>
      <c r="K2724">
        <v>498697</v>
      </c>
      <c r="L2724">
        <v>1</v>
      </c>
    </row>
    <row r="2725" spans="1:12" x14ac:dyDescent="0.35">
      <c r="A2725">
        <v>12</v>
      </c>
      <c r="C2725">
        <v>0</v>
      </c>
      <c r="D2725" t="s">
        <v>89</v>
      </c>
      <c r="E2725">
        <v>0</v>
      </c>
      <c r="F2725">
        <v>0</v>
      </c>
      <c r="J2725" t="s">
        <v>89</v>
      </c>
      <c r="K2725">
        <v>498697</v>
      </c>
      <c r="L2725">
        <v>1</v>
      </c>
    </row>
    <row r="2726" spans="1:12" x14ac:dyDescent="0.35">
      <c r="A2726">
        <v>1</v>
      </c>
      <c r="B2726" t="s">
        <v>182</v>
      </c>
      <c r="C2726">
        <v>26</v>
      </c>
      <c r="D2726">
        <v>84</v>
      </c>
      <c r="E2726">
        <v>1</v>
      </c>
      <c r="F2726">
        <v>-9</v>
      </c>
      <c r="G2726" t="s">
        <v>301</v>
      </c>
      <c r="H2726" t="s">
        <v>301</v>
      </c>
      <c r="I2726">
        <v>34</v>
      </c>
      <c r="J2726">
        <v>84</v>
      </c>
      <c r="K2726">
        <v>1351483</v>
      </c>
      <c r="L2726">
        <v>1</v>
      </c>
    </row>
    <row r="2727" spans="1:12" x14ac:dyDescent="0.35">
      <c r="A2727">
        <v>2</v>
      </c>
      <c r="C2727">
        <v>0</v>
      </c>
      <c r="D2727" t="s">
        <v>89</v>
      </c>
      <c r="E2727">
        <v>0</v>
      </c>
      <c r="F2727">
        <v>0</v>
      </c>
      <c r="J2727" t="s">
        <v>89</v>
      </c>
      <c r="K2727">
        <v>1351483</v>
      </c>
      <c r="L2727">
        <v>1</v>
      </c>
    </row>
    <row r="2728" spans="1:12" x14ac:dyDescent="0.35">
      <c r="A2728">
        <v>3</v>
      </c>
      <c r="C2728">
        <v>0</v>
      </c>
      <c r="D2728" t="s">
        <v>89</v>
      </c>
      <c r="E2728">
        <v>0</v>
      </c>
      <c r="F2728">
        <v>0</v>
      </c>
      <c r="J2728" t="s">
        <v>89</v>
      </c>
      <c r="K2728">
        <v>1351483</v>
      </c>
      <c r="L2728">
        <v>1</v>
      </c>
    </row>
    <row r="2729" spans="1:12" x14ac:dyDescent="0.35">
      <c r="A2729">
        <v>4</v>
      </c>
      <c r="C2729">
        <v>0</v>
      </c>
      <c r="D2729" t="s">
        <v>89</v>
      </c>
      <c r="E2729">
        <v>0</v>
      </c>
      <c r="F2729">
        <v>0</v>
      </c>
      <c r="J2729" t="s">
        <v>89</v>
      </c>
      <c r="K2729">
        <v>1351483</v>
      </c>
      <c r="L2729">
        <v>1</v>
      </c>
    </row>
    <row r="2730" spans="1:12" x14ac:dyDescent="0.35">
      <c r="A2730">
        <v>5</v>
      </c>
      <c r="C2730">
        <v>0</v>
      </c>
      <c r="D2730" t="s">
        <v>89</v>
      </c>
      <c r="E2730">
        <v>0</v>
      </c>
      <c r="F2730">
        <v>0</v>
      </c>
      <c r="J2730" t="s">
        <v>89</v>
      </c>
      <c r="K2730">
        <v>1351483</v>
      </c>
      <c r="L2730">
        <v>1</v>
      </c>
    </row>
    <row r="2731" spans="1:12" x14ac:dyDescent="0.35">
      <c r="A2731">
        <v>6</v>
      </c>
      <c r="C2731">
        <v>0</v>
      </c>
      <c r="D2731" t="s">
        <v>89</v>
      </c>
      <c r="E2731">
        <v>0</v>
      </c>
      <c r="F2731">
        <v>0</v>
      </c>
      <c r="J2731" t="s">
        <v>89</v>
      </c>
      <c r="K2731">
        <v>1351483</v>
      </c>
      <c r="L2731">
        <v>1</v>
      </c>
    </row>
    <row r="2732" spans="1:12" x14ac:dyDescent="0.35">
      <c r="A2732">
        <v>7</v>
      </c>
      <c r="C2732">
        <v>0</v>
      </c>
      <c r="D2732" t="s">
        <v>89</v>
      </c>
      <c r="E2732">
        <v>0</v>
      </c>
      <c r="F2732">
        <v>0</v>
      </c>
      <c r="J2732" t="s">
        <v>89</v>
      </c>
      <c r="K2732">
        <v>1351483</v>
      </c>
      <c r="L2732">
        <v>1</v>
      </c>
    </row>
    <row r="2733" spans="1:12" x14ac:dyDescent="0.35">
      <c r="A2733">
        <v>8</v>
      </c>
      <c r="C2733">
        <v>0</v>
      </c>
      <c r="D2733" t="s">
        <v>89</v>
      </c>
      <c r="E2733">
        <v>0</v>
      </c>
      <c r="F2733">
        <v>0</v>
      </c>
      <c r="J2733" t="s">
        <v>89</v>
      </c>
      <c r="K2733">
        <v>1351483</v>
      </c>
      <c r="L2733">
        <v>1</v>
      </c>
    </row>
    <row r="2734" spans="1:12" x14ac:dyDescent="0.35">
      <c r="A2734">
        <v>9</v>
      </c>
      <c r="C2734">
        <v>0</v>
      </c>
      <c r="D2734" t="s">
        <v>89</v>
      </c>
      <c r="E2734">
        <v>0</v>
      </c>
      <c r="F2734">
        <v>0</v>
      </c>
      <c r="J2734" t="s">
        <v>89</v>
      </c>
      <c r="K2734">
        <v>1351483</v>
      </c>
      <c r="L2734">
        <v>1</v>
      </c>
    </row>
    <row r="2735" spans="1:12" x14ac:dyDescent="0.35">
      <c r="A2735">
        <v>10</v>
      </c>
      <c r="C2735">
        <v>0</v>
      </c>
      <c r="D2735" t="s">
        <v>89</v>
      </c>
      <c r="E2735">
        <v>0</v>
      </c>
      <c r="F2735">
        <v>0</v>
      </c>
      <c r="J2735" t="s">
        <v>89</v>
      </c>
      <c r="K2735">
        <v>1351483</v>
      </c>
      <c r="L2735">
        <v>1</v>
      </c>
    </row>
    <row r="2736" spans="1:12" x14ac:dyDescent="0.35">
      <c r="A2736">
        <v>11</v>
      </c>
      <c r="C2736">
        <v>0</v>
      </c>
      <c r="D2736" t="s">
        <v>89</v>
      </c>
      <c r="E2736">
        <v>0</v>
      </c>
      <c r="F2736">
        <v>0</v>
      </c>
      <c r="J2736" t="s">
        <v>89</v>
      </c>
      <c r="K2736">
        <v>1351483</v>
      </c>
      <c r="L2736">
        <v>1</v>
      </c>
    </row>
    <row r="2737" spans="1:12" x14ac:dyDescent="0.35">
      <c r="A2737">
        <v>12</v>
      </c>
      <c r="C2737">
        <v>0</v>
      </c>
      <c r="D2737" t="s">
        <v>89</v>
      </c>
      <c r="E2737">
        <v>0</v>
      </c>
      <c r="F2737">
        <v>0</v>
      </c>
      <c r="J2737" t="s">
        <v>89</v>
      </c>
      <c r="K2737">
        <v>1351483</v>
      </c>
      <c r="L2737">
        <v>1</v>
      </c>
    </row>
    <row r="2738" spans="1:12" x14ac:dyDescent="0.35">
      <c r="A2738">
        <v>1</v>
      </c>
      <c r="B2738" t="s">
        <v>183</v>
      </c>
      <c r="C2738">
        <v>20</v>
      </c>
      <c r="D2738">
        <v>85</v>
      </c>
      <c r="E2738">
        <v>1</v>
      </c>
      <c r="F2738">
        <v>-10</v>
      </c>
      <c r="G2738" t="s">
        <v>302</v>
      </c>
      <c r="H2738" t="s">
        <v>302</v>
      </c>
      <c r="I2738">
        <v>36</v>
      </c>
      <c r="J2738">
        <v>85</v>
      </c>
      <c r="K2738">
        <v>922058</v>
      </c>
      <c r="L2738">
        <v>1</v>
      </c>
    </row>
    <row r="2739" spans="1:12" x14ac:dyDescent="0.35">
      <c r="A2739">
        <v>2</v>
      </c>
      <c r="C2739">
        <v>0</v>
      </c>
      <c r="D2739" t="s">
        <v>89</v>
      </c>
      <c r="E2739">
        <v>0</v>
      </c>
      <c r="F2739">
        <v>0</v>
      </c>
      <c r="J2739" t="s">
        <v>89</v>
      </c>
      <c r="K2739">
        <v>922058</v>
      </c>
      <c r="L2739">
        <v>1</v>
      </c>
    </row>
    <row r="2740" spans="1:12" x14ac:dyDescent="0.35">
      <c r="A2740">
        <v>3</v>
      </c>
      <c r="C2740">
        <v>0</v>
      </c>
      <c r="D2740" t="s">
        <v>89</v>
      </c>
      <c r="E2740">
        <v>0</v>
      </c>
      <c r="F2740">
        <v>0</v>
      </c>
      <c r="J2740" t="s">
        <v>89</v>
      </c>
      <c r="K2740">
        <v>922058</v>
      </c>
      <c r="L2740">
        <v>1</v>
      </c>
    </row>
    <row r="2741" spans="1:12" x14ac:dyDescent="0.35">
      <c r="A2741">
        <v>4</v>
      </c>
      <c r="C2741">
        <v>0</v>
      </c>
      <c r="D2741" t="s">
        <v>89</v>
      </c>
      <c r="E2741">
        <v>0</v>
      </c>
      <c r="F2741">
        <v>0</v>
      </c>
      <c r="J2741" t="s">
        <v>89</v>
      </c>
      <c r="K2741">
        <v>922058</v>
      </c>
      <c r="L2741">
        <v>1</v>
      </c>
    </row>
    <row r="2742" spans="1:12" x14ac:dyDescent="0.35">
      <c r="A2742">
        <v>5</v>
      </c>
      <c r="C2742">
        <v>0</v>
      </c>
      <c r="D2742" t="s">
        <v>89</v>
      </c>
      <c r="E2742">
        <v>0</v>
      </c>
      <c r="F2742">
        <v>0</v>
      </c>
      <c r="J2742" t="s">
        <v>89</v>
      </c>
      <c r="K2742">
        <v>922058</v>
      </c>
      <c r="L2742">
        <v>1</v>
      </c>
    </row>
    <row r="2743" spans="1:12" x14ac:dyDescent="0.35">
      <c r="A2743">
        <v>6</v>
      </c>
      <c r="C2743">
        <v>0</v>
      </c>
      <c r="D2743" t="s">
        <v>89</v>
      </c>
      <c r="E2743">
        <v>0</v>
      </c>
      <c r="F2743">
        <v>0</v>
      </c>
      <c r="J2743" t="s">
        <v>89</v>
      </c>
      <c r="K2743">
        <v>922058</v>
      </c>
      <c r="L2743">
        <v>1</v>
      </c>
    </row>
    <row r="2744" spans="1:12" x14ac:dyDescent="0.35">
      <c r="A2744">
        <v>7</v>
      </c>
      <c r="C2744">
        <v>0</v>
      </c>
      <c r="D2744" t="s">
        <v>89</v>
      </c>
      <c r="E2744">
        <v>0</v>
      </c>
      <c r="F2744">
        <v>0</v>
      </c>
      <c r="J2744" t="s">
        <v>89</v>
      </c>
      <c r="K2744">
        <v>922058</v>
      </c>
      <c r="L2744">
        <v>1</v>
      </c>
    </row>
    <row r="2745" spans="1:12" x14ac:dyDescent="0.35">
      <c r="A2745">
        <v>8</v>
      </c>
      <c r="C2745">
        <v>0</v>
      </c>
      <c r="D2745" t="s">
        <v>89</v>
      </c>
      <c r="E2745">
        <v>0</v>
      </c>
      <c r="F2745">
        <v>0</v>
      </c>
      <c r="J2745" t="s">
        <v>89</v>
      </c>
      <c r="K2745">
        <v>922058</v>
      </c>
      <c r="L2745">
        <v>1</v>
      </c>
    </row>
    <row r="2746" spans="1:12" x14ac:dyDescent="0.35">
      <c r="A2746">
        <v>9</v>
      </c>
      <c r="C2746">
        <v>0</v>
      </c>
      <c r="D2746" t="s">
        <v>89</v>
      </c>
      <c r="E2746">
        <v>0</v>
      </c>
      <c r="F2746">
        <v>0</v>
      </c>
      <c r="J2746" t="s">
        <v>89</v>
      </c>
      <c r="K2746">
        <v>922058</v>
      </c>
      <c r="L2746">
        <v>1</v>
      </c>
    </row>
    <row r="2747" spans="1:12" x14ac:dyDescent="0.35">
      <c r="A2747">
        <v>10</v>
      </c>
      <c r="C2747">
        <v>0</v>
      </c>
      <c r="D2747" t="s">
        <v>89</v>
      </c>
      <c r="E2747">
        <v>0</v>
      </c>
      <c r="F2747">
        <v>0</v>
      </c>
      <c r="J2747" t="s">
        <v>89</v>
      </c>
      <c r="K2747">
        <v>922058</v>
      </c>
      <c r="L2747">
        <v>1</v>
      </c>
    </row>
    <row r="2748" spans="1:12" x14ac:dyDescent="0.35">
      <c r="A2748">
        <v>11</v>
      </c>
      <c r="C2748">
        <v>0</v>
      </c>
      <c r="D2748" t="s">
        <v>89</v>
      </c>
      <c r="E2748">
        <v>0</v>
      </c>
      <c r="F2748">
        <v>0</v>
      </c>
      <c r="J2748" t="s">
        <v>89</v>
      </c>
      <c r="K2748">
        <v>922058</v>
      </c>
      <c r="L2748">
        <v>1</v>
      </c>
    </row>
    <row r="2749" spans="1:12" x14ac:dyDescent="0.35">
      <c r="A2749">
        <v>12</v>
      </c>
      <c r="C2749">
        <v>0</v>
      </c>
      <c r="D2749" t="s">
        <v>89</v>
      </c>
      <c r="E2749">
        <v>0</v>
      </c>
      <c r="F2749">
        <v>0</v>
      </c>
      <c r="J2749" t="s">
        <v>89</v>
      </c>
      <c r="K2749">
        <v>922058</v>
      </c>
      <c r="L2749">
        <v>1</v>
      </c>
    </row>
    <row r="2750" spans="1:12" x14ac:dyDescent="0.35">
      <c r="A2750">
        <v>1</v>
      </c>
      <c r="B2750" t="s">
        <v>184</v>
      </c>
      <c r="C2750">
        <v>4</v>
      </c>
      <c r="D2750">
        <v>86</v>
      </c>
      <c r="E2750">
        <v>2</v>
      </c>
      <c r="F2750">
        <v>-11</v>
      </c>
      <c r="G2750" t="s">
        <v>302</v>
      </c>
      <c r="H2750" t="s">
        <v>302</v>
      </c>
      <c r="I2750">
        <v>36</v>
      </c>
      <c r="J2750">
        <v>86</v>
      </c>
      <c r="K2750">
        <v>953791</v>
      </c>
      <c r="L2750">
        <v>1</v>
      </c>
    </row>
    <row r="2751" spans="1:12" x14ac:dyDescent="0.35">
      <c r="A2751">
        <v>2</v>
      </c>
      <c r="C2751">
        <v>0</v>
      </c>
      <c r="D2751" t="s">
        <v>89</v>
      </c>
      <c r="E2751">
        <v>0</v>
      </c>
      <c r="F2751">
        <v>0</v>
      </c>
      <c r="J2751" t="s">
        <v>89</v>
      </c>
      <c r="K2751">
        <v>953791</v>
      </c>
      <c r="L2751">
        <v>1</v>
      </c>
    </row>
    <row r="2752" spans="1:12" x14ac:dyDescent="0.35">
      <c r="A2752">
        <v>3</v>
      </c>
      <c r="C2752">
        <v>0</v>
      </c>
      <c r="D2752" t="s">
        <v>89</v>
      </c>
      <c r="E2752">
        <v>0</v>
      </c>
      <c r="F2752">
        <v>0</v>
      </c>
      <c r="J2752" t="s">
        <v>89</v>
      </c>
      <c r="K2752">
        <v>953791</v>
      </c>
      <c r="L2752">
        <v>1</v>
      </c>
    </row>
    <row r="2753" spans="1:12" x14ac:dyDescent="0.35">
      <c r="A2753">
        <v>4</v>
      </c>
      <c r="C2753">
        <v>0</v>
      </c>
      <c r="D2753" t="s">
        <v>89</v>
      </c>
      <c r="E2753">
        <v>0</v>
      </c>
      <c r="F2753">
        <v>0</v>
      </c>
      <c r="J2753" t="s">
        <v>89</v>
      </c>
      <c r="K2753">
        <v>953791</v>
      </c>
      <c r="L2753">
        <v>1</v>
      </c>
    </row>
    <row r="2754" spans="1:12" x14ac:dyDescent="0.35">
      <c r="A2754">
        <v>5</v>
      </c>
      <c r="C2754">
        <v>0</v>
      </c>
      <c r="D2754" t="s">
        <v>89</v>
      </c>
      <c r="E2754">
        <v>0</v>
      </c>
      <c r="F2754">
        <v>0</v>
      </c>
      <c r="J2754" t="s">
        <v>89</v>
      </c>
      <c r="K2754">
        <v>953791</v>
      </c>
      <c r="L2754">
        <v>1</v>
      </c>
    </row>
    <row r="2755" spans="1:12" x14ac:dyDescent="0.35">
      <c r="A2755">
        <v>6</v>
      </c>
      <c r="C2755">
        <v>0</v>
      </c>
      <c r="D2755" t="s">
        <v>89</v>
      </c>
      <c r="E2755">
        <v>0</v>
      </c>
      <c r="F2755">
        <v>0</v>
      </c>
      <c r="J2755" t="s">
        <v>89</v>
      </c>
      <c r="K2755">
        <v>953791</v>
      </c>
      <c r="L2755">
        <v>1</v>
      </c>
    </row>
    <row r="2756" spans="1:12" x14ac:dyDescent="0.35">
      <c r="A2756">
        <v>7</v>
      </c>
      <c r="C2756">
        <v>0</v>
      </c>
      <c r="D2756" t="s">
        <v>89</v>
      </c>
      <c r="E2756">
        <v>0</v>
      </c>
      <c r="F2756">
        <v>0</v>
      </c>
      <c r="J2756" t="s">
        <v>89</v>
      </c>
      <c r="K2756">
        <v>953791</v>
      </c>
      <c r="L2756">
        <v>1</v>
      </c>
    </row>
    <row r="2757" spans="1:12" x14ac:dyDescent="0.35">
      <c r="A2757">
        <v>8</v>
      </c>
      <c r="C2757">
        <v>0</v>
      </c>
      <c r="D2757" t="s">
        <v>89</v>
      </c>
      <c r="E2757">
        <v>0</v>
      </c>
      <c r="F2757">
        <v>0</v>
      </c>
      <c r="J2757" t="s">
        <v>89</v>
      </c>
      <c r="K2757">
        <v>953791</v>
      </c>
      <c r="L2757">
        <v>1</v>
      </c>
    </row>
    <row r="2758" spans="1:12" x14ac:dyDescent="0.35">
      <c r="A2758">
        <v>9</v>
      </c>
      <c r="C2758">
        <v>0</v>
      </c>
      <c r="D2758" t="s">
        <v>89</v>
      </c>
      <c r="E2758">
        <v>0</v>
      </c>
      <c r="F2758">
        <v>0</v>
      </c>
      <c r="J2758" t="s">
        <v>89</v>
      </c>
      <c r="K2758">
        <v>953791</v>
      </c>
      <c r="L2758">
        <v>1</v>
      </c>
    </row>
    <row r="2759" spans="1:12" x14ac:dyDescent="0.35">
      <c r="A2759">
        <v>10</v>
      </c>
      <c r="C2759">
        <v>0</v>
      </c>
      <c r="D2759" t="s">
        <v>89</v>
      </c>
      <c r="E2759">
        <v>0</v>
      </c>
      <c r="F2759">
        <v>0</v>
      </c>
      <c r="J2759" t="s">
        <v>89</v>
      </c>
      <c r="K2759">
        <v>953791</v>
      </c>
      <c r="L2759">
        <v>1</v>
      </c>
    </row>
    <row r="2760" spans="1:12" x14ac:dyDescent="0.35">
      <c r="A2760">
        <v>11</v>
      </c>
      <c r="C2760">
        <v>0</v>
      </c>
      <c r="D2760" t="s">
        <v>89</v>
      </c>
      <c r="E2760">
        <v>0</v>
      </c>
      <c r="F2760">
        <v>0</v>
      </c>
      <c r="J2760" t="s">
        <v>89</v>
      </c>
      <c r="K2760">
        <v>953791</v>
      </c>
      <c r="L2760">
        <v>1</v>
      </c>
    </row>
    <row r="2761" spans="1:12" x14ac:dyDescent="0.35">
      <c r="A2761">
        <v>12</v>
      </c>
      <c r="C2761">
        <v>0</v>
      </c>
      <c r="D2761" t="s">
        <v>89</v>
      </c>
      <c r="E2761">
        <v>0</v>
      </c>
      <c r="F2761">
        <v>0</v>
      </c>
      <c r="J2761" t="s">
        <v>89</v>
      </c>
      <c r="K2761">
        <v>953791</v>
      </c>
      <c r="L2761">
        <v>1</v>
      </c>
    </row>
    <row r="2762" spans="1:12" x14ac:dyDescent="0.35">
      <c r="A2762">
        <v>1</v>
      </c>
      <c r="B2762" t="s">
        <v>185</v>
      </c>
      <c r="C2762">
        <v>24</v>
      </c>
      <c r="D2762">
        <v>87</v>
      </c>
      <c r="E2762">
        <v>1</v>
      </c>
      <c r="F2762">
        <v>-12</v>
      </c>
      <c r="G2762" t="s">
        <v>303</v>
      </c>
      <c r="H2762" t="s">
        <v>303</v>
      </c>
      <c r="I2762">
        <v>37</v>
      </c>
      <c r="J2762">
        <v>87</v>
      </c>
      <c r="K2762">
        <v>1217058</v>
      </c>
      <c r="L2762">
        <v>1</v>
      </c>
    </row>
    <row r="2763" spans="1:12" x14ac:dyDescent="0.35">
      <c r="A2763">
        <v>2</v>
      </c>
      <c r="C2763">
        <v>0</v>
      </c>
      <c r="D2763" t="s">
        <v>89</v>
      </c>
      <c r="E2763">
        <v>0</v>
      </c>
      <c r="F2763">
        <v>0</v>
      </c>
      <c r="J2763" t="s">
        <v>89</v>
      </c>
      <c r="K2763">
        <v>1217058</v>
      </c>
      <c r="L2763">
        <v>1</v>
      </c>
    </row>
    <row r="2764" spans="1:12" x14ac:dyDescent="0.35">
      <c r="A2764">
        <v>3</v>
      </c>
      <c r="C2764">
        <v>0</v>
      </c>
      <c r="D2764" t="s">
        <v>89</v>
      </c>
      <c r="E2764">
        <v>0</v>
      </c>
      <c r="F2764">
        <v>0</v>
      </c>
      <c r="J2764" t="s">
        <v>89</v>
      </c>
      <c r="K2764">
        <v>1217058</v>
      </c>
      <c r="L2764">
        <v>1</v>
      </c>
    </row>
    <row r="2765" spans="1:12" x14ac:dyDescent="0.35">
      <c r="A2765">
        <v>4</v>
      </c>
      <c r="C2765">
        <v>0</v>
      </c>
      <c r="D2765" t="s">
        <v>89</v>
      </c>
      <c r="E2765">
        <v>0</v>
      </c>
      <c r="F2765">
        <v>0</v>
      </c>
      <c r="J2765" t="s">
        <v>89</v>
      </c>
      <c r="K2765">
        <v>1217058</v>
      </c>
      <c r="L2765">
        <v>1</v>
      </c>
    </row>
    <row r="2766" spans="1:12" x14ac:dyDescent="0.35">
      <c r="A2766">
        <v>5</v>
      </c>
      <c r="C2766">
        <v>0</v>
      </c>
      <c r="D2766" t="s">
        <v>89</v>
      </c>
      <c r="E2766">
        <v>0</v>
      </c>
      <c r="F2766">
        <v>0</v>
      </c>
      <c r="J2766" t="s">
        <v>89</v>
      </c>
      <c r="K2766">
        <v>1217058</v>
      </c>
      <c r="L2766">
        <v>1</v>
      </c>
    </row>
    <row r="2767" spans="1:12" x14ac:dyDescent="0.35">
      <c r="A2767">
        <v>6</v>
      </c>
      <c r="C2767">
        <v>0</v>
      </c>
      <c r="D2767" t="s">
        <v>89</v>
      </c>
      <c r="E2767">
        <v>0</v>
      </c>
      <c r="F2767">
        <v>0</v>
      </c>
      <c r="J2767" t="s">
        <v>89</v>
      </c>
      <c r="K2767">
        <v>1217058</v>
      </c>
      <c r="L2767">
        <v>1</v>
      </c>
    </row>
    <row r="2768" spans="1:12" x14ac:dyDescent="0.35">
      <c r="A2768">
        <v>7</v>
      </c>
      <c r="C2768">
        <v>0</v>
      </c>
      <c r="D2768" t="s">
        <v>89</v>
      </c>
      <c r="E2768">
        <v>0</v>
      </c>
      <c r="F2768">
        <v>0</v>
      </c>
      <c r="J2768" t="s">
        <v>89</v>
      </c>
      <c r="K2768">
        <v>1217058</v>
      </c>
      <c r="L2768">
        <v>1</v>
      </c>
    </row>
    <row r="2769" spans="1:12" x14ac:dyDescent="0.35">
      <c r="A2769">
        <v>8</v>
      </c>
      <c r="C2769">
        <v>0</v>
      </c>
      <c r="D2769" t="s">
        <v>89</v>
      </c>
      <c r="E2769">
        <v>0</v>
      </c>
      <c r="F2769">
        <v>0</v>
      </c>
      <c r="J2769" t="s">
        <v>89</v>
      </c>
      <c r="K2769">
        <v>1217058</v>
      </c>
      <c r="L2769">
        <v>1</v>
      </c>
    </row>
    <row r="2770" spans="1:12" x14ac:dyDescent="0.35">
      <c r="A2770">
        <v>9</v>
      </c>
      <c r="C2770">
        <v>0</v>
      </c>
      <c r="D2770" t="s">
        <v>89</v>
      </c>
      <c r="E2770">
        <v>0</v>
      </c>
      <c r="F2770">
        <v>0</v>
      </c>
      <c r="J2770" t="s">
        <v>89</v>
      </c>
      <c r="K2770">
        <v>1217058</v>
      </c>
      <c r="L2770">
        <v>1</v>
      </c>
    </row>
    <row r="2771" spans="1:12" x14ac:dyDescent="0.35">
      <c r="A2771">
        <v>10</v>
      </c>
      <c r="C2771">
        <v>0</v>
      </c>
      <c r="D2771" t="s">
        <v>89</v>
      </c>
      <c r="E2771">
        <v>0</v>
      </c>
      <c r="F2771">
        <v>0</v>
      </c>
      <c r="J2771" t="s">
        <v>89</v>
      </c>
      <c r="K2771">
        <v>1217058</v>
      </c>
      <c r="L2771">
        <v>1</v>
      </c>
    </row>
    <row r="2772" spans="1:12" x14ac:dyDescent="0.35">
      <c r="A2772">
        <v>11</v>
      </c>
      <c r="C2772">
        <v>0</v>
      </c>
      <c r="D2772" t="s">
        <v>89</v>
      </c>
      <c r="E2772">
        <v>0</v>
      </c>
      <c r="F2772">
        <v>0</v>
      </c>
      <c r="J2772" t="s">
        <v>89</v>
      </c>
      <c r="K2772">
        <v>1217058</v>
      </c>
      <c r="L2772">
        <v>1</v>
      </c>
    </row>
    <row r="2773" spans="1:12" x14ac:dyDescent="0.35">
      <c r="A2773">
        <v>12</v>
      </c>
      <c r="C2773">
        <v>0</v>
      </c>
      <c r="D2773" t="s">
        <v>89</v>
      </c>
      <c r="E2773">
        <v>0</v>
      </c>
      <c r="F2773">
        <v>0</v>
      </c>
      <c r="J2773" t="s">
        <v>89</v>
      </c>
      <c r="K2773">
        <v>1217058</v>
      </c>
      <c r="L2773">
        <v>1</v>
      </c>
    </row>
    <row r="2774" spans="1:12" x14ac:dyDescent="0.35">
      <c r="A2774">
        <v>1</v>
      </c>
      <c r="B2774" t="s">
        <v>186</v>
      </c>
      <c r="C2774">
        <v>19</v>
      </c>
      <c r="D2774">
        <v>88</v>
      </c>
      <c r="E2774">
        <v>1</v>
      </c>
      <c r="F2774">
        <v>-13</v>
      </c>
      <c r="G2774" t="s">
        <v>82</v>
      </c>
      <c r="H2774" t="s">
        <v>82</v>
      </c>
      <c r="I2774">
        <v>40</v>
      </c>
      <c r="J2774">
        <v>88</v>
      </c>
      <c r="K2774">
        <v>899345</v>
      </c>
      <c r="L2774">
        <v>1</v>
      </c>
    </row>
    <row r="2775" spans="1:12" x14ac:dyDescent="0.35">
      <c r="A2775">
        <v>2</v>
      </c>
      <c r="C2775">
        <v>0</v>
      </c>
      <c r="D2775" t="s">
        <v>89</v>
      </c>
      <c r="E2775">
        <v>0</v>
      </c>
      <c r="F2775">
        <v>0</v>
      </c>
      <c r="J2775" t="s">
        <v>89</v>
      </c>
      <c r="K2775">
        <v>899345</v>
      </c>
      <c r="L2775">
        <v>1</v>
      </c>
    </row>
    <row r="2776" spans="1:12" x14ac:dyDescent="0.35">
      <c r="A2776">
        <v>3</v>
      </c>
      <c r="C2776">
        <v>0</v>
      </c>
      <c r="D2776" t="s">
        <v>89</v>
      </c>
      <c r="E2776">
        <v>0</v>
      </c>
      <c r="F2776">
        <v>0</v>
      </c>
      <c r="J2776" t="s">
        <v>89</v>
      </c>
      <c r="K2776">
        <v>899345</v>
      </c>
      <c r="L2776">
        <v>1</v>
      </c>
    </row>
    <row r="2777" spans="1:12" x14ac:dyDescent="0.35">
      <c r="A2777">
        <v>4</v>
      </c>
      <c r="C2777">
        <v>0</v>
      </c>
      <c r="D2777" t="s">
        <v>89</v>
      </c>
      <c r="E2777">
        <v>0</v>
      </c>
      <c r="F2777">
        <v>0</v>
      </c>
      <c r="J2777" t="s">
        <v>89</v>
      </c>
      <c r="K2777">
        <v>899345</v>
      </c>
      <c r="L2777">
        <v>1</v>
      </c>
    </row>
    <row r="2778" spans="1:12" x14ac:dyDescent="0.35">
      <c r="A2778">
        <v>5</v>
      </c>
      <c r="C2778">
        <v>0</v>
      </c>
      <c r="D2778" t="s">
        <v>89</v>
      </c>
      <c r="E2778">
        <v>0</v>
      </c>
      <c r="F2778">
        <v>0</v>
      </c>
      <c r="J2778" t="s">
        <v>89</v>
      </c>
      <c r="K2778">
        <v>899345</v>
      </c>
      <c r="L2778">
        <v>1</v>
      </c>
    </row>
    <row r="2779" spans="1:12" x14ac:dyDescent="0.35">
      <c r="A2779">
        <v>6</v>
      </c>
      <c r="C2779">
        <v>0</v>
      </c>
      <c r="D2779" t="s">
        <v>89</v>
      </c>
      <c r="E2779">
        <v>0</v>
      </c>
      <c r="F2779">
        <v>0</v>
      </c>
      <c r="J2779" t="s">
        <v>89</v>
      </c>
      <c r="K2779">
        <v>899345</v>
      </c>
      <c r="L2779">
        <v>1</v>
      </c>
    </row>
    <row r="2780" spans="1:12" x14ac:dyDescent="0.35">
      <c r="A2780">
        <v>7</v>
      </c>
      <c r="C2780">
        <v>0</v>
      </c>
      <c r="D2780" t="s">
        <v>89</v>
      </c>
      <c r="E2780">
        <v>0</v>
      </c>
      <c r="F2780">
        <v>0</v>
      </c>
      <c r="J2780" t="s">
        <v>89</v>
      </c>
      <c r="K2780">
        <v>899345</v>
      </c>
      <c r="L2780">
        <v>1</v>
      </c>
    </row>
    <row r="2781" spans="1:12" x14ac:dyDescent="0.35">
      <c r="A2781">
        <v>8</v>
      </c>
      <c r="C2781">
        <v>0</v>
      </c>
      <c r="D2781" t="s">
        <v>89</v>
      </c>
      <c r="E2781">
        <v>0</v>
      </c>
      <c r="F2781">
        <v>0</v>
      </c>
      <c r="J2781" t="s">
        <v>89</v>
      </c>
      <c r="K2781">
        <v>899345</v>
      </c>
      <c r="L2781">
        <v>1</v>
      </c>
    </row>
    <row r="2782" spans="1:12" x14ac:dyDescent="0.35">
      <c r="A2782">
        <v>9</v>
      </c>
      <c r="C2782">
        <v>0</v>
      </c>
      <c r="D2782" t="s">
        <v>89</v>
      </c>
      <c r="E2782">
        <v>0</v>
      </c>
      <c r="F2782">
        <v>0</v>
      </c>
      <c r="J2782" t="s">
        <v>89</v>
      </c>
      <c r="K2782">
        <v>899345</v>
      </c>
      <c r="L2782">
        <v>1</v>
      </c>
    </row>
    <row r="2783" spans="1:12" x14ac:dyDescent="0.35">
      <c r="A2783">
        <v>10</v>
      </c>
      <c r="C2783">
        <v>0</v>
      </c>
      <c r="D2783" t="s">
        <v>89</v>
      </c>
      <c r="E2783">
        <v>0</v>
      </c>
      <c r="F2783">
        <v>0</v>
      </c>
      <c r="J2783" t="s">
        <v>89</v>
      </c>
      <c r="K2783">
        <v>899345</v>
      </c>
      <c r="L2783">
        <v>1</v>
      </c>
    </row>
    <row r="2784" spans="1:12" x14ac:dyDescent="0.35">
      <c r="A2784">
        <v>11</v>
      </c>
      <c r="C2784">
        <v>0</v>
      </c>
      <c r="D2784" t="s">
        <v>89</v>
      </c>
      <c r="E2784">
        <v>0</v>
      </c>
      <c r="F2784">
        <v>0</v>
      </c>
      <c r="J2784" t="s">
        <v>89</v>
      </c>
      <c r="K2784">
        <v>899345</v>
      </c>
      <c r="L2784">
        <v>1</v>
      </c>
    </row>
    <row r="2785" spans="1:12" x14ac:dyDescent="0.35">
      <c r="A2785">
        <v>12</v>
      </c>
      <c r="C2785">
        <v>0</v>
      </c>
      <c r="D2785" t="s">
        <v>89</v>
      </c>
      <c r="E2785">
        <v>0</v>
      </c>
      <c r="F2785">
        <v>0</v>
      </c>
      <c r="J2785" t="s">
        <v>89</v>
      </c>
      <c r="K2785">
        <v>899345</v>
      </c>
      <c r="L2785">
        <v>1</v>
      </c>
    </row>
    <row r="2786" spans="1:12" x14ac:dyDescent="0.35">
      <c r="A2786">
        <v>1</v>
      </c>
      <c r="B2786" t="s">
        <v>187</v>
      </c>
      <c r="C2786">
        <v>35</v>
      </c>
      <c r="D2786">
        <v>89</v>
      </c>
      <c r="E2786">
        <v>1</v>
      </c>
      <c r="F2786">
        <v>-14</v>
      </c>
      <c r="G2786" t="s">
        <v>82</v>
      </c>
      <c r="H2786" t="s">
        <v>82</v>
      </c>
      <c r="I2786">
        <v>40</v>
      </c>
      <c r="J2786">
        <v>89</v>
      </c>
      <c r="K2786">
        <v>297753</v>
      </c>
      <c r="L2786">
        <v>1</v>
      </c>
    </row>
    <row r="2787" spans="1:12" x14ac:dyDescent="0.35">
      <c r="A2787">
        <v>2</v>
      </c>
      <c r="C2787">
        <v>0</v>
      </c>
      <c r="D2787" t="s">
        <v>89</v>
      </c>
      <c r="E2787">
        <v>0</v>
      </c>
      <c r="F2787">
        <v>0</v>
      </c>
      <c r="J2787" t="s">
        <v>89</v>
      </c>
      <c r="K2787">
        <v>297753</v>
      </c>
      <c r="L2787">
        <v>1</v>
      </c>
    </row>
    <row r="2788" spans="1:12" x14ac:dyDescent="0.35">
      <c r="A2788">
        <v>3</v>
      </c>
      <c r="C2788">
        <v>0</v>
      </c>
      <c r="D2788" t="s">
        <v>89</v>
      </c>
      <c r="E2788">
        <v>0</v>
      </c>
      <c r="F2788">
        <v>0</v>
      </c>
      <c r="J2788" t="s">
        <v>89</v>
      </c>
      <c r="K2788">
        <v>297753</v>
      </c>
      <c r="L2788">
        <v>1</v>
      </c>
    </row>
    <row r="2789" spans="1:12" x14ac:dyDescent="0.35">
      <c r="A2789">
        <v>4</v>
      </c>
      <c r="C2789">
        <v>0</v>
      </c>
      <c r="D2789" t="s">
        <v>89</v>
      </c>
      <c r="E2789">
        <v>0</v>
      </c>
      <c r="F2789">
        <v>0</v>
      </c>
      <c r="J2789" t="s">
        <v>89</v>
      </c>
      <c r="K2789">
        <v>297753</v>
      </c>
      <c r="L2789">
        <v>1</v>
      </c>
    </row>
    <row r="2790" spans="1:12" x14ac:dyDescent="0.35">
      <c r="A2790">
        <v>5</v>
      </c>
      <c r="C2790">
        <v>0</v>
      </c>
      <c r="D2790" t="s">
        <v>89</v>
      </c>
      <c r="E2790">
        <v>0</v>
      </c>
      <c r="F2790">
        <v>0</v>
      </c>
      <c r="J2790" t="s">
        <v>89</v>
      </c>
      <c r="K2790">
        <v>297753</v>
      </c>
      <c r="L2790">
        <v>1</v>
      </c>
    </row>
    <row r="2791" spans="1:12" x14ac:dyDescent="0.35">
      <c r="A2791">
        <v>6</v>
      </c>
      <c r="C2791">
        <v>0</v>
      </c>
      <c r="D2791" t="s">
        <v>89</v>
      </c>
      <c r="E2791">
        <v>0</v>
      </c>
      <c r="F2791">
        <v>0</v>
      </c>
      <c r="J2791" t="s">
        <v>89</v>
      </c>
      <c r="K2791">
        <v>297753</v>
      </c>
      <c r="L2791">
        <v>1</v>
      </c>
    </row>
    <row r="2792" spans="1:12" x14ac:dyDescent="0.35">
      <c r="A2792">
        <v>7</v>
      </c>
      <c r="C2792">
        <v>0</v>
      </c>
      <c r="D2792" t="s">
        <v>89</v>
      </c>
      <c r="E2792">
        <v>0</v>
      </c>
      <c r="F2792">
        <v>0</v>
      </c>
      <c r="J2792" t="s">
        <v>89</v>
      </c>
      <c r="K2792">
        <v>297753</v>
      </c>
      <c r="L2792">
        <v>1</v>
      </c>
    </row>
    <row r="2793" spans="1:12" x14ac:dyDescent="0.35">
      <c r="A2793">
        <v>8</v>
      </c>
      <c r="C2793">
        <v>0</v>
      </c>
      <c r="D2793" t="s">
        <v>89</v>
      </c>
      <c r="E2793">
        <v>0</v>
      </c>
      <c r="F2793">
        <v>0</v>
      </c>
      <c r="J2793" t="s">
        <v>89</v>
      </c>
      <c r="K2793">
        <v>297753</v>
      </c>
      <c r="L2793">
        <v>1</v>
      </c>
    </row>
    <row r="2794" spans="1:12" x14ac:dyDescent="0.35">
      <c r="A2794">
        <v>9</v>
      </c>
      <c r="C2794">
        <v>0</v>
      </c>
      <c r="D2794" t="s">
        <v>89</v>
      </c>
      <c r="E2794">
        <v>0</v>
      </c>
      <c r="F2794">
        <v>0</v>
      </c>
      <c r="J2794" t="s">
        <v>89</v>
      </c>
      <c r="K2794">
        <v>297753</v>
      </c>
      <c r="L2794">
        <v>1</v>
      </c>
    </row>
    <row r="2795" spans="1:12" x14ac:dyDescent="0.35">
      <c r="A2795">
        <v>10</v>
      </c>
      <c r="C2795">
        <v>0</v>
      </c>
      <c r="D2795" t="s">
        <v>89</v>
      </c>
      <c r="E2795">
        <v>0</v>
      </c>
      <c r="F2795">
        <v>0</v>
      </c>
      <c r="J2795" t="s">
        <v>89</v>
      </c>
      <c r="K2795">
        <v>297753</v>
      </c>
      <c r="L2795">
        <v>1</v>
      </c>
    </row>
    <row r="2796" spans="1:12" x14ac:dyDescent="0.35">
      <c r="A2796">
        <v>11</v>
      </c>
      <c r="C2796">
        <v>0</v>
      </c>
      <c r="D2796" t="s">
        <v>89</v>
      </c>
      <c r="E2796">
        <v>0</v>
      </c>
      <c r="F2796">
        <v>0</v>
      </c>
      <c r="J2796" t="s">
        <v>89</v>
      </c>
      <c r="K2796">
        <v>297753</v>
      </c>
      <c r="L2796">
        <v>1</v>
      </c>
    </row>
    <row r="2797" spans="1:12" x14ac:dyDescent="0.35">
      <c r="A2797">
        <v>12</v>
      </c>
      <c r="C2797">
        <v>0</v>
      </c>
      <c r="D2797" t="s">
        <v>89</v>
      </c>
      <c r="E2797">
        <v>0</v>
      </c>
      <c r="F2797">
        <v>0</v>
      </c>
      <c r="J2797" t="s">
        <v>89</v>
      </c>
      <c r="K2797">
        <v>297753</v>
      </c>
      <c r="L2797">
        <v>1</v>
      </c>
    </row>
    <row r="2798" spans="1:12" x14ac:dyDescent="0.35">
      <c r="A2798">
        <v>1</v>
      </c>
      <c r="B2798" t="s">
        <v>188</v>
      </c>
      <c r="C2798">
        <v>10</v>
      </c>
      <c r="D2798">
        <v>90</v>
      </c>
      <c r="E2798">
        <v>1</v>
      </c>
      <c r="F2798">
        <v>-15</v>
      </c>
      <c r="G2798" t="s">
        <v>82</v>
      </c>
      <c r="H2798" t="s">
        <v>82</v>
      </c>
      <c r="I2798">
        <v>40</v>
      </c>
      <c r="J2798">
        <v>90</v>
      </c>
      <c r="K2798">
        <v>661734</v>
      </c>
      <c r="L2798">
        <v>1</v>
      </c>
    </row>
    <row r="2799" spans="1:12" x14ac:dyDescent="0.35">
      <c r="A2799">
        <v>2</v>
      </c>
      <c r="C2799">
        <v>0</v>
      </c>
      <c r="D2799" t="s">
        <v>89</v>
      </c>
      <c r="E2799">
        <v>0</v>
      </c>
      <c r="F2799">
        <v>0</v>
      </c>
      <c r="J2799" t="s">
        <v>89</v>
      </c>
      <c r="K2799">
        <v>661734</v>
      </c>
      <c r="L2799">
        <v>1</v>
      </c>
    </row>
    <row r="2800" spans="1:12" x14ac:dyDescent="0.35">
      <c r="A2800">
        <v>3</v>
      </c>
      <c r="C2800">
        <v>0</v>
      </c>
      <c r="D2800" t="s">
        <v>89</v>
      </c>
      <c r="E2800">
        <v>0</v>
      </c>
      <c r="F2800">
        <v>0</v>
      </c>
      <c r="J2800" t="s">
        <v>89</v>
      </c>
      <c r="K2800">
        <v>661734</v>
      </c>
      <c r="L2800">
        <v>1</v>
      </c>
    </row>
    <row r="2801" spans="1:12" x14ac:dyDescent="0.35">
      <c r="A2801">
        <v>4</v>
      </c>
      <c r="C2801">
        <v>0</v>
      </c>
      <c r="D2801" t="s">
        <v>89</v>
      </c>
      <c r="E2801">
        <v>0</v>
      </c>
      <c r="F2801">
        <v>0</v>
      </c>
      <c r="J2801" t="s">
        <v>89</v>
      </c>
      <c r="K2801">
        <v>661734</v>
      </c>
      <c r="L2801">
        <v>1</v>
      </c>
    </row>
    <row r="2802" spans="1:12" x14ac:dyDescent="0.35">
      <c r="A2802">
        <v>5</v>
      </c>
      <c r="C2802">
        <v>0</v>
      </c>
      <c r="D2802" t="s">
        <v>89</v>
      </c>
      <c r="E2802">
        <v>0</v>
      </c>
      <c r="F2802">
        <v>0</v>
      </c>
      <c r="J2802" t="s">
        <v>89</v>
      </c>
      <c r="K2802">
        <v>661734</v>
      </c>
      <c r="L2802">
        <v>1</v>
      </c>
    </row>
    <row r="2803" spans="1:12" x14ac:dyDescent="0.35">
      <c r="A2803">
        <v>6</v>
      </c>
      <c r="C2803">
        <v>0</v>
      </c>
      <c r="D2803" t="s">
        <v>89</v>
      </c>
      <c r="E2803">
        <v>0</v>
      </c>
      <c r="F2803">
        <v>0</v>
      </c>
      <c r="J2803" t="s">
        <v>89</v>
      </c>
      <c r="K2803">
        <v>661734</v>
      </c>
      <c r="L2803">
        <v>1</v>
      </c>
    </row>
    <row r="2804" spans="1:12" x14ac:dyDescent="0.35">
      <c r="A2804">
        <v>7</v>
      </c>
      <c r="C2804">
        <v>0</v>
      </c>
      <c r="D2804" t="s">
        <v>89</v>
      </c>
      <c r="E2804">
        <v>0</v>
      </c>
      <c r="F2804">
        <v>0</v>
      </c>
      <c r="J2804" t="s">
        <v>89</v>
      </c>
      <c r="K2804">
        <v>661734</v>
      </c>
      <c r="L2804">
        <v>1</v>
      </c>
    </row>
    <row r="2805" spans="1:12" x14ac:dyDescent="0.35">
      <c r="A2805">
        <v>8</v>
      </c>
      <c r="C2805">
        <v>0</v>
      </c>
      <c r="D2805" t="s">
        <v>89</v>
      </c>
      <c r="E2805">
        <v>0</v>
      </c>
      <c r="F2805">
        <v>0</v>
      </c>
      <c r="J2805" t="s">
        <v>89</v>
      </c>
      <c r="K2805">
        <v>661734</v>
      </c>
      <c r="L2805">
        <v>1</v>
      </c>
    </row>
    <row r="2806" spans="1:12" x14ac:dyDescent="0.35">
      <c r="A2806">
        <v>9</v>
      </c>
      <c r="C2806">
        <v>0</v>
      </c>
      <c r="D2806" t="s">
        <v>89</v>
      </c>
      <c r="E2806">
        <v>0</v>
      </c>
      <c r="F2806">
        <v>0</v>
      </c>
      <c r="J2806" t="s">
        <v>89</v>
      </c>
      <c r="K2806">
        <v>661734</v>
      </c>
      <c r="L2806">
        <v>1</v>
      </c>
    </row>
    <row r="2807" spans="1:12" x14ac:dyDescent="0.35">
      <c r="A2807">
        <v>10</v>
      </c>
      <c r="C2807">
        <v>0</v>
      </c>
      <c r="D2807" t="s">
        <v>89</v>
      </c>
      <c r="E2807">
        <v>0</v>
      </c>
      <c r="F2807">
        <v>0</v>
      </c>
      <c r="J2807" t="s">
        <v>89</v>
      </c>
      <c r="K2807">
        <v>661734</v>
      </c>
      <c r="L2807">
        <v>1</v>
      </c>
    </row>
    <row r="2808" spans="1:12" x14ac:dyDescent="0.35">
      <c r="A2808">
        <v>11</v>
      </c>
      <c r="C2808">
        <v>0</v>
      </c>
      <c r="D2808" t="s">
        <v>89</v>
      </c>
      <c r="E2808">
        <v>0</v>
      </c>
      <c r="F2808">
        <v>0</v>
      </c>
      <c r="J2808" t="s">
        <v>89</v>
      </c>
      <c r="K2808">
        <v>661734</v>
      </c>
      <c r="L2808">
        <v>1</v>
      </c>
    </row>
    <row r="2809" spans="1:12" x14ac:dyDescent="0.35">
      <c r="A2809">
        <v>12</v>
      </c>
      <c r="C2809">
        <v>0</v>
      </c>
      <c r="D2809" t="s">
        <v>89</v>
      </c>
      <c r="E2809">
        <v>0</v>
      </c>
      <c r="F2809">
        <v>0</v>
      </c>
      <c r="J2809" t="s">
        <v>89</v>
      </c>
      <c r="K2809">
        <v>661734</v>
      </c>
      <c r="L2809">
        <v>1</v>
      </c>
    </row>
    <row r="2810" spans="1:12" x14ac:dyDescent="0.35">
      <c r="A2810">
        <v>1</v>
      </c>
      <c r="B2810" t="s">
        <v>189</v>
      </c>
      <c r="C2810">
        <v>46</v>
      </c>
      <c r="D2810">
        <v>91</v>
      </c>
      <c r="E2810">
        <v>2</v>
      </c>
      <c r="F2810">
        <v>-16</v>
      </c>
      <c r="G2810" t="s">
        <v>82</v>
      </c>
      <c r="H2810" t="s">
        <v>82</v>
      </c>
      <c r="I2810">
        <v>40</v>
      </c>
      <c r="J2810">
        <v>91</v>
      </c>
      <c r="K2810">
        <v>106380</v>
      </c>
      <c r="L2810">
        <v>1</v>
      </c>
    </row>
    <row r="2811" spans="1:12" x14ac:dyDescent="0.35">
      <c r="A2811">
        <v>2</v>
      </c>
      <c r="C2811">
        <v>0</v>
      </c>
      <c r="D2811" t="s">
        <v>89</v>
      </c>
      <c r="E2811">
        <v>0</v>
      </c>
      <c r="F2811">
        <v>0</v>
      </c>
      <c r="J2811" t="s">
        <v>89</v>
      </c>
      <c r="K2811">
        <v>106380</v>
      </c>
      <c r="L2811">
        <v>1</v>
      </c>
    </row>
    <row r="2812" spans="1:12" x14ac:dyDescent="0.35">
      <c r="A2812">
        <v>3</v>
      </c>
      <c r="C2812">
        <v>0</v>
      </c>
      <c r="D2812" t="s">
        <v>89</v>
      </c>
      <c r="E2812">
        <v>0</v>
      </c>
      <c r="F2812">
        <v>0</v>
      </c>
      <c r="J2812" t="s">
        <v>89</v>
      </c>
      <c r="K2812">
        <v>106380</v>
      </c>
      <c r="L2812">
        <v>1</v>
      </c>
    </row>
    <row r="2813" spans="1:12" x14ac:dyDescent="0.35">
      <c r="A2813">
        <v>4</v>
      </c>
      <c r="C2813">
        <v>0</v>
      </c>
      <c r="D2813" t="s">
        <v>89</v>
      </c>
      <c r="E2813">
        <v>0</v>
      </c>
      <c r="F2813">
        <v>0</v>
      </c>
      <c r="J2813" t="s">
        <v>89</v>
      </c>
      <c r="K2813">
        <v>106380</v>
      </c>
      <c r="L2813">
        <v>1</v>
      </c>
    </row>
    <row r="2814" spans="1:12" x14ac:dyDescent="0.35">
      <c r="A2814">
        <v>5</v>
      </c>
      <c r="C2814">
        <v>0</v>
      </c>
      <c r="D2814" t="s">
        <v>89</v>
      </c>
      <c r="E2814">
        <v>0</v>
      </c>
      <c r="F2814">
        <v>0</v>
      </c>
      <c r="J2814" t="s">
        <v>89</v>
      </c>
      <c r="K2814">
        <v>106380</v>
      </c>
      <c r="L2814">
        <v>1</v>
      </c>
    </row>
    <row r="2815" spans="1:12" x14ac:dyDescent="0.35">
      <c r="A2815">
        <v>6</v>
      </c>
      <c r="C2815">
        <v>0</v>
      </c>
      <c r="D2815" t="s">
        <v>89</v>
      </c>
      <c r="E2815">
        <v>0</v>
      </c>
      <c r="F2815">
        <v>0</v>
      </c>
      <c r="J2815" t="s">
        <v>89</v>
      </c>
      <c r="K2815">
        <v>106380</v>
      </c>
      <c r="L2815">
        <v>1</v>
      </c>
    </row>
    <row r="2816" spans="1:12" x14ac:dyDescent="0.35">
      <c r="A2816">
        <v>7</v>
      </c>
      <c r="C2816">
        <v>0</v>
      </c>
      <c r="D2816" t="s">
        <v>89</v>
      </c>
      <c r="E2816">
        <v>0</v>
      </c>
      <c r="F2816">
        <v>0</v>
      </c>
      <c r="J2816" t="s">
        <v>89</v>
      </c>
      <c r="K2816">
        <v>106380</v>
      </c>
      <c r="L2816">
        <v>1</v>
      </c>
    </row>
    <row r="2817" spans="1:12" x14ac:dyDescent="0.35">
      <c r="A2817">
        <v>8</v>
      </c>
      <c r="C2817">
        <v>0</v>
      </c>
      <c r="D2817" t="s">
        <v>89</v>
      </c>
      <c r="E2817">
        <v>0</v>
      </c>
      <c r="F2817">
        <v>0</v>
      </c>
      <c r="J2817" t="s">
        <v>89</v>
      </c>
      <c r="K2817">
        <v>106380</v>
      </c>
      <c r="L2817">
        <v>1</v>
      </c>
    </row>
    <row r="2818" spans="1:12" x14ac:dyDescent="0.35">
      <c r="A2818">
        <v>9</v>
      </c>
      <c r="C2818">
        <v>0</v>
      </c>
      <c r="D2818" t="s">
        <v>89</v>
      </c>
      <c r="E2818">
        <v>0</v>
      </c>
      <c r="F2818">
        <v>0</v>
      </c>
      <c r="J2818" t="s">
        <v>89</v>
      </c>
      <c r="K2818">
        <v>106380</v>
      </c>
      <c r="L2818">
        <v>1</v>
      </c>
    </row>
    <row r="2819" spans="1:12" x14ac:dyDescent="0.35">
      <c r="A2819">
        <v>10</v>
      </c>
      <c r="C2819">
        <v>0</v>
      </c>
      <c r="D2819" t="s">
        <v>89</v>
      </c>
      <c r="E2819">
        <v>0</v>
      </c>
      <c r="F2819">
        <v>0</v>
      </c>
      <c r="J2819" t="s">
        <v>89</v>
      </c>
      <c r="K2819">
        <v>106380</v>
      </c>
      <c r="L2819">
        <v>1</v>
      </c>
    </row>
    <row r="2820" spans="1:12" x14ac:dyDescent="0.35">
      <c r="A2820">
        <v>11</v>
      </c>
      <c r="C2820">
        <v>0</v>
      </c>
      <c r="D2820" t="s">
        <v>89</v>
      </c>
      <c r="E2820">
        <v>0</v>
      </c>
      <c r="F2820">
        <v>0</v>
      </c>
      <c r="J2820" t="s">
        <v>89</v>
      </c>
      <c r="K2820">
        <v>106380</v>
      </c>
      <c r="L2820">
        <v>1</v>
      </c>
    </row>
    <row r="2821" spans="1:12" x14ac:dyDescent="0.35">
      <c r="A2821">
        <v>12</v>
      </c>
      <c r="C2821">
        <v>0</v>
      </c>
      <c r="D2821" t="s">
        <v>89</v>
      </c>
      <c r="E2821">
        <v>0</v>
      </c>
      <c r="F2821">
        <v>0</v>
      </c>
      <c r="J2821" t="s">
        <v>89</v>
      </c>
      <c r="K2821">
        <v>106380</v>
      </c>
      <c r="L2821">
        <v>1</v>
      </c>
    </row>
    <row r="2822" spans="1:12" x14ac:dyDescent="0.35">
      <c r="A2822">
        <v>1</v>
      </c>
      <c r="B2822" t="s">
        <v>191</v>
      </c>
      <c r="C2822">
        <v>25</v>
      </c>
      <c r="D2822" t="s">
        <v>304</v>
      </c>
      <c r="E2822">
        <v>1</v>
      </c>
      <c r="F2822">
        <v>-17</v>
      </c>
      <c r="G2822" t="s">
        <v>252</v>
      </c>
      <c r="H2822" t="s">
        <v>252</v>
      </c>
      <c r="I2822">
        <v>41</v>
      </c>
      <c r="J2822" t="s">
        <v>304</v>
      </c>
      <c r="K2822">
        <v>1237131</v>
      </c>
      <c r="L2822">
        <v>1</v>
      </c>
    </row>
    <row r="2823" spans="1:12" x14ac:dyDescent="0.35">
      <c r="A2823">
        <v>2</v>
      </c>
      <c r="C2823">
        <v>0</v>
      </c>
      <c r="D2823" t="s">
        <v>89</v>
      </c>
      <c r="E2823">
        <v>0</v>
      </c>
      <c r="F2823">
        <v>0</v>
      </c>
      <c r="J2823" t="s">
        <v>89</v>
      </c>
      <c r="K2823">
        <v>1237131</v>
      </c>
      <c r="L2823">
        <v>1</v>
      </c>
    </row>
    <row r="2824" spans="1:12" x14ac:dyDescent="0.35">
      <c r="A2824">
        <v>3</v>
      </c>
      <c r="C2824">
        <v>0</v>
      </c>
      <c r="D2824" t="s">
        <v>89</v>
      </c>
      <c r="E2824">
        <v>0</v>
      </c>
      <c r="F2824">
        <v>0</v>
      </c>
      <c r="J2824" t="s">
        <v>89</v>
      </c>
      <c r="K2824">
        <v>1237131</v>
      </c>
      <c r="L2824">
        <v>1</v>
      </c>
    </row>
    <row r="2825" spans="1:12" x14ac:dyDescent="0.35">
      <c r="A2825">
        <v>4</v>
      </c>
      <c r="C2825">
        <v>0</v>
      </c>
      <c r="D2825" t="s">
        <v>89</v>
      </c>
      <c r="E2825">
        <v>0</v>
      </c>
      <c r="F2825">
        <v>0</v>
      </c>
      <c r="J2825" t="s">
        <v>89</v>
      </c>
      <c r="K2825">
        <v>1237131</v>
      </c>
      <c r="L2825">
        <v>1</v>
      </c>
    </row>
    <row r="2826" spans="1:12" x14ac:dyDescent="0.35">
      <c r="A2826">
        <v>5</v>
      </c>
      <c r="C2826">
        <v>0</v>
      </c>
      <c r="D2826" t="s">
        <v>89</v>
      </c>
      <c r="E2826">
        <v>0</v>
      </c>
      <c r="F2826">
        <v>0</v>
      </c>
      <c r="J2826" t="s">
        <v>89</v>
      </c>
      <c r="K2826">
        <v>1237131</v>
      </c>
      <c r="L2826">
        <v>1</v>
      </c>
    </row>
    <row r="2827" spans="1:12" x14ac:dyDescent="0.35">
      <c r="A2827">
        <v>6</v>
      </c>
      <c r="C2827">
        <v>0</v>
      </c>
      <c r="D2827" t="s">
        <v>89</v>
      </c>
      <c r="E2827">
        <v>0</v>
      </c>
      <c r="F2827">
        <v>0</v>
      </c>
      <c r="J2827" t="s">
        <v>89</v>
      </c>
      <c r="K2827">
        <v>1237131</v>
      </c>
      <c r="L2827">
        <v>1</v>
      </c>
    </row>
    <row r="2828" spans="1:12" x14ac:dyDescent="0.35">
      <c r="A2828">
        <v>7</v>
      </c>
      <c r="C2828">
        <v>0</v>
      </c>
      <c r="D2828" t="s">
        <v>89</v>
      </c>
      <c r="E2828">
        <v>0</v>
      </c>
      <c r="F2828">
        <v>0</v>
      </c>
      <c r="J2828" t="s">
        <v>89</v>
      </c>
      <c r="K2828">
        <v>1237131</v>
      </c>
      <c r="L2828">
        <v>1</v>
      </c>
    </row>
    <row r="2829" spans="1:12" x14ac:dyDescent="0.35">
      <c r="A2829">
        <v>8</v>
      </c>
      <c r="C2829">
        <v>0</v>
      </c>
      <c r="D2829" t="s">
        <v>89</v>
      </c>
      <c r="E2829">
        <v>0</v>
      </c>
      <c r="F2829">
        <v>0</v>
      </c>
      <c r="J2829" t="s">
        <v>89</v>
      </c>
      <c r="K2829">
        <v>1237131</v>
      </c>
      <c r="L2829">
        <v>1</v>
      </c>
    </row>
    <row r="2830" spans="1:12" x14ac:dyDescent="0.35">
      <c r="A2830">
        <v>9</v>
      </c>
      <c r="C2830">
        <v>0</v>
      </c>
      <c r="D2830" t="s">
        <v>89</v>
      </c>
      <c r="E2830">
        <v>0</v>
      </c>
      <c r="F2830">
        <v>0</v>
      </c>
      <c r="J2830" t="s">
        <v>89</v>
      </c>
      <c r="K2830">
        <v>1237131</v>
      </c>
      <c r="L2830">
        <v>1</v>
      </c>
    </row>
    <row r="2831" spans="1:12" x14ac:dyDescent="0.35">
      <c r="A2831">
        <v>10</v>
      </c>
      <c r="C2831">
        <v>0</v>
      </c>
      <c r="D2831" t="s">
        <v>89</v>
      </c>
      <c r="E2831">
        <v>0</v>
      </c>
      <c r="F2831">
        <v>0</v>
      </c>
      <c r="J2831" t="s">
        <v>89</v>
      </c>
      <c r="K2831">
        <v>1237131</v>
      </c>
      <c r="L2831">
        <v>1</v>
      </c>
    </row>
    <row r="2832" spans="1:12" x14ac:dyDescent="0.35">
      <c r="A2832">
        <v>11</v>
      </c>
      <c r="C2832">
        <v>0</v>
      </c>
      <c r="D2832" t="s">
        <v>89</v>
      </c>
      <c r="E2832">
        <v>0</v>
      </c>
      <c r="F2832">
        <v>0</v>
      </c>
      <c r="J2832" t="s">
        <v>89</v>
      </c>
      <c r="K2832">
        <v>1237131</v>
      </c>
      <c r="L2832">
        <v>1</v>
      </c>
    </row>
    <row r="2833" spans="1:12" x14ac:dyDescent="0.35">
      <c r="A2833">
        <v>12</v>
      </c>
      <c r="C2833">
        <v>0</v>
      </c>
      <c r="D2833" t="s">
        <v>89</v>
      </c>
      <c r="E2833">
        <v>0</v>
      </c>
      <c r="F2833">
        <v>0</v>
      </c>
      <c r="J2833" t="s">
        <v>89</v>
      </c>
      <c r="K2833">
        <v>1237131</v>
      </c>
      <c r="L2833">
        <v>1</v>
      </c>
    </row>
    <row r="2834" spans="1:12" x14ac:dyDescent="0.35">
      <c r="A2834">
        <v>1</v>
      </c>
      <c r="B2834" t="s">
        <v>191</v>
      </c>
      <c r="C2834">
        <v>36</v>
      </c>
      <c r="D2834" t="s">
        <v>304</v>
      </c>
      <c r="E2834">
        <v>1</v>
      </c>
      <c r="F2834">
        <v>-17</v>
      </c>
      <c r="G2834" t="s">
        <v>252</v>
      </c>
      <c r="H2834" t="s">
        <v>252</v>
      </c>
      <c r="I2834">
        <v>41</v>
      </c>
      <c r="J2834" t="s">
        <v>304</v>
      </c>
      <c r="K2834">
        <v>451905</v>
      </c>
      <c r="L2834">
        <v>1</v>
      </c>
    </row>
    <row r="2835" spans="1:12" x14ac:dyDescent="0.35">
      <c r="A2835">
        <v>2</v>
      </c>
      <c r="C2835">
        <v>0</v>
      </c>
      <c r="D2835" t="s">
        <v>89</v>
      </c>
      <c r="E2835">
        <v>0</v>
      </c>
      <c r="F2835">
        <v>0</v>
      </c>
      <c r="J2835" t="s">
        <v>89</v>
      </c>
      <c r="K2835">
        <v>451905</v>
      </c>
      <c r="L2835">
        <v>1</v>
      </c>
    </row>
    <row r="2836" spans="1:12" x14ac:dyDescent="0.35">
      <c r="A2836">
        <v>3</v>
      </c>
      <c r="C2836">
        <v>0</v>
      </c>
      <c r="D2836" t="s">
        <v>89</v>
      </c>
      <c r="E2836">
        <v>0</v>
      </c>
      <c r="F2836">
        <v>0</v>
      </c>
      <c r="J2836" t="s">
        <v>89</v>
      </c>
      <c r="K2836">
        <v>451905</v>
      </c>
      <c r="L2836">
        <v>1</v>
      </c>
    </row>
    <row r="2837" spans="1:12" x14ac:dyDescent="0.35">
      <c r="A2837">
        <v>4</v>
      </c>
      <c r="C2837">
        <v>0</v>
      </c>
      <c r="D2837" t="s">
        <v>89</v>
      </c>
      <c r="E2837">
        <v>0</v>
      </c>
      <c r="F2837">
        <v>0</v>
      </c>
      <c r="J2837" t="s">
        <v>89</v>
      </c>
      <c r="K2837">
        <v>451905</v>
      </c>
      <c r="L2837">
        <v>1</v>
      </c>
    </row>
    <row r="2838" spans="1:12" x14ac:dyDescent="0.35">
      <c r="A2838">
        <v>5</v>
      </c>
      <c r="C2838">
        <v>0</v>
      </c>
      <c r="D2838" t="s">
        <v>89</v>
      </c>
      <c r="E2838">
        <v>0</v>
      </c>
      <c r="F2838">
        <v>0</v>
      </c>
      <c r="J2838" t="s">
        <v>89</v>
      </c>
      <c r="K2838">
        <v>451905</v>
      </c>
      <c r="L2838">
        <v>1</v>
      </c>
    </row>
    <row r="2839" spans="1:12" x14ac:dyDescent="0.35">
      <c r="A2839">
        <v>6</v>
      </c>
      <c r="C2839">
        <v>0</v>
      </c>
      <c r="D2839" t="s">
        <v>89</v>
      </c>
      <c r="E2839">
        <v>0</v>
      </c>
      <c r="F2839">
        <v>0</v>
      </c>
      <c r="J2839" t="s">
        <v>89</v>
      </c>
      <c r="K2839">
        <v>451905</v>
      </c>
      <c r="L2839">
        <v>1</v>
      </c>
    </row>
    <row r="2840" spans="1:12" x14ac:dyDescent="0.35">
      <c r="A2840">
        <v>7</v>
      </c>
      <c r="C2840">
        <v>0</v>
      </c>
      <c r="D2840" t="s">
        <v>89</v>
      </c>
      <c r="E2840">
        <v>0</v>
      </c>
      <c r="F2840">
        <v>0</v>
      </c>
      <c r="J2840" t="s">
        <v>89</v>
      </c>
      <c r="K2840">
        <v>451905</v>
      </c>
      <c r="L2840">
        <v>1</v>
      </c>
    </row>
    <row r="2841" spans="1:12" x14ac:dyDescent="0.35">
      <c r="A2841">
        <v>8</v>
      </c>
      <c r="C2841">
        <v>0</v>
      </c>
      <c r="D2841" t="s">
        <v>89</v>
      </c>
      <c r="E2841">
        <v>0</v>
      </c>
      <c r="F2841">
        <v>0</v>
      </c>
      <c r="J2841" t="s">
        <v>89</v>
      </c>
      <c r="K2841">
        <v>451905</v>
      </c>
      <c r="L2841">
        <v>1</v>
      </c>
    </row>
    <row r="2842" spans="1:12" x14ac:dyDescent="0.35">
      <c r="A2842">
        <v>9</v>
      </c>
      <c r="C2842">
        <v>0</v>
      </c>
      <c r="D2842" t="s">
        <v>89</v>
      </c>
      <c r="E2842">
        <v>0</v>
      </c>
      <c r="F2842">
        <v>0</v>
      </c>
      <c r="J2842" t="s">
        <v>89</v>
      </c>
      <c r="K2842">
        <v>451905</v>
      </c>
      <c r="L2842">
        <v>1</v>
      </c>
    </row>
    <row r="2843" spans="1:12" x14ac:dyDescent="0.35">
      <c r="A2843">
        <v>10</v>
      </c>
      <c r="C2843">
        <v>0</v>
      </c>
      <c r="D2843" t="s">
        <v>89</v>
      </c>
      <c r="E2843">
        <v>0</v>
      </c>
      <c r="F2843">
        <v>0</v>
      </c>
      <c r="J2843" t="s">
        <v>89</v>
      </c>
      <c r="K2843">
        <v>451905</v>
      </c>
      <c r="L2843">
        <v>1</v>
      </c>
    </row>
    <row r="2844" spans="1:12" x14ac:dyDescent="0.35">
      <c r="A2844">
        <v>11</v>
      </c>
      <c r="C2844">
        <v>0</v>
      </c>
      <c r="D2844" t="s">
        <v>89</v>
      </c>
      <c r="E2844">
        <v>0</v>
      </c>
      <c r="F2844">
        <v>0</v>
      </c>
      <c r="J2844" t="s">
        <v>89</v>
      </c>
      <c r="K2844">
        <v>451905</v>
      </c>
      <c r="L2844">
        <v>1</v>
      </c>
    </row>
    <row r="2845" spans="1:12" x14ac:dyDescent="0.35">
      <c r="A2845">
        <v>12</v>
      </c>
      <c r="C2845">
        <v>0</v>
      </c>
      <c r="D2845" t="s">
        <v>89</v>
      </c>
      <c r="E2845">
        <v>0</v>
      </c>
      <c r="F2845">
        <v>0</v>
      </c>
      <c r="J2845" t="s">
        <v>89</v>
      </c>
      <c r="K2845">
        <v>451905</v>
      </c>
      <c r="L2845">
        <v>1</v>
      </c>
    </row>
    <row r="2846" spans="1:12" x14ac:dyDescent="0.35">
      <c r="A2846">
        <v>1</v>
      </c>
      <c r="B2846" t="s">
        <v>191</v>
      </c>
      <c r="C2846">
        <v>37</v>
      </c>
      <c r="D2846" t="s">
        <v>304</v>
      </c>
      <c r="E2846">
        <v>2</v>
      </c>
      <c r="F2846">
        <v>-17</v>
      </c>
      <c r="G2846" t="s">
        <v>252</v>
      </c>
      <c r="H2846" t="s">
        <v>252</v>
      </c>
      <c r="I2846">
        <v>41</v>
      </c>
      <c r="J2846" t="s">
        <v>304</v>
      </c>
      <c r="K2846">
        <v>737357</v>
      </c>
      <c r="L2846">
        <v>1</v>
      </c>
    </row>
    <row r="2847" spans="1:12" x14ac:dyDescent="0.35">
      <c r="A2847">
        <v>2</v>
      </c>
      <c r="C2847">
        <v>0</v>
      </c>
      <c r="D2847" t="s">
        <v>89</v>
      </c>
      <c r="E2847">
        <v>0</v>
      </c>
      <c r="F2847">
        <v>0</v>
      </c>
      <c r="J2847" t="s">
        <v>89</v>
      </c>
      <c r="K2847">
        <v>737357</v>
      </c>
      <c r="L2847">
        <v>1</v>
      </c>
    </row>
    <row r="2848" spans="1:12" x14ac:dyDescent="0.35">
      <c r="A2848">
        <v>3</v>
      </c>
      <c r="C2848">
        <v>0</v>
      </c>
      <c r="D2848" t="s">
        <v>89</v>
      </c>
      <c r="E2848">
        <v>0</v>
      </c>
      <c r="F2848">
        <v>0</v>
      </c>
      <c r="J2848" t="s">
        <v>89</v>
      </c>
      <c r="K2848">
        <v>737357</v>
      </c>
      <c r="L2848">
        <v>1</v>
      </c>
    </row>
    <row r="2849" spans="1:12" x14ac:dyDescent="0.35">
      <c r="A2849">
        <v>4</v>
      </c>
      <c r="C2849">
        <v>0</v>
      </c>
      <c r="D2849" t="s">
        <v>89</v>
      </c>
      <c r="E2849">
        <v>0</v>
      </c>
      <c r="F2849">
        <v>0</v>
      </c>
      <c r="J2849" t="s">
        <v>89</v>
      </c>
      <c r="K2849">
        <v>737357</v>
      </c>
      <c r="L2849">
        <v>1</v>
      </c>
    </row>
    <row r="2850" spans="1:12" x14ac:dyDescent="0.35">
      <c r="A2850">
        <v>5</v>
      </c>
      <c r="C2850">
        <v>0</v>
      </c>
      <c r="D2850" t="s">
        <v>89</v>
      </c>
      <c r="E2850">
        <v>0</v>
      </c>
      <c r="F2850">
        <v>0</v>
      </c>
      <c r="J2850" t="s">
        <v>89</v>
      </c>
      <c r="K2850">
        <v>737357</v>
      </c>
      <c r="L2850">
        <v>1</v>
      </c>
    </row>
    <row r="2851" spans="1:12" x14ac:dyDescent="0.35">
      <c r="A2851">
        <v>6</v>
      </c>
      <c r="C2851">
        <v>0</v>
      </c>
      <c r="D2851" t="s">
        <v>89</v>
      </c>
      <c r="E2851">
        <v>0</v>
      </c>
      <c r="F2851">
        <v>0</v>
      </c>
      <c r="J2851" t="s">
        <v>89</v>
      </c>
      <c r="K2851">
        <v>737357</v>
      </c>
      <c r="L2851">
        <v>1</v>
      </c>
    </row>
    <row r="2852" spans="1:12" x14ac:dyDescent="0.35">
      <c r="A2852">
        <v>7</v>
      </c>
      <c r="C2852">
        <v>0</v>
      </c>
      <c r="D2852" t="s">
        <v>89</v>
      </c>
      <c r="E2852">
        <v>0</v>
      </c>
      <c r="F2852">
        <v>0</v>
      </c>
      <c r="J2852" t="s">
        <v>89</v>
      </c>
      <c r="K2852">
        <v>737357</v>
      </c>
      <c r="L2852">
        <v>1</v>
      </c>
    </row>
    <row r="2853" spans="1:12" x14ac:dyDescent="0.35">
      <c r="A2853">
        <v>8</v>
      </c>
      <c r="C2853">
        <v>0</v>
      </c>
      <c r="D2853" t="s">
        <v>89</v>
      </c>
      <c r="E2853">
        <v>0</v>
      </c>
      <c r="F2853">
        <v>0</v>
      </c>
      <c r="J2853" t="s">
        <v>89</v>
      </c>
      <c r="K2853">
        <v>737357</v>
      </c>
      <c r="L2853">
        <v>1</v>
      </c>
    </row>
    <row r="2854" spans="1:12" x14ac:dyDescent="0.35">
      <c r="A2854">
        <v>9</v>
      </c>
      <c r="C2854">
        <v>0</v>
      </c>
      <c r="D2854" t="s">
        <v>89</v>
      </c>
      <c r="E2854">
        <v>0</v>
      </c>
      <c r="F2854">
        <v>0</v>
      </c>
      <c r="J2854" t="s">
        <v>89</v>
      </c>
      <c r="K2854">
        <v>737357</v>
      </c>
      <c r="L2854">
        <v>1</v>
      </c>
    </row>
    <row r="2855" spans="1:12" x14ac:dyDescent="0.35">
      <c r="A2855">
        <v>10</v>
      </c>
      <c r="C2855">
        <v>0</v>
      </c>
      <c r="D2855" t="s">
        <v>89</v>
      </c>
      <c r="E2855">
        <v>0</v>
      </c>
      <c r="F2855">
        <v>0</v>
      </c>
      <c r="J2855" t="s">
        <v>89</v>
      </c>
      <c r="K2855">
        <v>737357</v>
      </c>
      <c r="L2855">
        <v>1</v>
      </c>
    </row>
    <row r="2856" spans="1:12" x14ac:dyDescent="0.35">
      <c r="A2856">
        <v>11</v>
      </c>
      <c r="C2856">
        <v>0</v>
      </c>
      <c r="D2856" t="s">
        <v>89</v>
      </c>
      <c r="E2856">
        <v>0</v>
      </c>
      <c r="F2856">
        <v>0</v>
      </c>
      <c r="J2856" t="s">
        <v>89</v>
      </c>
      <c r="K2856">
        <v>737357</v>
      </c>
      <c r="L2856">
        <v>1</v>
      </c>
    </row>
    <row r="2857" spans="1:12" x14ac:dyDescent="0.35">
      <c r="A2857">
        <v>12</v>
      </c>
      <c r="C2857">
        <v>0</v>
      </c>
      <c r="D2857" t="s">
        <v>89</v>
      </c>
      <c r="E2857">
        <v>0</v>
      </c>
      <c r="F2857">
        <v>0</v>
      </c>
      <c r="J2857" t="s">
        <v>89</v>
      </c>
      <c r="K2857">
        <v>737357</v>
      </c>
      <c r="L2857">
        <v>1</v>
      </c>
    </row>
    <row r="2858" spans="1:12" x14ac:dyDescent="0.35">
      <c r="A2858">
        <v>1</v>
      </c>
      <c r="B2858" t="s">
        <v>191</v>
      </c>
      <c r="C2858">
        <v>35</v>
      </c>
      <c r="D2858" t="s">
        <v>304</v>
      </c>
      <c r="E2858">
        <v>2</v>
      </c>
      <c r="F2858">
        <v>-17</v>
      </c>
      <c r="G2858" t="s">
        <v>252</v>
      </c>
      <c r="H2858" t="s">
        <v>252</v>
      </c>
      <c r="I2858">
        <v>41</v>
      </c>
      <c r="J2858" t="s">
        <v>304</v>
      </c>
      <c r="K2858">
        <v>456619</v>
      </c>
      <c r="L2858">
        <v>1</v>
      </c>
    </row>
    <row r="2859" spans="1:12" x14ac:dyDescent="0.35">
      <c r="A2859">
        <v>2</v>
      </c>
      <c r="C2859">
        <v>0</v>
      </c>
      <c r="D2859" t="s">
        <v>89</v>
      </c>
      <c r="E2859">
        <v>0</v>
      </c>
      <c r="F2859">
        <v>0</v>
      </c>
      <c r="J2859" t="s">
        <v>89</v>
      </c>
      <c r="K2859">
        <v>456619</v>
      </c>
      <c r="L2859">
        <v>1</v>
      </c>
    </row>
    <row r="2860" spans="1:12" x14ac:dyDescent="0.35">
      <c r="A2860">
        <v>3</v>
      </c>
      <c r="C2860">
        <v>0</v>
      </c>
      <c r="D2860" t="s">
        <v>89</v>
      </c>
      <c r="E2860">
        <v>0</v>
      </c>
      <c r="F2860">
        <v>0</v>
      </c>
      <c r="J2860" t="s">
        <v>89</v>
      </c>
      <c r="K2860">
        <v>456619</v>
      </c>
      <c r="L2860">
        <v>1</v>
      </c>
    </row>
    <row r="2861" spans="1:12" x14ac:dyDescent="0.35">
      <c r="A2861">
        <v>4</v>
      </c>
      <c r="C2861">
        <v>0</v>
      </c>
      <c r="D2861" t="s">
        <v>89</v>
      </c>
      <c r="E2861">
        <v>0</v>
      </c>
      <c r="F2861">
        <v>0</v>
      </c>
      <c r="J2861" t="s">
        <v>89</v>
      </c>
      <c r="K2861">
        <v>456619</v>
      </c>
      <c r="L2861">
        <v>1</v>
      </c>
    </row>
    <row r="2862" spans="1:12" x14ac:dyDescent="0.35">
      <c r="A2862">
        <v>5</v>
      </c>
      <c r="C2862">
        <v>0</v>
      </c>
      <c r="D2862" t="s">
        <v>89</v>
      </c>
      <c r="E2862">
        <v>0</v>
      </c>
      <c r="F2862">
        <v>0</v>
      </c>
      <c r="J2862" t="s">
        <v>89</v>
      </c>
      <c r="K2862">
        <v>456619</v>
      </c>
      <c r="L2862">
        <v>1</v>
      </c>
    </row>
    <row r="2863" spans="1:12" x14ac:dyDescent="0.35">
      <c r="A2863">
        <v>6</v>
      </c>
      <c r="C2863">
        <v>0</v>
      </c>
      <c r="D2863" t="s">
        <v>89</v>
      </c>
      <c r="E2863">
        <v>0</v>
      </c>
      <c r="F2863">
        <v>0</v>
      </c>
      <c r="J2863" t="s">
        <v>89</v>
      </c>
      <c r="K2863">
        <v>456619</v>
      </c>
      <c r="L2863">
        <v>1</v>
      </c>
    </row>
    <row r="2864" spans="1:12" x14ac:dyDescent="0.35">
      <c r="A2864">
        <v>7</v>
      </c>
      <c r="C2864">
        <v>0</v>
      </c>
      <c r="D2864" t="s">
        <v>89</v>
      </c>
      <c r="E2864">
        <v>0</v>
      </c>
      <c r="F2864">
        <v>0</v>
      </c>
      <c r="J2864" t="s">
        <v>89</v>
      </c>
      <c r="K2864">
        <v>456619</v>
      </c>
      <c r="L2864">
        <v>1</v>
      </c>
    </row>
    <row r="2865" spans="1:12" x14ac:dyDescent="0.35">
      <c r="A2865">
        <v>8</v>
      </c>
      <c r="C2865">
        <v>0</v>
      </c>
      <c r="D2865" t="s">
        <v>89</v>
      </c>
      <c r="E2865">
        <v>0</v>
      </c>
      <c r="F2865">
        <v>0</v>
      </c>
      <c r="J2865" t="s">
        <v>89</v>
      </c>
      <c r="K2865">
        <v>456619</v>
      </c>
      <c r="L2865">
        <v>1</v>
      </c>
    </row>
    <row r="2866" spans="1:12" x14ac:dyDescent="0.35">
      <c r="A2866">
        <v>9</v>
      </c>
      <c r="C2866">
        <v>0</v>
      </c>
      <c r="D2866" t="s">
        <v>89</v>
      </c>
      <c r="E2866">
        <v>0</v>
      </c>
      <c r="F2866">
        <v>0</v>
      </c>
      <c r="J2866" t="s">
        <v>89</v>
      </c>
      <c r="K2866">
        <v>456619</v>
      </c>
      <c r="L2866">
        <v>1</v>
      </c>
    </row>
    <row r="2867" spans="1:12" x14ac:dyDescent="0.35">
      <c r="A2867">
        <v>10</v>
      </c>
      <c r="C2867">
        <v>0</v>
      </c>
      <c r="D2867" t="s">
        <v>89</v>
      </c>
      <c r="E2867">
        <v>0</v>
      </c>
      <c r="F2867">
        <v>0</v>
      </c>
      <c r="J2867" t="s">
        <v>89</v>
      </c>
      <c r="K2867">
        <v>456619</v>
      </c>
      <c r="L2867">
        <v>1</v>
      </c>
    </row>
    <row r="2868" spans="1:12" x14ac:dyDescent="0.35">
      <c r="A2868">
        <v>11</v>
      </c>
      <c r="C2868">
        <v>0</v>
      </c>
      <c r="D2868" t="s">
        <v>89</v>
      </c>
      <c r="E2868">
        <v>0</v>
      </c>
      <c r="F2868">
        <v>0</v>
      </c>
      <c r="J2868" t="s">
        <v>89</v>
      </c>
      <c r="K2868">
        <v>456619</v>
      </c>
      <c r="L2868">
        <v>1</v>
      </c>
    </row>
    <row r="2869" spans="1:12" x14ac:dyDescent="0.35">
      <c r="A2869">
        <v>12</v>
      </c>
      <c r="C2869">
        <v>0</v>
      </c>
      <c r="D2869" t="s">
        <v>89</v>
      </c>
      <c r="E2869">
        <v>0</v>
      </c>
      <c r="F2869">
        <v>0</v>
      </c>
      <c r="J2869" t="s">
        <v>89</v>
      </c>
      <c r="K2869">
        <v>456619</v>
      </c>
      <c r="L2869">
        <v>1</v>
      </c>
    </row>
    <row r="2870" spans="1:12" x14ac:dyDescent="0.35">
      <c r="A2870">
        <v>1</v>
      </c>
      <c r="B2870" t="s">
        <v>191</v>
      </c>
      <c r="C2870">
        <v>29</v>
      </c>
      <c r="D2870" t="s">
        <v>304</v>
      </c>
      <c r="E2870">
        <v>1</v>
      </c>
      <c r="F2870">
        <v>-17</v>
      </c>
      <c r="G2870" t="s">
        <v>252</v>
      </c>
      <c r="H2870" t="s">
        <v>252</v>
      </c>
      <c r="I2870">
        <v>41</v>
      </c>
      <c r="J2870" t="s">
        <v>304</v>
      </c>
      <c r="K2870">
        <v>685943</v>
      </c>
      <c r="L2870">
        <v>1</v>
      </c>
    </row>
    <row r="2871" spans="1:12" x14ac:dyDescent="0.35">
      <c r="A2871">
        <v>2</v>
      </c>
      <c r="C2871">
        <v>0</v>
      </c>
      <c r="D2871" t="s">
        <v>89</v>
      </c>
      <c r="E2871">
        <v>0</v>
      </c>
      <c r="F2871">
        <v>0</v>
      </c>
      <c r="J2871" t="s">
        <v>89</v>
      </c>
      <c r="K2871">
        <v>685943</v>
      </c>
      <c r="L2871">
        <v>1</v>
      </c>
    </row>
    <row r="2872" spans="1:12" x14ac:dyDescent="0.35">
      <c r="A2872">
        <v>3</v>
      </c>
      <c r="C2872">
        <v>0</v>
      </c>
      <c r="D2872" t="s">
        <v>89</v>
      </c>
      <c r="E2872">
        <v>0</v>
      </c>
      <c r="F2872">
        <v>0</v>
      </c>
      <c r="J2872" t="s">
        <v>89</v>
      </c>
      <c r="K2872">
        <v>685943</v>
      </c>
      <c r="L2872">
        <v>1</v>
      </c>
    </row>
    <row r="2873" spans="1:12" x14ac:dyDescent="0.35">
      <c r="A2873">
        <v>4</v>
      </c>
      <c r="C2873">
        <v>0</v>
      </c>
      <c r="D2873" t="s">
        <v>89</v>
      </c>
      <c r="E2873">
        <v>0</v>
      </c>
      <c r="F2873">
        <v>0</v>
      </c>
      <c r="J2873" t="s">
        <v>89</v>
      </c>
      <c r="K2873">
        <v>685943</v>
      </c>
      <c r="L2873">
        <v>1</v>
      </c>
    </row>
    <row r="2874" spans="1:12" x14ac:dyDescent="0.35">
      <c r="A2874">
        <v>5</v>
      </c>
      <c r="C2874">
        <v>0</v>
      </c>
      <c r="D2874" t="s">
        <v>89</v>
      </c>
      <c r="E2874">
        <v>0</v>
      </c>
      <c r="F2874">
        <v>0</v>
      </c>
      <c r="J2874" t="s">
        <v>89</v>
      </c>
      <c r="K2874">
        <v>685943</v>
      </c>
      <c r="L2874">
        <v>1</v>
      </c>
    </row>
    <row r="2875" spans="1:12" x14ac:dyDescent="0.35">
      <c r="A2875">
        <v>6</v>
      </c>
      <c r="C2875">
        <v>0</v>
      </c>
      <c r="D2875" t="s">
        <v>89</v>
      </c>
      <c r="E2875">
        <v>0</v>
      </c>
      <c r="F2875">
        <v>0</v>
      </c>
      <c r="J2875" t="s">
        <v>89</v>
      </c>
      <c r="K2875">
        <v>685943</v>
      </c>
      <c r="L2875">
        <v>1</v>
      </c>
    </row>
    <row r="2876" spans="1:12" x14ac:dyDescent="0.35">
      <c r="A2876">
        <v>7</v>
      </c>
      <c r="C2876">
        <v>0</v>
      </c>
      <c r="D2876" t="s">
        <v>89</v>
      </c>
      <c r="E2876">
        <v>0</v>
      </c>
      <c r="F2876">
        <v>0</v>
      </c>
      <c r="J2876" t="s">
        <v>89</v>
      </c>
      <c r="K2876">
        <v>685943</v>
      </c>
      <c r="L2876">
        <v>1</v>
      </c>
    </row>
    <row r="2877" spans="1:12" x14ac:dyDescent="0.35">
      <c r="A2877">
        <v>8</v>
      </c>
      <c r="C2877">
        <v>0</v>
      </c>
      <c r="D2877" t="s">
        <v>89</v>
      </c>
      <c r="E2877">
        <v>0</v>
      </c>
      <c r="F2877">
        <v>0</v>
      </c>
      <c r="J2877" t="s">
        <v>89</v>
      </c>
      <c r="K2877">
        <v>685943</v>
      </c>
      <c r="L2877">
        <v>1</v>
      </c>
    </row>
    <row r="2878" spans="1:12" x14ac:dyDescent="0.35">
      <c r="A2878">
        <v>9</v>
      </c>
      <c r="C2878">
        <v>0</v>
      </c>
      <c r="D2878" t="s">
        <v>89</v>
      </c>
      <c r="E2878">
        <v>0</v>
      </c>
      <c r="F2878">
        <v>0</v>
      </c>
      <c r="J2878" t="s">
        <v>89</v>
      </c>
      <c r="K2878">
        <v>685943</v>
      </c>
      <c r="L2878">
        <v>1</v>
      </c>
    </row>
    <row r="2879" spans="1:12" x14ac:dyDescent="0.35">
      <c r="A2879">
        <v>10</v>
      </c>
      <c r="C2879">
        <v>0</v>
      </c>
      <c r="D2879" t="s">
        <v>89</v>
      </c>
      <c r="E2879">
        <v>0</v>
      </c>
      <c r="F2879">
        <v>0</v>
      </c>
      <c r="J2879" t="s">
        <v>89</v>
      </c>
      <c r="K2879">
        <v>685943</v>
      </c>
      <c r="L2879">
        <v>1</v>
      </c>
    </row>
    <row r="2880" spans="1:12" x14ac:dyDescent="0.35">
      <c r="A2880">
        <v>11</v>
      </c>
      <c r="C2880">
        <v>0</v>
      </c>
      <c r="D2880" t="s">
        <v>89</v>
      </c>
      <c r="E2880">
        <v>0</v>
      </c>
      <c r="F2880">
        <v>0</v>
      </c>
      <c r="J2880" t="s">
        <v>89</v>
      </c>
      <c r="K2880">
        <v>685943</v>
      </c>
      <c r="L2880">
        <v>1</v>
      </c>
    </row>
    <row r="2881" spans="1:12" x14ac:dyDescent="0.35">
      <c r="A2881">
        <v>12</v>
      </c>
      <c r="C2881">
        <v>0</v>
      </c>
      <c r="D2881" t="s">
        <v>89</v>
      </c>
      <c r="E2881">
        <v>0</v>
      </c>
      <c r="F2881">
        <v>0</v>
      </c>
      <c r="J2881" t="s">
        <v>89</v>
      </c>
      <c r="K2881">
        <v>685943</v>
      </c>
      <c r="L2881">
        <v>1</v>
      </c>
    </row>
    <row r="2882" spans="1:12" x14ac:dyDescent="0.35">
      <c r="A2882">
        <v>1</v>
      </c>
      <c r="B2882" t="s">
        <v>191</v>
      </c>
      <c r="C2882">
        <v>32</v>
      </c>
      <c r="D2882" t="s">
        <v>304</v>
      </c>
      <c r="E2882">
        <v>1</v>
      </c>
      <c r="F2882">
        <v>-17</v>
      </c>
      <c r="G2882" t="s">
        <v>252</v>
      </c>
      <c r="H2882" t="s">
        <v>252</v>
      </c>
      <c r="I2882">
        <v>41</v>
      </c>
      <c r="J2882" t="s">
        <v>304</v>
      </c>
      <c r="K2882">
        <v>239902</v>
      </c>
      <c r="L2882">
        <v>1</v>
      </c>
    </row>
    <row r="2883" spans="1:12" x14ac:dyDescent="0.35">
      <c r="A2883">
        <v>2</v>
      </c>
      <c r="C2883">
        <v>0</v>
      </c>
      <c r="D2883" t="s">
        <v>89</v>
      </c>
      <c r="E2883">
        <v>0</v>
      </c>
      <c r="F2883">
        <v>0</v>
      </c>
      <c r="J2883" t="s">
        <v>89</v>
      </c>
      <c r="K2883">
        <v>239902</v>
      </c>
      <c r="L2883">
        <v>1</v>
      </c>
    </row>
    <row r="2884" spans="1:12" x14ac:dyDescent="0.35">
      <c r="A2884">
        <v>3</v>
      </c>
      <c r="C2884">
        <v>0</v>
      </c>
      <c r="D2884" t="s">
        <v>89</v>
      </c>
      <c r="E2884">
        <v>0</v>
      </c>
      <c r="F2884">
        <v>0</v>
      </c>
      <c r="J2884" t="s">
        <v>89</v>
      </c>
      <c r="K2884">
        <v>239902</v>
      </c>
      <c r="L2884">
        <v>1</v>
      </c>
    </row>
    <row r="2885" spans="1:12" x14ac:dyDescent="0.35">
      <c r="A2885">
        <v>4</v>
      </c>
      <c r="C2885">
        <v>0</v>
      </c>
      <c r="D2885" t="s">
        <v>89</v>
      </c>
      <c r="E2885">
        <v>0</v>
      </c>
      <c r="F2885">
        <v>0</v>
      </c>
      <c r="J2885" t="s">
        <v>89</v>
      </c>
      <c r="K2885">
        <v>239902</v>
      </c>
      <c r="L2885">
        <v>1</v>
      </c>
    </row>
    <row r="2886" spans="1:12" x14ac:dyDescent="0.35">
      <c r="A2886">
        <v>5</v>
      </c>
      <c r="C2886">
        <v>0</v>
      </c>
      <c r="D2886" t="s">
        <v>89</v>
      </c>
      <c r="E2886">
        <v>0</v>
      </c>
      <c r="F2886">
        <v>0</v>
      </c>
      <c r="J2886" t="s">
        <v>89</v>
      </c>
      <c r="K2886">
        <v>239902</v>
      </c>
      <c r="L2886">
        <v>1</v>
      </c>
    </row>
    <row r="2887" spans="1:12" x14ac:dyDescent="0.35">
      <c r="A2887">
        <v>6</v>
      </c>
      <c r="C2887">
        <v>0</v>
      </c>
      <c r="D2887" t="s">
        <v>89</v>
      </c>
      <c r="E2887">
        <v>0</v>
      </c>
      <c r="F2887">
        <v>0</v>
      </c>
      <c r="J2887" t="s">
        <v>89</v>
      </c>
      <c r="K2887">
        <v>239902</v>
      </c>
      <c r="L2887">
        <v>1</v>
      </c>
    </row>
    <row r="2888" spans="1:12" x14ac:dyDescent="0.35">
      <c r="A2888">
        <v>7</v>
      </c>
      <c r="C2888">
        <v>0</v>
      </c>
      <c r="D2888" t="s">
        <v>89</v>
      </c>
      <c r="E2888">
        <v>0</v>
      </c>
      <c r="F2888">
        <v>0</v>
      </c>
      <c r="J2888" t="s">
        <v>89</v>
      </c>
      <c r="K2888">
        <v>239902</v>
      </c>
      <c r="L2888">
        <v>1</v>
      </c>
    </row>
    <row r="2889" spans="1:12" x14ac:dyDescent="0.35">
      <c r="A2889">
        <v>8</v>
      </c>
      <c r="C2889">
        <v>0</v>
      </c>
      <c r="D2889" t="s">
        <v>89</v>
      </c>
      <c r="E2889">
        <v>0</v>
      </c>
      <c r="F2889">
        <v>0</v>
      </c>
      <c r="J2889" t="s">
        <v>89</v>
      </c>
      <c r="K2889">
        <v>239902</v>
      </c>
      <c r="L2889">
        <v>1</v>
      </c>
    </row>
    <row r="2890" spans="1:12" x14ac:dyDescent="0.35">
      <c r="A2890">
        <v>9</v>
      </c>
      <c r="C2890">
        <v>0</v>
      </c>
      <c r="D2890" t="s">
        <v>89</v>
      </c>
      <c r="E2890">
        <v>0</v>
      </c>
      <c r="F2890">
        <v>0</v>
      </c>
      <c r="J2890" t="s">
        <v>89</v>
      </c>
      <c r="K2890">
        <v>239902</v>
      </c>
      <c r="L2890">
        <v>1</v>
      </c>
    </row>
    <row r="2891" spans="1:12" x14ac:dyDescent="0.35">
      <c r="A2891">
        <v>10</v>
      </c>
      <c r="C2891">
        <v>0</v>
      </c>
      <c r="D2891" t="s">
        <v>89</v>
      </c>
      <c r="E2891">
        <v>0</v>
      </c>
      <c r="F2891">
        <v>0</v>
      </c>
      <c r="J2891" t="s">
        <v>89</v>
      </c>
      <c r="K2891">
        <v>239902</v>
      </c>
      <c r="L2891">
        <v>1</v>
      </c>
    </row>
    <row r="2892" spans="1:12" x14ac:dyDescent="0.35">
      <c r="A2892">
        <v>11</v>
      </c>
      <c r="C2892">
        <v>0</v>
      </c>
      <c r="D2892" t="s">
        <v>89</v>
      </c>
      <c r="E2892">
        <v>0</v>
      </c>
      <c r="F2892">
        <v>0</v>
      </c>
      <c r="J2892" t="s">
        <v>89</v>
      </c>
      <c r="K2892">
        <v>239902</v>
      </c>
      <c r="L2892">
        <v>1</v>
      </c>
    </row>
    <row r="2893" spans="1:12" x14ac:dyDescent="0.35">
      <c r="A2893">
        <v>12</v>
      </c>
      <c r="C2893">
        <v>0</v>
      </c>
      <c r="D2893" t="s">
        <v>89</v>
      </c>
      <c r="E2893">
        <v>0</v>
      </c>
      <c r="F2893">
        <v>0</v>
      </c>
      <c r="J2893" t="s">
        <v>89</v>
      </c>
      <c r="K2893">
        <v>239902</v>
      </c>
      <c r="L2893">
        <v>1</v>
      </c>
    </row>
    <row r="2894" spans="1:12" x14ac:dyDescent="0.35">
      <c r="A2894">
        <v>1</v>
      </c>
      <c r="B2894" t="s">
        <v>191</v>
      </c>
      <c r="C2894">
        <v>45</v>
      </c>
      <c r="D2894" t="s">
        <v>304</v>
      </c>
      <c r="E2894">
        <v>2</v>
      </c>
      <c r="F2894">
        <v>-17</v>
      </c>
      <c r="G2894" t="s">
        <v>252</v>
      </c>
      <c r="H2894" t="s">
        <v>252</v>
      </c>
      <c r="I2894">
        <v>41</v>
      </c>
      <c r="J2894" t="s">
        <v>304</v>
      </c>
      <c r="K2894">
        <v>239210</v>
      </c>
      <c r="L2894">
        <v>1</v>
      </c>
    </row>
    <row r="2895" spans="1:12" x14ac:dyDescent="0.35">
      <c r="A2895">
        <v>2</v>
      </c>
      <c r="C2895">
        <v>0</v>
      </c>
      <c r="D2895" t="s">
        <v>89</v>
      </c>
      <c r="E2895">
        <v>0</v>
      </c>
      <c r="F2895">
        <v>0</v>
      </c>
      <c r="J2895" t="s">
        <v>89</v>
      </c>
      <c r="K2895">
        <v>239210</v>
      </c>
      <c r="L2895">
        <v>1</v>
      </c>
    </row>
    <row r="2896" spans="1:12" x14ac:dyDescent="0.35">
      <c r="A2896">
        <v>3</v>
      </c>
      <c r="C2896">
        <v>0</v>
      </c>
      <c r="D2896" t="s">
        <v>89</v>
      </c>
      <c r="E2896">
        <v>0</v>
      </c>
      <c r="F2896">
        <v>0</v>
      </c>
      <c r="J2896" t="s">
        <v>89</v>
      </c>
      <c r="K2896">
        <v>239210</v>
      </c>
      <c r="L2896">
        <v>1</v>
      </c>
    </row>
    <row r="2897" spans="1:12" x14ac:dyDescent="0.35">
      <c r="A2897">
        <v>4</v>
      </c>
      <c r="C2897">
        <v>0</v>
      </c>
      <c r="D2897" t="s">
        <v>89</v>
      </c>
      <c r="E2897">
        <v>0</v>
      </c>
      <c r="F2897">
        <v>0</v>
      </c>
      <c r="J2897" t="s">
        <v>89</v>
      </c>
      <c r="K2897">
        <v>239210</v>
      </c>
      <c r="L2897">
        <v>1</v>
      </c>
    </row>
    <row r="2898" spans="1:12" x14ac:dyDescent="0.35">
      <c r="A2898">
        <v>5</v>
      </c>
      <c r="C2898">
        <v>0</v>
      </c>
      <c r="D2898" t="s">
        <v>89</v>
      </c>
      <c r="E2898">
        <v>0</v>
      </c>
      <c r="F2898">
        <v>0</v>
      </c>
      <c r="J2898" t="s">
        <v>89</v>
      </c>
      <c r="K2898">
        <v>239210</v>
      </c>
      <c r="L2898">
        <v>1</v>
      </c>
    </row>
    <row r="2899" spans="1:12" x14ac:dyDescent="0.35">
      <c r="A2899">
        <v>6</v>
      </c>
      <c r="C2899">
        <v>0</v>
      </c>
      <c r="D2899" t="s">
        <v>89</v>
      </c>
      <c r="E2899">
        <v>0</v>
      </c>
      <c r="F2899">
        <v>0</v>
      </c>
      <c r="J2899" t="s">
        <v>89</v>
      </c>
      <c r="K2899">
        <v>239210</v>
      </c>
      <c r="L2899">
        <v>1</v>
      </c>
    </row>
    <row r="2900" spans="1:12" x14ac:dyDescent="0.35">
      <c r="A2900">
        <v>7</v>
      </c>
      <c r="C2900">
        <v>0</v>
      </c>
      <c r="D2900" t="s">
        <v>89</v>
      </c>
      <c r="E2900">
        <v>0</v>
      </c>
      <c r="F2900">
        <v>0</v>
      </c>
      <c r="J2900" t="s">
        <v>89</v>
      </c>
      <c r="K2900">
        <v>239210</v>
      </c>
      <c r="L2900">
        <v>1</v>
      </c>
    </row>
    <row r="2901" spans="1:12" x14ac:dyDescent="0.35">
      <c r="A2901">
        <v>8</v>
      </c>
      <c r="C2901">
        <v>0</v>
      </c>
      <c r="D2901" t="s">
        <v>89</v>
      </c>
      <c r="E2901">
        <v>0</v>
      </c>
      <c r="F2901">
        <v>0</v>
      </c>
      <c r="J2901" t="s">
        <v>89</v>
      </c>
      <c r="K2901">
        <v>239210</v>
      </c>
      <c r="L2901">
        <v>1</v>
      </c>
    </row>
    <row r="2902" spans="1:12" x14ac:dyDescent="0.35">
      <c r="A2902">
        <v>9</v>
      </c>
      <c r="C2902">
        <v>0</v>
      </c>
      <c r="D2902" t="s">
        <v>89</v>
      </c>
      <c r="E2902">
        <v>0</v>
      </c>
      <c r="F2902">
        <v>0</v>
      </c>
      <c r="J2902" t="s">
        <v>89</v>
      </c>
      <c r="K2902">
        <v>239210</v>
      </c>
      <c r="L2902">
        <v>1</v>
      </c>
    </row>
    <row r="2903" spans="1:12" x14ac:dyDescent="0.35">
      <c r="A2903">
        <v>10</v>
      </c>
      <c r="C2903">
        <v>0</v>
      </c>
      <c r="D2903" t="s">
        <v>89</v>
      </c>
      <c r="E2903">
        <v>0</v>
      </c>
      <c r="F2903">
        <v>0</v>
      </c>
      <c r="J2903" t="s">
        <v>89</v>
      </c>
      <c r="K2903">
        <v>239210</v>
      </c>
      <c r="L2903">
        <v>1</v>
      </c>
    </row>
    <row r="2904" spans="1:12" x14ac:dyDescent="0.35">
      <c r="A2904">
        <v>11</v>
      </c>
      <c r="C2904">
        <v>0</v>
      </c>
      <c r="D2904" t="s">
        <v>89</v>
      </c>
      <c r="E2904">
        <v>0</v>
      </c>
      <c r="F2904">
        <v>0</v>
      </c>
      <c r="J2904" t="s">
        <v>89</v>
      </c>
      <c r="K2904">
        <v>239210</v>
      </c>
      <c r="L2904">
        <v>1</v>
      </c>
    </row>
    <row r="2905" spans="1:12" x14ac:dyDescent="0.35">
      <c r="A2905">
        <v>12</v>
      </c>
      <c r="C2905">
        <v>0</v>
      </c>
      <c r="D2905" t="s">
        <v>89</v>
      </c>
      <c r="E2905">
        <v>0</v>
      </c>
      <c r="F2905">
        <v>0</v>
      </c>
      <c r="J2905" t="s">
        <v>89</v>
      </c>
      <c r="K2905">
        <v>239210</v>
      </c>
      <c r="L2905">
        <v>1</v>
      </c>
    </row>
    <row r="2906" spans="1:12" x14ac:dyDescent="0.35">
      <c r="A2906">
        <v>1</v>
      </c>
      <c r="B2906" t="s">
        <v>191</v>
      </c>
      <c r="C2906">
        <v>9</v>
      </c>
      <c r="D2906" t="s">
        <v>304</v>
      </c>
      <c r="E2906">
        <v>3</v>
      </c>
      <c r="F2906">
        <v>-17</v>
      </c>
      <c r="G2906" t="s">
        <v>252</v>
      </c>
      <c r="H2906" t="s">
        <v>252</v>
      </c>
      <c r="I2906">
        <v>41</v>
      </c>
      <c r="J2906" t="s">
        <v>304</v>
      </c>
      <c r="K2906">
        <v>534577</v>
      </c>
      <c r="L2906">
        <v>1</v>
      </c>
    </row>
    <row r="2907" spans="1:12" x14ac:dyDescent="0.35">
      <c r="A2907">
        <v>2</v>
      </c>
      <c r="C2907">
        <v>0</v>
      </c>
      <c r="D2907" t="s">
        <v>89</v>
      </c>
      <c r="E2907">
        <v>0</v>
      </c>
      <c r="F2907">
        <v>0</v>
      </c>
      <c r="J2907" t="s">
        <v>89</v>
      </c>
      <c r="K2907">
        <v>534577</v>
      </c>
      <c r="L2907">
        <v>1</v>
      </c>
    </row>
    <row r="2908" spans="1:12" x14ac:dyDescent="0.35">
      <c r="A2908">
        <v>3</v>
      </c>
      <c r="C2908">
        <v>0</v>
      </c>
      <c r="D2908" t="s">
        <v>89</v>
      </c>
      <c r="E2908">
        <v>0</v>
      </c>
      <c r="F2908">
        <v>0</v>
      </c>
      <c r="J2908" t="s">
        <v>89</v>
      </c>
      <c r="K2908">
        <v>534577</v>
      </c>
      <c r="L2908">
        <v>1</v>
      </c>
    </row>
    <row r="2909" spans="1:12" x14ac:dyDescent="0.35">
      <c r="A2909">
        <v>4</v>
      </c>
      <c r="C2909">
        <v>0</v>
      </c>
      <c r="D2909" t="s">
        <v>89</v>
      </c>
      <c r="E2909">
        <v>0</v>
      </c>
      <c r="F2909">
        <v>0</v>
      </c>
      <c r="J2909" t="s">
        <v>89</v>
      </c>
      <c r="K2909">
        <v>534577</v>
      </c>
      <c r="L2909">
        <v>1</v>
      </c>
    </row>
    <row r="2910" spans="1:12" x14ac:dyDescent="0.35">
      <c r="A2910">
        <v>5</v>
      </c>
      <c r="C2910">
        <v>0</v>
      </c>
      <c r="D2910" t="s">
        <v>89</v>
      </c>
      <c r="E2910">
        <v>0</v>
      </c>
      <c r="F2910">
        <v>0</v>
      </c>
      <c r="J2910" t="s">
        <v>89</v>
      </c>
      <c r="K2910">
        <v>534577</v>
      </c>
      <c r="L2910">
        <v>1</v>
      </c>
    </row>
    <row r="2911" spans="1:12" x14ac:dyDescent="0.35">
      <c r="A2911">
        <v>6</v>
      </c>
      <c r="C2911">
        <v>0</v>
      </c>
      <c r="D2911" t="s">
        <v>89</v>
      </c>
      <c r="E2911">
        <v>0</v>
      </c>
      <c r="F2911">
        <v>0</v>
      </c>
      <c r="J2911" t="s">
        <v>89</v>
      </c>
      <c r="K2911">
        <v>534577</v>
      </c>
      <c r="L2911">
        <v>1</v>
      </c>
    </row>
    <row r="2912" spans="1:12" x14ac:dyDescent="0.35">
      <c r="A2912">
        <v>7</v>
      </c>
      <c r="C2912">
        <v>0</v>
      </c>
      <c r="D2912" t="s">
        <v>89</v>
      </c>
      <c r="E2912">
        <v>0</v>
      </c>
      <c r="F2912">
        <v>0</v>
      </c>
      <c r="J2912" t="s">
        <v>89</v>
      </c>
      <c r="K2912">
        <v>534577</v>
      </c>
      <c r="L2912">
        <v>1</v>
      </c>
    </row>
    <row r="2913" spans="1:12" x14ac:dyDescent="0.35">
      <c r="A2913">
        <v>8</v>
      </c>
      <c r="C2913">
        <v>0</v>
      </c>
      <c r="D2913" t="s">
        <v>89</v>
      </c>
      <c r="E2913">
        <v>0</v>
      </c>
      <c r="F2913">
        <v>0</v>
      </c>
      <c r="J2913" t="s">
        <v>89</v>
      </c>
      <c r="K2913">
        <v>534577</v>
      </c>
      <c r="L2913">
        <v>1</v>
      </c>
    </row>
    <row r="2914" spans="1:12" x14ac:dyDescent="0.35">
      <c r="A2914">
        <v>9</v>
      </c>
      <c r="C2914">
        <v>0</v>
      </c>
      <c r="D2914" t="s">
        <v>89</v>
      </c>
      <c r="E2914">
        <v>0</v>
      </c>
      <c r="F2914">
        <v>0</v>
      </c>
      <c r="J2914" t="s">
        <v>89</v>
      </c>
      <c r="K2914">
        <v>534577</v>
      </c>
      <c r="L2914">
        <v>1</v>
      </c>
    </row>
    <row r="2915" spans="1:12" x14ac:dyDescent="0.35">
      <c r="A2915">
        <v>10</v>
      </c>
      <c r="C2915">
        <v>0</v>
      </c>
      <c r="D2915" t="s">
        <v>89</v>
      </c>
      <c r="E2915">
        <v>0</v>
      </c>
      <c r="F2915">
        <v>0</v>
      </c>
      <c r="J2915" t="s">
        <v>89</v>
      </c>
      <c r="K2915">
        <v>534577</v>
      </c>
      <c r="L2915">
        <v>1</v>
      </c>
    </row>
    <row r="2916" spans="1:12" x14ac:dyDescent="0.35">
      <c r="A2916">
        <v>11</v>
      </c>
      <c r="C2916">
        <v>0</v>
      </c>
      <c r="D2916" t="s">
        <v>89</v>
      </c>
      <c r="E2916">
        <v>0</v>
      </c>
      <c r="F2916">
        <v>0</v>
      </c>
      <c r="J2916" t="s">
        <v>89</v>
      </c>
      <c r="K2916">
        <v>534577</v>
      </c>
      <c r="L2916">
        <v>1</v>
      </c>
    </row>
    <row r="2917" spans="1:12" x14ac:dyDescent="0.35">
      <c r="A2917">
        <v>12</v>
      </c>
      <c r="C2917">
        <v>0</v>
      </c>
      <c r="D2917" t="s">
        <v>89</v>
      </c>
      <c r="E2917">
        <v>0</v>
      </c>
      <c r="F2917">
        <v>0</v>
      </c>
      <c r="J2917" t="s">
        <v>89</v>
      </c>
      <c r="K2917">
        <v>534577</v>
      </c>
      <c r="L2917">
        <v>1</v>
      </c>
    </row>
    <row r="2918" spans="1:12" x14ac:dyDescent="0.35">
      <c r="A2918">
        <v>1</v>
      </c>
      <c r="B2918" t="s">
        <v>191</v>
      </c>
      <c r="C2918">
        <v>15</v>
      </c>
      <c r="D2918" t="s">
        <v>304</v>
      </c>
      <c r="E2918">
        <v>2</v>
      </c>
      <c r="F2918">
        <v>-17</v>
      </c>
      <c r="G2918" t="s">
        <v>252</v>
      </c>
      <c r="H2918" t="s">
        <v>252</v>
      </c>
      <c r="I2918">
        <v>41</v>
      </c>
      <c r="J2918" t="s">
        <v>304</v>
      </c>
      <c r="K2918">
        <v>101929</v>
      </c>
      <c r="L2918">
        <v>1</v>
      </c>
    </row>
    <row r="2919" spans="1:12" x14ac:dyDescent="0.35">
      <c r="A2919">
        <v>2</v>
      </c>
      <c r="C2919">
        <v>0</v>
      </c>
      <c r="D2919" t="s">
        <v>89</v>
      </c>
      <c r="E2919">
        <v>0</v>
      </c>
      <c r="F2919">
        <v>0</v>
      </c>
      <c r="J2919" t="s">
        <v>89</v>
      </c>
      <c r="K2919">
        <v>101929</v>
      </c>
      <c r="L2919">
        <v>1</v>
      </c>
    </row>
    <row r="2920" spans="1:12" x14ac:dyDescent="0.35">
      <c r="A2920">
        <v>3</v>
      </c>
      <c r="C2920">
        <v>0</v>
      </c>
      <c r="D2920" t="s">
        <v>89</v>
      </c>
      <c r="E2920">
        <v>0</v>
      </c>
      <c r="F2920">
        <v>0</v>
      </c>
      <c r="J2920" t="s">
        <v>89</v>
      </c>
      <c r="K2920">
        <v>101929</v>
      </c>
      <c r="L2920">
        <v>1</v>
      </c>
    </row>
    <row r="2921" spans="1:12" x14ac:dyDescent="0.35">
      <c r="A2921">
        <v>4</v>
      </c>
      <c r="C2921">
        <v>0</v>
      </c>
      <c r="D2921" t="s">
        <v>89</v>
      </c>
      <c r="E2921">
        <v>0</v>
      </c>
      <c r="F2921">
        <v>0</v>
      </c>
      <c r="J2921" t="s">
        <v>89</v>
      </c>
      <c r="K2921">
        <v>101929</v>
      </c>
      <c r="L2921">
        <v>1</v>
      </c>
    </row>
    <row r="2922" spans="1:12" x14ac:dyDescent="0.35">
      <c r="A2922">
        <v>5</v>
      </c>
      <c r="C2922">
        <v>0</v>
      </c>
      <c r="D2922" t="s">
        <v>89</v>
      </c>
      <c r="E2922">
        <v>0</v>
      </c>
      <c r="F2922">
        <v>0</v>
      </c>
      <c r="J2922" t="s">
        <v>89</v>
      </c>
      <c r="K2922">
        <v>101929</v>
      </c>
      <c r="L2922">
        <v>1</v>
      </c>
    </row>
    <row r="2923" spans="1:12" x14ac:dyDescent="0.35">
      <c r="A2923">
        <v>6</v>
      </c>
      <c r="C2923">
        <v>0</v>
      </c>
      <c r="D2923" t="s">
        <v>89</v>
      </c>
      <c r="E2923">
        <v>0</v>
      </c>
      <c r="F2923">
        <v>0</v>
      </c>
      <c r="J2923" t="s">
        <v>89</v>
      </c>
      <c r="K2923">
        <v>101929</v>
      </c>
      <c r="L2923">
        <v>1</v>
      </c>
    </row>
    <row r="2924" spans="1:12" x14ac:dyDescent="0.35">
      <c r="A2924">
        <v>7</v>
      </c>
      <c r="C2924">
        <v>0</v>
      </c>
      <c r="D2924" t="s">
        <v>89</v>
      </c>
      <c r="E2924">
        <v>0</v>
      </c>
      <c r="F2924">
        <v>0</v>
      </c>
      <c r="J2924" t="s">
        <v>89</v>
      </c>
      <c r="K2924">
        <v>101929</v>
      </c>
      <c r="L2924">
        <v>1</v>
      </c>
    </row>
    <row r="2925" spans="1:12" x14ac:dyDescent="0.35">
      <c r="A2925">
        <v>8</v>
      </c>
      <c r="C2925">
        <v>0</v>
      </c>
      <c r="D2925" t="s">
        <v>89</v>
      </c>
      <c r="E2925">
        <v>0</v>
      </c>
      <c r="F2925">
        <v>0</v>
      </c>
      <c r="J2925" t="s">
        <v>89</v>
      </c>
      <c r="K2925">
        <v>101929</v>
      </c>
      <c r="L2925">
        <v>1</v>
      </c>
    </row>
    <row r="2926" spans="1:12" x14ac:dyDescent="0.35">
      <c r="A2926">
        <v>9</v>
      </c>
      <c r="C2926">
        <v>0</v>
      </c>
      <c r="D2926" t="s">
        <v>89</v>
      </c>
      <c r="E2926">
        <v>0</v>
      </c>
      <c r="F2926">
        <v>0</v>
      </c>
      <c r="J2926" t="s">
        <v>89</v>
      </c>
      <c r="K2926">
        <v>101929</v>
      </c>
      <c r="L2926">
        <v>1</v>
      </c>
    </row>
    <row r="2927" spans="1:12" x14ac:dyDescent="0.35">
      <c r="A2927">
        <v>10</v>
      </c>
      <c r="C2927">
        <v>0</v>
      </c>
      <c r="D2927" t="s">
        <v>89</v>
      </c>
      <c r="E2927">
        <v>0</v>
      </c>
      <c r="F2927">
        <v>0</v>
      </c>
      <c r="J2927" t="s">
        <v>89</v>
      </c>
      <c r="K2927">
        <v>101929</v>
      </c>
      <c r="L2927">
        <v>1</v>
      </c>
    </row>
    <row r="2928" spans="1:12" x14ac:dyDescent="0.35">
      <c r="A2928">
        <v>11</v>
      </c>
      <c r="C2928">
        <v>0</v>
      </c>
      <c r="D2928" t="s">
        <v>89</v>
      </c>
      <c r="E2928">
        <v>0</v>
      </c>
      <c r="F2928">
        <v>0</v>
      </c>
      <c r="J2928" t="s">
        <v>89</v>
      </c>
      <c r="K2928">
        <v>101929</v>
      </c>
      <c r="L2928">
        <v>1</v>
      </c>
    </row>
    <row r="2929" spans="1:12" x14ac:dyDescent="0.35">
      <c r="A2929">
        <v>12</v>
      </c>
      <c r="C2929">
        <v>0</v>
      </c>
      <c r="D2929" t="s">
        <v>89</v>
      </c>
      <c r="E2929">
        <v>0</v>
      </c>
      <c r="F2929">
        <v>0</v>
      </c>
      <c r="J2929" t="s">
        <v>89</v>
      </c>
      <c r="K2929">
        <v>101929</v>
      </c>
      <c r="L2929">
        <v>1</v>
      </c>
    </row>
    <row r="2930" spans="1:12" x14ac:dyDescent="0.35">
      <c r="A2930">
        <v>1</v>
      </c>
      <c r="B2930" t="s">
        <v>191</v>
      </c>
      <c r="C2930">
        <v>11</v>
      </c>
      <c r="D2930" t="s">
        <v>304</v>
      </c>
      <c r="E2930">
        <v>1</v>
      </c>
      <c r="F2930">
        <v>-17</v>
      </c>
      <c r="G2930" t="s">
        <v>252</v>
      </c>
      <c r="H2930" t="s">
        <v>252</v>
      </c>
      <c r="I2930">
        <v>41</v>
      </c>
      <c r="J2930" t="s">
        <v>304</v>
      </c>
      <c r="K2930">
        <v>1280595</v>
      </c>
      <c r="L2930">
        <v>1</v>
      </c>
    </row>
    <row r="2931" spans="1:12" x14ac:dyDescent="0.35">
      <c r="A2931">
        <v>2</v>
      </c>
      <c r="C2931">
        <v>0</v>
      </c>
      <c r="D2931" t="s">
        <v>89</v>
      </c>
      <c r="E2931">
        <v>0</v>
      </c>
      <c r="F2931">
        <v>0</v>
      </c>
      <c r="J2931" t="s">
        <v>89</v>
      </c>
      <c r="K2931">
        <v>1280595</v>
      </c>
      <c r="L2931">
        <v>1</v>
      </c>
    </row>
    <row r="2932" spans="1:12" x14ac:dyDescent="0.35">
      <c r="A2932">
        <v>3</v>
      </c>
      <c r="C2932">
        <v>0</v>
      </c>
      <c r="D2932" t="s">
        <v>89</v>
      </c>
      <c r="E2932">
        <v>0</v>
      </c>
      <c r="F2932">
        <v>0</v>
      </c>
      <c r="J2932" t="s">
        <v>89</v>
      </c>
      <c r="K2932">
        <v>1280595</v>
      </c>
      <c r="L2932">
        <v>1</v>
      </c>
    </row>
    <row r="2933" spans="1:12" x14ac:dyDescent="0.35">
      <c r="A2933">
        <v>4</v>
      </c>
      <c r="C2933">
        <v>0</v>
      </c>
      <c r="D2933" t="s">
        <v>89</v>
      </c>
      <c r="E2933">
        <v>0</v>
      </c>
      <c r="F2933">
        <v>0</v>
      </c>
      <c r="J2933" t="s">
        <v>89</v>
      </c>
      <c r="K2933">
        <v>1280595</v>
      </c>
      <c r="L2933">
        <v>1</v>
      </c>
    </row>
    <row r="2934" spans="1:12" x14ac:dyDescent="0.35">
      <c r="A2934">
        <v>5</v>
      </c>
      <c r="C2934">
        <v>0</v>
      </c>
      <c r="D2934" t="s">
        <v>89</v>
      </c>
      <c r="E2934">
        <v>0</v>
      </c>
      <c r="F2934">
        <v>0</v>
      </c>
      <c r="J2934" t="s">
        <v>89</v>
      </c>
      <c r="K2934">
        <v>1280595</v>
      </c>
      <c r="L2934">
        <v>1</v>
      </c>
    </row>
    <row r="2935" spans="1:12" x14ac:dyDescent="0.35">
      <c r="A2935">
        <v>6</v>
      </c>
      <c r="C2935">
        <v>0</v>
      </c>
      <c r="D2935" t="s">
        <v>89</v>
      </c>
      <c r="E2935">
        <v>0</v>
      </c>
      <c r="F2935">
        <v>0</v>
      </c>
      <c r="J2935" t="s">
        <v>89</v>
      </c>
      <c r="K2935">
        <v>1280595</v>
      </c>
      <c r="L2935">
        <v>1</v>
      </c>
    </row>
    <row r="2936" spans="1:12" x14ac:dyDescent="0.35">
      <c r="A2936">
        <v>7</v>
      </c>
      <c r="C2936">
        <v>0</v>
      </c>
      <c r="D2936" t="s">
        <v>89</v>
      </c>
      <c r="E2936">
        <v>0</v>
      </c>
      <c r="F2936">
        <v>0</v>
      </c>
      <c r="J2936" t="s">
        <v>89</v>
      </c>
      <c r="K2936">
        <v>1280595</v>
      </c>
      <c r="L2936">
        <v>1</v>
      </c>
    </row>
    <row r="2937" spans="1:12" x14ac:dyDescent="0.35">
      <c r="A2937">
        <v>8</v>
      </c>
      <c r="C2937">
        <v>0</v>
      </c>
      <c r="D2937" t="s">
        <v>89</v>
      </c>
      <c r="E2937">
        <v>0</v>
      </c>
      <c r="F2937">
        <v>0</v>
      </c>
      <c r="J2937" t="s">
        <v>89</v>
      </c>
      <c r="K2937">
        <v>1280595</v>
      </c>
      <c r="L2937">
        <v>1</v>
      </c>
    </row>
    <row r="2938" spans="1:12" x14ac:dyDescent="0.35">
      <c r="A2938">
        <v>9</v>
      </c>
      <c r="C2938">
        <v>0</v>
      </c>
      <c r="D2938" t="s">
        <v>89</v>
      </c>
      <c r="E2938">
        <v>0</v>
      </c>
      <c r="F2938">
        <v>0</v>
      </c>
      <c r="J2938" t="s">
        <v>89</v>
      </c>
      <c r="K2938">
        <v>1280595</v>
      </c>
      <c r="L2938">
        <v>1</v>
      </c>
    </row>
    <row r="2939" spans="1:12" x14ac:dyDescent="0.35">
      <c r="A2939">
        <v>10</v>
      </c>
      <c r="C2939">
        <v>0</v>
      </c>
      <c r="D2939" t="s">
        <v>89</v>
      </c>
      <c r="E2939">
        <v>0</v>
      </c>
      <c r="F2939">
        <v>0</v>
      </c>
      <c r="J2939" t="s">
        <v>89</v>
      </c>
      <c r="K2939">
        <v>1280595</v>
      </c>
      <c r="L2939">
        <v>1</v>
      </c>
    </row>
    <row r="2940" spans="1:12" x14ac:dyDescent="0.35">
      <c r="A2940">
        <v>11</v>
      </c>
      <c r="C2940">
        <v>0</v>
      </c>
      <c r="D2940" t="s">
        <v>89</v>
      </c>
      <c r="E2940">
        <v>0</v>
      </c>
      <c r="F2940">
        <v>0</v>
      </c>
      <c r="J2940" t="s">
        <v>89</v>
      </c>
      <c r="K2940">
        <v>1280595</v>
      </c>
      <c r="L2940">
        <v>1</v>
      </c>
    </row>
    <row r="2941" spans="1:12" x14ac:dyDescent="0.35">
      <c r="A2941">
        <v>12</v>
      </c>
      <c r="C2941">
        <v>0</v>
      </c>
      <c r="D2941" t="s">
        <v>89</v>
      </c>
      <c r="E2941">
        <v>0</v>
      </c>
      <c r="F2941">
        <v>0</v>
      </c>
      <c r="J2941" t="s">
        <v>89</v>
      </c>
      <c r="K2941">
        <v>1280595</v>
      </c>
      <c r="L2941">
        <v>1</v>
      </c>
    </row>
    <row r="2942" spans="1:12" x14ac:dyDescent="0.35">
      <c r="A2942">
        <v>1</v>
      </c>
      <c r="B2942" t="s">
        <v>207</v>
      </c>
      <c r="C2942">
        <v>11</v>
      </c>
      <c r="D2942" t="s">
        <v>305</v>
      </c>
      <c r="E2942">
        <v>2</v>
      </c>
      <c r="F2942">
        <v>-27</v>
      </c>
      <c r="G2942" t="s">
        <v>255</v>
      </c>
      <c r="H2942" t="s">
        <v>256</v>
      </c>
      <c r="I2942">
        <v>42</v>
      </c>
      <c r="J2942" t="s">
        <v>305</v>
      </c>
      <c r="K2942">
        <v>56664</v>
      </c>
      <c r="L2942">
        <v>1</v>
      </c>
    </row>
    <row r="2943" spans="1:12" x14ac:dyDescent="0.35">
      <c r="A2943">
        <v>2</v>
      </c>
      <c r="C2943">
        <v>0</v>
      </c>
      <c r="D2943" t="s">
        <v>89</v>
      </c>
      <c r="E2943">
        <v>0</v>
      </c>
      <c r="F2943">
        <v>0</v>
      </c>
      <c r="J2943" t="s">
        <v>89</v>
      </c>
      <c r="K2943">
        <v>56664</v>
      </c>
      <c r="L2943">
        <v>1</v>
      </c>
    </row>
    <row r="2944" spans="1:12" x14ac:dyDescent="0.35">
      <c r="A2944">
        <v>3</v>
      </c>
      <c r="C2944">
        <v>0</v>
      </c>
      <c r="D2944" t="s">
        <v>89</v>
      </c>
      <c r="E2944">
        <v>0</v>
      </c>
      <c r="F2944">
        <v>0</v>
      </c>
      <c r="J2944" t="s">
        <v>89</v>
      </c>
      <c r="K2944">
        <v>56664</v>
      </c>
      <c r="L2944">
        <v>1</v>
      </c>
    </row>
    <row r="2945" spans="1:12" x14ac:dyDescent="0.35">
      <c r="A2945">
        <v>4</v>
      </c>
      <c r="C2945">
        <v>0</v>
      </c>
      <c r="D2945" t="s">
        <v>89</v>
      </c>
      <c r="E2945">
        <v>0</v>
      </c>
      <c r="F2945">
        <v>0</v>
      </c>
      <c r="J2945" t="s">
        <v>89</v>
      </c>
      <c r="K2945">
        <v>56664</v>
      </c>
      <c r="L2945">
        <v>1</v>
      </c>
    </row>
    <row r="2946" spans="1:12" x14ac:dyDescent="0.35">
      <c r="A2946">
        <v>5</v>
      </c>
      <c r="C2946">
        <v>0</v>
      </c>
      <c r="D2946" t="s">
        <v>89</v>
      </c>
      <c r="E2946">
        <v>0</v>
      </c>
      <c r="F2946">
        <v>0</v>
      </c>
      <c r="J2946" t="s">
        <v>89</v>
      </c>
      <c r="K2946">
        <v>56664</v>
      </c>
      <c r="L2946">
        <v>1</v>
      </c>
    </row>
    <row r="2947" spans="1:12" x14ac:dyDescent="0.35">
      <c r="A2947">
        <v>6</v>
      </c>
      <c r="C2947">
        <v>0</v>
      </c>
      <c r="D2947" t="s">
        <v>89</v>
      </c>
      <c r="E2947">
        <v>0</v>
      </c>
      <c r="F2947">
        <v>0</v>
      </c>
      <c r="J2947" t="s">
        <v>89</v>
      </c>
      <c r="K2947">
        <v>56664</v>
      </c>
      <c r="L2947">
        <v>1</v>
      </c>
    </row>
    <row r="2948" spans="1:12" x14ac:dyDescent="0.35">
      <c r="A2948">
        <v>7</v>
      </c>
      <c r="C2948">
        <v>0</v>
      </c>
      <c r="D2948" t="s">
        <v>89</v>
      </c>
      <c r="E2948">
        <v>0</v>
      </c>
      <c r="F2948">
        <v>0</v>
      </c>
      <c r="J2948" t="s">
        <v>89</v>
      </c>
      <c r="K2948">
        <v>56664</v>
      </c>
      <c r="L2948">
        <v>1</v>
      </c>
    </row>
    <row r="2949" spans="1:12" x14ac:dyDescent="0.35">
      <c r="A2949">
        <v>8</v>
      </c>
      <c r="C2949">
        <v>0</v>
      </c>
      <c r="D2949" t="s">
        <v>89</v>
      </c>
      <c r="E2949">
        <v>0</v>
      </c>
      <c r="F2949">
        <v>0</v>
      </c>
      <c r="J2949" t="s">
        <v>89</v>
      </c>
      <c r="K2949">
        <v>56664</v>
      </c>
      <c r="L2949">
        <v>1</v>
      </c>
    </row>
    <row r="2950" spans="1:12" x14ac:dyDescent="0.35">
      <c r="A2950">
        <v>9</v>
      </c>
      <c r="C2950">
        <v>0</v>
      </c>
      <c r="D2950" t="s">
        <v>89</v>
      </c>
      <c r="E2950">
        <v>0</v>
      </c>
      <c r="F2950">
        <v>0</v>
      </c>
      <c r="J2950" t="s">
        <v>89</v>
      </c>
      <c r="K2950">
        <v>56664</v>
      </c>
      <c r="L2950">
        <v>1</v>
      </c>
    </row>
    <row r="2951" spans="1:12" x14ac:dyDescent="0.35">
      <c r="A2951">
        <v>10</v>
      </c>
      <c r="C2951">
        <v>0</v>
      </c>
      <c r="D2951" t="s">
        <v>89</v>
      </c>
      <c r="E2951">
        <v>0</v>
      </c>
      <c r="F2951">
        <v>0</v>
      </c>
      <c r="J2951" t="s">
        <v>89</v>
      </c>
      <c r="K2951">
        <v>56664</v>
      </c>
      <c r="L2951">
        <v>1</v>
      </c>
    </row>
    <row r="2952" spans="1:12" x14ac:dyDescent="0.35">
      <c r="A2952">
        <v>11</v>
      </c>
      <c r="C2952">
        <v>0</v>
      </c>
      <c r="D2952" t="s">
        <v>89</v>
      </c>
      <c r="E2952">
        <v>0</v>
      </c>
      <c r="F2952">
        <v>0</v>
      </c>
      <c r="J2952" t="s">
        <v>89</v>
      </c>
      <c r="K2952">
        <v>56664</v>
      </c>
      <c r="L2952">
        <v>1</v>
      </c>
    </row>
    <row r="2953" spans="1:12" x14ac:dyDescent="0.35">
      <c r="A2953">
        <v>12</v>
      </c>
      <c r="C2953">
        <v>0</v>
      </c>
      <c r="D2953" t="s">
        <v>89</v>
      </c>
      <c r="E2953">
        <v>0</v>
      </c>
      <c r="F2953">
        <v>0</v>
      </c>
      <c r="J2953" t="s">
        <v>89</v>
      </c>
      <c r="K2953">
        <v>56664</v>
      </c>
      <c r="L2953">
        <v>1</v>
      </c>
    </row>
    <row r="2954" spans="1:12" x14ac:dyDescent="0.35">
      <c r="A2954">
        <v>1</v>
      </c>
      <c r="B2954" t="s">
        <v>207</v>
      </c>
      <c r="C2954">
        <v>21</v>
      </c>
      <c r="D2954" t="s">
        <v>305</v>
      </c>
      <c r="E2954">
        <v>1</v>
      </c>
      <c r="F2954">
        <v>-27</v>
      </c>
      <c r="G2954" t="s">
        <v>255</v>
      </c>
      <c r="H2954" t="s">
        <v>256</v>
      </c>
      <c r="I2954">
        <v>42</v>
      </c>
      <c r="J2954" t="s">
        <v>305</v>
      </c>
      <c r="K2954">
        <v>444527</v>
      </c>
      <c r="L2954">
        <v>1</v>
      </c>
    </row>
    <row r="2955" spans="1:12" x14ac:dyDescent="0.35">
      <c r="A2955">
        <v>2</v>
      </c>
      <c r="C2955">
        <v>0</v>
      </c>
      <c r="D2955" t="s">
        <v>89</v>
      </c>
      <c r="E2955">
        <v>0</v>
      </c>
      <c r="F2955">
        <v>0</v>
      </c>
      <c r="J2955" t="s">
        <v>89</v>
      </c>
      <c r="K2955">
        <v>444527</v>
      </c>
      <c r="L2955">
        <v>1</v>
      </c>
    </row>
    <row r="2956" spans="1:12" x14ac:dyDescent="0.35">
      <c r="A2956">
        <v>3</v>
      </c>
      <c r="C2956">
        <v>0</v>
      </c>
      <c r="D2956" t="s">
        <v>89</v>
      </c>
      <c r="E2956">
        <v>0</v>
      </c>
      <c r="F2956">
        <v>0</v>
      </c>
      <c r="J2956" t="s">
        <v>89</v>
      </c>
      <c r="K2956">
        <v>444527</v>
      </c>
      <c r="L2956">
        <v>1</v>
      </c>
    </row>
    <row r="2957" spans="1:12" x14ac:dyDescent="0.35">
      <c r="A2957">
        <v>4</v>
      </c>
      <c r="C2957">
        <v>0</v>
      </c>
      <c r="D2957" t="s">
        <v>89</v>
      </c>
      <c r="E2957">
        <v>0</v>
      </c>
      <c r="F2957">
        <v>0</v>
      </c>
      <c r="J2957" t="s">
        <v>89</v>
      </c>
      <c r="K2957">
        <v>444527</v>
      </c>
      <c r="L2957">
        <v>1</v>
      </c>
    </row>
    <row r="2958" spans="1:12" x14ac:dyDescent="0.35">
      <c r="A2958">
        <v>5</v>
      </c>
      <c r="C2958">
        <v>0</v>
      </c>
      <c r="D2958" t="s">
        <v>89</v>
      </c>
      <c r="E2958">
        <v>0</v>
      </c>
      <c r="F2958">
        <v>0</v>
      </c>
      <c r="J2958" t="s">
        <v>89</v>
      </c>
      <c r="K2958">
        <v>444527</v>
      </c>
      <c r="L2958">
        <v>1</v>
      </c>
    </row>
    <row r="2959" spans="1:12" x14ac:dyDescent="0.35">
      <c r="A2959">
        <v>6</v>
      </c>
      <c r="C2959">
        <v>0</v>
      </c>
      <c r="D2959" t="s">
        <v>89</v>
      </c>
      <c r="E2959">
        <v>0</v>
      </c>
      <c r="F2959">
        <v>0</v>
      </c>
      <c r="J2959" t="s">
        <v>89</v>
      </c>
      <c r="K2959">
        <v>444527</v>
      </c>
      <c r="L2959">
        <v>1</v>
      </c>
    </row>
    <row r="2960" spans="1:12" x14ac:dyDescent="0.35">
      <c r="A2960">
        <v>7</v>
      </c>
      <c r="C2960">
        <v>0</v>
      </c>
      <c r="D2960" t="s">
        <v>89</v>
      </c>
      <c r="E2960">
        <v>0</v>
      </c>
      <c r="F2960">
        <v>0</v>
      </c>
      <c r="J2960" t="s">
        <v>89</v>
      </c>
      <c r="K2960">
        <v>444527</v>
      </c>
      <c r="L2960">
        <v>1</v>
      </c>
    </row>
    <row r="2961" spans="1:12" x14ac:dyDescent="0.35">
      <c r="A2961">
        <v>8</v>
      </c>
      <c r="C2961">
        <v>0</v>
      </c>
      <c r="D2961" t="s">
        <v>89</v>
      </c>
      <c r="E2961">
        <v>0</v>
      </c>
      <c r="F2961">
        <v>0</v>
      </c>
      <c r="J2961" t="s">
        <v>89</v>
      </c>
      <c r="K2961">
        <v>444527</v>
      </c>
      <c r="L2961">
        <v>1</v>
      </c>
    </row>
    <row r="2962" spans="1:12" x14ac:dyDescent="0.35">
      <c r="A2962">
        <v>9</v>
      </c>
      <c r="C2962">
        <v>0</v>
      </c>
      <c r="D2962" t="s">
        <v>89</v>
      </c>
      <c r="E2962">
        <v>0</v>
      </c>
      <c r="F2962">
        <v>0</v>
      </c>
      <c r="J2962" t="s">
        <v>89</v>
      </c>
      <c r="K2962">
        <v>444527</v>
      </c>
      <c r="L2962">
        <v>1</v>
      </c>
    </row>
    <row r="2963" spans="1:12" x14ac:dyDescent="0.35">
      <c r="A2963">
        <v>10</v>
      </c>
      <c r="C2963">
        <v>0</v>
      </c>
      <c r="D2963" t="s">
        <v>89</v>
      </c>
      <c r="E2963">
        <v>0</v>
      </c>
      <c r="F2963">
        <v>0</v>
      </c>
      <c r="J2963" t="s">
        <v>89</v>
      </c>
      <c r="K2963">
        <v>444527</v>
      </c>
      <c r="L2963">
        <v>1</v>
      </c>
    </row>
    <row r="2964" spans="1:12" x14ac:dyDescent="0.35">
      <c r="A2964">
        <v>11</v>
      </c>
      <c r="C2964">
        <v>0</v>
      </c>
      <c r="D2964" t="s">
        <v>89</v>
      </c>
      <c r="E2964">
        <v>0</v>
      </c>
      <c r="F2964">
        <v>0</v>
      </c>
      <c r="J2964" t="s">
        <v>89</v>
      </c>
      <c r="K2964">
        <v>444527</v>
      </c>
      <c r="L2964">
        <v>1</v>
      </c>
    </row>
    <row r="2965" spans="1:12" x14ac:dyDescent="0.35">
      <c r="A2965">
        <v>12</v>
      </c>
      <c r="C2965">
        <v>0</v>
      </c>
      <c r="D2965" t="s">
        <v>89</v>
      </c>
      <c r="E2965">
        <v>0</v>
      </c>
      <c r="F2965">
        <v>0</v>
      </c>
      <c r="J2965" t="s">
        <v>89</v>
      </c>
      <c r="K2965">
        <v>444527</v>
      </c>
      <c r="L2965">
        <v>1</v>
      </c>
    </row>
    <row r="2966" spans="1:12" x14ac:dyDescent="0.35">
      <c r="A2966">
        <v>1</v>
      </c>
      <c r="B2966" t="s">
        <v>207</v>
      </c>
      <c r="C2966">
        <v>41</v>
      </c>
      <c r="D2966" t="s">
        <v>305</v>
      </c>
      <c r="E2966">
        <v>2</v>
      </c>
      <c r="F2966">
        <v>-27</v>
      </c>
      <c r="G2966" t="s">
        <v>255</v>
      </c>
      <c r="H2966" t="s">
        <v>256</v>
      </c>
      <c r="I2966">
        <v>42</v>
      </c>
      <c r="J2966" t="s">
        <v>305</v>
      </c>
      <c r="K2966">
        <v>1192351</v>
      </c>
      <c r="L2966">
        <v>1</v>
      </c>
    </row>
    <row r="2967" spans="1:12" x14ac:dyDescent="0.35">
      <c r="A2967">
        <v>2</v>
      </c>
      <c r="C2967">
        <v>0</v>
      </c>
      <c r="D2967" t="s">
        <v>89</v>
      </c>
      <c r="E2967">
        <v>0</v>
      </c>
      <c r="F2967">
        <v>0</v>
      </c>
      <c r="J2967" t="s">
        <v>89</v>
      </c>
      <c r="K2967">
        <v>1192351</v>
      </c>
      <c r="L2967">
        <v>1</v>
      </c>
    </row>
    <row r="2968" spans="1:12" x14ac:dyDescent="0.35">
      <c r="A2968">
        <v>3</v>
      </c>
      <c r="C2968">
        <v>0</v>
      </c>
      <c r="D2968" t="s">
        <v>89</v>
      </c>
      <c r="E2968">
        <v>0</v>
      </c>
      <c r="F2968">
        <v>0</v>
      </c>
      <c r="J2968" t="s">
        <v>89</v>
      </c>
      <c r="K2968">
        <v>1192351</v>
      </c>
      <c r="L2968">
        <v>1</v>
      </c>
    </row>
    <row r="2969" spans="1:12" x14ac:dyDescent="0.35">
      <c r="A2969">
        <v>4</v>
      </c>
      <c r="C2969">
        <v>0</v>
      </c>
      <c r="D2969" t="s">
        <v>89</v>
      </c>
      <c r="E2969">
        <v>0</v>
      </c>
      <c r="F2969">
        <v>0</v>
      </c>
      <c r="J2969" t="s">
        <v>89</v>
      </c>
      <c r="K2969">
        <v>1192351</v>
      </c>
      <c r="L2969">
        <v>1</v>
      </c>
    </row>
    <row r="2970" spans="1:12" x14ac:dyDescent="0.35">
      <c r="A2970">
        <v>5</v>
      </c>
      <c r="C2970">
        <v>0</v>
      </c>
      <c r="D2970" t="s">
        <v>89</v>
      </c>
      <c r="E2970">
        <v>0</v>
      </c>
      <c r="F2970">
        <v>0</v>
      </c>
      <c r="J2970" t="s">
        <v>89</v>
      </c>
      <c r="K2970">
        <v>1192351</v>
      </c>
      <c r="L2970">
        <v>1</v>
      </c>
    </row>
    <row r="2971" spans="1:12" x14ac:dyDescent="0.35">
      <c r="A2971">
        <v>6</v>
      </c>
      <c r="C2971">
        <v>0</v>
      </c>
      <c r="D2971" t="s">
        <v>89</v>
      </c>
      <c r="E2971">
        <v>0</v>
      </c>
      <c r="F2971">
        <v>0</v>
      </c>
      <c r="J2971" t="s">
        <v>89</v>
      </c>
      <c r="K2971">
        <v>1192351</v>
      </c>
      <c r="L2971">
        <v>1</v>
      </c>
    </row>
    <row r="2972" spans="1:12" x14ac:dyDescent="0.35">
      <c r="A2972">
        <v>7</v>
      </c>
      <c r="C2972">
        <v>0</v>
      </c>
      <c r="D2972" t="s">
        <v>89</v>
      </c>
      <c r="E2972">
        <v>0</v>
      </c>
      <c r="F2972">
        <v>0</v>
      </c>
      <c r="J2972" t="s">
        <v>89</v>
      </c>
      <c r="K2972">
        <v>1192351</v>
      </c>
      <c r="L2972">
        <v>1</v>
      </c>
    </row>
    <row r="2973" spans="1:12" x14ac:dyDescent="0.35">
      <c r="A2973">
        <v>8</v>
      </c>
      <c r="C2973">
        <v>0</v>
      </c>
      <c r="D2973" t="s">
        <v>89</v>
      </c>
      <c r="E2973">
        <v>0</v>
      </c>
      <c r="F2973">
        <v>0</v>
      </c>
      <c r="J2973" t="s">
        <v>89</v>
      </c>
      <c r="K2973">
        <v>1192351</v>
      </c>
      <c r="L2973">
        <v>1</v>
      </c>
    </row>
    <row r="2974" spans="1:12" x14ac:dyDescent="0.35">
      <c r="A2974">
        <v>9</v>
      </c>
      <c r="C2974">
        <v>0</v>
      </c>
      <c r="D2974" t="s">
        <v>89</v>
      </c>
      <c r="E2974">
        <v>0</v>
      </c>
      <c r="F2974">
        <v>0</v>
      </c>
      <c r="J2974" t="s">
        <v>89</v>
      </c>
      <c r="K2974">
        <v>1192351</v>
      </c>
      <c r="L2974">
        <v>1</v>
      </c>
    </row>
    <row r="2975" spans="1:12" x14ac:dyDescent="0.35">
      <c r="A2975">
        <v>10</v>
      </c>
      <c r="C2975">
        <v>0</v>
      </c>
      <c r="D2975" t="s">
        <v>89</v>
      </c>
      <c r="E2975">
        <v>0</v>
      </c>
      <c r="F2975">
        <v>0</v>
      </c>
      <c r="J2975" t="s">
        <v>89</v>
      </c>
      <c r="K2975">
        <v>1192351</v>
      </c>
      <c r="L2975">
        <v>1</v>
      </c>
    </row>
    <row r="2976" spans="1:12" x14ac:dyDescent="0.35">
      <c r="A2976">
        <v>11</v>
      </c>
      <c r="C2976">
        <v>0</v>
      </c>
      <c r="D2976" t="s">
        <v>89</v>
      </c>
      <c r="E2976">
        <v>0</v>
      </c>
      <c r="F2976">
        <v>0</v>
      </c>
      <c r="J2976" t="s">
        <v>89</v>
      </c>
      <c r="K2976">
        <v>1192351</v>
      </c>
      <c r="L2976">
        <v>1</v>
      </c>
    </row>
    <row r="2977" spans="1:12" x14ac:dyDescent="0.35">
      <c r="A2977">
        <v>12</v>
      </c>
      <c r="C2977">
        <v>0</v>
      </c>
      <c r="D2977" t="s">
        <v>89</v>
      </c>
      <c r="E2977">
        <v>0</v>
      </c>
      <c r="F2977">
        <v>0</v>
      </c>
      <c r="J2977" t="s">
        <v>89</v>
      </c>
      <c r="K2977">
        <v>1192351</v>
      </c>
      <c r="L2977">
        <v>1</v>
      </c>
    </row>
    <row r="2978" spans="1:12" x14ac:dyDescent="0.35">
      <c r="A2978">
        <v>1</v>
      </c>
      <c r="B2978" t="s">
        <v>207</v>
      </c>
      <c r="C2978">
        <v>47</v>
      </c>
      <c r="D2978" t="s">
        <v>305</v>
      </c>
      <c r="E2978">
        <v>2</v>
      </c>
      <c r="F2978">
        <v>-27</v>
      </c>
      <c r="G2978" t="s">
        <v>255</v>
      </c>
      <c r="H2978" t="s">
        <v>256</v>
      </c>
      <c r="I2978">
        <v>42</v>
      </c>
      <c r="J2978" t="s">
        <v>305</v>
      </c>
      <c r="K2978">
        <v>345836</v>
      </c>
      <c r="L2978">
        <v>1</v>
      </c>
    </row>
    <row r="2979" spans="1:12" x14ac:dyDescent="0.35">
      <c r="A2979">
        <v>2</v>
      </c>
      <c r="C2979">
        <v>0</v>
      </c>
      <c r="D2979" t="s">
        <v>89</v>
      </c>
      <c r="E2979">
        <v>0</v>
      </c>
      <c r="F2979">
        <v>0</v>
      </c>
      <c r="J2979" t="s">
        <v>89</v>
      </c>
      <c r="K2979">
        <v>345836</v>
      </c>
      <c r="L2979">
        <v>1</v>
      </c>
    </row>
    <row r="2980" spans="1:12" x14ac:dyDescent="0.35">
      <c r="A2980">
        <v>3</v>
      </c>
      <c r="C2980">
        <v>0</v>
      </c>
      <c r="D2980" t="s">
        <v>89</v>
      </c>
      <c r="E2980">
        <v>0</v>
      </c>
      <c r="F2980">
        <v>0</v>
      </c>
      <c r="J2980" t="s">
        <v>89</v>
      </c>
      <c r="K2980">
        <v>345836</v>
      </c>
      <c r="L2980">
        <v>1</v>
      </c>
    </row>
    <row r="2981" spans="1:12" x14ac:dyDescent="0.35">
      <c r="A2981">
        <v>4</v>
      </c>
      <c r="C2981">
        <v>0</v>
      </c>
      <c r="D2981" t="s">
        <v>89</v>
      </c>
      <c r="E2981">
        <v>0</v>
      </c>
      <c r="F2981">
        <v>0</v>
      </c>
      <c r="J2981" t="s">
        <v>89</v>
      </c>
      <c r="K2981">
        <v>345836</v>
      </c>
      <c r="L2981">
        <v>1</v>
      </c>
    </row>
    <row r="2982" spans="1:12" x14ac:dyDescent="0.35">
      <c r="A2982">
        <v>5</v>
      </c>
      <c r="C2982">
        <v>0</v>
      </c>
      <c r="D2982" t="s">
        <v>89</v>
      </c>
      <c r="E2982">
        <v>0</v>
      </c>
      <c r="F2982">
        <v>0</v>
      </c>
      <c r="J2982" t="s">
        <v>89</v>
      </c>
      <c r="K2982">
        <v>345836</v>
      </c>
      <c r="L2982">
        <v>1</v>
      </c>
    </row>
    <row r="2983" spans="1:12" x14ac:dyDescent="0.35">
      <c r="A2983">
        <v>6</v>
      </c>
      <c r="C2983">
        <v>0</v>
      </c>
      <c r="D2983" t="s">
        <v>89</v>
      </c>
      <c r="E2983">
        <v>0</v>
      </c>
      <c r="F2983">
        <v>0</v>
      </c>
      <c r="J2983" t="s">
        <v>89</v>
      </c>
      <c r="K2983">
        <v>345836</v>
      </c>
      <c r="L2983">
        <v>1</v>
      </c>
    </row>
    <row r="2984" spans="1:12" x14ac:dyDescent="0.35">
      <c r="A2984">
        <v>7</v>
      </c>
      <c r="C2984">
        <v>0</v>
      </c>
      <c r="D2984" t="s">
        <v>89</v>
      </c>
      <c r="E2984">
        <v>0</v>
      </c>
      <c r="F2984">
        <v>0</v>
      </c>
      <c r="J2984" t="s">
        <v>89</v>
      </c>
      <c r="K2984">
        <v>345836</v>
      </c>
      <c r="L2984">
        <v>1</v>
      </c>
    </row>
    <row r="2985" spans="1:12" x14ac:dyDescent="0.35">
      <c r="A2985">
        <v>8</v>
      </c>
      <c r="C2985">
        <v>0</v>
      </c>
      <c r="D2985" t="s">
        <v>89</v>
      </c>
      <c r="E2985">
        <v>0</v>
      </c>
      <c r="F2985">
        <v>0</v>
      </c>
      <c r="J2985" t="s">
        <v>89</v>
      </c>
      <c r="K2985">
        <v>345836</v>
      </c>
      <c r="L2985">
        <v>1</v>
      </c>
    </row>
    <row r="2986" spans="1:12" x14ac:dyDescent="0.35">
      <c r="A2986">
        <v>9</v>
      </c>
      <c r="C2986">
        <v>0</v>
      </c>
      <c r="D2986" t="s">
        <v>89</v>
      </c>
      <c r="E2986">
        <v>0</v>
      </c>
      <c r="F2986">
        <v>0</v>
      </c>
      <c r="J2986" t="s">
        <v>89</v>
      </c>
      <c r="K2986">
        <v>345836</v>
      </c>
      <c r="L2986">
        <v>1</v>
      </c>
    </row>
    <row r="2987" spans="1:12" x14ac:dyDescent="0.35">
      <c r="A2987">
        <v>10</v>
      </c>
      <c r="C2987">
        <v>0</v>
      </c>
      <c r="D2987" t="s">
        <v>89</v>
      </c>
      <c r="E2987">
        <v>0</v>
      </c>
      <c r="F2987">
        <v>0</v>
      </c>
      <c r="J2987" t="s">
        <v>89</v>
      </c>
      <c r="K2987">
        <v>345836</v>
      </c>
      <c r="L2987">
        <v>1</v>
      </c>
    </row>
    <row r="2988" spans="1:12" x14ac:dyDescent="0.35">
      <c r="A2988">
        <v>11</v>
      </c>
      <c r="C2988">
        <v>0</v>
      </c>
      <c r="D2988" t="s">
        <v>89</v>
      </c>
      <c r="E2988">
        <v>0</v>
      </c>
      <c r="F2988">
        <v>0</v>
      </c>
      <c r="J2988" t="s">
        <v>89</v>
      </c>
      <c r="K2988">
        <v>345836</v>
      </c>
      <c r="L2988">
        <v>1</v>
      </c>
    </row>
    <row r="2989" spans="1:12" x14ac:dyDescent="0.35">
      <c r="A2989">
        <v>12</v>
      </c>
      <c r="C2989">
        <v>0</v>
      </c>
      <c r="D2989" t="s">
        <v>89</v>
      </c>
      <c r="E2989">
        <v>0</v>
      </c>
      <c r="F2989">
        <v>0</v>
      </c>
      <c r="J2989" t="s">
        <v>89</v>
      </c>
      <c r="K2989">
        <v>345836</v>
      </c>
      <c r="L2989">
        <v>1</v>
      </c>
    </row>
    <row r="2990" spans="1:12" x14ac:dyDescent="0.35">
      <c r="A2990">
        <v>1</v>
      </c>
      <c r="B2990" t="s">
        <v>207</v>
      </c>
      <c r="C2990">
        <v>41</v>
      </c>
      <c r="D2990" t="s">
        <v>305</v>
      </c>
      <c r="E2990">
        <v>1</v>
      </c>
      <c r="F2990">
        <v>-27</v>
      </c>
      <c r="G2990" t="s">
        <v>255</v>
      </c>
      <c r="H2990" t="s">
        <v>256</v>
      </c>
      <c r="I2990">
        <v>42</v>
      </c>
      <c r="J2990" t="s">
        <v>305</v>
      </c>
      <c r="K2990">
        <v>1203632</v>
      </c>
      <c r="L2990">
        <v>1</v>
      </c>
    </row>
    <row r="2991" spans="1:12" x14ac:dyDescent="0.35">
      <c r="A2991">
        <v>2</v>
      </c>
      <c r="C2991">
        <v>0</v>
      </c>
      <c r="D2991" t="s">
        <v>89</v>
      </c>
      <c r="E2991">
        <v>0</v>
      </c>
      <c r="F2991">
        <v>0</v>
      </c>
      <c r="J2991" t="s">
        <v>89</v>
      </c>
      <c r="K2991">
        <v>1203632</v>
      </c>
      <c r="L2991">
        <v>1</v>
      </c>
    </row>
    <row r="2992" spans="1:12" x14ac:dyDescent="0.35">
      <c r="A2992">
        <v>3</v>
      </c>
      <c r="C2992">
        <v>0</v>
      </c>
      <c r="D2992" t="s">
        <v>89</v>
      </c>
      <c r="E2992">
        <v>0</v>
      </c>
      <c r="F2992">
        <v>0</v>
      </c>
      <c r="J2992" t="s">
        <v>89</v>
      </c>
      <c r="K2992">
        <v>1203632</v>
      </c>
      <c r="L2992">
        <v>1</v>
      </c>
    </row>
    <row r="2993" spans="1:12" x14ac:dyDescent="0.35">
      <c r="A2993">
        <v>4</v>
      </c>
      <c r="C2993">
        <v>0</v>
      </c>
      <c r="D2993" t="s">
        <v>89</v>
      </c>
      <c r="E2993">
        <v>0</v>
      </c>
      <c r="F2993">
        <v>0</v>
      </c>
      <c r="J2993" t="s">
        <v>89</v>
      </c>
      <c r="K2993">
        <v>1203632</v>
      </c>
      <c r="L2993">
        <v>1</v>
      </c>
    </row>
    <row r="2994" spans="1:12" x14ac:dyDescent="0.35">
      <c r="A2994">
        <v>5</v>
      </c>
      <c r="C2994">
        <v>0</v>
      </c>
      <c r="D2994" t="s">
        <v>89</v>
      </c>
      <c r="E2994">
        <v>0</v>
      </c>
      <c r="F2994">
        <v>0</v>
      </c>
      <c r="J2994" t="s">
        <v>89</v>
      </c>
      <c r="K2994">
        <v>1203632</v>
      </c>
      <c r="L2994">
        <v>1</v>
      </c>
    </row>
    <row r="2995" spans="1:12" x14ac:dyDescent="0.35">
      <c r="A2995">
        <v>6</v>
      </c>
      <c r="C2995">
        <v>0</v>
      </c>
      <c r="D2995" t="s">
        <v>89</v>
      </c>
      <c r="E2995">
        <v>0</v>
      </c>
      <c r="F2995">
        <v>0</v>
      </c>
      <c r="J2995" t="s">
        <v>89</v>
      </c>
      <c r="K2995">
        <v>1203632</v>
      </c>
      <c r="L2995">
        <v>1</v>
      </c>
    </row>
    <row r="2996" spans="1:12" x14ac:dyDescent="0.35">
      <c r="A2996">
        <v>7</v>
      </c>
      <c r="C2996">
        <v>0</v>
      </c>
      <c r="D2996" t="s">
        <v>89</v>
      </c>
      <c r="E2996">
        <v>0</v>
      </c>
      <c r="F2996">
        <v>0</v>
      </c>
      <c r="J2996" t="s">
        <v>89</v>
      </c>
      <c r="K2996">
        <v>1203632</v>
      </c>
      <c r="L2996">
        <v>1</v>
      </c>
    </row>
    <row r="2997" spans="1:12" x14ac:dyDescent="0.35">
      <c r="A2997">
        <v>8</v>
      </c>
      <c r="C2997">
        <v>0</v>
      </c>
      <c r="D2997" t="s">
        <v>89</v>
      </c>
      <c r="E2997">
        <v>0</v>
      </c>
      <c r="F2997">
        <v>0</v>
      </c>
      <c r="J2997" t="s">
        <v>89</v>
      </c>
      <c r="K2997">
        <v>1203632</v>
      </c>
      <c r="L2997">
        <v>1</v>
      </c>
    </row>
    <row r="2998" spans="1:12" x14ac:dyDescent="0.35">
      <c r="A2998">
        <v>9</v>
      </c>
      <c r="C2998">
        <v>0</v>
      </c>
      <c r="D2998" t="s">
        <v>89</v>
      </c>
      <c r="E2998">
        <v>0</v>
      </c>
      <c r="F2998">
        <v>0</v>
      </c>
      <c r="J2998" t="s">
        <v>89</v>
      </c>
      <c r="K2998">
        <v>1203632</v>
      </c>
      <c r="L2998">
        <v>1</v>
      </c>
    </row>
    <row r="2999" spans="1:12" x14ac:dyDescent="0.35">
      <c r="A2999">
        <v>10</v>
      </c>
      <c r="C2999">
        <v>0</v>
      </c>
      <c r="D2999" t="s">
        <v>89</v>
      </c>
      <c r="E2999">
        <v>0</v>
      </c>
      <c r="F2999">
        <v>0</v>
      </c>
      <c r="J2999" t="s">
        <v>89</v>
      </c>
      <c r="K2999">
        <v>1203632</v>
      </c>
      <c r="L2999">
        <v>1</v>
      </c>
    </row>
    <row r="3000" spans="1:12" x14ac:dyDescent="0.35">
      <c r="A3000">
        <v>11</v>
      </c>
      <c r="C3000">
        <v>0</v>
      </c>
      <c r="D3000" t="s">
        <v>89</v>
      </c>
      <c r="E3000">
        <v>0</v>
      </c>
      <c r="F3000">
        <v>0</v>
      </c>
      <c r="J3000" t="s">
        <v>89</v>
      </c>
      <c r="K3000">
        <v>1203632</v>
      </c>
      <c r="L3000">
        <v>1</v>
      </c>
    </row>
    <row r="3001" spans="1:12" x14ac:dyDescent="0.35">
      <c r="A3001">
        <v>12</v>
      </c>
      <c r="C3001">
        <v>0</v>
      </c>
      <c r="D3001" t="s">
        <v>89</v>
      </c>
      <c r="E3001">
        <v>0</v>
      </c>
      <c r="F3001">
        <v>0</v>
      </c>
      <c r="J3001" t="s">
        <v>89</v>
      </c>
      <c r="K3001">
        <v>1203632</v>
      </c>
      <c r="L3001">
        <v>1</v>
      </c>
    </row>
    <row r="3002" spans="1:12" x14ac:dyDescent="0.35">
      <c r="A3002">
        <v>1</v>
      </c>
      <c r="B3002" t="s">
        <v>207</v>
      </c>
      <c r="C3002">
        <v>8</v>
      </c>
      <c r="D3002" t="s">
        <v>305</v>
      </c>
      <c r="E3002">
        <v>2</v>
      </c>
      <c r="F3002">
        <v>-27</v>
      </c>
      <c r="G3002" t="s">
        <v>255</v>
      </c>
      <c r="H3002" t="s">
        <v>256</v>
      </c>
      <c r="I3002">
        <v>42</v>
      </c>
      <c r="J3002" t="s">
        <v>305</v>
      </c>
      <c r="K3002">
        <v>893571</v>
      </c>
      <c r="L3002">
        <v>1</v>
      </c>
    </row>
    <row r="3003" spans="1:12" x14ac:dyDescent="0.35">
      <c r="A3003">
        <v>2</v>
      </c>
      <c r="C3003">
        <v>0</v>
      </c>
      <c r="D3003" t="s">
        <v>89</v>
      </c>
      <c r="E3003">
        <v>0</v>
      </c>
      <c r="F3003">
        <v>0</v>
      </c>
      <c r="J3003" t="s">
        <v>89</v>
      </c>
      <c r="K3003">
        <v>893571</v>
      </c>
      <c r="L3003">
        <v>1</v>
      </c>
    </row>
    <row r="3004" spans="1:12" x14ac:dyDescent="0.35">
      <c r="A3004">
        <v>3</v>
      </c>
      <c r="C3004">
        <v>0</v>
      </c>
      <c r="D3004" t="s">
        <v>89</v>
      </c>
      <c r="E3004">
        <v>0</v>
      </c>
      <c r="F3004">
        <v>0</v>
      </c>
      <c r="J3004" t="s">
        <v>89</v>
      </c>
      <c r="K3004">
        <v>893571</v>
      </c>
      <c r="L3004">
        <v>1</v>
      </c>
    </row>
    <row r="3005" spans="1:12" x14ac:dyDescent="0.35">
      <c r="A3005">
        <v>4</v>
      </c>
      <c r="C3005">
        <v>0</v>
      </c>
      <c r="D3005" t="s">
        <v>89</v>
      </c>
      <c r="E3005">
        <v>0</v>
      </c>
      <c r="F3005">
        <v>0</v>
      </c>
      <c r="J3005" t="s">
        <v>89</v>
      </c>
      <c r="K3005">
        <v>893571</v>
      </c>
      <c r="L3005">
        <v>1</v>
      </c>
    </row>
    <row r="3006" spans="1:12" x14ac:dyDescent="0.35">
      <c r="A3006">
        <v>5</v>
      </c>
      <c r="C3006">
        <v>0</v>
      </c>
      <c r="D3006" t="s">
        <v>89</v>
      </c>
      <c r="E3006">
        <v>0</v>
      </c>
      <c r="F3006">
        <v>0</v>
      </c>
      <c r="J3006" t="s">
        <v>89</v>
      </c>
      <c r="K3006">
        <v>893571</v>
      </c>
      <c r="L3006">
        <v>1</v>
      </c>
    </row>
    <row r="3007" spans="1:12" x14ac:dyDescent="0.35">
      <c r="A3007">
        <v>6</v>
      </c>
      <c r="C3007">
        <v>0</v>
      </c>
      <c r="D3007" t="s">
        <v>89</v>
      </c>
      <c r="E3007">
        <v>0</v>
      </c>
      <c r="F3007">
        <v>0</v>
      </c>
      <c r="J3007" t="s">
        <v>89</v>
      </c>
      <c r="K3007">
        <v>893571</v>
      </c>
      <c r="L3007">
        <v>1</v>
      </c>
    </row>
    <row r="3008" spans="1:12" x14ac:dyDescent="0.35">
      <c r="A3008">
        <v>7</v>
      </c>
      <c r="C3008">
        <v>0</v>
      </c>
      <c r="D3008" t="s">
        <v>89</v>
      </c>
      <c r="E3008">
        <v>0</v>
      </c>
      <c r="F3008">
        <v>0</v>
      </c>
      <c r="J3008" t="s">
        <v>89</v>
      </c>
      <c r="K3008">
        <v>893571</v>
      </c>
      <c r="L3008">
        <v>1</v>
      </c>
    </row>
    <row r="3009" spans="1:12" x14ac:dyDescent="0.35">
      <c r="A3009">
        <v>8</v>
      </c>
      <c r="C3009">
        <v>0</v>
      </c>
      <c r="D3009" t="s">
        <v>89</v>
      </c>
      <c r="E3009">
        <v>0</v>
      </c>
      <c r="F3009">
        <v>0</v>
      </c>
      <c r="J3009" t="s">
        <v>89</v>
      </c>
      <c r="K3009">
        <v>893571</v>
      </c>
      <c r="L3009">
        <v>1</v>
      </c>
    </row>
    <row r="3010" spans="1:12" x14ac:dyDescent="0.35">
      <c r="A3010">
        <v>9</v>
      </c>
      <c r="C3010">
        <v>0</v>
      </c>
      <c r="D3010" t="s">
        <v>89</v>
      </c>
      <c r="E3010">
        <v>0</v>
      </c>
      <c r="F3010">
        <v>0</v>
      </c>
      <c r="J3010" t="s">
        <v>89</v>
      </c>
      <c r="K3010">
        <v>893571</v>
      </c>
      <c r="L3010">
        <v>1</v>
      </c>
    </row>
    <row r="3011" spans="1:12" x14ac:dyDescent="0.35">
      <c r="A3011">
        <v>10</v>
      </c>
      <c r="C3011">
        <v>0</v>
      </c>
      <c r="D3011" t="s">
        <v>89</v>
      </c>
      <c r="E3011">
        <v>0</v>
      </c>
      <c r="F3011">
        <v>0</v>
      </c>
      <c r="J3011" t="s">
        <v>89</v>
      </c>
      <c r="K3011">
        <v>893571</v>
      </c>
      <c r="L3011">
        <v>1</v>
      </c>
    </row>
    <row r="3012" spans="1:12" x14ac:dyDescent="0.35">
      <c r="A3012">
        <v>11</v>
      </c>
      <c r="C3012">
        <v>0</v>
      </c>
      <c r="D3012" t="s">
        <v>89</v>
      </c>
      <c r="E3012">
        <v>0</v>
      </c>
      <c r="F3012">
        <v>0</v>
      </c>
      <c r="J3012" t="s">
        <v>89</v>
      </c>
      <c r="K3012">
        <v>893571</v>
      </c>
      <c r="L3012">
        <v>1</v>
      </c>
    </row>
    <row r="3013" spans="1:12" x14ac:dyDescent="0.35">
      <c r="A3013">
        <v>12</v>
      </c>
      <c r="C3013">
        <v>0</v>
      </c>
      <c r="D3013" t="s">
        <v>89</v>
      </c>
      <c r="E3013">
        <v>0</v>
      </c>
      <c r="F3013">
        <v>0</v>
      </c>
      <c r="J3013" t="s">
        <v>89</v>
      </c>
      <c r="K3013">
        <v>893571</v>
      </c>
      <c r="L3013">
        <v>1</v>
      </c>
    </row>
    <row r="3014" spans="1:12" x14ac:dyDescent="0.35">
      <c r="A3014">
        <v>1</v>
      </c>
      <c r="B3014" t="s">
        <v>207</v>
      </c>
      <c r="C3014">
        <v>18</v>
      </c>
      <c r="D3014" t="s">
        <v>305</v>
      </c>
      <c r="E3014">
        <v>1</v>
      </c>
      <c r="F3014">
        <v>-27</v>
      </c>
      <c r="G3014" t="s">
        <v>255</v>
      </c>
      <c r="H3014" t="s">
        <v>256</v>
      </c>
      <c r="I3014">
        <v>42</v>
      </c>
      <c r="J3014" t="s">
        <v>305</v>
      </c>
      <c r="K3014">
        <v>586509</v>
      </c>
      <c r="L3014">
        <v>1</v>
      </c>
    </row>
    <row r="3015" spans="1:12" x14ac:dyDescent="0.35">
      <c r="A3015">
        <v>2</v>
      </c>
      <c r="C3015">
        <v>0</v>
      </c>
      <c r="D3015" t="s">
        <v>89</v>
      </c>
      <c r="E3015">
        <v>0</v>
      </c>
      <c r="F3015">
        <v>0</v>
      </c>
      <c r="J3015" t="s">
        <v>89</v>
      </c>
      <c r="K3015">
        <v>586509</v>
      </c>
      <c r="L3015">
        <v>1</v>
      </c>
    </row>
    <row r="3016" spans="1:12" x14ac:dyDescent="0.35">
      <c r="A3016">
        <v>3</v>
      </c>
      <c r="C3016">
        <v>0</v>
      </c>
      <c r="D3016" t="s">
        <v>89</v>
      </c>
      <c r="E3016">
        <v>0</v>
      </c>
      <c r="F3016">
        <v>0</v>
      </c>
      <c r="J3016" t="s">
        <v>89</v>
      </c>
      <c r="K3016">
        <v>586509</v>
      </c>
      <c r="L3016">
        <v>1</v>
      </c>
    </row>
    <row r="3017" spans="1:12" x14ac:dyDescent="0.35">
      <c r="A3017">
        <v>4</v>
      </c>
      <c r="C3017">
        <v>0</v>
      </c>
      <c r="D3017" t="s">
        <v>89</v>
      </c>
      <c r="E3017">
        <v>0</v>
      </c>
      <c r="F3017">
        <v>0</v>
      </c>
      <c r="J3017" t="s">
        <v>89</v>
      </c>
      <c r="K3017">
        <v>586509</v>
      </c>
      <c r="L3017">
        <v>1</v>
      </c>
    </row>
    <row r="3018" spans="1:12" x14ac:dyDescent="0.35">
      <c r="A3018">
        <v>5</v>
      </c>
      <c r="C3018">
        <v>0</v>
      </c>
      <c r="D3018" t="s">
        <v>89</v>
      </c>
      <c r="E3018">
        <v>0</v>
      </c>
      <c r="F3018">
        <v>0</v>
      </c>
      <c r="J3018" t="s">
        <v>89</v>
      </c>
      <c r="K3018">
        <v>586509</v>
      </c>
      <c r="L3018">
        <v>1</v>
      </c>
    </row>
    <row r="3019" spans="1:12" x14ac:dyDescent="0.35">
      <c r="A3019">
        <v>6</v>
      </c>
      <c r="C3019">
        <v>0</v>
      </c>
      <c r="D3019" t="s">
        <v>89</v>
      </c>
      <c r="E3019">
        <v>0</v>
      </c>
      <c r="F3019">
        <v>0</v>
      </c>
      <c r="J3019" t="s">
        <v>89</v>
      </c>
      <c r="K3019">
        <v>586509</v>
      </c>
      <c r="L3019">
        <v>1</v>
      </c>
    </row>
    <row r="3020" spans="1:12" x14ac:dyDescent="0.35">
      <c r="A3020">
        <v>7</v>
      </c>
      <c r="C3020">
        <v>0</v>
      </c>
      <c r="D3020" t="s">
        <v>89</v>
      </c>
      <c r="E3020">
        <v>0</v>
      </c>
      <c r="F3020">
        <v>0</v>
      </c>
      <c r="J3020" t="s">
        <v>89</v>
      </c>
      <c r="K3020">
        <v>586509</v>
      </c>
      <c r="L3020">
        <v>1</v>
      </c>
    </row>
    <row r="3021" spans="1:12" x14ac:dyDescent="0.35">
      <c r="A3021">
        <v>8</v>
      </c>
      <c r="C3021">
        <v>0</v>
      </c>
      <c r="D3021" t="s">
        <v>89</v>
      </c>
      <c r="E3021">
        <v>0</v>
      </c>
      <c r="F3021">
        <v>0</v>
      </c>
      <c r="J3021" t="s">
        <v>89</v>
      </c>
      <c r="K3021">
        <v>586509</v>
      </c>
      <c r="L3021">
        <v>1</v>
      </c>
    </row>
    <row r="3022" spans="1:12" x14ac:dyDescent="0.35">
      <c r="A3022">
        <v>9</v>
      </c>
      <c r="C3022">
        <v>0</v>
      </c>
      <c r="D3022" t="s">
        <v>89</v>
      </c>
      <c r="E3022">
        <v>0</v>
      </c>
      <c r="F3022">
        <v>0</v>
      </c>
      <c r="J3022" t="s">
        <v>89</v>
      </c>
      <c r="K3022">
        <v>586509</v>
      </c>
      <c r="L3022">
        <v>1</v>
      </c>
    </row>
    <row r="3023" spans="1:12" x14ac:dyDescent="0.35">
      <c r="A3023">
        <v>10</v>
      </c>
      <c r="C3023">
        <v>0</v>
      </c>
      <c r="D3023" t="s">
        <v>89</v>
      </c>
      <c r="E3023">
        <v>0</v>
      </c>
      <c r="F3023">
        <v>0</v>
      </c>
      <c r="J3023" t="s">
        <v>89</v>
      </c>
      <c r="K3023">
        <v>586509</v>
      </c>
      <c r="L3023">
        <v>1</v>
      </c>
    </row>
    <row r="3024" spans="1:12" x14ac:dyDescent="0.35">
      <c r="A3024">
        <v>11</v>
      </c>
      <c r="C3024">
        <v>0</v>
      </c>
      <c r="D3024" t="s">
        <v>89</v>
      </c>
      <c r="E3024">
        <v>0</v>
      </c>
      <c r="F3024">
        <v>0</v>
      </c>
      <c r="J3024" t="s">
        <v>89</v>
      </c>
      <c r="K3024">
        <v>586509</v>
      </c>
      <c r="L3024">
        <v>1</v>
      </c>
    </row>
    <row r="3025" spans="1:12" x14ac:dyDescent="0.35">
      <c r="A3025">
        <v>12</v>
      </c>
      <c r="C3025">
        <v>0</v>
      </c>
      <c r="D3025" t="s">
        <v>89</v>
      </c>
      <c r="E3025">
        <v>0</v>
      </c>
      <c r="F3025">
        <v>0</v>
      </c>
      <c r="J3025" t="s">
        <v>89</v>
      </c>
      <c r="K3025">
        <v>586509</v>
      </c>
      <c r="L3025">
        <v>1</v>
      </c>
    </row>
    <row r="3026" spans="1:12" x14ac:dyDescent="0.35">
      <c r="A3026">
        <v>1</v>
      </c>
      <c r="B3026" t="s">
        <v>207</v>
      </c>
      <c r="C3026">
        <v>39</v>
      </c>
      <c r="D3026" t="s">
        <v>305</v>
      </c>
      <c r="E3026">
        <v>1</v>
      </c>
      <c r="F3026">
        <v>-27</v>
      </c>
      <c r="G3026" t="s">
        <v>255</v>
      </c>
      <c r="H3026" t="s">
        <v>256</v>
      </c>
      <c r="I3026">
        <v>42</v>
      </c>
      <c r="J3026" t="s">
        <v>305</v>
      </c>
      <c r="K3026">
        <v>1037933</v>
      </c>
      <c r="L3026">
        <v>1</v>
      </c>
    </row>
    <row r="3027" spans="1:12" x14ac:dyDescent="0.35">
      <c r="A3027">
        <v>2</v>
      </c>
      <c r="C3027">
        <v>0</v>
      </c>
      <c r="D3027" t="s">
        <v>89</v>
      </c>
      <c r="E3027">
        <v>0</v>
      </c>
      <c r="F3027">
        <v>0</v>
      </c>
      <c r="J3027" t="s">
        <v>89</v>
      </c>
      <c r="K3027">
        <v>1037933</v>
      </c>
      <c r="L3027">
        <v>1</v>
      </c>
    </row>
    <row r="3028" spans="1:12" x14ac:dyDescent="0.35">
      <c r="A3028">
        <v>3</v>
      </c>
      <c r="C3028">
        <v>0</v>
      </c>
      <c r="D3028" t="s">
        <v>89</v>
      </c>
      <c r="E3028">
        <v>0</v>
      </c>
      <c r="F3028">
        <v>0</v>
      </c>
      <c r="J3028" t="s">
        <v>89</v>
      </c>
      <c r="K3028">
        <v>1037933</v>
      </c>
      <c r="L3028">
        <v>1</v>
      </c>
    </row>
    <row r="3029" spans="1:12" x14ac:dyDescent="0.35">
      <c r="A3029">
        <v>4</v>
      </c>
      <c r="C3029">
        <v>0</v>
      </c>
      <c r="D3029" t="s">
        <v>89</v>
      </c>
      <c r="E3029">
        <v>0</v>
      </c>
      <c r="F3029">
        <v>0</v>
      </c>
      <c r="J3029" t="s">
        <v>89</v>
      </c>
      <c r="K3029">
        <v>1037933</v>
      </c>
      <c r="L3029">
        <v>1</v>
      </c>
    </row>
    <row r="3030" spans="1:12" x14ac:dyDescent="0.35">
      <c r="A3030">
        <v>5</v>
      </c>
      <c r="C3030">
        <v>0</v>
      </c>
      <c r="D3030" t="s">
        <v>89</v>
      </c>
      <c r="E3030">
        <v>0</v>
      </c>
      <c r="F3030">
        <v>0</v>
      </c>
      <c r="J3030" t="s">
        <v>89</v>
      </c>
      <c r="K3030">
        <v>1037933</v>
      </c>
      <c r="L3030">
        <v>1</v>
      </c>
    </row>
    <row r="3031" spans="1:12" x14ac:dyDescent="0.35">
      <c r="A3031">
        <v>6</v>
      </c>
      <c r="C3031">
        <v>0</v>
      </c>
      <c r="D3031" t="s">
        <v>89</v>
      </c>
      <c r="E3031">
        <v>0</v>
      </c>
      <c r="F3031">
        <v>0</v>
      </c>
      <c r="J3031" t="s">
        <v>89</v>
      </c>
      <c r="K3031">
        <v>1037933</v>
      </c>
      <c r="L3031">
        <v>1</v>
      </c>
    </row>
    <row r="3032" spans="1:12" x14ac:dyDescent="0.35">
      <c r="A3032">
        <v>7</v>
      </c>
      <c r="C3032">
        <v>0</v>
      </c>
      <c r="D3032" t="s">
        <v>89</v>
      </c>
      <c r="E3032">
        <v>0</v>
      </c>
      <c r="F3032">
        <v>0</v>
      </c>
      <c r="J3032" t="s">
        <v>89</v>
      </c>
      <c r="K3032">
        <v>1037933</v>
      </c>
      <c r="L3032">
        <v>1</v>
      </c>
    </row>
    <row r="3033" spans="1:12" x14ac:dyDescent="0.35">
      <c r="A3033">
        <v>8</v>
      </c>
      <c r="C3033">
        <v>0</v>
      </c>
      <c r="D3033" t="s">
        <v>89</v>
      </c>
      <c r="E3033">
        <v>0</v>
      </c>
      <c r="F3033">
        <v>0</v>
      </c>
      <c r="J3033" t="s">
        <v>89</v>
      </c>
      <c r="K3033">
        <v>1037933</v>
      </c>
      <c r="L3033">
        <v>1</v>
      </c>
    </row>
    <row r="3034" spans="1:12" x14ac:dyDescent="0.35">
      <c r="A3034">
        <v>9</v>
      </c>
      <c r="C3034">
        <v>0</v>
      </c>
      <c r="D3034" t="s">
        <v>89</v>
      </c>
      <c r="E3034">
        <v>0</v>
      </c>
      <c r="F3034">
        <v>0</v>
      </c>
      <c r="J3034" t="s">
        <v>89</v>
      </c>
      <c r="K3034">
        <v>1037933</v>
      </c>
      <c r="L3034">
        <v>1</v>
      </c>
    </row>
    <row r="3035" spans="1:12" x14ac:dyDescent="0.35">
      <c r="A3035">
        <v>10</v>
      </c>
      <c r="C3035">
        <v>0</v>
      </c>
      <c r="D3035" t="s">
        <v>89</v>
      </c>
      <c r="E3035">
        <v>0</v>
      </c>
      <c r="F3035">
        <v>0</v>
      </c>
      <c r="J3035" t="s">
        <v>89</v>
      </c>
      <c r="K3035">
        <v>1037933</v>
      </c>
      <c r="L3035">
        <v>1</v>
      </c>
    </row>
    <row r="3036" spans="1:12" x14ac:dyDescent="0.35">
      <c r="A3036">
        <v>11</v>
      </c>
      <c r="C3036">
        <v>0</v>
      </c>
      <c r="D3036" t="s">
        <v>89</v>
      </c>
      <c r="E3036">
        <v>0</v>
      </c>
      <c r="F3036">
        <v>0</v>
      </c>
      <c r="J3036" t="s">
        <v>89</v>
      </c>
      <c r="K3036">
        <v>1037933</v>
      </c>
      <c r="L3036">
        <v>1</v>
      </c>
    </row>
    <row r="3037" spans="1:12" x14ac:dyDescent="0.35">
      <c r="A3037">
        <v>12</v>
      </c>
      <c r="C3037">
        <v>0</v>
      </c>
      <c r="D3037" t="s">
        <v>89</v>
      </c>
      <c r="E3037">
        <v>0</v>
      </c>
      <c r="F3037">
        <v>0</v>
      </c>
      <c r="J3037" t="s">
        <v>89</v>
      </c>
      <c r="K3037">
        <v>1037933</v>
      </c>
      <c r="L3037">
        <v>1</v>
      </c>
    </row>
    <row r="3038" spans="1:12" x14ac:dyDescent="0.35">
      <c r="A3038">
        <v>1</v>
      </c>
      <c r="B3038" t="s">
        <v>207</v>
      </c>
      <c r="C3038">
        <v>13</v>
      </c>
      <c r="D3038" t="s">
        <v>305</v>
      </c>
      <c r="E3038">
        <v>1</v>
      </c>
      <c r="F3038">
        <v>-27</v>
      </c>
      <c r="G3038" t="s">
        <v>255</v>
      </c>
      <c r="H3038" t="s">
        <v>256</v>
      </c>
      <c r="I3038">
        <v>42</v>
      </c>
      <c r="J3038" t="s">
        <v>305</v>
      </c>
      <c r="K3038">
        <v>1111705</v>
      </c>
      <c r="L3038">
        <v>1</v>
      </c>
    </row>
    <row r="3039" spans="1:12" x14ac:dyDescent="0.35">
      <c r="A3039">
        <v>2</v>
      </c>
      <c r="C3039">
        <v>0</v>
      </c>
      <c r="D3039" t="s">
        <v>89</v>
      </c>
      <c r="E3039">
        <v>0</v>
      </c>
      <c r="F3039">
        <v>0</v>
      </c>
      <c r="J3039" t="s">
        <v>89</v>
      </c>
      <c r="K3039">
        <v>1111705</v>
      </c>
      <c r="L3039">
        <v>1</v>
      </c>
    </row>
    <row r="3040" spans="1:12" x14ac:dyDescent="0.35">
      <c r="A3040">
        <v>3</v>
      </c>
      <c r="C3040">
        <v>0</v>
      </c>
      <c r="D3040" t="s">
        <v>89</v>
      </c>
      <c r="E3040">
        <v>0</v>
      </c>
      <c r="F3040">
        <v>0</v>
      </c>
      <c r="J3040" t="s">
        <v>89</v>
      </c>
      <c r="K3040">
        <v>1111705</v>
      </c>
      <c r="L3040">
        <v>1</v>
      </c>
    </row>
    <row r="3041" spans="1:12" x14ac:dyDescent="0.35">
      <c r="A3041">
        <v>4</v>
      </c>
      <c r="C3041">
        <v>0</v>
      </c>
      <c r="D3041" t="s">
        <v>89</v>
      </c>
      <c r="E3041">
        <v>0</v>
      </c>
      <c r="F3041">
        <v>0</v>
      </c>
      <c r="J3041" t="s">
        <v>89</v>
      </c>
      <c r="K3041">
        <v>1111705</v>
      </c>
      <c r="L3041">
        <v>1</v>
      </c>
    </row>
    <row r="3042" spans="1:12" x14ac:dyDescent="0.35">
      <c r="A3042">
        <v>5</v>
      </c>
      <c r="C3042">
        <v>0</v>
      </c>
      <c r="D3042" t="s">
        <v>89</v>
      </c>
      <c r="E3042">
        <v>0</v>
      </c>
      <c r="F3042">
        <v>0</v>
      </c>
      <c r="J3042" t="s">
        <v>89</v>
      </c>
      <c r="K3042">
        <v>1111705</v>
      </c>
      <c r="L3042">
        <v>1</v>
      </c>
    </row>
    <row r="3043" spans="1:12" x14ac:dyDescent="0.35">
      <c r="A3043">
        <v>6</v>
      </c>
      <c r="C3043">
        <v>0</v>
      </c>
      <c r="D3043" t="s">
        <v>89</v>
      </c>
      <c r="E3043">
        <v>0</v>
      </c>
      <c r="F3043">
        <v>0</v>
      </c>
      <c r="J3043" t="s">
        <v>89</v>
      </c>
      <c r="K3043">
        <v>1111705</v>
      </c>
      <c r="L3043">
        <v>1</v>
      </c>
    </row>
    <row r="3044" spans="1:12" x14ac:dyDescent="0.35">
      <c r="A3044">
        <v>7</v>
      </c>
      <c r="C3044">
        <v>0</v>
      </c>
      <c r="D3044" t="s">
        <v>89</v>
      </c>
      <c r="E3044">
        <v>0</v>
      </c>
      <c r="F3044">
        <v>0</v>
      </c>
      <c r="J3044" t="s">
        <v>89</v>
      </c>
      <c r="K3044">
        <v>1111705</v>
      </c>
      <c r="L3044">
        <v>1</v>
      </c>
    </row>
    <row r="3045" spans="1:12" x14ac:dyDescent="0.35">
      <c r="A3045">
        <v>8</v>
      </c>
      <c r="C3045">
        <v>0</v>
      </c>
      <c r="D3045" t="s">
        <v>89</v>
      </c>
      <c r="E3045">
        <v>0</v>
      </c>
      <c r="F3045">
        <v>0</v>
      </c>
      <c r="J3045" t="s">
        <v>89</v>
      </c>
      <c r="K3045">
        <v>1111705</v>
      </c>
      <c r="L3045">
        <v>1</v>
      </c>
    </row>
    <row r="3046" spans="1:12" x14ac:dyDescent="0.35">
      <c r="A3046">
        <v>9</v>
      </c>
      <c r="C3046">
        <v>0</v>
      </c>
      <c r="D3046" t="s">
        <v>89</v>
      </c>
      <c r="E3046">
        <v>0</v>
      </c>
      <c r="F3046">
        <v>0</v>
      </c>
      <c r="J3046" t="s">
        <v>89</v>
      </c>
      <c r="K3046">
        <v>1111705</v>
      </c>
      <c r="L3046">
        <v>1</v>
      </c>
    </row>
    <row r="3047" spans="1:12" x14ac:dyDescent="0.35">
      <c r="A3047">
        <v>10</v>
      </c>
      <c r="C3047">
        <v>0</v>
      </c>
      <c r="D3047" t="s">
        <v>89</v>
      </c>
      <c r="E3047">
        <v>0</v>
      </c>
      <c r="F3047">
        <v>0</v>
      </c>
      <c r="J3047" t="s">
        <v>89</v>
      </c>
      <c r="K3047">
        <v>1111705</v>
      </c>
      <c r="L3047">
        <v>1</v>
      </c>
    </row>
    <row r="3048" spans="1:12" x14ac:dyDescent="0.35">
      <c r="A3048">
        <v>11</v>
      </c>
      <c r="C3048">
        <v>0</v>
      </c>
      <c r="D3048" t="s">
        <v>89</v>
      </c>
      <c r="E3048">
        <v>0</v>
      </c>
      <c r="F3048">
        <v>0</v>
      </c>
      <c r="J3048" t="s">
        <v>89</v>
      </c>
      <c r="K3048">
        <v>1111705</v>
      </c>
      <c r="L3048">
        <v>1</v>
      </c>
    </row>
    <row r="3049" spans="1:12" x14ac:dyDescent="0.35">
      <c r="A3049">
        <v>12</v>
      </c>
      <c r="C3049">
        <v>0</v>
      </c>
      <c r="D3049" t="s">
        <v>89</v>
      </c>
      <c r="E3049">
        <v>0</v>
      </c>
      <c r="F3049">
        <v>0</v>
      </c>
      <c r="J3049" t="s">
        <v>89</v>
      </c>
      <c r="K3049">
        <v>1111705</v>
      </c>
      <c r="L3049">
        <v>1</v>
      </c>
    </row>
    <row r="3050" spans="1:12" x14ac:dyDescent="0.35">
      <c r="A3050">
        <v>1</v>
      </c>
      <c r="B3050" t="s">
        <v>207</v>
      </c>
      <c r="C3050">
        <v>12</v>
      </c>
      <c r="D3050" t="s">
        <v>305</v>
      </c>
      <c r="E3050">
        <v>2</v>
      </c>
      <c r="F3050">
        <v>-27</v>
      </c>
      <c r="G3050" t="s">
        <v>255</v>
      </c>
      <c r="H3050" t="s">
        <v>256</v>
      </c>
      <c r="I3050">
        <v>42</v>
      </c>
      <c r="J3050" t="s">
        <v>305</v>
      </c>
      <c r="K3050">
        <v>687711</v>
      </c>
      <c r="L3050">
        <v>1</v>
      </c>
    </row>
    <row r="3051" spans="1:12" x14ac:dyDescent="0.35">
      <c r="A3051">
        <v>2</v>
      </c>
      <c r="C3051">
        <v>0</v>
      </c>
      <c r="D3051" t="s">
        <v>89</v>
      </c>
      <c r="E3051">
        <v>0</v>
      </c>
      <c r="F3051">
        <v>0</v>
      </c>
      <c r="J3051" t="s">
        <v>89</v>
      </c>
      <c r="K3051">
        <v>687711</v>
      </c>
      <c r="L3051">
        <v>1</v>
      </c>
    </row>
    <row r="3052" spans="1:12" x14ac:dyDescent="0.35">
      <c r="A3052">
        <v>3</v>
      </c>
      <c r="C3052">
        <v>0</v>
      </c>
      <c r="D3052" t="s">
        <v>89</v>
      </c>
      <c r="E3052">
        <v>0</v>
      </c>
      <c r="F3052">
        <v>0</v>
      </c>
      <c r="J3052" t="s">
        <v>89</v>
      </c>
      <c r="K3052">
        <v>687711</v>
      </c>
      <c r="L3052">
        <v>1</v>
      </c>
    </row>
    <row r="3053" spans="1:12" x14ac:dyDescent="0.35">
      <c r="A3053">
        <v>4</v>
      </c>
      <c r="C3053">
        <v>0</v>
      </c>
      <c r="D3053" t="s">
        <v>89</v>
      </c>
      <c r="E3053">
        <v>0</v>
      </c>
      <c r="F3053">
        <v>0</v>
      </c>
      <c r="J3053" t="s">
        <v>89</v>
      </c>
      <c r="K3053">
        <v>687711</v>
      </c>
      <c r="L3053">
        <v>1</v>
      </c>
    </row>
    <row r="3054" spans="1:12" x14ac:dyDescent="0.35">
      <c r="A3054">
        <v>5</v>
      </c>
      <c r="C3054">
        <v>0</v>
      </c>
      <c r="D3054" t="s">
        <v>89</v>
      </c>
      <c r="E3054">
        <v>0</v>
      </c>
      <c r="F3054">
        <v>0</v>
      </c>
      <c r="J3054" t="s">
        <v>89</v>
      </c>
      <c r="K3054">
        <v>687711</v>
      </c>
      <c r="L3054">
        <v>1</v>
      </c>
    </row>
    <row r="3055" spans="1:12" x14ac:dyDescent="0.35">
      <c r="A3055">
        <v>6</v>
      </c>
      <c r="C3055">
        <v>0</v>
      </c>
      <c r="D3055" t="s">
        <v>89</v>
      </c>
      <c r="E3055">
        <v>0</v>
      </c>
      <c r="F3055">
        <v>0</v>
      </c>
      <c r="J3055" t="s">
        <v>89</v>
      </c>
      <c r="K3055">
        <v>687711</v>
      </c>
      <c r="L3055">
        <v>1</v>
      </c>
    </row>
    <row r="3056" spans="1:12" x14ac:dyDescent="0.35">
      <c r="A3056">
        <v>7</v>
      </c>
      <c r="C3056">
        <v>0</v>
      </c>
      <c r="D3056" t="s">
        <v>89</v>
      </c>
      <c r="E3056">
        <v>0</v>
      </c>
      <c r="F3056">
        <v>0</v>
      </c>
      <c r="J3056" t="s">
        <v>89</v>
      </c>
      <c r="K3056">
        <v>687711</v>
      </c>
      <c r="L3056">
        <v>1</v>
      </c>
    </row>
    <row r="3057" spans="1:12" x14ac:dyDescent="0.35">
      <c r="A3057">
        <v>8</v>
      </c>
      <c r="C3057">
        <v>0</v>
      </c>
      <c r="D3057" t="s">
        <v>89</v>
      </c>
      <c r="E3057">
        <v>0</v>
      </c>
      <c r="F3057">
        <v>0</v>
      </c>
      <c r="J3057" t="s">
        <v>89</v>
      </c>
      <c r="K3057">
        <v>687711</v>
      </c>
      <c r="L3057">
        <v>1</v>
      </c>
    </row>
    <row r="3058" spans="1:12" x14ac:dyDescent="0.35">
      <c r="A3058">
        <v>9</v>
      </c>
      <c r="C3058">
        <v>0</v>
      </c>
      <c r="D3058" t="s">
        <v>89</v>
      </c>
      <c r="E3058">
        <v>0</v>
      </c>
      <c r="F3058">
        <v>0</v>
      </c>
      <c r="J3058" t="s">
        <v>89</v>
      </c>
      <c r="K3058">
        <v>687711</v>
      </c>
      <c r="L3058">
        <v>1</v>
      </c>
    </row>
    <row r="3059" spans="1:12" x14ac:dyDescent="0.35">
      <c r="A3059">
        <v>10</v>
      </c>
      <c r="C3059">
        <v>0</v>
      </c>
      <c r="D3059" t="s">
        <v>89</v>
      </c>
      <c r="E3059">
        <v>0</v>
      </c>
      <c r="F3059">
        <v>0</v>
      </c>
      <c r="J3059" t="s">
        <v>89</v>
      </c>
      <c r="K3059">
        <v>687711</v>
      </c>
      <c r="L3059">
        <v>1</v>
      </c>
    </row>
    <row r="3060" spans="1:12" x14ac:dyDescent="0.35">
      <c r="A3060">
        <v>11</v>
      </c>
      <c r="C3060">
        <v>0</v>
      </c>
      <c r="D3060" t="s">
        <v>89</v>
      </c>
      <c r="E3060">
        <v>0</v>
      </c>
      <c r="F3060">
        <v>0</v>
      </c>
      <c r="J3060" t="s">
        <v>89</v>
      </c>
      <c r="K3060">
        <v>687711</v>
      </c>
      <c r="L3060">
        <v>1</v>
      </c>
    </row>
    <row r="3061" spans="1:12" x14ac:dyDescent="0.35">
      <c r="A3061">
        <v>12</v>
      </c>
      <c r="C3061">
        <v>0</v>
      </c>
      <c r="D3061" t="s">
        <v>89</v>
      </c>
      <c r="E3061">
        <v>0</v>
      </c>
      <c r="F3061">
        <v>0</v>
      </c>
      <c r="J3061" t="s">
        <v>89</v>
      </c>
      <c r="K3061">
        <v>687711</v>
      </c>
      <c r="L3061">
        <v>1</v>
      </c>
    </row>
    <row r="3062" spans="1:12" x14ac:dyDescent="0.35">
      <c r="A3062">
        <v>1</v>
      </c>
      <c r="B3062" t="s">
        <v>207</v>
      </c>
      <c r="C3062">
        <v>36</v>
      </c>
      <c r="D3062" t="s">
        <v>305</v>
      </c>
      <c r="E3062">
        <v>2</v>
      </c>
      <c r="F3062">
        <v>-27</v>
      </c>
      <c r="G3062" t="s">
        <v>255</v>
      </c>
      <c r="H3062" t="s">
        <v>256</v>
      </c>
      <c r="I3062">
        <v>42</v>
      </c>
      <c r="J3062" t="s">
        <v>305</v>
      </c>
      <c r="K3062">
        <v>382954</v>
      </c>
      <c r="L3062">
        <v>1</v>
      </c>
    </row>
    <row r="3063" spans="1:12" x14ac:dyDescent="0.35">
      <c r="A3063">
        <v>2</v>
      </c>
      <c r="C3063">
        <v>0</v>
      </c>
      <c r="D3063" t="s">
        <v>89</v>
      </c>
      <c r="E3063">
        <v>0</v>
      </c>
      <c r="F3063">
        <v>0</v>
      </c>
      <c r="J3063" t="s">
        <v>89</v>
      </c>
      <c r="K3063">
        <v>382954</v>
      </c>
      <c r="L3063">
        <v>1</v>
      </c>
    </row>
    <row r="3064" spans="1:12" x14ac:dyDescent="0.35">
      <c r="A3064">
        <v>3</v>
      </c>
      <c r="C3064">
        <v>0</v>
      </c>
      <c r="D3064" t="s">
        <v>89</v>
      </c>
      <c r="E3064">
        <v>0</v>
      </c>
      <c r="F3064">
        <v>0</v>
      </c>
      <c r="J3064" t="s">
        <v>89</v>
      </c>
      <c r="K3064">
        <v>382954</v>
      </c>
      <c r="L3064">
        <v>1</v>
      </c>
    </row>
    <row r="3065" spans="1:12" x14ac:dyDescent="0.35">
      <c r="A3065">
        <v>4</v>
      </c>
      <c r="C3065">
        <v>0</v>
      </c>
      <c r="D3065" t="s">
        <v>89</v>
      </c>
      <c r="E3065">
        <v>0</v>
      </c>
      <c r="F3065">
        <v>0</v>
      </c>
      <c r="J3065" t="s">
        <v>89</v>
      </c>
      <c r="K3065">
        <v>382954</v>
      </c>
      <c r="L3065">
        <v>1</v>
      </c>
    </row>
    <row r="3066" spans="1:12" x14ac:dyDescent="0.35">
      <c r="A3066">
        <v>5</v>
      </c>
      <c r="C3066">
        <v>0</v>
      </c>
      <c r="D3066" t="s">
        <v>89</v>
      </c>
      <c r="E3066">
        <v>0</v>
      </c>
      <c r="F3066">
        <v>0</v>
      </c>
      <c r="J3066" t="s">
        <v>89</v>
      </c>
      <c r="K3066">
        <v>382954</v>
      </c>
      <c r="L3066">
        <v>1</v>
      </c>
    </row>
    <row r="3067" spans="1:12" x14ac:dyDescent="0.35">
      <c r="A3067">
        <v>6</v>
      </c>
      <c r="C3067">
        <v>0</v>
      </c>
      <c r="D3067" t="s">
        <v>89</v>
      </c>
      <c r="E3067">
        <v>0</v>
      </c>
      <c r="F3067">
        <v>0</v>
      </c>
      <c r="J3067" t="s">
        <v>89</v>
      </c>
      <c r="K3067">
        <v>382954</v>
      </c>
      <c r="L3067">
        <v>1</v>
      </c>
    </row>
    <row r="3068" spans="1:12" x14ac:dyDescent="0.35">
      <c r="A3068">
        <v>7</v>
      </c>
      <c r="C3068">
        <v>0</v>
      </c>
      <c r="D3068" t="s">
        <v>89</v>
      </c>
      <c r="E3068">
        <v>0</v>
      </c>
      <c r="F3068">
        <v>0</v>
      </c>
      <c r="J3068" t="s">
        <v>89</v>
      </c>
      <c r="K3068">
        <v>382954</v>
      </c>
      <c r="L3068">
        <v>1</v>
      </c>
    </row>
    <row r="3069" spans="1:12" x14ac:dyDescent="0.35">
      <c r="A3069">
        <v>8</v>
      </c>
      <c r="C3069">
        <v>0</v>
      </c>
      <c r="D3069" t="s">
        <v>89</v>
      </c>
      <c r="E3069">
        <v>0</v>
      </c>
      <c r="F3069">
        <v>0</v>
      </c>
      <c r="J3069" t="s">
        <v>89</v>
      </c>
      <c r="K3069">
        <v>382954</v>
      </c>
      <c r="L3069">
        <v>1</v>
      </c>
    </row>
    <row r="3070" spans="1:12" x14ac:dyDescent="0.35">
      <c r="A3070">
        <v>9</v>
      </c>
      <c r="C3070">
        <v>0</v>
      </c>
      <c r="D3070" t="s">
        <v>89</v>
      </c>
      <c r="E3070">
        <v>0</v>
      </c>
      <c r="F3070">
        <v>0</v>
      </c>
      <c r="J3070" t="s">
        <v>89</v>
      </c>
      <c r="K3070">
        <v>382954</v>
      </c>
      <c r="L3070">
        <v>1</v>
      </c>
    </row>
    <row r="3071" spans="1:12" x14ac:dyDescent="0.35">
      <c r="A3071">
        <v>10</v>
      </c>
      <c r="C3071">
        <v>0</v>
      </c>
      <c r="D3071" t="s">
        <v>89</v>
      </c>
      <c r="E3071">
        <v>0</v>
      </c>
      <c r="F3071">
        <v>0</v>
      </c>
      <c r="J3071" t="s">
        <v>89</v>
      </c>
      <c r="K3071">
        <v>382954</v>
      </c>
      <c r="L3071">
        <v>1</v>
      </c>
    </row>
    <row r="3072" spans="1:12" x14ac:dyDescent="0.35">
      <c r="A3072">
        <v>11</v>
      </c>
      <c r="C3072">
        <v>0</v>
      </c>
      <c r="D3072" t="s">
        <v>89</v>
      </c>
      <c r="E3072">
        <v>0</v>
      </c>
      <c r="F3072">
        <v>0</v>
      </c>
      <c r="J3072" t="s">
        <v>89</v>
      </c>
      <c r="K3072">
        <v>382954</v>
      </c>
      <c r="L3072">
        <v>1</v>
      </c>
    </row>
    <row r="3073" spans="1:12" x14ac:dyDescent="0.35">
      <c r="A3073">
        <v>12</v>
      </c>
      <c r="C3073">
        <v>0</v>
      </c>
      <c r="D3073" t="s">
        <v>89</v>
      </c>
      <c r="E3073">
        <v>0</v>
      </c>
      <c r="F3073">
        <v>0</v>
      </c>
      <c r="J3073" t="s">
        <v>89</v>
      </c>
      <c r="K3073">
        <v>382954</v>
      </c>
      <c r="L3073">
        <v>1</v>
      </c>
    </row>
    <row r="3074" spans="1:12" x14ac:dyDescent="0.35">
      <c r="A3074">
        <v>1</v>
      </c>
      <c r="B3074" t="s">
        <v>207</v>
      </c>
      <c r="C3074">
        <v>34</v>
      </c>
      <c r="D3074" t="s">
        <v>305</v>
      </c>
      <c r="E3074">
        <v>1</v>
      </c>
      <c r="F3074">
        <v>-27</v>
      </c>
      <c r="G3074" t="s">
        <v>255</v>
      </c>
      <c r="H3074" t="s">
        <v>256</v>
      </c>
      <c r="I3074">
        <v>42</v>
      </c>
      <c r="J3074" t="s">
        <v>305</v>
      </c>
      <c r="K3074">
        <v>106999</v>
      </c>
      <c r="L3074">
        <v>1</v>
      </c>
    </row>
    <row r="3075" spans="1:12" x14ac:dyDescent="0.35">
      <c r="A3075">
        <v>2</v>
      </c>
      <c r="C3075">
        <v>0</v>
      </c>
      <c r="D3075" t="s">
        <v>89</v>
      </c>
      <c r="E3075">
        <v>0</v>
      </c>
      <c r="F3075">
        <v>0</v>
      </c>
      <c r="J3075" t="s">
        <v>89</v>
      </c>
      <c r="K3075">
        <v>106999</v>
      </c>
      <c r="L3075">
        <v>1</v>
      </c>
    </row>
    <row r="3076" spans="1:12" x14ac:dyDescent="0.35">
      <c r="A3076">
        <v>3</v>
      </c>
      <c r="C3076">
        <v>0</v>
      </c>
      <c r="D3076" t="s">
        <v>89</v>
      </c>
      <c r="E3076">
        <v>0</v>
      </c>
      <c r="F3076">
        <v>0</v>
      </c>
      <c r="J3076" t="s">
        <v>89</v>
      </c>
      <c r="K3076">
        <v>106999</v>
      </c>
      <c r="L3076">
        <v>1</v>
      </c>
    </row>
    <row r="3077" spans="1:12" x14ac:dyDescent="0.35">
      <c r="A3077">
        <v>4</v>
      </c>
      <c r="C3077">
        <v>0</v>
      </c>
      <c r="D3077" t="s">
        <v>89</v>
      </c>
      <c r="E3077">
        <v>0</v>
      </c>
      <c r="F3077">
        <v>0</v>
      </c>
      <c r="J3077" t="s">
        <v>89</v>
      </c>
      <c r="K3077">
        <v>106999</v>
      </c>
      <c r="L3077">
        <v>1</v>
      </c>
    </row>
    <row r="3078" spans="1:12" x14ac:dyDescent="0.35">
      <c r="A3078">
        <v>5</v>
      </c>
      <c r="C3078">
        <v>0</v>
      </c>
      <c r="D3078" t="s">
        <v>89</v>
      </c>
      <c r="E3078">
        <v>0</v>
      </c>
      <c r="F3078">
        <v>0</v>
      </c>
      <c r="J3078" t="s">
        <v>89</v>
      </c>
      <c r="K3078">
        <v>106999</v>
      </c>
      <c r="L3078">
        <v>1</v>
      </c>
    </row>
    <row r="3079" spans="1:12" x14ac:dyDescent="0.35">
      <c r="A3079">
        <v>6</v>
      </c>
      <c r="C3079">
        <v>0</v>
      </c>
      <c r="D3079" t="s">
        <v>89</v>
      </c>
      <c r="E3079">
        <v>0</v>
      </c>
      <c r="F3079">
        <v>0</v>
      </c>
      <c r="J3079" t="s">
        <v>89</v>
      </c>
      <c r="K3079">
        <v>106999</v>
      </c>
      <c r="L3079">
        <v>1</v>
      </c>
    </row>
    <row r="3080" spans="1:12" x14ac:dyDescent="0.35">
      <c r="A3080">
        <v>7</v>
      </c>
      <c r="C3080">
        <v>0</v>
      </c>
      <c r="D3080" t="s">
        <v>89</v>
      </c>
      <c r="E3080">
        <v>0</v>
      </c>
      <c r="F3080">
        <v>0</v>
      </c>
      <c r="J3080" t="s">
        <v>89</v>
      </c>
      <c r="K3080">
        <v>106999</v>
      </c>
      <c r="L3080">
        <v>1</v>
      </c>
    </row>
    <row r="3081" spans="1:12" x14ac:dyDescent="0.35">
      <c r="A3081">
        <v>8</v>
      </c>
      <c r="C3081">
        <v>0</v>
      </c>
      <c r="D3081" t="s">
        <v>89</v>
      </c>
      <c r="E3081">
        <v>0</v>
      </c>
      <c r="F3081">
        <v>0</v>
      </c>
      <c r="J3081" t="s">
        <v>89</v>
      </c>
      <c r="K3081">
        <v>106999</v>
      </c>
      <c r="L3081">
        <v>1</v>
      </c>
    </row>
    <row r="3082" spans="1:12" x14ac:dyDescent="0.35">
      <c r="A3082">
        <v>9</v>
      </c>
      <c r="C3082">
        <v>0</v>
      </c>
      <c r="D3082" t="s">
        <v>89</v>
      </c>
      <c r="E3082">
        <v>0</v>
      </c>
      <c r="F3082">
        <v>0</v>
      </c>
      <c r="J3082" t="s">
        <v>89</v>
      </c>
      <c r="K3082">
        <v>106999</v>
      </c>
      <c r="L3082">
        <v>1</v>
      </c>
    </row>
    <row r="3083" spans="1:12" x14ac:dyDescent="0.35">
      <c r="A3083">
        <v>10</v>
      </c>
      <c r="C3083">
        <v>0</v>
      </c>
      <c r="D3083" t="s">
        <v>89</v>
      </c>
      <c r="E3083">
        <v>0</v>
      </c>
      <c r="F3083">
        <v>0</v>
      </c>
      <c r="J3083" t="s">
        <v>89</v>
      </c>
      <c r="K3083">
        <v>106999</v>
      </c>
      <c r="L3083">
        <v>1</v>
      </c>
    </row>
    <row r="3084" spans="1:12" x14ac:dyDescent="0.35">
      <c r="A3084">
        <v>11</v>
      </c>
      <c r="C3084">
        <v>0</v>
      </c>
      <c r="D3084" t="s">
        <v>89</v>
      </c>
      <c r="E3084">
        <v>0</v>
      </c>
      <c r="F3084">
        <v>0</v>
      </c>
      <c r="J3084" t="s">
        <v>89</v>
      </c>
      <c r="K3084">
        <v>106999</v>
      </c>
      <c r="L3084">
        <v>1</v>
      </c>
    </row>
    <row r="3085" spans="1:12" x14ac:dyDescent="0.35">
      <c r="A3085">
        <v>12</v>
      </c>
      <c r="C3085">
        <v>0</v>
      </c>
      <c r="D3085" t="s">
        <v>89</v>
      </c>
      <c r="E3085">
        <v>0</v>
      </c>
      <c r="F3085">
        <v>0</v>
      </c>
      <c r="J3085" t="s">
        <v>89</v>
      </c>
      <c r="K3085">
        <v>106999</v>
      </c>
      <c r="L3085">
        <v>1</v>
      </c>
    </row>
    <row r="3086" spans="1:12" x14ac:dyDescent="0.35">
      <c r="A3086">
        <v>1</v>
      </c>
      <c r="B3086" t="s">
        <v>207</v>
      </c>
      <c r="C3086">
        <v>17</v>
      </c>
      <c r="D3086" t="s">
        <v>305</v>
      </c>
      <c r="E3086">
        <v>1</v>
      </c>
      <c r="F3086">
        <v>-27</v>
      </c>
      <c r="G3086" t="s">
        <v>255</v>
      </c>
      <c r="H3086" t="s">
        <v>256</v>
      </c>
      <c r="I3086">
        <v>42</v>
      </c>
      <c r="J3086" t="s">
        <v>305</v>
      </c>
      <c r="K3086">
        <v>1169213</v>
      </c>
      <c r="L3086">
        <v>1</v>
      </c>
    </row>
    <row r="3087" spans="1:12" x14ac:dyDescent="0.35">
      <c r="A3087">
        <v>2</v>
      </c>
      <c r="C3087">
        <v>0</v>
      </c>
      <c r="D3087" t="s">
        <v>89</v>
      </c>
      <c r="E3087">
        <v>0</v>
      </c>
      <c r="F3087">
        <v>0</v>
      </c>
      <c r="J3087" t="s">
        <v>89</v>
      </c>
      <c r="K3087">
        <v>1169213</v>
      </c>
      <c r="L3087">
        <v>1</v>
      </c>
    </row>
    <row r="3088" spans="1:12" x14ac:dyDescent="0.35">
      <c r="A3088">
        <v>3</v>
      </c>
      <c r="C3088">
        <v>0</v>
      </c>
      <c r="D3088" t="s">
        <v>89</v>
      </c>
      <c r="E3088">
        <v>0</v>
      </c>
      <c r="F3088">
        <v>0</v>
      </c>
      <c r="J3088" t="s">
        <v>89</v>
      </c>
      <c r="K3088">
        <v>1169213</v>
      </c>
      <c r="L3088">
        <v>1</v>
      </c>
    </row>
    <row r="3089" spans="1:12" x14ac:dyDescent="0.35">
      <c r="A3089">
        <v>4</v>
      </c>
      <c r="C3089">
        <v>0</v>
      </c>
      <c r="D3089" t="s">
        <v>89</v>
      </c>
      <c r="E3089">
        <v>0</v>
      </c>
      <c r="F3089">
        <v>0</v>
      </c>
      <c r="J3089" t="s">
        <v>89</v>
      </c>
      <c r="K3089">
        <v>1169213</v>
      </c>
      <c r="L3089">
        <v>1</v>
      </c>
    </row>
    <row r="3090" spans="1:12" x14ac:dyDescent="0.35">
      <c r="A3090">
        <v>5</v>
      </c>
      <c r="C3090">
        <v>0</v>
      </c>
      <c r="D3090" t="s">
        <v>89</v>
      </c>
      <c r="E3090">
        <v>0</v>
      </c>
      <c r="F3090">
        <v>0</v>
      </c>
      <c r="J3090" t="s">
        <v>89</v>
      </c>
      <c r="K3090">
        <v>1169213</v>
      </c>
      <c r="L3090">
        <v>1</v>
      </c>
    </row>
    <row r="3091" spans="1:12" x14ac:dyDescent="0.35">
      <c r="A3091">
        <v>6</v>
      </c>
      <c r="C3091">
        <v>0</v>
      </c>
      <c r="D3091" t="s">
        <v>89</v>
      </c>
      <c r="E3091">
        <v>0</v>
      </c>
      <c r="F3091">
        <v>0</v>
      </c>
      <c r="J3091" t="s">
        <v>89</v>
      </c>
      <c r="K3091">
        <v>1169213</v>
      </c>
      <c r="L3091">
        <v>1</v>
      </c>
    </row>
    <row r="3092" spans="1:12" x14ac:dyDescent="0.35">
      <c r="A3092">
        <v>7</v>
      </c>
      <c r="C3092">
        <v>0</v>
      </c>
      <c r="D3092" t="s">
        <v>89</v>
      </c>
      <c r="E3092">
        <v>0</v>
      </c>
      <c r="F3092">
        <v>0</v>
      </c>
      <c r="J3092" t="s">
        <v>89</v>
      </c>
      <c r="K3092">
        <v>1169213</v>
      </c>
      <c r="L3092">
        <v>1</v>
      </c>
    </row>
    <row r="3093" spans="1:12" x14ac:dyDescent="0.35">
      <c r="A3093">
        <v>8</v>
      </c>
      <c r="C3093">
        <v>0</v>
      </c>
      <c r="D3093" t="s">
        <v>89</v>
      </c>
      <c r="E3093">
        <v>0</v>
      </c>
      <c r="F3093">
        <v>0</v>
      </c>
      <c r="J3093" t="s">
        <v>89</v>
      </c>
      <c r="K3093">
        <v>1169213</v>
      </c>
      <c r="L3093">
        <v>1</v>
      </c>
    </row>
    <row r="3094" spans="1:12" x14ac:dyDescent="0.35">
      <c r="A3094">
        <v>9</v>
      </c>
      <c r="C3094">
        <v>0</v>
      </c>
      <c r="D3094" t="s">
        <v>89</v>
      </c>
      <c r="E3094">
        <v>0</v>
      </c>
      <c r="F3094">
        <v>0</v>
      </c>
      <c r="J3094" t="s">
        <v>89</v>
      </c>
      <c r="K3094">
        <v>1169213</v>
      </c>
      <c r="L3094">
        <v>1</v>
      </c>
    </row>
    <row r="3095" spans="1:12" x14ac:dyDescent="0.35">
      <c r="A3095">
        <v>10</v>
      </c>
      <c r="C3095">
        <v>0</v>
      </c>
      <c r="D3095" t="s">
        <v>89</v>
      </c>
      <c r="E3095">
        <v>0</v>
      </c>
      <c r="F3095">
        <v>0</v>
      </c>
      <c r="J3095" t="s">
        <v>89</v>
      </c>
      <c r="K3095">
        <v>1169213</v>
      </c>
      <c r="L3095">
        <v>1</v>
      </c>
    </row>
    <row r="3096" spans="1:12" x14ac:dyDescent="0.35">
      <c r="A3096">
        <v>11</v>
      </c>
      <c r="C3096">
        <v>0</v>
      </c>
      <c r="D3096" t="s">
        <v>89</v>
      </c>
      <c r="E3096">
        <v>0</v>
      </c>
      <c r="F3096">
        <v>0</v>
      </c>
      <c r="J3096" t="s">
        <v>89</v>
      </c>
      <c r="K3096">
        <v>1169213</v>
      </c>
      <c r="L3096">
        <v>1</v>
      </c>
    </row>
    <row r="3097" spans="1:12" x14ac:dyDescent="0.35">
      <c r="A3097">
        <v>12</v>
      </c>
      <c r="C3097">
        <v>0</v>
      </c>
      <c r="D3097" t="s">
        <v>89</v>
      </c>
      <c r="E3097">
        <v>0</v>
      </c>
      <c r="F3097">
        <v>0</v>
      </c>
      <c r="J3097" t="s">
        <v>89</v>
      </c>
      <c r="K3097">
        <v>1169213</v>
      </c>
      <c r="L3097">
        <v>1</v>
      </c>
    </row>
    <row r="3098" spans="1:12" x14ac:dyDescent="0.35">
      <c r="A3098">
        <v>1</v>
      </c>
      <c r="B3098" t="s">
        <v>207</v>
      </c>
      <c r="C3098">
        <v>16</v>
      </c>
      <c r="D3098" t="s">
        <v>305</v>
      </c>
      <c r="E3098">
        <v>1</v>
      </c>
      <c r="F3098">
        <v>-27</v>
      </c>
      <c r="G3098" t="s">
        <v>255</v>
      </c>
      <c r="H3098" t="s">
        <v>256</v>
      </c>
      <c r="I3098">
        <v>42</v>
      </c>
      <c r="J3098" t="s">
        <v>305</v>
      </c>
      <c r="K3098">
        <v>246355</v>
      </c>
      <c r="L3098">
        <v>1</v>
      </c>
    </row>
    <row r="3099" spans="1:12" x14ac:dyDescent="0.35">
      <c r="A3099">
        <v>2</v>
      </c>
      <c r="C3099">
        <v>0</v>
      </c>
      <c r="D3099" t="s">
        <v>89</v>
      </c>
      <c r="E3099">
        <v>0</v>
      </c>
      <c r="F3099">
        <v>0</v>
      </c>
      <c r="J3099" t="s">
        <v>89</v>
      </c>
      <c r="K3099">
        <v>246355</v>
      </c>
      <c r="L3099">
        <v>1</v>
      </c>
    </row>
    <row r="3100" spans="1:12" x14ac:dyDescent="0.35">
      <c r="A3100">
        <v>3</v>
      </c>
      <c r="C3100">
        <v>0</v>
      </c>
      <c r="D3100" t="s">
        <v>89</v>
      </c>
      <c r="E3100">
        <v>0</v>
      </c>
      <c r="F3100">
        <v>0</v>
      </c>
      <c r="J3100" t="s">
        <v>89</v>
      </c>
      <c r="K3100">
        <v>246355</v>
      </c>
      <c r="L3100">
        <v>1</v>
      </c>
    </row>
    <row r="3101" spans="1:12" x14ac:dyDescent="0.35">
      <c r="A3101">
        <v>4</v>
      </c>
      <c r="C3101">
        <v>0</v>
      </c>
      <c r="D3101" t="s">
        <v>89</v>
      </c>
      <c r="E3101">
        <v>0</v>
      </c>
      <c r="F3101">
        <v>0</v>
      </c>
      <c r="J3101" t="s">
        <v>89</v>
      </c>
      <c r="K3101">
        <v>246355</v>
      </c>
      <c r="L3101">
        <v>1</v>
      </c>
    </row>
    <row r="3102" spans="1:12" x14ac:dyDescent="0.35">
      <c r="A3102">
        <v>5</v>
      </c>
      <c r="C3102">
        <v>0</v>
      </c>
      <c r="D3102" t="s">
        <v>89</v>
      </c>
      <c r="E3102">
        <v>0</v>
      </c>
      <c r="F3102">
        <v>0</v>
      </c>
      <c r="J3102" t="s">
        <v>89</v>
      </c>
      <c r="K3102">
        <v>246355</v>
      </c>
      <c r="L3102">
        <v>1</v>
      </c>
    </row>
    <row r="3103" spans="1:12" x14ac:dyDescent="0.35">
      <c r="A3103">
        <v>6</v>
      </c>
      <c r="C3103">
        <v>0</v>
      </c>
      <c r="D3103" t="s">
        <v>89</v>
      </c>
      <c r="E3103">
        <v>0</v>
      </c>
      <c r="F3103">
        <v>0</v>
      </c>
      <c r="J3103" t="s">
        <v>89</v>
      </c>
      <c r="K3103">
        <v>246355</v>
      </c>
      <c r="L3103">
        <v>1</v>
      </c>
    </row>
    <row r="3104" spans="1:12" x14ac:dyDescent="0.35">
      <c r="A3104">
        <v>7</v>
      </c>
      <c r="C3104">
        <v>0</v>
      </c>
      <c r="D3104" t="s">
        <v>89</v>
      </c>
      <c r="E3104">
        <v>0</v>
      </c>
      <c r="F3104">
        <v>0</v>
      </c>
      <c r="J3104" t="s">
        <v>89</v>
      </c>
      <c r="K3104">
        <v>246355</v>
      </c>
      <c r="L3104">
        <v>1</v>
      </c>
    </row>
    <row r="3105" spans="1:12" x14ac:dyDescent="0.35">
      <c r="A3105">
        <v>8</v>
      </c>
      <c r="C3105">
        <v>0</v>
      </c>
      <c r="D3105" t="s">
        <v>89</v>
      </c>
      <c r="E3105">
        <v>0</v>
      </c>
      <c r="F3105">
        <v>0</v>
      </c>
      <c r="J3105" t="s">
        <v>89</v>
      </c>
      <c r="K3105">
        <v>246355</v>
      </c>
      <c r="L3105">
        <v>1</v>
      </c>
    </row>
    <row r="3106" spans="1:12" x14ac:dyDescent="0.35">
      <c r="A3106">
        <v>9</v>
      </c>
      <c r="C3106">
        <v>0</v>
      </c>
      <c r="D3106" t="s">
        <v>89</v>
      </c>
      <c r="E3106">
        <v>0</v>
      </c>
      <c r="F3106">
        <v>0</v>
      </c>
      <c r="J3106" t="s">
        <v>89</v>
      </c>
      <c r="K3106">
        <v>246355</v>
      </c>
      <c r="L3106">
        <v>1</v>
      </c>
    </row>
    <row r="3107" spans="1:12" x14ac:dyDescent="0.35">
      <c r="A3107">
        <v>10</v>
      </c>
      <c r="C3107">
        <v>0</v>
      </c>
      <c r="D3107" t="s">
        <v>89</v>
      </c>
      <c r="E3107">
        <v>0</v>
      </c>
      <c r="F3107">
        <v>0</v>
      </c>
      <c r="J3107" t="s">
        <v>89</v>
      </c>
      <c r="K3107">
        <v>246355</v>
      </c>
      <c r="L3107">
        <v>1</v>
      </c>
    </row>
    <row r="3108" spans="1:12" x14ac:dyDescent="0.35">
      <c r="A3108">
        <v>11</v>
      </c>
      <c r="C3108">
        <v>0</v>
      </c>
      <c r="D3108" t="s">
        <v>89</v>
      </c>
      <c r="E3108">
        <v>0</v>
      </c>
      <c r="F3108">
        <v>0</v>
      </c>
      <c r="J3108" t="s">
        <v>89</v>
      </c>
      <c r="K3108">
        <v>246355</v>
      </c>
      <c r="L3108">
        <v>1</v>
      </c>
    </row>
    <row r="3109" spans="1:12" x14ac:dyDescent="0.35">
      <c r="A3109">
        <v>12</v>
      </c>
      <c r="C3109">
        <v>0</v>
      </c>
      <c r="D3109" t="s">
        <v>89</v>
      </c>
      <c r="E3109">
        <v>0</v>
      </c>
      <c r="F3109">
        <v>0</v>
      </c>
      <c r="J3109" t="s">
        <v>89</v>
      </c>
      <c r="K3109">
        <v>246355</v>
      </c>
      <c r="L3109">
        <v>1</v>
      </c>
    </row>
    <row r="3110" spans="1:12" x14ac:dyDescent="0.35">
      <c r="A3110">
        <v>1</v>
      </c>
      <c r="B3110" t="s">
        <v>207</v>
      </c>
      <c r="C3110">
        <v>37</v>
      </c>
      <c r="D3110" t="s">
        <v>305</v>
      </c>
      <c r="E3110">
        <v>1</v>
      </c>
      <c r="F3110">
        <v>-27</v>
      </c>
      <c r="G3110" t="s">
        <v>255</v>
      </c>
      <c r="H3110" t="s">
        <v>256</v>
      </c>
      <c r="I3110">
        <v>42</v>
      </c>
      <c r="J3110" t="s">
        <v>305</v>
      </c>
      <c r="K3110">
        <v>671201</v>
      </c>
      <c r="L3110">
        <v>1</v>
      </c>
    </row>
    <row r="3111" spans="1:12" x14ac:dyDescent="0.35">
      <c r="A3111">
        <v>2</v>
      </c>
      <c r="C3111">
        <v>0</v>
      </c>
      <c r="D3111" t="s">
        <v>89</v>
      </c>
      <c r="E3111">
        <v>0</v>
      </c>
      <c r="F3111">
        <v>0</v>
      </c>
      <c r="J3111" t="s">
        <v>89</v>
      </c>
      <c r="K3111">
        <v>671201</v>
      </c>
      <c r="L3111">
        <v>1</v>
      </c>
    </row>
    <row r="3112" spans="1:12" x14ac:dyDescent="0.35">
      <c r="A3112">
        <v>3</v>
      </c>
      <c r="C3112">
        <v>0</v>
      </c>
      <c r="D3112" t="s">
        <v>89</v>
      </c>
      <c r="E3112">
        <v>0</v>
      </c>
      <c r="F3112">
        <v>0</v>
      </c>
      <c r="J3112" t="s">
        <v>89</v>
      </c>
      <c r="K3112">
        <v>671201</v>
      </c>
      <c r="L3112">
        <v>1</v>
      </c>
    </row>
    <row r="3113" spans="1:12" x14ac:dyDescent="0.35">
      <c r="A3113">
        <v>4</v>
      </c>
      <c r="C3113">
        <v>0</v>
      </c>
      <c r="D3113" t="s">
        <v>89</v>
      </c>
      <c r="E3113">
        <v>0</v>
      </c>
      <c r="F3113">
        <v>0</v>
      </c>
      <c r="J3113" t="s">
        <v>89</v>
      </c>
      <c r="K3113">
        <v>671201</v>
      </c>
      <c r="L3113">
        <v>1</v>
      </c>
    </row>
    <row r="3114" spans="1:12" x14ac:dyDescent="0.35">
      <c r="A3114">
        <v>5</v>
      </c>
      <c r="C3114">
        <v>0</v>
      </c>
      <c r="D3114" t="s">
        <v>89</v>
      </c>
      <c r="E3114">
        <v>0</v>
      </c>
      <c r="F3114">
        <v>0</v>
      </c>
      <c r="J3114" t="s">
        <v>89</v>
      </c>
      <c r="K3114">
        <v>671201</v>
      </c>
      <c r="L3114">
        <v>1</v>
      </c>
    </row>
    <row r="3115" spans="1:12" x14ac:dyDescent="0.35">
      <c r="A3115">
        <v>6</v>
      </c>
      <c r="C3115">
        <v>0</v>
      </c>
      <c r="D3115" t="s">
        <v>89</v>
      </c>
      <c r="E3115">
        <v>0</v>
      </c>
      <c r="F3115">
        <v>0</v>
      </c>
      <c r="J3115" t="s">
        <v>89</v>
      </c>
      <c r="K3115">
        <v>671201</v>
      </c>
      <c r="L3115">
        <v>1</v>
      </c>
    </row>
    <row r="3116" spans="1:12" x14ac:dyDescent="0.35">
      <c r="A3116">
        <v>7</v>
      </c>
      <c r="C3116">
        <v>0</v>
      </c>
      <c r="D3116" t="s">
        <v>89</v>
      </c>
      <c r="E3116">
        <v>0</v>
      </c>
      <c r="F3116">
        <v>0</v>
      </c>
      <c r="J3116" t="s">
        <v>89</v>
      </c>
      <c r="K3116">
        <v>671201</v>
      </c>
      <c r="L3116">
        <v>1</v>
      </c>
    </row>
    <row r="3117" spans="1:12" x14ac:dyDescent="0.35">
      <c r="A3117">
        <v>8</v>
      </c>
      <c r="C3117">
        <v>0</v>
      </c>
      <c r="D3117" t="s">
        <v>89</v>
      </c>
      <c r="E3117">
        <v>0</v>
      </c>
      <c r="F3117">
        <v>0</v>
      </c>
      <c r="J3117" t="s">
        <v>89</v>
      </c>
      <c r="K3117">
        <v>671201</v>
      </c>
      <c r="L3117">
        <v>1</v>
      </c>
    </row>
    <row r="3118" spans="1:12" x14ac:dyDescent="0.35">
      <c r="A3118">
        <v>9</v>
      </c>
      <c r="C3118">
        <v>0</v>
      </c>
      <c r="D3118" t="s">
        <v>89</v>
      </c>
      <c r="E3118">
        <v>0</v>
      </c>
      <c r="F3118">
        <v>0</v>
      </c>
      <c r="J3118" t="s">
        <v>89</v>
      </c>
      <c r="K3118">
        <v>671201</v>
      </c>
      <c r="L3118">
        <v>1</v>
      </c>
    </row>
    <row r="3119" spans="1:12" x14ac:dyDescent="0.35">
      <c r="A3119">
        <v>10</v>
      </c>
      <c r="C3119">
        <v>0</v>
      </c>
      <c r="D3119" t="s">
        <v>89</v>
      </c>
      <c r="E3119">
        <v>0</v>
      </c>
      <c r="F3119">
        <v>0</v>
      </c>
      <c r="J3119" t="s">
        <v>89</v>
      </c>
      <c r="K3119">
        <v>671201</v>
      </c>
      <c r="L3119">
        <v>1</v>
      </c>
    </row>
    <row r="3120" spans="1:12" x14ac:dyDescent="0.35">
      <c r="A3120">
        <v>11</v>
      </c>
      <c r="C3120">
        <v>0</v>
      </c>
      <c r="D3120" t="s">
        <v>89</v>
      </c>
      <c r="E3120">
        <v>0</v>
      </c>
      <c r="F3120">
        <v>0</v>
      </c>
      <c r="J3120" t="s">
        <v>89</v>
      </c>
      <c r="K3120">
        <v>671201</v>
      </c>
      <c r="L3120">
        <v>1</v>
      </c>
    </row>
    <row r="3121" spans="1:12" x14ac:dyDescent="0.35">
      <c r="A3121">
        <v>12</v>
      </c>
      <c r="C3121">
        <v>0</v>
      </c>
      <c r="D3121" t="s">
        <v>89</v>
      </c>
      <c r="E3121">
        <v>0</v>
      </c>
      <c r="F3121">
        <v>0</v>
      </c>
      <c r="J3121" t="s">
        <v>89</v>
      </c>
      <c r="K3121">
        <v>671201</v>
      </c>
      <c r="L3121">
        <v>1</v>
      </c>
    </row>
    <row r="3122" spans="1:12" x14ac:dyDescent="0.35">
      <c r="A3122">
        <v>1</v>
      </c>
      <c r="B3122" t="s">
        <v>228</v>
      </c>
      <c r="C3122">
        <v>12</v>
      </c>
      <c r="D3122" t="s">
        <v>306</v>
      </c>
      <c r="E3122">
        <v>1</v>
      </c>
      <c r="F3122">
        <v>-42</v>
      </c>
      <c r="G3122" t="s">
        <v>307</v>
      </c>
      <c r="H3122" t="s">
        <v>308</v>
      </c>
      <c r="I3122">
        <v>43</v>
      </c>
      <c r="J3122" t="s">
        <v>306</v>
      </c>
      <c r="K3122">
        <v>1131171</v>
      </c>
      <c r="L3122">
        <v>1</v>
      </c>
    </row>
    <row r="3123" spans="1:12" x14ac:dyDescent="0.35">
      <c r="A3123">
        <v>2</v>
      </c>
      <c r="C3123">
        <v>0</v>
      </c>
      <c r="D3123" t="s">
        <v>89</v>
      </c>
      <c r="E3123">
        <v>0</v>
      </c>
      <c r="F3123">
        <v>0</v>
      </c>
      <c r="J3123" t="s">
        <v>89</v>
      </c>
      <c r="K3123">
        <v>1131171</v>
      </c>
      <c r="L3123">
        <v>1</v>
      </c>
    </row>
    <row r="3124" spans="1:12" x14ac:dyDescent="0.35">
      <c r="A3124">
        <v>3</v>
      </c>
      <c r="C3124">
        <v>0</v>
      </c>
      <c r="D3124" t="s">
        <v>89</v>
      </c>
      <c r="E3124">
        <v>0</v>
      </c>
      <c r="F3124">
        <v>0</v>
      </c>
      <c r="J3124" t="s">
        <v>89</v>
      </c>
      <c r="K3124">
        <v>1131171</v>
      </c>
      <c r="L3124">
        <v>1</v>
      </c>
    </row>
    <row r="3125" spans="1:12" x14ac:dyDescent="0.35">
      <c r="A3125">
        <v>4</v>
      </c>
      <c r="C3125">
        <v>0</v>
      </c>
      <c r="D3125" t="s">
        <v>89</v>
      </c>
      <c r="E3125">
        <v>0</v>
      </c>
      <c r="F3125">
        <v>0</v>
      </c>
      <c r="J3125" t="s">
        <v>89</v>
      </c>
      <c r="K3125">
        <v>1131171</v>
      </c>
      <c r="L3125">
        <v>1</v>
      </c>
    </row>
    <row r="3126" spans="1:12" x14ac:dyDescent="0.35">
      <c r="A3126">
        <v>5</v>
      </c>
      <c r="C3126">
        <v>0</v>
      </c>
      <c r="D3126" t="s">
        <v>89</v>
      </c>
      <c r="E3126">
        <v>0</v>
      </c>
      <c r="F3126">
        <v>0</v>
      </c>
      <c r="J3126" t="s">
        <v>89</v>
      </c>
      <c r="K3126">
        <v>1131171</v>
      </c>
      <c r="L3126">
        <v>1</v>
      </c>
    </row>
    <row r="3127" spans="1:12" x14ac:dyDescent="0.35">
      <c r="A3127">
        <v>6</v>
      </c>
      <c r="C3127">
        <v>0</v>
      </c>
      <c r="D3127" t="s">
        <v>89</v>
      </c>
      <c r="E3127">
        <v>0</v>
      </c>
      <c r="F3127">
        <v>0</v>
      </c>
      <c r="J3127" t="s">
        <v>89</v>
      </c>
      <c r="K3127">
        <v>1131171</v>
      </c>
      <c r="L3127">
        <v>1</v>
      </c>
    </row>
    <row r="3128" spans="1:12" x14ac:dyDescent="0.35">
      <c r="A3128">
        <v>7</v>
      </c>
      <c r="C3128">
        <v>0</v>
      </c>
      <c r="D3128" t="s">
        <v>89</v>
      </c>
      <c r="E3128">
        <v>0</v>
      </c>
      <c r="F3128">
        <v>0</v>
      </c>
      <c r="J3128" t="s">
        <v>89</v>
      </c>
      <c r="K3128">
        <v>1131171</v>
      </c>
      <c r="L3128">
        <v>1</v>
      </c>
    </row>
    <row r="3129" spans="1:12" x14ac:dyDescent="0.35">
      <c r="A3129">
        <v>8</v>
      </c>
      <c r="C3129">
        <v>0</v>
      </c>
      <c r="D3129" t="s">
        <v>89</v>
      </c>
      <c r="E3129">
        <v>0</v>
      </c>
      <c r="F3129">
        <v>0</v>
      </c>
      <c r="J3129" t="s">
        <v>89</v>
      </c>
      <c r="K3129">
        <v>1131171</v>
      </c>
      <c r="L3129">
        <v>1</v>
      </c>
    </row>
    <row r="3130" spans="1:12" x14ac:dyDescent="0.35">
      <c r="A3130">
        <v>9</v>
      </c>
      <c r="C3130">
        <v>0</v>
      </c>
      <c r="D3130" t="s">
        <v>89</v>
      </c>
      <c r="E3130">
        <v>0</v>
      </c>
      <c r="F3130">
        <v>0</v>
      </c>
      <c r="J3130" t="s">
        <v>89</v>
      </c>
      <c r="K3130">
        <v>1131171</v>
      </c>
      <c r="L3130">
        <v>1</v>
      </c>
    </row>
    <row r="3131" spans="1:12" x14ac:dyDescent="0.35">
      <c r="A3131">
        <v>10</v>
      </c>
      <c r="C3131">
        <v>0</v>
      </c>
      <c r="D3131" t="s">
        <v>89</v>
      </c>
      <c r="E3131">
        <v>0</v>
      </c>
      <c r="F3131">
        <v>0</v>
      </c>
      <c r="J3131" t="s">
        <v>89</v>
      </c>
      <c r="K3131">
        <v>1131171</v>
      </c>
      <c r="L3131">
        <v>1</v>
      </c>
    </row>
    <row r="3132" spans="1:12" x14ac:dyDescent="0.35">
      <c r="A3132">
        <v>11</v>
      </c>
      <c r="C3132">
        <v>0</v>
      </c>
      <c r="D3132" t="s">
        <v>89</v>
      </c>
      <c r="E3132">
        <v>0</v>
      </c>
      <c r="F3132">
        <v>0</v>
      </c>
      <c r="J3132" t="s">
        <v>89</v>
      </c>
      <c r="K3132">
        <v>1131171</v>
      </c>
      <c r="L3132">
        <v>1</v>
      </c>
    </row>
    <row r="3133" spans="1:12" x14ac:dyDescent="0.35">
      <c r="A3133">
        <v>12</v>
      </c>
      <c r="C3133">
        <v>0</v>
      </c>
      <c r="D3133" t="s">
        <v>89</v>
      </c>
      <c r="E3133">
        <v>0</v>
      </c>
      <c r="F3133">
        <v>0</v>
      </c>
      <c r="J3133" t="s">
        <v>89</v>
      </c>
      <c r="K3133">
        <v>1131171</v>
      </c>
      <c r="L3133">
        <v>1</v>
      </c>
    </row>
    <row r="3134" spans="1:12" x14ac:dyDescent="0.35">
      <c r="A3134">
        <v>1</v>
      </c>
      <c r="B3134" t="s">
        <v>228</v>
      </c>
      <c r="C3134">
        <v>48</v>
      </c>
      <c r="D3134" t="s">
        <v>306</v>
      </c>
      <c r="E3134">
        <v>2</v>
      </c>
      <c r="F3134">
        <v>-42</v>
      </c>
      <c r="G3134" t="s">
        <v>307</v>
      </c>
      <c r="H3134" t="s">
        <v>308</v>
      </c>
      <c r="I3134">
        <v>43</v>
      </c>
      <c r="J3134" t="s">
        <v>306</v>
      </c>
      <c r="K3134">
        <v>419506</v>
      </c>
      <c r="L3134">
        <v>1</v>
      </c>
    </row>
    <row r="3135" spans="1:12" x14ac:dyDescent="0.35">
      <c r="A3135">
        <v>2</v>
      </c>
      <c r="C3135">
        <v>0</v>
      </c>
      <c r="D3135" t="s">
        <v>89</v>
      </c>
      <c r="E3135">
        <v>0</v>
      </c>
      <c r="F3135">
        <v>0</v>
      </c>
      <c r="J3135" t="s">
        <v>89</v>
      </c>
      <c r="K3135">
        <v>419506</v>
      </c>
      <c r="L3135">
        <v>1</v>
      </c>
    </row>
    <row r="3136" spans="1:12" x14ac:dyDescent="0.35">
      <c r="A3136">
        <v>3</v>
      </c>
      <c r="C3136">
        <v>0</v>
      </c>
      <c r="D3136" t="s">
        <v>89</v>
      </c>
      <c r="E3136">
        <v>0</v>
      </c>
      <c r="F3136">
        <v>0</v>
      </c>
      <c r="J3136" t="s">
        <v>89</v>
      </c>
      <c r="K3136">
        <v>419506</v>
      </c>
      <c r="L3136">
        <v>1</v>
      </c>
    </row>
    <row r="3137" spans="1:12" x14ac:dyDescent="0.35">
      <c r="A3137">
        <v>4</v>
      </c>
      <c r="C3137">
        <v>0</v>
      </c>
      <c r="D3137" t="s">
        <v>89</v>
      </c>
      <c r="E3137">
        <v>0</v>
      </c>
      <c r="F3137">
        <v>0</v>
      </c>
      <c r="J3137" t="s">
        <v>89</v>
      </c>
      <c r="K3137">
        <v>419506</v>
      </c>
      <c r="L3137">
        <v>1</v>
      </c>
    </row>
    <row r="3138" spans="1:12" x14ac:dyDescent="0.35">
      <c r="A3138">
        <v>5</v>
      </c>
      <c r="C3138">
        <v>0</v>
      </c>
      <c r="D3138" t="s">
        <v>89</v>
      </c>
      <c r="E3138">
        <v>0</v>
      </c>
      <c r="F3138">
        <v>0</v>
      </c>
      <c r="J3138" t="s">
        <v>89</v>
      </c>
      <c r="K3138">
        <v>419506</v>
      </c>
      <c r="L3138">
        <v>1</v>
      </c>
    </row>
    <row r="3139" spans="1:12" x14ac:dyDescent="0.35">
      <c r="A3139">
        <v>6</v>
      </c>
      <c r="C3139">
        <v>0</v>
      </c>
      <c r="D3139" t="s">
        <v>89</v>
      </c>
      <c r="E3139">
        <v>0</v>
      </c>
      <c r="F3139">
        <v>0</v>
      </c>
      <c r="J3139" t="s">
        <v>89</v>
      </c>
      <c r="K3139">
        <v>419506</v>
      </c>
      <c r="L3139">
        <v>1</v>
      </c>
    </row>
    <row r="3140" spans="1:12" x14ac:dyDescent="0.35">
      <c r="A3140">
        <v>7</v>
      </c>
      <c r="C3140">
        <v>0</v>
      </c>
      <c r="D3140" t="s">
        <v>89</v>
      </c>
      <c r="E3140">
        <v>0</v>
      </c>
      <c r="F3140">
        <v>0</v>
      </c>
      <c r="J3140" t="s">
        <v>89</v>
      </c>
      <c r="K3140">
        <v>419506</v>
      </c>
      <c r="L3140">
        <v>1</v>
      </c>
    </row>
    <row r="3141" spans="1:12" x14ac:dyDescent="0.35">
      <c r="A3141">
        <v>8</v>
      </c>
      <c r="C3141">
        <v>0</v>
      </c>
      <c r="D3141" t="s">
        <v>89</v>
      </c>
      <c r="E3141">
        <v>0</v>
      </c>
      <c r="F3141">
        <v>0</v>
      </c>
      <c r="J3141" t="s">
        <v>89</v>
      </c>
      <c r="K3141">
        <v>419506</v>
      </c>
      <c r="L3141">
        <v>1</v>
      </c>
    </row>
    <row r="3142" spans="1:12" x14ac:dyDescent="0.35">
      <c r="A3142">
        <v>9</v>
      </c>
      <c r="C3142">
        <v>0</v>
      </c>
      <c r="D3142" t="s">
        <v>89</v>
      </c>
      <c r="E3142">
        <v>0</v>
      </c>
      <c r="F3142">
        <v>0</v>
      </c>
      <c r="J3142" t="s">
        <v>89</v>
      </c>
      <c r="K3142">
        <v>419506</v>
      </c>
      <c r="L3142">
        <v>1</v>
      </c>
    </row>
    <row r="3143" spans="1:12" x14ac:dyDescent="0.35">
      <c r="A3143">
        <v>10</v>
      </c>
      <c r="C3143">
        <v>0</v>
      </c>
      <c r="D3143" t="s">
        <v>89</v>
      </c>
      <c r="E3143">
        <v>0</v>
      </c>
      <c r="F3143">
        <v>0</v>
      </c>
      <c r="J3143" t="s">
        <v>89</v>
      </c>
      <c r="K3143">
        <v>419506</v>
      </c>
      <c r="L3143">
        <v>1</v>
      </c>
    </row>
    <row r="3144" spans="1:12" x14ac:dyDescent="0.35">
      <c r="A3144">
        <v>11</v>
      </c>
      <c r="C3144">
        <v>0</v>
      </c>
      <c r="D3144" t="s">
        <v>89</v>
      </c>
      <c r="E3144">
        <v>0</v>
      </c>
      <c r="F3144">
        <v>0</v>
      </c>
      <c r="J3144" t="s">
        <v>89</v>
      </c>
      <c r="K3144">
        <v>419506</v>
      </c>
      <c r="L3144">
        <v>1</v>
      </c>
    </row>
    <row r="3145" spans="1:12" x14ac:dyDescent="0.35">
      <c r="A3145">
        <v>12</v>
      </c>
      <c r="C3145">
        <v>0</v>
      </c>
      <c r="D3145" t="s">
        <v>89</v>
      </c>
      <c r="E3145">
        <v>0</v>
      </c>
      <c r="F3145">
        <v>0</v>
      </c>
      <c r="J3145" t="s">
        <v>89</v>
      </c>
      <c r="K3145">
        <v>419506</v>
      </c>
      <c r="L3145">
        <v>1</v>
      </c>
    </row>
    <row r="3146" spans="1:12" x14ac:dyDescent="0.35">
      <c r="A3146">
        <v>1</v>
      </c>
      <c r="B3146" t="s">
        <v>228</v>
      </c>
      <c r="C3146">
        <v>14</v>
      </c>
      <c r="D3146" t="s">
        <v>306</v>
      </c>
      <c r="E3146">
        <v>1</v>
      </c>
      <c r="F3146">
        <v>-42</v>
      </c>
      <c r="G3146" t="s">
        <v>307</v>
      </c>
      <c r="H3146" t="s">
        <v>308</v>
      </c>
      <c r="I3146">
        <v>43</v>
      </c>
      <c r="J3146" t="s">
        <v>306</v>
      </c>
      <c r="K3146">
        <v>768482</v>
      </c>
      <c r="L3146">
        <v>1</v>
      </c>
    </row>
    <row r="3147" spans="1:12" x14ac:dyDescent="0.35">
      <c r="A3147">
        <v>2</v>
      </c>
      <c r="C3147">
        <v>0</v>
      </c>
      <c r="D3147" t="s">
        <v>89</v>
      </c>
      <c r="E3147">
        <v>0</v>
      </c>
      <c r="F3147">
        <v>0</v>
      </c>
      <c r="J3147" t="s">
        <v>89</v>
      </c>
      <c r="K3147">
        <v>768482</v>
      </c>
      <c r="L3147">
        <v>1</v>
      </c>
    </row>
    <row r="3148" spans="1:12" x14ac:dyDescent="0.35">
      <c r="A3148">
        <v>3</v>
      </c>
      <c r="C3148">
        <v>0</v>
      </c>
      <c r="D3148" t="s">
        <v>89</v>
      </c>
      <c r="E3148">
        <v>0</v>
      </c>
      <c r="F3148">
        <v>0</v>
      </c>
      <c r="J3148" t="s">
        <v>89</v>
      </c>
      <c r="K3148">
        <v>768482</v>
      </c>
      <c r="L3148">
        <v>1</v>
      </c>
    </row>
    <row r="3149" spans="1:12" x14ac:dyDescent="0.35">
      <c r="A3149">
        <v>4</v>
      </c>
      <c r="C3149">
        <v>0</v>
      </c>
      <c r="D3149" t="s">
        <v>89</v>
      </c>
      <c r="E3149">
        <v>0</v>
      </c>
      <c r="F3149">
        <v>0</v>
      </c>
      <c r="J3149" t="s">
        <v>89</v>
      </c>
      <c r="K3149">
        <v>768482</v>
      </c>
      <c r="L3149">
        <v>1</v>
      </c>
    </row>
    <row r="3150" spans="1:12" x14ac:dyDescent="0.35">
      <c r="A3150">
        <v>5</v>
      </c>
      <c r="C3150">
        <v>0</v>
      </c>
      <c r="D3150" t="s">
        <v>89</v>
      </c>
      <c r="E3150">
        <v>0</v>
      </c>
      <c r="F3150">
        <v>0</v>
      </c>
      <c r="J3150" t="s">
        <v>89</v>
      </c>
      <c r="K3150">
        <v>768482</v>
      </c>
      <c r="L3150">
        <v>1</v>
      </c>
    </row>
    <row r="3151" spans="1:12" x14ac:dyDescent="0.35">
      <c r="A3151">
        <v>6</v>
      </c>
      <c r="C3151">
        <v>0</v>
      </c>
      <c r="D3151" t="s">
        <v>89</v>
      </c>
      <c r="E3151">
        <v>0</v>
      </c>
      <c r="F3151">
        <v>0</v>
      </c>
      <c r="J3151" t="s">
        <v>89</v>
      </c>
      <c r="K3151">
        <v>768482</v>
      </c>
      <c r="L3151">
        <v>1</v>
      </c>
    </row>
    <row r="3152" spans="1:12" x14ac:dyDescent="0.35">
      <c r="A3152">
        <v>7</v>
      </c>
      <c r="C3152">
        <v>0</v>
      </c>
      <c r="D3152" t="s">
        <v>89</v>
      </c>
      <c r="E3152">
        <v>0</v>
      </c>
      <c r="F3152">
        <v>0</v>
      </c>
      <c r="J3152" t="s">
        <v>89</v>
      </c>
      <c r="K3152">
        <v>768482</v>
      </c>
      <c r="L3152">
        <v>1</v>
      </c>
    </row>
    <row r="3153" spans="1:12" x14ac:dyDescent="0.35">
      <c r="A3153">
        <v>8</v>
      </c>
      <c r="C3153">
        <v>0</v>
      </c>
      <c r="D3153" t="s">
        <v>89</v>
      </c>
      <c r="E3153">
        <v>0</v>
      </c>
      <c r="F3153">
        <v>0</v>
      </c>
      <c r="J3153" t="s">
        <v>89</v>
      </c>
      <c r="K3153">
        <v>768482</v>
      </c>
      <c r="L3153">
        <v>1</v>
      </c>
    </row>
    <row r="3154" spans="1:12" x14ac:dyDescent="0.35">
      <c r="A3154">
        <v>9</v>
      </c>
      <c r="C3154">
        <v>0</v>
      </c>
      <c r="D3154" t="s">
        <v>89</v>
      </c>
      <c r="E3154">
        <v>0</v>
      </c>
      <c r="F3154">
        <v>0</v>
      </c>
      <c r="J3154" t="s">
        <v>89</v>
      </c>
      <c r="K3154">
        <v>768482</v>
      </c>
      <c r="L3154">
        <v>1</v>
      </c>
    </row>
    <row r="3155" spans="1:12" x14ac:dyDescent="0.35">
      <c r="A3155">
        <v>10</v>
      </c>
      <c r="C3155">
        <v>0</v>
      </c>
      <c r="D3155" t="s">
        <v>89</v>
      </c>
      <c r="E3155">
        <v>0</v>
      </c>
      <c r="F3155">
        <v>0</v>
      </c>
      <c r="J3155" t="s">
        <v>89</v>
      </c>
      <c r="K3155">
        <v>768482</v>
      </c>
      <c r="L3155">
        <v>1</v>
      </c>
    </row>
    <row r="3156" spans="1:12" x14ac:dyDescent="0.35">
      <c r="A3156">
        <v>11</v>
      </c>
      <c r="C3156">
        <v>0</v>
      </c>
      <c r="D3156" t="s">
        <v>89</v>
      </c>
      <c r="E3156">
        <v>0</v>
      </c>
      <c r="F3156">
        <v>0</v>
      </c>
      <c r="J3156" t="s">
        <v>89</v>
      </c>
      <c r="K3156">
        <v>768482</v>
      </c>
      <c r="L3156">
        <v>1</v>
      </c>
    </row>
    <row r="3157" spans="1:12" x14ac:dyDescent="0.35">
      <c r="A3157">
        <v>12</v>
      </c>
      <c r="C3157">
        <v>0</v>
      </c>
      <c r="D3157" t="s">
        <v>89</v>
      </c>
      <c r="E3157">
        <v>0</v>
      </c>
      <c r="F3157">
        <v>0</v>
      </c>
      <c r="J3157" t="s">
        <v>89</v>
      </c>
      <c r="K3157">
        <v>768482</v>
      </c>
      <c r="L3157">
        <v>1</v>
      </c>
    </row>
    <row r="3158" spans="1:12" x14ac:dyDescent="0.35">
      <c r="A3158">
        <v>1</v>
      </c>
      <c r="B3158" t="s">
        <v>228</v>
      </c>
      <c r="C3158">
        <v>45</v>
      </c>
      <c r="D3158" t="s">
        <v>306</v>
      </c>
      <c r="E3158">
        <v>1</v>
      </c>
      <c r="F3158">
        <v>-42</v>
      </c>
      <c r="G3158" t="s">
        <v>307</v>
      </c>
      <c r="H3158" t="s">
        <v>308</v>
      </c>
      <c r="I3158">
        <v>43</v>
      </c>
      <c r="J3158" t="s">
        <v>306</v>
      </c>
      <c r="K3158">
        <v>1521380</v>
      </c>
      <c r="L3158">
        <v>1</v>
      </c>
    </row>
    <row r="3159" spans="1:12" x14ac:dyDescent="0.35">
      <c r="A3159">
        <v>2</v>
      </c>
      <c r="C3159">
        <v>0</v>
      </c>
      <c r="D3159" t="s">
        <v>89</v>
      </c>
      <c r="E3159">
        <v>0</v>
      </c>
      <c r="F3159">
        <v>0</v>
      </c>
      <c r="J3159" t="s">
        <v>89</v>
      </c>
      <c r="K3159">
        <v>1521380</v>
      </c>
      <c r="L3159">
        <v>1</v>
      </c>
    </row>
    <row r="3160" spans="1:12" x14ac:dyDescent="0.35">
      <c r="A3160">
        <v>3</v>
      </c>
      <c r="C3160">
        <v>0</v>
      </c>
      <c r="D3160" t="s">
        <v>89</v>
      </c>
      <c r="E3160">
        <v>0</v>
      </c>
      <c r="F3160">
        <v>0</v>
      </c>
      <c r="J3160" t="s">
        <v>89</v>
      </c>
      <c r="K3160">
        <v>1521380</v>
      </c>
      <c r="L3160">
        <v>1</v>
      </c>
    </row>
    <row r="3161" spans="1:12" x14ac:dyDescent="0.35">
      <c r="A3161">
        <v>4</v>
      </c>
      <c r="C3161">
        <v>0</v>
      </c>
      <c r="D3161" t="s">
        <v>89</v>
      </c>
      <c r="E3161">
        <v>0</v>
      </c>
      <c r="F3161">
        <v>0</v>
      </c>
      <c r="J3161" t="s">
        <v>89</v>
      </c>
      <c r="K3161">
        <v>1521380</v>
      </c>
      <c r="L3161">
        <v>1</v>
      </c>
    </row>
    <row r="3162" spans="1:12" x14ac:dyDescent="0.35">
      <c r="A3162">
        <v>5</v>
      </c>
      <c r="C3162">
        <v>0</v>
      </c>
      <c r="D3162" t="s">
        <v>89</v>
      </c>
      <c r="E3162">
        <v>0</v>
      </c>
      <c r="F3162">
        <v>0</v>
      </c>
      <c r="J3162" t="s">
        <v>89</v>
      </c>
      <c r="K3162">
        <v>1521380</v>
      </c>
      <c r="L3162">
        <v>1</v>
      </c>
    </row>
    <row r="3163" spans="1:12" x14ac:dyDescent="0.35">
      <c r="A3163">
        <v>6</v>
      </c>
      <c r="C3163">
        <v>0</v>
      </c>
      <c r="D3163" t="s">
        <v>89</v>
      </c>
      <c r="E3163">
        <v>0</v>
      </c>
      <c r="F3163">
        <v>0</v>
      </c>
      <c r="J3163" t="s">
        <v>89</v>
      </c>
      <c r="K3163">
        <v>1521380</v>
      </c>
      <c r="L3163">
        <v>1</v>
      </c>
    </row>
    <row r="3164" spans="1:12" x14ac:dyDescent="0.35">
      <c r="A3164">
        <v>7</v>
      </c>
      <c r="C3164">
        <v>0</v>
      </c>
      <c r="D3164" t="s">
        <v>89</v>
      </c>
      <c r="E3164">
        <v>0</v>
      </c>
      <c r="F3164">
        <v>0</v>
      </c>
      <c r="J3164" t="s">
        <v>89</v>
      </c>
      <c r="K3164">
        <v>1521380</v>
      </c>
      <c r="L3164">
        <v>1</v>
      </c>
    </row>
    <row r="3165" spans="1:12" x14ac:dyDescent="0.35">
      <c r="A3165">
        <v>8</v>
      </c>
      <c r="C3165">
        <v>0</v>
      </c>
      <c r="D3165" t="s">
        <v>89</v>
      </c>
      <c r="E3165">
        <v>0</v>
      </c>
      <c r="F3165">
        <v>0</v>
      </c>
      <c r="J3165" t="s">
        <v>89</v>
      </c>
      <c r="K3165">
        <v>1521380</v>
      </c>
      <c r="L3165">
        <v>1</v>
      </c>
    </row>
    <row r="3166" spans="1:12" x14ac:dyDescent="0.35">
      <c r="A3166">
        <v>9</v>
      </c>
      <c r="C3166">
        <v>0</v>
      </c>
      <c r="D3166" t="s">
        <v>89</v>
      </c>
      <c r="E3166">
        <v>0</v>
      </c>
      <c r="F3166">
        <v>0</v>
      </c>
      <c r="J3166" t="s">
        <v>89</v>
      </c>
      <c r="K3166">
        <v>1521380</v>
      </c>
      <c r="L3166">
        <v>1</v>
      </c>
    </row>
    <row r="3167" spans="1:12" x14ac:dyDescent="0.35">
      <c r="A3167">
        <v>10</v>
      </c>
      <c r="C3167">
        <v>0</v>
      </c>
      <c r="D3167" t="s">
        <v>89</v>
      </c>
      <c r="E3167">
        <v>0</v>
      </c>
      <c r="F3167">
        <v>0</v>
      </c>
      <c r="J3167" t="s">
        <v>89</v>
      </c>
      <c r="K3167">
        <v>1521380</v>
      </c>
      <c r="L3167">
        <v>1</v>
      </c>
    </row>
    <row r="3168" spans="1:12" x14ac:dyDescent="0.35">
      <c r="A3168">
        <v>11</v>
      </c>
      <c r="C3168">
        <v>0</v>
      </c>
      <c r="D3168" t="s">
        <v>89</v>
      </c>
      <c r="E3168">
        <v>0</v>
      </c>
      <c r="F3168">
        <v>0</v>
      </c>
      <c r="J3168" t="s">
        <v>89</v>
      </c>
      <c r="K3168">
        <v>1521380</v>
      </c>
      <c r="L3168">
        <v>1</v>
      </c>
    </row>
    <row r="3169" spans="1:12" x14ac:dyDescent="0.35">
      <c r="A3169">
        <v>12</v>
      </c>
      <c r="C3169">
        <v>0</v>
      </c>
      <c r="D3169" t="s">
        <v>89</v>
      </c>
      <c r="E3169">
        <v>0</v>
      </c>
      <c r="F3169">
        <v>0</v>
      </c>
      <c r="J3169" t="s">
        <v>89</v>
      </c>
      <c r="K3169">
        <v>1521380</v>
      </c>
      <c r="L3169">
        <v>1</v>
      </c>
    </row>
    <row r="3170" spans="1:12" x14ac:dyDescent="0.35">
      <c r="A3170">
        <v>1</v>
      </c>
      <c r="B3170" t="s">
        <v>228</v>
      </c>
      <c r="C3170">
        <v>38</v>
      </c>
      <c r="D3170" t="s">
        <v>306</v>
      </c>
      <c r="E3170">
        <v>1</v>
      </c>
      <c r="F3170">
        <v>-42</v>
      </c>
      <c r="G3170" t="s">
        <v>307</v>
      </c>
      <c r="H3170" t="s">
        <v>308</v>
      </c>
      <c r="I3170">
        <v>43</v>
      </c>
      <c r="J3170" t="s">
        <v>306</v>
      </c>
      <c r="K3170">
        <v>488881</v>
      </c>
      <c r="L3170">
        <v>1</v>
      </c>
    </row>
    <row r="3171" spans="1:12" x14ac:dyDescent="0.35">
      <c r="A3171">
        <v>2</v>
      </c>
      <c r="C3171">
        <v>0</v>
      </c>
      <c r="D3171" t="s">
        <v>89</v>
      </c>
      <c r="E3171">
        <v>0</v>
      </c>
      <c r="F3171">
        <v>0</v>
      </c>
      <c r="J3171" t="s">
        <v>89</v>
      </c>
      <c r="K3171">
        <v>488881</v>
      </c>
      <c r="L3171">
        <v>1</v>
      </c>
    </row>
    <row r="3172" spans="1:12" x14ac:dyDescent="0.35">
      <c r="A3172">
        <v>3</v>
      </c>
      <c r="C3172">
        <v>0</v>
      </c>
      <c r="D3172" t="s">
        <v>89</v>
      </c>
      <c r="E3172">
        <v>0</v>
      </c>
      <c r="F3172">
        <v>0</v>
      </c>
      <c r="J3172" t="s">
        <v>89</v>
      </c>
      <c r="K3172">
        <v>488881</v>
      </c>
      <c r="L3172">
        <v>1</v>
      </c>
    </row>
    <row r="3173" spans="1:12" x14ac:dyDescent="0.35">
      <c r="A3173">
        <v>4</v>
      </c>
      <c r="C3173">
        <v>0</v>
      </c>
      <c r="D3173" t="s">
        <v>89</v>
      </c>
      <c r="E3173">
        <v>0</v>
      </c>
      <c r="F3173">
        <v>0</v>
      </c>
      <c r="J3173" t="s">
        <v>89</v>
      </c>
      <c r="K3173">
        <v>488881</v>
      </c>
      <c r="L3173">
        <v>1</v>
      </c>
    </row>
    <row r="3174" spans="1:12" x14ac:dyDescent="0.35">
      <c r="A3174">
        <v>5</v>
      </c>
      <c r="C3174">
        <v>0</v>
      </c>
      <c r="D3174" t="s">
        <v>89</v>
      </c>
      <c r="E3174">
        <v>0</v>
      </c>
      <c r="F3174">
        <v>0</v>
      </c>
      <c r="J3174" t="s">
        <v>89</v>
      </c>
      <c r="K3174">
        <v>488881</v>
      </c>
      <c r="L3174">
        <v>1</v>
      </c>
    </row>
    <row r="3175" spans="1:12" x14ac:dyDescent="0.35">
      <c r="A3175">
        <v>6</v>
      </c>
      <c r="C3175">
        <v>0</v>
      </c>
      <c r="D3175" t="s">
        <v>89</v>
      </c>
      <c r="E3175">
        <v>0</v>
      </c>
      <c r="F3175">
        <v>0</v>
      </c>
      <c r="J3175" t="s">
        <v>89</v>
      </c>
      <c r="K3175">
        <v>488881</v>
      </c>
      <c r="L3175">
        <v>1</v>
      </c>
    </row>
    <row r="3176" spans="1:12" x14ac:dyDescent="0.35">
      <c r="A3176">
        <v>7</v>
      </c>
      <c r="C3176">
        <v>0</v>
      </c>
      <c r="D3176" t="s">
        <v>89</v>
      </c>
      <c r="E3176">
        <v>0</v>
      </c>
      <c r="F3176">
        <v>0</v>
      </c>
      <c r="J3176" t="s">
        <v>89</v>
      </c>
      <c r="K3176">
        <v>488881</v>
      </c>
      <c r="L3176">
        <v>1</v>
      </c>
    </row>
    <row r="3177" spans="1:12" x14ac:dyDescent="0.35">
      <c r="A3177">
        <v>8</v>
      </c>
      <c r="C3177">
        <v>0</v>
      </c>
      <c r="D3177" t="s">
        <v>89</v>
      </c>
      <c r="E3177">
        <v>0</v>
      </c>
      <c r="F3177">
        <v>0</v>
      </c>
      <c r="J3177" t="s">
        <v>89</v>
      </c>
      <c r="K3177">
        <v>488881</v>
      </c>
      <c r="L3177">
        <v>1</v>
      </c>
    </row>
    <row r="3178" spans="1:12" x14ac:dyDescent="0.35">
      <c r="A3178">
        <v>9</v>
      </c>
      <c r="C3178">
        <v>0</v>
      </c>
      <c r="D3178" t="s">
        <v>89</v>
      </c>
      <c r="E3178">
        <v>0</v>
      </c>
      <c r="F3178">
        <v>0</v>
      </c>
      <c r="J3178" t="s">
        <v>89</v>
      </c>
      <c r="K3178">
        <v>488881</v>
      </c>
      <c r="L3178">
        <v>1</v>
      </c>
    </row>
    <row r="3179" spans="1:12" x14ac:dyDescent="0.35">
      <c r="A3179">
        <v>10</v>
      </c>
      <c r="C3179">
        <v>0</v>
      </c>
      <c r="D3179" t="s">
        <v>89</v>
      </c>
      <c r="E3179">
        <v>0</v>
      </c>
      <c r="F3179">
        <v>0</v>
      </c>
      <c r="J3179" t="s">
        <v>89</v>
      </c>
      <c r="K3179">
        <v>488881</v>
      </c>
      <c r="L3179">
        <v>1</v>
      </c>
    </row>
    <row r="3180" spans="1:12" x14ac:dyDescent="0.35">
      <c r="A3180">
        <v>11</v>
      </c>
      <c r="C3180">
        <v>0</v>
      </c>
      <c r="D3180" t="s">
        <v>89</v>
      </c>
      <c r="E3180">
        <v>0</v>
      </c>
      <c r="F3180">
        <v>0</v>
      </c>
      <c r="J3180" t="s">
        <v>89</v>
      </c>
      <c r="K3180">
        <v>488881</v>
      </c>
      <c r="L3180">
        <v>1</v>
      </c>
    </row>
    <row r="3181" spans="1:12" x14ac:dyDescent="0.35">
      <c r="A3181">
        <v>12</v>
      </c>
      <c r="C3181">
        <v>0</v>
      </c>
      <c r="D3181" t="s">
        <v>89</v>
      </c>
      <c r="E3181">
        <v>0</v>
      </c>
      <c r="F3181">
        <v>0</v>
      </c>
      <c r="J3181" t="s">
        <v>89</v>
      </c>
      <c r="K3181">
        <v>488881</v>
      </c>
      <c r="L3181">
        <v>1</v>
      </c>
    </row>
    <row r="3182" spans="1:12" x14ac:dyDescent="0.35">
      <c r="A3182">
        <v>1</v>
      </c>
      <c r="B3182" t="s">
        <v>228</v>
      </c>
      <c r="C3182">
        <v>30</v>
      </c>
      <c r="D3182" t="s">
        <v>306</v>
      </c>
      <c r="E3182">
        <v>2</v>
      </c>
      <c r="F3182">
        <v>-42</v>
      </c>
      <c r="G3182" t="s">
        <v>307</v>
      </c>
      <c r="H3182" t="s">
        <v>308</v>
      </c>
      <c r="I3182">
        <v>43</v>
      </c>
      <c r="J3182" t="s">
        <v>306</v>
      </c>
      <c r="K3182">
        <v>277184</v>
      </c>
      <c r="L3182">
        <v>1</v>
      </c>
    </row>
    <row r="3183" spans="1:12" x14ac:dyDescent="0.35">
      <c r="A3183">
        <v>2</v>
      </c>
      <c r="C3183">
        <v>0</v>
      </c>
      <c r="D3183" t="s">
        <v>89</v>
      </c>
      <c r="E3183">
        <v>0</v>
      </c>
      <c r="F3183">
        <v>0</v>
      </c>
      <c r="J3183" t="s">
        <v>89</v>
      </c>
      <c r="K3183">
        <v>277184</v>
      </c>
      <c r="L3183">
        <v>1</v>
      </c>
    </row>
    <row r="3184" spans="1:12" x14ac:dyDescent="0.35">
      <c r="A3184">
        <v>3</v>
      </c>
      <c r="C3184">
        <v>0</v>
      </c>
      <c r="D3184" t="s">
        <v>89</v>
      </c>
      <c r="E3184">
        <v>0</v>
      </c>
      <c r="F3184">
        <v>0</v>
      </c>
      <c r="J3184" t="s">
        <v>89</v>
      </c>
      <c r="K3184">
        <v>277184</v>
      </c>
      <c r="L3184">
        <v>1</v>
      </c>
    </row>
    <row r="3185" spans="1:12" x14ac:dyDescent="0.35">
      <c r="A3185">
        <v>4</v>
      </c>
      <c r="C3185">
        <v>0</v>
      </c>
      <c r="D3185" t="s">
        <v>89</v>
      </c>
      <c r="E3185">
        <v>0</v>
      </c>
      <c r="F3185">
        <v>0</v>
      </c>
      <c r="J3185" t="s">
        <v>89</v>
      </c>
      <c r="K3185">
        <v>277184</v>
      </c>
      <c r="L3185">
        <v>1</v>
      </c>
    </row>
    <row r="3186" spans="1:12" x14ac:dyDescent="0.35">
      <c r="A3186">
        <v>5</v>
      </c>
      <c r="C3186">
        <v>0</v>
      </c>
      <c r="D3186" t="s">
        <v>89</v>
      </c>
      <c r="E3186">
        <v>0</v>
      </c>
      <c r="F3186">
        <v>0</v>
      </c>
      <c r="J3186" t="s">
        <v>89</v>
      </c>
      <c r="K3186">
        <v>277184</v>
      </c>
      <c r="L3186">
        <v>1</v>
      </c>
    </row>
    <row r="3187" spans="1:12" x14ac:dyDescent="0.35">
      <c r="A3187">
        <v>6</v>
      </c>
      <c r="C3187">
        <v>0</v>
      </c>
      <c r="D3187" t="s">
        <v>89</v>
      </c>
      <c r="E3187">
        <v>0</v>
      </c>
      <c r="F3187">
        <v>0</v>
      </c>
      <c r="J3187" t="s">
        <v>89</v>
      </c>
      <c r="K3187">
        <v>277184</v>
      </c>
      <c r="L3187">
        <v>1</v>
      </c>
    </row>
    <row r="3188" spans="1:12" x14ac:dyDescent="0.35">
      <c r="A3188">
        <v>7</v>
      </c>
      <c r="C3188">
        <v>0</v>
      </c>
      <c r="D3188" t="s">
        <v>89</v>
      </c>
      <c r="E3188">
        <v>0</v>
      </c>
      <c r="F3188">
        <v>0</v>
      </c>
      <c r="J3188" t="s">
        <v>89</v>
      </c>
      <c r="K3188">
        <v>277184</v>
      </c>
      <c r="L3188">
        <v>1</v>
      </c>
    </row>
    <row r="3189" spans="1:12" x14ac:dyDescent="0.35">
      <c r="A3189">
        <v>8</v>
      </c>
      <c r="C3189">
        <v>0</v>
      </c>
      <c r="D3189" t="s">
        <v>89</v>
      </c>
      <c r="E3189">
        <v>0</v>
      </c>
      <c r="F3189">
        <v>0</v>
      </c>
      <c r="J3189" t="s">
        <v>89</v>
      </c>
      <c r="K3189">
        <v>277184</v>
      </c>
      <c r="L3189">
        <v>1</v>
      </c>
    </row>
    <row r="3190" spans="1:12" x14ac:dyDescent="0.35">
      <c r="A3190">
        <v>9</v>
      </c>
      <c r="C3190">
        <v>0</v>
      </c>
      <c r="D3190" t="s">
        <v>89</v>
      </c>
      <c r="E3190">
        <v>0</v>
      </c>
      <c r="F3190">
        <v>0</v>
      </c>
      <c r="J3190" t="s">
        <v>89</v>
      </c>
      <c r="K3190">
        <v>277184</v>
      </c>
      <c r="L3190">
        <v>1</v>
      </c>
    </row>
    <row r="3191" spans="1:12" x14ac:dyDescent="0.35">
      <c r="A3191">
        <v>10</v>
      </c>
      <c r="C3191">
        <v>0</v>
      </c>
      <c r="D3191" t="s">
        <v>89</v>
      </c>
      <c r="E3191">
        <v>0</v>
      </c>
      <c r="F3191">
        <v>0</v>
      </c>
      <c r="J3191" t="s">
        <v>89</v>
      </c>
      <c r="K3191">
        <v>277184</v>
      </c>
      <c r="L3191">
        <v>1</v>
      </c>
    </row>
    <row r="3192" spans="1:12" x14ac:dyDescent="0.35">
      <c r="A3192">
        <v>11</v>
      </c>
      <c r="C3192">
        <v>0</v>
      </c>
      <c r="D3192" t="s">
        <v>89</v>
      </c>
      <c r="E3192">
        <v>0</v>
      </c>
      <c r="F3192">
        <v>0</v>
      </c>
      <c r="J3192" t="s">
        <v>89</v>
      </c>
      <c r="K3192">
        <v>277184</v>
      </c>
      <c r="L3192">
        <v>1</v>
      </c>
    </row>
    <row r="3193" spans="1:12" x14ac:dyDescent="0.35">
      <c r="A3193">
        <v>12</v>
      </c>
      <c r="C3193">
        <v>0</v>
      </c>
      <c r="D3193" t="s">
        <v>89</v>
      </c>
      <c r="E3193">
        <v>0</v>
      </c>
      <c r="F3193">
        <v>0</v>
      </c>
      <c r="J3193" t="s">
        <v>89</v>
      </c>
      <c r="K3193">
        <v>277184</v>
      </c>
      <c r="L3193">
        <v>1</v>
      </c>
    </row>
    <row r="3194" spans="1:12" x14ac:dyDescent="0.35">
      <c r="A3194">
        <v>1</v>
      </c>
      <c r="B3194" t="s">
        <v>228</v>
      </c>
      <c r="C3194">
        <v>30</v>
      </c>
      <c r="D3194" t="s">
        <v>306</v>
      </c>
      <c r="E3194">
        <v>1</v>
      </c>
      <c r="F3194">
        <v>-42</v>
      </c>
      <c r="G3194" t="s">
        <v>307</v>
      </c>
      <c r="H3194" t="s">
        <v>308</v>
      </c>
      <c r="I3194">
        <v>43</v>
      </c>
      <c r="J3194" t="s">
        <v>306</v>
      </c>
      <c r="K3194">
        <v>683201</v>
      </c>
      <c r="L3194">
        <v>1</v>
      </c>
    </row>
    <row r="3195" spans="1:12" x14ac:dyDescent="0.35">
      <c r="A3195">
        <v>2</v>
      </c>
      <c r="C3195">
        <v>0</v>
      </c>
      <c r="D3195" t="s">
        <v>89</v>
      </c>
      <c r="E3195">
        <v>0</v>
      </c>
      <c r="F3195">
        <v>0</v>
      </c>
      <c r="J3195" t="s">
        <v>89</v>
      </c>
      <c r="K3195">
        <v>683201</v>
      </c>
      <c r="L3195">
        <v>1</v>
      </c>
    </row>
    <row r="3196" spans="1:12" x14ac:dyDescent="0.35">
      <c r="A3196">
        <v>3</v>
      </c>
      <c r="C3196">
        <v>0</v>
      </c>
      <c r="D3196" t="s">
        <v>89</v>
      </c>
      <c r="E3196">
        <v>0</v>
      </c>
      <c r="F3196">
        <v>0</v>
      </c>
      <c r="J3196" t="s">
        <v>89</v>
      </c>
      <c r="K3196">
        <v>683201</v>
      </c>
      <c r="L3196">
        <v>1</v>
      </c>
    </row>
    <row r="3197" spans="1:12" x14ac:dyDescent="0.35">
      <c r="A3197">
        <v>4</v>
      </c>
      <c r="C3197">
        <v>0</v>
      </c>
      <c r="D3197" t="s">
        <v>89</v>
      </c>
      <c r="E3197">
        <v>0</v>
      </c>
      <c r="F3197">
        <v>0</v>
      </c>
      <c r="J3197" t="s">
        <v>89</v>
      </c>
      <c r="K3197">
        <v>683201</v>
      </c>
      <c r="L3197">
        <v>1</v>
      </c>
    </row>
    <row r="3198" spans="1:12" x14ac:dyDescent="0.35">
      <c r="A3198">
        <v>5</v>
      </c>
      <c r="C3198">
        <v>0</v>
      </c>
      <c r="D3198" t="s">
        <v>89</v>
      </c>
      <c r="E3198">
        <v>0</v>
      </c>
      <c r="F3198">
        <v>0</v>
      </c>
      <c r="J3198" t="s">
        <v>89</v>
      </c>
      <c r="K3198">
        <v>683201</v>
      </c>
      <c r="L3198">
        <v>1</v>
      </c>
    </row>
    <row r="3199" spans="1:12" x14ac:dyDescent="0.35">
      <c r="A3199">
        <v>6</v>
      </c>
      <c r="C3199">
        <v>0</v>
      </c>
      <c r="D3199" t="s">
        <v>89</v>
      </c>
      <c r="E3199">
        <v>0</v>
      </c>
      <c r="F3199">
        <v>0</v>
      </c>
      <c r="J3199" t="s">
        <v>89</v>
      </c>
      <c r="K3199">
        <v>683201</v>
      </c>
      <c r="L3199">
        <v>1</v>
      </c>
    </row>
    <row r="3200" spans="1:12" x14ac:dyDescent="0.35">
      <c r="A3200">
        <v>7</v>
      </c>
      <c r="C3200">
        <v>0</v>
      </c>
      <c r="D3200" t="s">
        <v>89</v>
      </c>
      <c r="E3200">
        <v>0</v>
      </c>
      <c r="F3200">
        <v>0</v>
      </c>
      <c r="J3200" t="s">
        <v>89</v>
      </c>
      <c r="K3200">
        <v>683201</v>
      </c>
      <c r="L3200">
        <v>1</v>
      </c>
    </row>
    <row r="3201" spans="1:12" x14ac:dyDescent="0.35">
      <c r="A3201">
        <v>8</v>
      </c>
      <c r="C3201">
        <v>0</v>
      </c>
      <c r="D3201" t="s">
        <v>89</v>
      </c>
      <c r="E3201">
        <v>0</v>
      </c>
      <c r="F3201">
        <v>0</v>
      </c>
      <c r="J3201" t="s">
        <v>89</v>
      </c>
      <c r="K3201">
        <v>683201</v>
      </c>
      <c r="L3201">
        <v>1</v>
      </c>
    </row>
    <row r="3202" spans="1:12" x14ac:dyDescent="0.35">
      <c r="A3202">
        <v>9</v>
      </c>
      <c r="C3202">
        <v>0</v>
      </c>
      <c r="D3202" t="s">
        <v>89</v>
      </c>
      <c r="E3202">
        <v>0</v>
      </c>
      <c r="F3202">
        <v>0</v>
      </c>
      <c r="J3202" t="s">
        <v>89</v>
      </c>
      <c r="K3202">
        <v>683201</v>
      </c>
      <c r="L3202">
        <v>1</v>
      </c>
    </row>
    <row r="3203" spans="1:12" x14ac:dyDescent="0.35">
      <c r="A3203">
        <v>10</v>
      </c>
      <c r="C3203">
        <v>0</v>
      </c>
      <c r="D3203" t="s">
        <v>89</v>
      </c>
      <c r="E3203">
        <v>0</v>
      </c>
      <c r="F3203">
        <v>0</v>
      </c>
      <c r="J3203" t="s">
        <v>89</v>
      </c>
      <c r="K3203">
        <v>683201</v>
      </c>
      <c r="L3203">
        <v>1</v>
      </c>
    </row>
    <row r="3204" spans="1:12" x14ac:dyDescent="0.35">
      <c r="A3204">
        <v>11</v>
      </c>
      <c r="C3204">
        <v>0</v>
      </c>
      <c r="D3204" t="s">
        <v>89</v>
      </c>
      <c r="E3204">
        <v>0</v>
      </c>
      <c r="F3204">
        <v>0</v>
      </c>
      <c r="J3204" t="s">
        <v>89</v>
      </c>
      <c r="K3204">
        <v>683201</v>
      </c>
      <c r="L3204">
        <v>1</v>
      </c>
    </row>
    <row r="3205" spans="1:12" x14ac:dyDescent="0.35">
      <c r="A3205">
        <v>12</v>
      </c>
      <c r="C3205">
        <v>0</v>
      </c>
      <c r="D3205" t="s">
        <v>89</v>
      </c>
      <c r="E3205">
        <v>0</v>
      </c>
      <c r="F3205">
        <v>0</v>
      </c>
      <c r="J3205" t="s">
        <v>89</v>
      </c>
      <c r="K3205">
        <v>683201</v>
      </c>
      <c r="L3205">
        <v>1</v>
      </c>
    </row>
    <row r="3206" spans="1:12" x14ac:dyDescent="0.35">
      <c r="A3206">
        <v>1</v>
      </c>
      <c r="B3206" t="s">
        <v>228</v>
      </c>
      <c r="C3206">
        <v>7</v>
      </c>
      <c r="D3206" t="s">
        <v>306</v>
      </c>
      <c r="E3206">
        <v>1</v>
      </c>
      <c r="F3206">
        <v>-42</v>
      </c>
      <c r="G3206" t="s">
        <v>307</v>
      </c>
      <c r="H3206" t="s">
        <v>308</v>
      </c>
      <c r="I3206">
        <v>43</v>
      </c>
      <c r="J3206" t="s">
        <v>306</v>
      </c>
      <c r="K3206">
        <v>280553</v>
      </c>
      <c r="L3206">
        <v>1</v>
      </c>
    </row>
    <row r="3207" spans="1:12" x14ac:dyDescent="0.35">
      <c r="A3207">
        <v>2</v>
      </c>
      <c r="C3207">
        <v>0</v>
      </c>
      <c r="D3207" t="s">
        <v>89</v>
      </c>
      <c r="E3207">
        <v>0</v>
      </c>
      <c r="F3207">
        <v>0</v>
      </c>
      <c r="J3207" t="s">
        <v>89</v>
      </c>
      <c r="K3207">
        <v>280553</v>
      </c>
      <c r="L3207">
        <v>1</v>
      </c>
    </row>
    <row r="3208" spans="1:12" x14ac:dyDescent="0.35">
      <c r="A3208">
        <v>3</v>
      </c>
      <c r="C3208">
        <v>0</v>
      </c>
      <c r="D3208" t="s">
        <v>89</v>
      </c>
      <c r="E3208">
        <v>0</v>
      </c>
      <c r="F3208">
        <v>0</v>
      </c>
      <c r="J3208" t="s">
        <v>89</v>
      </c>
      <c r="K3208">
        <v>280553</v>
      </c>
      <c r="L3208">
        <v>1</v>
      </c>
    </row>
    <row r="3209" spans="1:12" x14ac:dyDescent="0.35">
      <c r="A3209">
        <v>4</v>
      </c>
      <c r="C3209">
        <v>0</v>
      </c>
      <c r="D3209" t="s">
        <v>89</v>
      </c>
      <c r="E3209">
        <v>0</v>
      </c>
      <c r="F3209">
        <v>0</v>
      </c>
      <c r="J3209" t="s">
        <v>89</v>
      </c>
      <c r="K3209">
        <v>280553</v>
      </c>
      <c r="L3209">
        <v>1</v>
      </c>
    </row>
    <row r="3210" spans="1:12" x14ac:dyDescent="0.35">
      <c r="A3210">
        <v>5</v>
      </c>
      <c r="C3210">
        <v>0</v>
      </c>
      <c r="D3210" t="s">
        <v>89</v>
      </c>
      <c r="E3210">
        <v>0</v>
      </c>
      <c r="F3210">
        <v>0</v>
      </c>
      <c r="J3210" t="s">
        <v>89</v>
      </c>
      <c r="K3210">
        <v>280553</v>
      </c>
      <c r="L3210">
        <v>1</v>
      </c>
    </row>
    <row r="3211" spans="1:12" x14ac:dyDescent="0.35">
      <c r="A3211">
        <v>6</v>
      </c>
      <c r="C3211">
        <v>0</v>
      </c>
      <c r="D3211" t="s">
        <v>89</v>
      </c>
      <c r="E3211">
        <v>0</v>
      </c>
      <c r="F3211">
        <v>0</v>
      </c>
      <c r="J3211" t="s">
        <v>89</v>
      </c>
      <c r="K3211">
        <v>280553</v>
      </c>
      <c r="L3211">
        <v>1</v>
      </c>
    </row>
    <row r="3212" spans="1:12" x14ac:dyDescent="0.35">
      <c r="A3212">
        <v>7</v>
      </c>
      <c r="C3212">
        <v>0</v>
      </c>
      <c r="D3212" t="s">
        <v>89</v>
      </c>
      <c r="E3212">
        <v>0</v>
      </c>
      <c r="F3212">
        <v>0</v>
      </c>
      <c r="J3212" t="s">
        <v>89</v>
      </c>
      <c r="K3212">
        <v>280553</v>
      </c>
      <c r="L3212">
        <v>1</v>
      </c>
    </row>
    <row r="3213" spans="1:12" x14ac:dyDescent="0.35">
      <c r="A3213">
        <v>8</v>
      </c>
      <c r="C3213">
        <v>0</v>
      </c>
      <c r="D3213" t="s">
        <v>89</v>
      </c>
      <c r="E3213">
        <v>0</v>
      </c>
      <c r="F3213">
        <v>0</v>
      </c>
      <c r="J3213" t="s">
        <v>89</v>
      </c>
      <c r="K3213">
        <v>280553</v>
      </c>
      <c r="L3213">
        <v>1</v>
      </c>
    </row>
    <row r="3214" spans="1:12" x14ac:dyDescent="0.35">
      <c r="A3214">
        <v>9</v>
      </c>
      <c r="C3214">
        <v>0</v>
      </c>
      <c r="D3214" t="s">
        <v>89</v>
      </c>
      <c r="E3214">
        <v>0</v>
      </c>
      <c r="F3214">
        <v>0</v>
      </c>
      <c r="J3214" t="s">
        <v>89</v>
      </c>
      <c r="K3214">
        <v>280553</v>
      </c>
      <c r="L3214">
        <v>1</v>
      </c>
    </row>
    <row r="3215" spans="1:12" x14ac:dyDescent="0.35">
      <c r="A3215">
        <v>10</v>
      </c>
      <c r="C3215">
        <v>0</v>
      </c>
      <c r="D3215" t="s">
        <v>89</v>
      </c>
      <c r="E3215">
        <v>0</v>
      </c>
      <c r="F3215">
        <v>0</v>
      </c>
      <c r="J3215" t="s">
        <v>89</v>
      </c>
      <c r="K3215">
        <v>280553</v>
      </c>
      <c r="L3215">
        <v>1</v>
      </c>
    </row>
    <row r="3216" spans="1:12" x14ac:dyDescent="0.35">
      <c r="A3216">
        <v>11</v>
      </c>
      <c r="C3216">
        <v>0</v>
      </c>
      <c r="D3216" t="s">
        <v>89</v>
      </c>
      <c r="E3216">
        <v>0</v>
      </c>
      <c r="F3216">
        <v>0</v>
      </c>
      <c r="J3216" t="s">
        <v>89</v>
      </c>
      <c r="K3216">
        <v>280553</v>
      </c>
      <c r="L3216">
        <v>1</v>
      </c>
    </row>
    <row r="3217" spans="1:12" x14ac:dyDescent="0.35">
      <c r="A3217">
        <v>12</v>
      </c>
      <c r="C3217">
        <v>0</v>
      </c>
      <c r="D3217" t="s">
        <v>89</v>
      </c>
      <c r="E3217">
        <v>0</v>
      </c>
      <c r="F3217">
        <v>0</v>
      </c>
      <c r="J3217" t="s">
        <v>89</v>
      </c>
      <c r="K3217">
        <v>280553</v>
      </c>
      <c r="L3217">
        <v>1</v>
      </c>
    </row>
    <row r="3218" spans="1:12" x14ac:dyDescent="0.35">
      <c r="A3218">
        <v>1</v>
      </c>
      <c r="B3218" t="s">
        <v>228</v>
      </c>
      <c r="C3218">
        <v>8</v>
      </c>
      <c r="D3218" t="s">
        <v>306</v>
      </c>
      <c r="E3218">
        <v>1</v>
      </c>
      <c r="F3218">
        <v>-42</v>
      </c>
      <c r="G3218" t="s">
        <v>307</v>
      </c>
      <c r="H3218" t="s">
        <v>308</v>
      </c>
      <c r="I3218">
        <v>43</v>
      </c>
      <c r="J3218" t="s">
        <v>306</v>
      </c>
      <c r="K3218">
        <v>975294</v>
      </c>
      <c r="L3218">
        <v>1</v>
      </c>
    </row>
    <row r="3219" spans="1:12" x14ac:dyDescent="0.35">
      <c r="A3219">
        <v>2</v>
      </c>
      <c r="C3219">
        <v>0</v>
      </c>
      <c r="D3219" t="s">
        <v>89</v>
      </c>
      <c r="E3219">
        <v>0</v>
      </c>
      <c r="F3219">
        <v>0</v>
      </c>
      <c r="J3219" t="s">
        <v>89</v>
      </c>
      <c r="K3219">
        <v>975294</v>
      </c>
      <c r="L3219">
        <v>1</v>
      </c>
    </row>
    <row r="3220" spans="1:12" x14ac:dyDescent="0.35">
      <c r="A3220">
        <v>3</v>
      </c>
      <c r="C3220">
        <v>0</v>
      </c>
      <c r="D3220" t="s">
        <v>89</v>
      </c>
      <c r="E3220">
        <v>0</v>
      </c>
      <c r="F3220">
        <v>0</v>
      </c>
      <c r="J3220" t="s">
        <v>89</v>
      </c>
      <c r="K3220">
        <v>975294</v>
      </c>
      <c r="L3220">
        <v>1</v>
      </c>
    </row>
    <row r="3221" spans="1:12" x14ac:dyDescent="0.35">
      <c r="A3221">
        <v>4</v>
      </c>
      <c r="C3221">
        <v>0</v>
      </c>
      <c r="D3221" t="s">
        <v>89</v>
      </c>
      <c r="E3221">
        <v>0</v>
      </c>
      <c r="F3221">
        <v>0</v>
      </c>
      <c r="J3221" t="s">
        <v>89</v>
      </c>
      <c r="K3221">
        <v>975294</v>
      </c>
      <c r="L3221">
        <v>1</v>
      </c>
    </row>
    <row r="3222" spans="1:12" x14ac:dyDescent="0.35">
      <c r="A3222">
        <v>5</v>
      </c>
      <c r="C3222">
        <v>0</v>
      </c>
      <c r="D3222" t="s">
        <v>89</v>
      </c>
      <c r="E3222">
        <v>0</v>
      </c>
      <c r="F3222">
        <v>0</v>
      </c>
      <c r="J3222" t="s">
        <v>89</v>
      </c>
      <c r="K3222">
        <v>975294</v>
      </c>
      <c r="L3222">
        <v>1</v>
      </c>
    </row>
    <row r="3223" spans="1:12" x14ac:dyDescent="0.35">
      <c r="A3223">
        <v>6</v>
      </c>
      <c r="C3223">
        <v>0</v>
      </c>
      <c r="D3223" t="s">
        <v>89</v>
      </c>
      <c r="E3223">
        <v>0</v>
      </c>
      <c r="F3223">
        <v>0</v>
      </c>
      <c r="J3223" t="s">
        <v>89</v>
      </c>
      <c r="K3223">
        <v>975294</v>
      </c>
      <c r="L3223">
        <v>1</v>
      </c>
    </row>
    <row r="3224" spans="1:12" x14ac:dyDescent="0.35">
      <c r="A3224">
        <v>7</v>
      </c>
      <c r="C3224">
        <v>0</v>
      </c>
      <c r="D3224" t="s">
        <v>89</v>
      </c>
      <c r="E3224">
        <v>0</v>
      </c>
      <c r="F3224">
        <v>0</v>
      </c>
      <c r="J3224" t="s">
        <v>89</v>
      </c>
      <c r="K3224">
        <v>975294</v>
      </c>
      <c r="L3224">
        <v>1</v>
      </c>
    </row>
    <row r="3225" spans="1:12" x14ac:dyDescent="0.35">
      <c r="A3225">
        <v>8</v>
      </c>
      <c r="C3225">
        <v>0</v>
      </c>
      <c r="D3225" t="s">
        <v>89</v>
      </c>
      <c r="E3225">
        <v>0</v>
      </c>
      <c r="F3225">
        <v>0</v>
      </c>
      <c r="J3225" t="s">
        <v>89</v>
      </c>
      <c r="K3225">
        <v>975294</v>
      </c>
      <c r="L3225">
        <v>1</v>
      </c>
    </row>
    <row r="3226" spans="1:12" x14ac:dyDescent="0.35">
      <c r="A3226">
        <v>9</v>
      </c>
      <c r="C3226">
        <v>0</v>
      </c>
      <c r="D3226" t="s">
        <v>89</v>
      </c>
      <c r="E3226">
        <v>0</v>
      </c>
      <c r="F3226">
        <v>0</v>
      </c>
      <c r="J3226" t="s">
        <v>89</v>
      </c>
      <c r="K3226">
        <v>975294</v>
      </c>
      <c r="L3226">
        <v>1</v>
      </c>
    </row>
    <row r="3227" spans="1:12" x14ac:dyDescent="0.35">
      <c r="A3227">
        <v>10</v>
      </c>
      <c r="C3227">
        <v>0</v>
      </c>
      <c r="D3227" t="s">
        <v>89</v>
      </c>
      <c r="E3227">
        <v>0</v>
      </c>
      <c r="F3227">
        <v>0</v>
      </c>
      <c r="J3227" t="s">
        <v>89</v>
      </c>
      <c r="K3227">
        <v>975294</v>
      </c>
      <c r="L3227">
        <v>1</v>
      </c>
    </row>
    <row r="3228" spans="1:12" x14ac:dyDescent="0.35">
      <c r="A3228">
        <v>11</v>
      </c>
      <c r="C3228">
        <v>0</v>
      </c>
      <c r="D3228" t="s">
        <v>89</v>
      </c>
      <c r="E3228">
        <v>0</v>
      </c>
      <c r="F3228">
        <v>0</v>
      </c>
      <c r="J3228" t="s">
        <v>89</v>
      </c>
      <c r="K3228">
        <v>975294</v>
      </c>
      <c r="L3228">
        <v>1</v>
      </c>
    </row>
    <row r="3229" spans="1:12" x14ac:dyDescent="0.35">
      <c r="A3229">
        <v>12</v>
      </c>
      <c r="C3229">
        <v>0</v>
      </c>
      <c r="D3229" t="s">
        <v>89</v>
      </c>
      <c r="E3229">
        <v>0</v>
      </c>
      <c r="F3229">
        <v>0</v>
      </c>
      <c r="J3229" t="s">
        <v>89</v>
      </c>
      <c r="K3229">
        <v>975294</v>
      </c>
      <c r="L3229">
        <v>1</v>
      </c>
    </row>
    <row r="3230" spans="1:12" x14ac:dyDescent="0.35">
      <c r="A3230">
        <v>1</v>
      </c>
      <c r="B3230" t="s">
        <v>228</v>
      </c>
      <c r="C3230">
        <v>43</v>
      </c>
      <c r="D3230" t="s">
        <v>306</v>
      </c>
      <c r="E3230">
        <v>1</v>
      </c>
      <c r="F3230">
        <v>-42</v>
      </c>
      <c r="G3230" t="s">
        <v>307</v>
      </c>
      <c r="H3230" t="s">
        <v>308</v>
      </c>
      <c r="I3230">
        <v>43</v>
      </c>
      <c r="J3230" t="s">
        <v>306</v>
      </c>
      <c r="K3230">
        <v>1176528</v>
      </c>
      <c r="L3230">
        <v>1</v>
      </c>
    </row>
    <row r="3231" spans="1:12" x14ac:dyDescent="0.35">
      <c r="A3231">
        <v>2</v>
      </c>
      <c r="C3231">
        <v>0</v>
      </c>
      <c r="D3231" t="s">
        <v>89</v>
      </c>
      <c r="E3231">
        <v>0</v>
      </c>
      <c r="F3231">
        <v>0</v>
      </c>
      <c r="J3231" t="s">
        <v>89</v>
      </c>
      <c r="K3231">
        <v>1176528</v>
      </c>
      <c r="L3231">
        <v>1</v>
      </c>
    </row>
    <row r="3232" spans="1:12" x14ac:dyDescent="0.35">
      <c r="A3232">
        <v>3</v>
      </c>
      <c r="C3232">
        <v>0</v>
      </c>
      <c r="D3232" t="s">
        <v>89</v>
      </c>
      <c r="E3232">
        <v>0</v>
      </c>
      <c r="F3232">
        <v>0</v>
      </c>
      <c r="J3232" t="s">
        <v>89</v>
      </c>
      <c r="K3232">
        <v>1176528</v>
      </c>
      <c r="L3232">
        <v>1</v>
      </c>
    </row>
    <row r="3233" spans="1:12" x14ac:dyDescent="0.35">
      <c r="A3233">
        <v>4</v>
      </c>
      <c r="C3233">
        <v>0</v>
      </c>
      <c r="D3233" t="s">
        <v>89</v>
      </c>
      <c r="E3233">
        <v>0</v>
      </c>
      <c r="F3233">
        <v>0</v>
      </c>
      <c r="J3233" t="s">
        <v>89</v>
      </c>
      <c r="K3233">
        <v>1176528</v>
      </c>
      <c r="L3233">
        <v>1</v>
      </c>
    </row>
    <row r="3234" spans="1:12" x14ac:dyDescent="0.35">
      <c r="A3234">
        <v>5</v>
      </c>
      <c r="C3234">
        <v>0</v>
      </c>
      <c r="D3234" t="s">
        <v>89</v>
      </c>
      <c r="E3234">
        <v>0</v>
      </c>
      <c r="F3234">
        <v>0</v>
      </c>
      <c r="J3234" t="s">
        <v>89</v>
      </c>
      <c r="K3234">
        <v>1176528</v>
      </c>
      <c r="L3234">
        <v>1</v>
      </c>
    </row>
    <row r="3235" spans="1:12" x14ac:dyDescent="0.35">
      <c r="A3235">
        <v>6</v>
      </c>
      <c r="C3235">
        <v>0</v>
      </c>
      <c r="D3235" t="s">
        <v>89</v>
      </c>
      <c r="E3235">
        <v>0</v>
      </c>
      <c r="F3235">
        <v>0</v>
      </c>
      <c r="J3235" t="s">
        <v>89</v>
      </c>
      <c r="K3235">
        <v>1176528</v>
      </c>
      <c r="L3235">
        <v>1</v>
      </c>
    </row>
    <row r="3236" spans="1:12" x14ac:dyDescent="0.35">
      <c r="A3236">
        <v>7</v>
      </c>
      <c r="C3236">
        <v>0</v>
      </c>
      <c r="D3236" t="s">
        <v>89</v>
      </c>
      <c r="E3236">
        <v>0</v>
      </c>
      <c r="F3236">
        <v>0</v>
      </c>
      <c r="J3236" t="s">
        <v>89</v>
      </c>
      <c r="K3236">
        <v>1176528</v>
      </c>
      <c r="L3236">
        <v>1</v>
      </c>
    </row>
    <row r="3237" spans="1:12" x14ac:dyDescent="0.35">
      <c r="A3237">
        <v>8</v>
      </c>
      <c r="C3237">
        <v>0</v>
      </c>
      <c r="D3237" t="s">
        <v>89</v>
      </c>
      <c r="E3237">
        <v>0</v>
      </c>
      <c r="F3237">
        <v>0</v>
      </c>
      <c r="J3237" t="s">
        <v>89</v>
      </c>
      <c r="K3237">
        <v>1176528</v>
      </c>
      <c r="L3237">
        <v>1</v>
      </c>
    </row>
    <row r="3238" spans="1:12" x14ac:dyDescent="0.35">
      <c r="A3238">
        <v>9</v>
      </c>
      <c r="C3238">
        <v>0</v>
      </c>
      <c r="D3238" t="s">
        <v>89</v>
      </c>
      <c r="E3238">
        <v>0</v>
      </c>
      <c r="F3238">
        <v>0</v>
      </c>
      <c r="J3238" t="s">
        <v>89</v>
      </c>
      <c r="K3238">
        <v>1176528</v>
      </c>
      <c r="L3238">
        <v>1</v>
      </c>
    </row>
    <row r="3239" spans="1:12" x14ac:dyDescent="0.35">
      <c r="A3239">
        <v>10</v>
      </c>
      <c r="C3239">
        <v>0</v>
      </c>
      <c r="D3239" t="s">
        <v>89</v>
      </c>
      <c r="E3239">
        <v>0</v>
      </c>
      <c r="F3239">
        <v>0</v>
      </c>
      <c r="J3239" t="s">
        <v>89</v>
      </c>
      <c r="K3239">
        <v>1176528</v>
      </c>
      <c r="L3239">
        <v>1</v>
      </c>
    </row>
    <row r="3240" spans="1:12" x14ac:dyDescent="0.35">
      <c r="A3240">
        <v>11</v>
      </c>
      <c r="C3240">
        <v>0</v>
      </c>
      <c r="D3240" t="s">
        <v>89</v>
      </c>
      <c r="E3240">
        <v>0</v>
      </c>
      <c r="F3240">
        <v>0</v>
      </c>
      <c r="J3240" t="s">
        <v>89</v>
      </c>
      <c r="K3240">
        <v>1176528</v>
      </c>
      <c r="L3240">
        <v>1</v>
      </c>
    </row>
    <row r="3241" spans="1:12" x14ac:dyDescent="0.35">
      <c r="A3241">
        <v>12</v>
      </c>
      <c r="C3241">
        <v>0</v>
      </c>
      <c r="D3241" t="s">
        <v>89</v>
      </c>
      <c r="E3241">
        <v>0</v>
      </c>
      <c r="F3241">
        <v>0</v>
      </c>
      <c r="J3241" t="s">
        <v>89</v>
      </c>
      <c r="K3241">
        <v>1176528</v>
      </c>
      <c r="L3241">
        <v>1</v>
      </c>
    </row>
    <row r="3242" spans="1:12" x14ac:dyDescent="0.35">
      <c r="A3242">
        <v>1</v>
      </c>
      <c r="B3242" t="s">
        <v>228</v>
      </c>
      <c r="C3242">
        <v>9</v>
      </c>
      <c r="D3242" t="s">
        <v>306</v>
      </c>
      <c r="E3242">
        <v>1</v>
      </c>
      <c r="F3242">
        <v>-42</v>
      </c>
      <c r="G3242" t="s">
        <v>307</v>
      </c>
      <c r="H3242" t="s">
        <v>308</v>
      </c>
      <c r="I3242">
        <v>43</v>
      </c>
      <c r="J3242" t="s">
        <v>306</v>
      </c>
      <c r="K3242">
        <v>1218177</v>
      </c>
      <c r="L3242">
        <v>1</v>
      </c>
    </row>
    <row r="3243" spans="1:12" x14ac:dyDescent="0.35">
      <c r="A3243">
        <v>2</v>
      </c>
      <c r="C3243">
        <v>0</v>
      </c>
      <c r="D3243" t="s">
        <v>89</v>
      </c>
      <c r="E3243">
        <v>0</v>
      </c>
      <c r="F3243">
        <v>0</v>
      </c>
      <c r="J3243" t="s">
        <v>89</v>
      </c>
      <c r="K3243">
        <v>1218177</v>
      </c>
      <c r="L3243">
        <v>1</v>
      </c>
    </row>
    <row r="3244" spans="1:12" x14ac:dyDescent="0.35">
      <c r="A3244">
        <v>3</v>
      </c>
      <c r="C3244">
        <v>0</v>
      </c>
      <c r="D3244" t="s">
        <v>89</v>
      </c>
      <c r="E3244">
        <v>0</v>
      </c>
      <c r="F3244">
        <v>0</v>
      </c>
      <c r="J3244" t="s">
        <v>89</v>
      </c>
      <c r="K3244">
        <v>1218177</v>
      </c>
      <c r="L3244">
        <v>1</v>
      </c>
    </row>
    <row r="3245" spans="1:12" x14ac:dyDescent="0.35">
      <c r="A3245">
        <v>4</v>
      </c>
      <c r="C3245">
        <v>0</v>
      </c>
      <c r="D3245" t="s">
        <v>89</v>
      </c>
      <c r="E3245">
        <v>0</v>
      </c>
      <c r="F3245">
        <v>0</v>
      </c>
      <c r="J3245" t="s">
        <v>89</v>
      </c>
      <c r="K3245">
        <v>1218177</v>
      </c>
      <c r="L3245">
        <v>1</v>
      </c>
    </row>
    <row r="3246" spans="1:12" x14ac:dyDescent="0.35">
      <c r="A3246">
        <v>5</v>
      </c>
      <c r="C3246">
        <v>0</v>
      </c>
      <c r="D3246" t="s">
        <v>89</v>
      </c>
      <c r="E3246">
        <v>0</v>
      </c>
      <c r="F3246">
        <v>0</v>
      </c>
      <c r="J3246" t="s">
        <v>89</v>
      </c>
      <c r="K3246">
        <v>1218177</v>
      </c>
      <c r="L3246">
        <v>1</v>
      </c>
    </row>
    <row r="3247" spans="1:12" x14ac:dyDescent="0.35">
      <c r="A3247">
        <v>6</v>
      </c>
      <c r="C3247">
        <v>0</v>
      </c>
      <c r="D3247" t="s">
        <v>89</v>
      </c>
      <c r="E3247">
        <v>0</v>
      </c>
      <c r="F3247">
        <v>0</v>
      </c>
      <c r="J3247" t="s">
        <v>89</v>
      </c>
      <c r="K3247">
        <v>1218177</v>
      </c>
      <c r="L3247">
        <v>1</v>
      </c>
    </row>
    <row r="3248" spans="1:12" x14ac:dyDescent="0.35">
      <c r="A3248">
        <v>7</v>
      </c>
      <c r="C3248">
        <v>0</v>
      </c>
      <c r="D3248" t="s">
        <v>89</v>
      </c>
      <c r="E3248">
        <v>0</v>
      </c>
      <c r="F3248">
        <v>0</v>
      </c>
      <c r="J3248" t="s">
        <v>89</v>
      </c>
      <c r="K3248">
        <v>1218177</v>
      </c>
      <c r="L3248">
        <v>1</v>
      </c>
    </row>
    <row r="3249" spans="1:12" x14ac:dyDescent="0.35">
      <c r="A3249">
        <v>8</v>
      </c>
      <c r="C3249">
        <v>0</v>
      </c>
      <c r="D3249" t="s">
        <v>89</v>
      </c>
      <c r="E3249">
        <v>0</v>
      </c>
      <c r="F3249">
        <v>0</v>
      </c>
      <c r="J3249" t="s">
        <v>89</v>
      </c>
      <c r="K3249">
        <v>1218177</v>
      </c>
      <c r="L3249">
        <v>1</v>
      </c>
    </row>
    <row r="3250" spans="1:12" x14ac:dyDescent="0.35">
      <c r="A3250">
        <v>9</v>
      </c>
      <c r="C3250">
        <v>0</v>
      </c>
      <c r="D3250" t="s">
        <v>89</v>
      </c>
      <c r="E3250">
        <v>0</v>
      </c>
      <c r="F3250">
        <v>0</v>
      </c>
      <c r="J3250" t="s">
        <v>89</v>
      </c>
      <c r="K3250">
        <v>1218177</v>
      </c>
      <c r="L3250">
        <v>1</v>
      </c>
    </row>
    <row r="3251" spans="1:12" x14ac:dyDescent="0.35">
      <c r="A3251">
        <v>10</v>
      </c>
      <c r="C3251">
        <v>0</v>
      </c>
      <c r="D3251" t="s">
        <v>89</v>
      </c>
      <c r="E3251">
        <v>0</v>
      </c>
      <c r="F3251">
        <v>0</v>
      </c>
      <c r="J3251" t="s">
        <v>89</v>
      </c>
      <c r="K3251">
        <v>1218177</v>
      </c>
      <c r="L3251">
        <v>1</v>
      </c>
    </row>
    <row r="3252" spans="1:12" x14ac:dyDescent="0.35">
      <c r="A3252">
        <v>11</v>
      </c>
      <c r="C3252">
        <v>0</v>
      </c>
      <c r="D3252" t="s">
        <v>89</v>
      </c>
      <c r="E3252">
        <v>0</v>
      </c>
      <c r="F3252">
        <v>0</v>
      </c>
      <c r="J3252" t="s">
        <v>89</v>
      </c>
      <c r="K3252">
        <v>1218177</v>
      </c>
      <c r="L3252">
        <v>1</v>
      </c>
    </row>
    <row r="3253" spans="1:12" x14ac:dyDescent="0.35">
      <c r="A3253">
        <v>12</v>
      </c>
      <c r="C3253">
        <v>0</v>
      </c>
      <c r="D3253" t="s">
        <v>89</v>
      </c>
      <c r="E3253">
        <v>0</v>
      </c>
      <c r="F3253">
        <v>0</v>
      </c>
      <c r="J3253" t="s">
        <v>89</v>
      </c>
      <c r="K3253">
        <v>1218177</v>
      </c>
      <c r="L3253">
        <v>1</v>
      </c>
    </row>
    <row r="3254" spans="1:12" x14ac:dyDescent="0.35">
      <c r="A3254">
        <v>1</v>
      </c>
      <c r="B3254" t="s">
        <v>228</v>
      </c>
      <c r="C3254">
        <v>40</v>
      </c>
      <c r="D3254" t="s">
        <v>306</v>
      </c>
      <c r="E3254">
        <v>1</v>
      </c>
      <c r="F3254">
        <v>-42</v>
      </c>
      <c r="G3254" t="s">
        <v>307</v>
      </c>
      <c r="H3254" t="s">
        <v>308</v>
      </c>
      <c r="I3254">
        <v>43</v>
      </c>
      <c r="J3254" t="s">
        <v>306</v>
      </c>
      <c r="K3254">
        <v>1243131</v>
      </c>
      <c r="L3254">
        <v>1</v>
      </c>
    </row>
    <row r="3255" spans="1:12" x14ac:dyDescent="0.35">
      <c r="A3255">
        <v>2</v>
      </c>
      <c r="C3255">
        <v>0</v>
      </c>
      <c r="D3255" t="s">
        <v>89</v>
      </c>
      <c r="E3255">
        <v>0</v>
      </c>
      <c r="F3255">
        <v>0</v>
      </c>
      <c r="J3255" t="s">
        <v>89</v>
      </c>
      <c r="K3255">
        <v>1243131</v>
      </c>
      <c r="L3255">
        <v>1</v>
      </c>
    </row>
    <row r="3256" spans="1:12" x14ac:dyDescent="0.35">
      <c r="A3256">
        <v>3</v>
      </c>
      <c r="C3256">
        <v>0</v>
      </c>
      <c r="D3256" t="s">
        <v>89</v>
      </c>
      <c r="E3256">
        <v>0</v>
      </c>
      <c r="F3256">
        <v>0</v>
      </c>
      <c r="J3256" t="s">
        <v>89</v>
      </c>
      <c r="K3256">
        <v>1243131</v>
      </c>
      <c r="L3256">
        <v>1</v>
      </c>
    </row>
    <row r="3257" spans="1:12" x14ac:dyDescent="0.35">
      <c r="A3257">
        <v>4</v>
      </c>
      <c r="C3257">
        <v>0</v>
      </c>
      <c r="D3257" t="s">
        <v>89</v>
      </c>
      <c r="E3257">
        <v>0</v>
      </c>
      <c r="F3257">
        <v>0</v>
      </c>
      <c r="J3257" t="s">
        <v>89</v>
      </c>
      <c r="K3257">
        <v>1243131</v>
      </c>
      <c r="L3257">
        <v>1</v>
      </c>
    </row>
    <row r="3258" spans="1:12" x14ac:dyDescent="0.35">
      <c r="A3258">
        <v>5</v>
      </c>
      <c r="C3258">
        <v>0</v>
      </c>
      <c r="D3258" t="s">
        <v>89</v>
      </c>
      <c r="E3258">
        <v>0</v>
      </c>
      <c r="F3258">
        <v>0</v>
      </c>
      <c r="J3258" t="s">
        <v>89</v>
      </c>
      <c r="K3258">
        <v>1243131</v>
      </c>
      <c r="L3258">
        <v>1</v>
      </c>
    </row>
    <row r="3259" spans="1:12" x14ac:dyDescent="0.35">
      <c r="A3259">
        <v>6</v>
      </c>
      <c r="C3259">
        <v>0</v>
      </c>
      <c r="D3259" t="s">
        <v>89</v>
      </c>
      <c r="E3259">
        <v>0</v>
      </c>
      <c r="F3259">
        <v>0</v>
      </c>
      <c r="J3259" t="s">
        <v>89</v>
      </c>
      <c r="K3259">
        <v>1243131</v>
      </c>
      <c r="L3259">
        <v>1</v>
      </c>
    </row>
    <row r="3260" spans="1:12" x14ac:dyDescent="0.35">
      <c r="A3260">
        <v>7</v>
      </c>
      <c r="C3260">
        <v>0</v>
      </c>
      <c r="D3260" t="s">
        <v>89</v>
      </c>
      <c r="E3260">
        <v>0</v>
      </c>
      <c r="F3260">
        <v>0</v>
      </c>
      <c r="J3260" t="s">
        <v>89</v>
      </c>
      <c r="K3260">
        <v>1243131</v>
      </c>
      <c r="L3260">
        <v>1</v>
      </c>
    </row>
    <row r="3261" spans="1:12" x14ac:dyDescent="0.35">
      <c r="A3261">
        <v>8</v>
      </c>
      <c r="C3261">
        <v>0</v>
      </c>
      <c r="D3261" t="s">
        <v>89</v>
      </c>
      <c r="E3261">
        <v>0</v>
      </c>
      <c r="F3261">
        <v>0</v>
      </c>
      <c r="J3261" t="s">
        <v>89</v>
      </c>
      <c r="K3261">
        <v>1243131</v>
      </c>
      <c r="L3261">
        <v>1</v>
      </c>
    </row>
    <row r="3262" spans="1:12" x14ac:dyDescent="0.35">
      <c r="A3262">
        <v>9</v>
      </c>
      <c r="C3262">
        <v>0</v>
      </c>
      <c r="D3262" t="s">
        <v>89</v>
      </c>
      <c r="E3262">
        <v>0</v>
      </c>
      <c r="F3262">
        <v>0</v>
      </c>
      <c r="J3262" t="s">
        <v>89</v>
      </c>
      <c r="K3262">
        <v>1243131</v>
      </c>
      <c r="L3262">
        <v>1</v>
      </c>
    </row>
    <row r="3263" spans="1:12" x14ac:dyDescent="0.35">
      <c r="A3263">
        <v>10</v>
      </c>
      <c r="C3263">
        <v>0</v>
      </c>
      <c r="D3263" t="s">
        <v>89</v>
      </c>
      <c r="E3263">
        <v>0</v>
      </c>
      <c r="F3263">
        <v>0</v>
      </c>
      <c r="J3263" t="s">
        <v>89</v>
      </c>
      <c r="K3263">
        <v>1243131</v>
      </c>
      <c r="L3263">
        <v>1</v>
      </c>
    </row>
    <row r="3264" spans="1:12" x14ac:dyDescent="0.35">
      <c r="A3264">
        <v>11</v>
      </c>
      <c r="C3264">
        <v>0</v>
      </c>
      <c r="D3264" t="s">
        <v>89</v>
      </c>
      <c r="E3264">
        <v>0</v>
      </c>
      <c r="F3264">
        <v>0</v>
      </c>
      <c r="J3264" t="s">
        <v>89</v>
      </c>
      <c r="K3264">
        <v>1243131</v>
      </c>
      <c r="L3264">
        <v>1</v>
      </c>
    </row>
    <row r="3265" spans="1:12" x14ac:dyDescent="0.35">
      <c r="A3265">
        <v>12</v>
      </c>
      <c r="C3265">
        <v>0</v>
      </c>
      <c r="D3265" t="s">
        <v>89</v>
      </c>
      <c r="E3265">
        <v>0</v>
      </c>
      <c r="F3265">
        <v>0</v>
      </c>
      <c r="J3265" t="s">
        <v>89</v>
      </c>
      <c r="K3265">
        <v>1243131</v>
      </c>
      <c r="L3265">
        <v>1</v>
      </c>
    </row>
    <row r="3266" spans="1:12" x14ac:dyDescent="0.35">
      <c r="A3266">
        <v>1</v>
      </c>
      <c r="B3266" t="s">
        <v>228</v>
      </c>
      <c r="C3266">
        <v>31</v>
      </c>
      <c r="D3266" t="s">
        <v>306</v>
      </c>
      <c r="E3266">
        <v>1</v>
      </c>
      <c r="F3266">
        <v>-42</v>
      </c>
      <c r="G3266" t="s">
        <v>307</v>
      </c>
      <c r="H3266" t="s">
        <v>308</v>
      </c>
      <c r="I3266">
        <v>43</v>
      </c>
      <c r="J3266" t="s">
        <v>306</v>
      </c>
      <c r="K3266">
        <v>1521928</v>
      </c>
      <c r="L3266">
        <v>1</v>
      </c>
    </row>
    <row r="3267" spans="1:12" x14ac:dyDescent="0.35">
      <c r="A3267">
        <v>2</v>
      </c>
      <c r="C3267">
        <v>0</v>
      </c>
      <c r="D3267" t="s">
        <v>89</v>
      </c>
      <c r="E3267">
        <v>0</v>
      </c>
      <c r="F3267">
        <v>0</v>
      </c>
      <c r="J3267" t="s">
        <v>89</v>
      </c>
      <c r="K3267">
        <v>1521928</v>
      </c>
      <c r="L3267">
        <v>1</v>
      </c>
    </row>
    <row r="3268" spans="1:12" x14ac:dyDescent="0.35">
      <c r="A3268">
        <v>3</v>
      </c>
      <c r="C3268">
        <v>0</v>
      </c>
      <c r="D3268" t="s">
        <v>89</v>
      </c>
      <c r="E3268">
        <v>0</v>
      </c>
      <c r="F3268">
        <v>0</v>
      </c>
      <c r="J3268" t="s">
        <v>89</v>
      </c>
      <c r="K3268">
        <v>1521928</v>
      </c>
      <c r="L3268">
        <v>1</v>
      </c>
    </row>
    <row r="3269" spans="1:12" x14ac:dyDescent="0.35">
      <c r="A3269">
        <v>4</v>
      </c>
      <c r="C3269">
        <v>0</v>
      </c>
      <c r="D3269" t="s">
        <v>89</v>
      </c>
      <c r="E3269">
        <v>0</v>
      </c>
      <c r="F3269">
        <v>0</v>
      </c>
      <c r="J3269" t="s">
        <v>89</v>
      </c>
      <c r="K3269">
        <v>1521928</v>
      </c>
      <c r="L3269">
        <v>1</v>
      </c>
    </row>
    <row r="3270" spans="1:12" x14ac:dyDescent="0.35">
      <c r="A3270">
        <v>5</v>
      </c>
      <c r="C3270">
        <v>0</v>
      </c>
      <c r="D3270" t="s">
        <v>89</v>
      </c>
      <c r="E3270">
        <v>0</v>
      </c>
      <c r="F3270">
        <v>0</v>
      </c>
      <c r="J3270" t="s">
        <v>89</v>
      </c>
      <c r="K3270">
        <v>1521928</v>
      </c>
      <c r="L3270">
        <v>1</v>
      </c>
    </row>
    <row r="3271" spans="1:12" x14ac:dyDescent="0.35">
      <c r="A3271">
        <v>6</v>
      </c>
      <c r="C3271">
        <v>0</v>
      </c>
      <c r="D3271" t="s">
        <v>89</v>
      </c>
      <c r="E3271">
        <v>0</v>
      </c>
      <c r="F3271">
        <v>0</v>
      </c>
      <c r="J3271" t="s">
        <v>89</v>
      </c>
      <c r="K3271">
        <v>1521928</v>
      </c>
      <c r="L3271">
        <v>1</v>
      </c>
    </row>
    <row r="3272" spans="1:12" x14ac:dyDescent="0.35">
      <c r="A3272">
        <v>7</v>
      </c>
      <c r="C3272">
        <v>0</v>
      </c>
      <c r="D3272" t="s">
        <v>89</v>
      </c>
      <c r="E3272">
        <v>0</v>
      </c>
      <c r="F3272">
        <v>0</v>
      </c>
      <c r="J3272" t="s">
        <v>89</v>
      </c>
      <c r="K3272">
        <v>1521928</v>
      </c>
      <c r="L3272">
        <v>1</v>
      </c>
    </row>
    <row r="3273" spans="1:12" x14ac:dyDescent="0.35">
      <c r="A3273">
        <v>8</v>
      </c>
      <c r="C3273">
        <v>0</v>
      </c>
      <c r="D3273" t="s">
        <v>89</v>
      </c>
      <c r="E3273">
        <v>0</v>
      </c>
      <c r="F3273">
        <v>0</v>
      </c>
      <c r="J3273" t="s">
        <v>89</v>
      </c>
      <c r="K3273">
        <v>1521928</v>
      </c>
      <c r="L3273">
        <v>1</v>
      </c>
    </row>
    <row r="3274" spans="1:12" x14ac:dyDescent="0.35">
      <c r="A3274">
        <v>9</v>
      </c>
      <c r="C3274">
        <v>0</v>
      </c>
      <c r="D3274" t="s">
        <v>89</v>
      </c>
      <c r="E3274">
        <v>0</v>
      </c>
      <c r="F3274">
        <v>0</v>
      </c>
      <c r="J3274" t="s">
        <v>89</v>
      </c>
      <c r="K3274">
        <v>1521928</v>
      </c>
      <c r="L3274">
        <v>1</v>
      </c>
    </row>
    <row r="3275" spans="1:12" x14ac:dyDescent="0.35">
      <c r="A3275">
        <v>10</v>
      </c>
      <c r="C3275">
        <v>0</v>
      </c>
      <c r="D3275" t="s">
        <v>89</v>
      </c>
      <c r="E3275">
        <v>0</v>
      </c>
      <c r="F3275">
        <v>0</v>
      </c>
      <c r="J3275" t="s">
        <v>89</v>
      </c>
      <c r="K3275">
        <v>1521928</v>
      </c>
      <c r="L3275">
        <v>1</v>
      </c>
    </row>
    <row r="3276" spans="1:12" x14ac:dyDescent="0.35">
      <c r="A3276">
        <v>11</v>
      </c>
      <c r="C3276">
        <v>0</v>
      </c>
      <c r="D3276" t="s">
        <v>89</v>
      </c>
      <c r="E3276">
        <v>0</v>
      </c>
      <c r="F3276">
        <v>0</v>
      </c>
      <c r="J3276" t="s">
        <v>89</v>
      </c>
      <c r="K3276">
        <v>1521928</v>
      </c>
      <c r="L3276">
        <v>1</v>
      </c>
    </row>
    <row r="3277" spans="1:12" x14ac:dyDescent="0.35">
      <c r="A3277">
        <v>12</v>
      </c>
      <c r="C3277">
        <v>0</v>
      </c>
      <c r="D3277" t="s">
        <v>89</v>
      </c>
      <c r="E3277">
        <v>0</v>
      </c>
      <c r="F3277">
        <v>0</v>
      </c>
      <c r="J3277" t="s">
        <v>89</v>
      </c>
      <c r="K3277">
        <v>1521928</v>
      </c>
      <c r="L3277">
        <v>1</v>
      </c>
    </row>
    <row r="3278" spans="1:12" x14ac:dyDescent="0.35">
      <c r="A3278">
        <v>1</v>
      </c>
      <c r="B3278" t="s">
        <v>228</v>
      </c>
      <c r="C3278">
        <v>42</v>
      </c>
      <c r="D3278" t="s">
        <v>306</v>
      </c>
      <c r="E3278">
        <v>1</v>
      </c>
      <c r="F3278">
        <v>-42</v>
      </c>
      <c r="G3278" t="s">
        <v>307</v>
      </c>
      <c r="H3278" t="s">
        <v>308</v>
      </c>
      <c r="I3278">
        <v>43</v>
      </c>
      <c r="J3278" t="s">
        <v>306</v>
      </c>
      <c r="K3278">
        <v>661943</v>
      </c>
      <c r="L3278">
        <v>1</v>
      </c>
    </row>
    <row r="3279" spans="1:12" x14ac:dyDescent="0.35">
      <c r="A3279">
        <v>2</v>
      </c>
      <c r="C3279">
        <v>0</v>
      </c>
      <c r="D3279" t="s">
        <v>89</v>
      </c>
      <c r="E3279">
        <v>0</v>
      </c>
      <c r="F3279">
        <v>0</v>
      </c>
      <c r="J3279" t="s">
        <v>89</v>
      </c>
      <c r="K3279">
        <v>661943</v>
      </c>
      <c r="L3279">
        <v>1</v>
      </c>
    </row>
    <row r="3280" spans="1:12" x14ac:dyDescent="0.35">
      <c r="A3280">
        <v>3</v>
      </c>
      <c r="C3280">
        <v>0</v>
      </c>
      <c r="D3280" t="s">
        <v>89</v>
      </c>
      <c r="E3280">
        <v>0</v>
      </c>
      <c r="F3280">
        <v>0</v>
      </c>
      <c r="J3280" t="s">
        <v>89</v>
      </c>
      <c r="K3280">
        <v>661943</v>
      </c>
      <c r="L3280">
        <v>1</v>
      </c>
    </row>
    <row r="3281" spans="1:12" x14ac:dyDescent="0.35">
      <c r="A3281">
        <v>4</v>
      </c>
      <c r="C3281">
        <v>0</v>
      </c>
      <c r="D3281" t="s">
        <v>89</v>
      </c>
      <c r="E3281">
        <v>0</v>
      </c>
      <c r="F3281">
        <v>0</v>
      </c>
      <c r="J3281" t="s">
        <v>89</v>
      </c>
      <c r="K3281">
        <v>661943</v>
      </c>
      <c r="L3281">
        <v>1</v>
      </c>
    </row>
    <row r="3282" spans="1:12" x14ac:dyDescent="0.35">
      <c r="A3282">
        <v>5</v>
      </c>
      <c r="C3282">
        <v>0</v>
      </c>
      <c r="D3282" t="s">
        <v>89</v>
      </c>
      <c r="E3282">
        <v>0</v>
      </c>
      <c r="F3282">
        <v>0</v>
      </c>
      <c r="J3282" t="s">
        <v>89</v>
      </c>
      <c r="K3282">
        <v>661943</v>
      </c>
      <c r="L3282">
        <v>1</v>
      </c>
    </row>
    <row r="3283" spans="1:12" x14ac:dyDescent="0.35">
      <c r="A3283">
        <v>6</v>
      </c>
      <c r="C3283">
        <v>0</v>
      </c>
      <c r="D3283" t="s">
        <v>89</v>
      </c>
      <c r="E3283">
        <v>0</v>
      </c>
      <c r="F3283">
        <v>0</v>
      </c>
      <c r="J3283" t="s">
        <v>89</v>
      </c>
      <c r="K3283">
        <v>661943</v>
      </c>
      <c r="L3283">
        <v>1</v>
      </c>
    </row>
    <row r="3284" spans="1:12" x14ac:dyDescent="0.35">
      <c r="A3284">
        <v>7</v>
      </c>
      <c r="C3284">
        <v>0</v>
      </c>
      <c r="D3284" t="s">
        <v>89</v>
      </c>
      <c r="E3284">
        <v>0</v>
      </c>
      <c r="F3284">
        <v>0</v>
      </c>
      <c r="J3284" t="s">
        <v>89</v>
      </c>
      <c r="K3284">
        <v>661943</v>
      </c>
      <c r="L3284">
        <v>1</v>
      </c>
    </row>
    <row r="3285" spans="1:12" x14ac:dyDescent="0.35">
      <c r="A3285">
        <v>8</v>
      </c>
      <c r="C3285">
        <v>0</v>
      </c>
      <c r="D3285" t="s">
        <v>89</v>
      </c>
      <c r="E3285">
        <v>0</v>
      </c>
      <c r="F3285">
        <v>0</v>
      </c>
      <c r="J3285" t="s">
        <v>89</v>
      </c>
      <c r="K3285">
        <v>661943</v>
      </c>
      <c r="L3285">
        <v>1</v>
      </c>
    </row>
    <row r="3286" spans="1:12" x14ac:dyDescent="0.35">
      <c r="A3286">
        <v>9</v>
      </c>
      <c r="C3286">
        <v>0</v>
      </c>
      <c r="D3286" t="s">
        <v>89</v>
      </c>
      <c r="E3286">
        <v>0</v>
      </c>
      <c r="F3286">
        <v>0</v>
      </c>
      <c r="J3286" t="s">
        <v>89</v>
      </c>
      <c r="K3286">
        <v>661943</v>
      </c>
      <c r="L3286">
        <v>1</v>
      </c>
    </row>
    <row r="3287" spans="1:12" x14ac:dyDescent="0.35">
      <c r="A3287">
        <v>10</v>
      </c>
      <c r="C3287">
        <v>0</v>
      </c>
      <c r="D3287" t="s">
        <v>89</v>
      </c>
      <c r="E3287">
        <v>0</v>
      </c>
      <c r="F3287">
        <v>0</v>
      </c>
      <c r="J3287" t="s">
        <v>89</v>
      </c>
      <c r="K3287">
        <v>661943</v>
      </c>
      <c r="L3287">
        <v>1</v>
      </c>
    </row>
    <row r="3288" spans="1:12" x14ac:dyDescent="0.35">
      <c r="A3288">
        <v>11</v>
      </c>
      <c r="C3288">
        <v>0</v>
      </c>
      <c r="D3288" t="s">
        <v>89</v>
      </c>
      <c r="E3288">
        <v>0</v>
      </c>
      <c r="F3288">
        <v>0</v>
      </c>
      <c r="J3288" t="s">
        <v>89</v>
      </c>
      <c r="K3288">
        <v>661943</v>
      </c>
      <c r="L3288">
        <v>1</v>
      </c>
    </row>
    <row r="3289" spans="1:12" x14ac:dyDescent="0.35">
      <c r="A3289">
        <v>12</v>
      </c>
      <c r="C3289">
        <v>0</v>
      </c>
      <c r="D3289" t="s">
        <v>89</v>
      </c>
      <c r="E3289">
        <v>0</v>
      </c>
      <c r="F3289">
        <v>0</v>
      </c>
      <c r="J3289" t="s">
        <v>89</v>
      </c>
      <c r="K3289">
        <v>661943</v>
      </c>
      <c r="L3289">
        <v>1</v>
      </c>
    </row>
    <row r="3290" spans="1:12" x14ac:dyDescent="0.35">
      <c r="A3290">
        <v>1</v>
      </c>
      <c r="B3290" t="s">
        <v>228</v>
      </c>
      <c r="C3290">
        <v>44</v>
      </c>
      <c r="D3290" t="s">
        <v>306</v>
      </c>
      <c r="E3290">
        <v>1</v>
      </c>
      <c r="F3290">
        <v>-42</v>
      </c>
      <c r="G3290" t="s">
        <v>307</v>
      </c>
      <c r="H3290" t="s">
        <v>308</v>
      </c>
      <c r="I3290">
        <v>43</v>
      </c>
      <c r="J3290" t="s">
        <v>306</v>
      </c>
      <c r="K3290">
        <v>889971</v>
      </c>
      <c r="L3290">
        <v>1</v>
      </c>
    </row>
    <row r="3291" spans="1:12" x14ac:dyDescent="0.35">
      <c r="A3291">
        <v>2</v>
      </c>
      <c r="C3291">
        <v>0</v>
      </c>
      <c r="D3291" t="s">
        <v>89</v>
      </c>
      <c r="E3291">
        <v>0</v>
      </c>
      <c r="F3291">
        <v>0</v>
      </c>
      <c r="J3291" t="s">
        <v>89</v>
      </c>
      <c r="K3291">
        <v>889971</v>
      </c>
      <c r="L3291">
        <v>1</v>
      </c>
    </row>
    <row r="3292" spans="1:12" x14ac:dyDescent="0.35">
      <c r="A3292">
        <v>3</v>
      </c>
      <c r="C3292">
        <v>0</v>
      </c>
      <c r="D3292" t="s">
        <v>89</v>
      </c>
      <c r="E3292">
        <v>0</v>
      </c>
      <c r="F3292">
        <v>0</v>
      </c>
      <c r="J3292" t="s">
        <v>89</v>
      </c>
      <c r="K3292">
        <v>889971</v>
      </c>
      <c r="L3292">
        <v>1</v>
      </c>
    </row>
    <row r="3293" spans="1:12" x14ac:dyDescent="0.35">
      <c r="A3293">
        <v>4</v>
      </c>
      <c r="C3293">
        <v>0</v>
      </c>
      <c r="D3293" t="s">
        <v>89</v>
      </c>
      <c r="E3293">
        <v>0</v>
      </c>
      <c r="F3293">
        <v>0</v>
      </c>
      <c r="J3293" t="s">
        <v>89</v>
      </c>
      <c r="K3293">
        <v>889971</v>
      </c>
      <c r="L3293">
        <v>1</v>
      </c>
    </row>
    <row r="3294" spans="1:12" x14ac:dyDescent="0.35">
      <c r="A3294">
        <v>5</v>
      </c>
      <c r="C3294">
        <v>0</v>
      </c>
      <c r="D3294" t="s">
        <v>89</v>
      </c>
      <c r="E3294">
        <v>0</v>
      </c>
      <c r="F3294">
        <v>0</v>
      </c>
      <c r="J3294" t="s">
        <v>89</v>
      </c>
      <c r="K3294">
        <v>889971</v>
      </c>
      <c r="L3294">
        <v>1</v>
      </c>
    </row>
    <row r="3295" spans="1:12" x14ac:dyDescent="0.35">
      <c r="A3295">
        <v>6</v>
      </c>
      <c r="C3295">
        <v>0</v>
      </c>
      <c r="D3295" t="s">
        <v>89</v>
      </c>
      <c r="E3295">
        <v>0</v>
      </c>
      <c r="F3295">
        <v>0</v>
      </c>
      <c r="J3295" t="s">
        <v>89</v>
      </c>
      <c r="K3295">
        <v>889971</v>
      </c>
      <c r="L3295">
        <v>1</v>
      </c>
    </row>
    <row r="3296" spans="1:12" x14ac:dyDescent="0.35">
      <c r="A3296">
        <v>7</v>
      </c>
      <c r="C3296">
        <v>0</v>
      </c>
      <c r="D3296" t="s">
        <v>89</v>
      </c>
      <c r="E3296">
        <v>0</v>
      </c>
      <c r="F3296">
        <v>0</v>
      </c>
      <c r="J3296" t="s">
        <v>89</v>
      </c>
      <c r="K3296">
        <v>889971</v>
      </c>
      <c r="L3296">
        <v>1</v>
      </c>
    </row>
    <row r="3297" spans="1:12" x14ac:dyDescent="0.35">
      <c r="A3297">
        <v>8</v>
      </c>
      <c r="C3297">
        <v>0</v>
      </c>
      <c r="D3297" t="s">
        <v>89</v>
      </c>
      <c r="E3297">
        <v>0</v>
      </c>
      <c r="F3297">
        <v>0</v>
      </c>
      <c r="J3297" t="s">
        <v>89</v>
      </c>
      <c r="K3297">
        <v>889971</v>
      </c>
      <c r="L3297">
        <v>1</v>
      </c>
    </row>
    <row r="3298" spans="1:12" x14ac:dyDescent="0.35">
      <c r="A3298">
        <v>9</v>
      </c>
      <c r="C3298">
        <v>0</v>
      </c>
      <c r="D3298" t="s">
        <v>89</v>
      </c>
      <c r="E3298">
        <v>0</v>
      </c>
      <c r="F3298">
        <v>0</v>
      </c>
      <c r="J3298" t="s">
        <v>89</v>
      </c>
      <c r="K3298">
        <v>889971</v>
      </c>
      <c r="L3298">
        <v>1</v>
      </c>
    </row>
    <row r="3299" spans="1:12" x14ac:dyDescent="0.35">
      <c r="A3299">
        <v>10</v>
      </c>
      <c r="C3299">
        <v>0</v>
      </c>
      <c r="D3299" t="s">
        <v>89</v>
      </c>
      <c r="E3299">
        <v>0</v>
      </c>
      <c r="F3299">
        <v>0</v>
      </c>
      <c r="J3299" t="s">
        <v>89</v>
      </c>
      <c r="K3299">
        <v>889971</v>
      </c>
      <c r="L3299">
        <v>1</v>
      </c>
    </row>
    <row r="3300" spans="1:12" x14ac:dyDescent="0.35">
      <c r="A3300">
        <v>11</v>
      </c>
      <c r="C3300">
        <v>0</v>
      </c>
      <c r="D3300" t="s">
        <v>89</v>
      </c>
      <c r="E3300">
        <v>0</v>
      </c>
      <c r="F3300">
        <v>0</v>
      </c>
      <c r="J3300" t="s">
        <v>89</v>
      </c>
      <c r="K3300">
        <v>889971</v>
      </c>
      <c r="L3300">
        <v>1</v>
      </c>
    </row>
    <row r="3301" spans="1:12" x14ac:dyDescent="0.35">
      <c r="A3301">
        <v>12</v>
      </c>
      <c r="C3301">
        <v>0</v>
      </c>
      <c r="D3301" t="s">
        <v>89</v>
      </c>
      <c r="E3301">
        <v>0</v>
      </c>
      <c r="F3301">
        <v>0</v>
      </c>
      <c r="J3301" t="s">
        <v>89</v>
      </c>
      <c r="K3301">
        <v>889971</v>
      </c>
      <c r="L3301">
        <v>1</v>
      </c>
    </row>
    <row r="3302" spans="1:12" x14ac:dyDescent="0.35">
      <c r="A3302">
        <v>1</v>
      </c>
      <c r="B3302" t="s">
        <v>11</v>
      </c>
      <c r="C3302">
        <v>15</v>
      </c>
      <c r="D3302">
        <v>1</v>
      </c>
      <c r="E3302">
        <v>1</v>
      </c>
      <c r="F3302">
        <v>100</v>
      </c>
      <c r="G3302">
        <v>1.8813657407408257E-3</v>
      </c>
      <c r="H3302">
        <v>1.8813657407408257E-3</v>
      </c>
      <c r="I3302">
        <v>1.8813657407408257E-3</v>
      </c>
      <c r="J3302">
        <v>1</v>
      </c>
      <c r="K3302">
        <v>5312</v>
      </c>
      <c r="L3302">
        <v>1</v>
      </c>
    </row>
    <row r="3303" spans="1:12" x14ac:dyDescent="0.35">
      <c r="A3303">
        <v>2</v>
      </c>
      <c r="B3303" t="s">
        <v>20</v>
      </c>
      <c r="C3303">
        <v>15</v>
      </c>
      <c r="D3303">
        <v>2</v>
      </c>
      <c r="E3303">
        <v>1</v>
      </c>
      <c r="F3303">
        <v>90</v>
      </c>
      <c r="G3303">
        <v>6.0900462962962809E-3</v>
      </c>
      <c r="H3303">
        <v>6.0900462962962809E-3</v>
      </c>
      <c r="I3303">
        <v>6.0900462962962809E-3</v>
      </c>
      <c r="J3303">
        <v>2</v>
      </c>
      <c r="K3303">
        <v>5312</v>
      </c>
      <c r="L3303">
        <v>1</v>
      </c>
    </row>
    <row r="3304" spans="1:12" x14ac:dyDescent="0.35">
      <c r="A3304">
        <v>3</v>
      </c>
      <c r="B3304" t="s">
        <v>40</v>
      </c>
      <c r="C3304">
        <v>11</v>
      </c>
      <c r="D3304">
        <v>6</v>
      </c>
      <c r="E3304">
        <v>1</v>
      </c>
      <c r="F3304">
        <v>50</v>
      </c>
      <c r="G3304">
        <v>2.1869097222222189E-2</v>
      </c>
      <c r="H3304">
        <v>2.1869097222222189E-2</v>
      </c>
      <c r="I3304">
        <v>2.1869097222222189E-2</v>
      </c>
      <c r="J3304">
        <v>6</v>
      </c>
      <c r="K3304">
        <v>5312</v>
      </c>
      <c r="L3304">
        <v>1</v>
      </c>
    </row>
    <row r="3305" spans="1:12" x14ac:dyDescent="0.35">
      <c r="A3305">
        <v>4</v>
      </c>
      <c r="B3305" t="s">
        <v>11</v>
      </c>
      <c r="C3305">
        <v>15</v>
      </c>
      <c r="D3305">
        <v>1</v>
      </c>
      <c r="E3305">
        <v>1</v>
      </c>
      <c r="F3305">
        <v>100</v>
      </c>
      <c r="G3305">
        <v>1.3329861111111008E-3</v>
      </c>
      <c r="H3305">
        <v>1.3329861111111008E-3</v>
      </c>
      <c r="I3305">
        <v>1.3329861111111008E-3</v>
      </c>
      <c r="J3305">
        <v>1</v>
      </c>
      <c r="K3305">
        <v>5312</v>
      </c>
      <c r="L3305">
        <v>1</v>
      </c>
    </row>
    <row r="3306" spans="1:12" x14ac:dyDescent="0.35">
      <c r="A3306">
        <v>5</v>
      </c>
      <c r="B3306" t="s">
        <v>11</v>
      </c>
      <c r="C3306">
        <v>15</v>
      </c>
      <c r="D3306">
        <v>1</v>
      </c>
      <c r="E3306">
        <v>1</v>
      </c>
      <c r="F3306">
        <v>100</v>
      </c>
      <c r="G3306">
        <v>1.2956712962962857E-2</v>
      </c>
      <c r="H3306">
        <v>1.2956712962962857E-2</v>
      </c>
      <c r="I3306">
        <v>1.2956712962962857E-2</v>
      </c>
      <c r="J3306">
        <v>1</v>
      </c>
      <c r="K3306">
        <v>5312</v>
      </c>
      <c r="L3306">
        <v>1</v>
      </c>
    </row>
    <row r="3307" spans="1:12" x14ac:dyDescent="0.35">
      <c r="A3307">
        <v>6</v>
      </c>
      <c r="B3307" t="s">
        <v>11</v>
      </c>
      <c r="C3307">
        <v>15</v>
      </c>
      <c r="D3307">
        <v>1</v>
      </c>
      <c r="E3307">
        <v>1</v>
      </c>
      <c r="F3307">
        <v>100</v>
      </c>
      <c r="G3307" t="s">
        <v>309</v>
      </c>
      <c r="H3307">
        <v>305</v>
      </c>
      <c r="I3307">
        <v>305</v>
      </c>
      <c r="J3307">
        <v>1</v>
      </c>
      <c r="K3307">
        <v>5312</v>
      </c>
      <c r="L3307">
        <v>1</v>
      </c>
    </row>
    <row r="3308" spans="1:12" x14ac:dyDescent="0.35">
      <c r="A3308">
        <v>7</v>
      </c>
      <c r="B3308" t="s">
        <v>19</v>
      </c>
      <c r="C3308">
        <v>15</v>
      </c>
      <c r="D3308">
        <v>5</v>
      </c>
      <c r="E3308">
        <v>1</v>
      </c>
      <c r="F3308">
        <v>60</v>
      </c>
      <c r="G3308">
        <v>3.3331018518518718E-3</v>
      </c>
      <c r="H3308">
        <v>3.3331018518518718E-3</v>
      </c>
      <c r="I3308">
        <v>3.3331018518518718E-3</v>
      </c>
      <c r="J3308">
        <v>5</v>
      </c>
      <c r="K3308">
        <v>5312</v>
      </c>
      <c r="L3308">
        <v>1</v>
      </c>
    </row>
    <row r="3309" spans="1:12" x14ac:dyDescent="0.35">
      <c r="A3309">
        <v>8</v>
      </c>
      <c r="B3309" t="s">
        <v>40</v>
      </c>
      <c r="C3309">
        <v>15</v>
      </c>
      <c r="D3309" t="s">
        <v>310</v>
      </c>
      <c r="E3309">
        <v>1</v>
      </c>
      <c r="F3309">
        <v>50</v>
      </c>
      <c r="G3309" t="s">
        <v>150</v>
      </c>
      <c r="H3309" t="s">
        <v>150</v>
      </c>
      <c r="I3309">
        <v>2</v>
      </c>
      <c r="J3309" t="s">
        <v>310</v>
      </c>
      <c r="K3309">
        <v>5312</v>
      </c>
      <c r="L3309">
        <v>1</v>
      </c>
    </row>
    <row r="3310" spans="1:12" x14ac:dyDescent="0.35">
      <c r="A3310">
        <v>1</v>
      </c>
      <c r="B3310" t="s">
        <v>21</v>
      </c>
      <c r="C3310">
        <v>11</v>
      </c>
      <c r="D3310">
        <v>4</v>
      </c>
      <c r="E3310">
        <v>1</v>
      </c>
      <c r="F3310">
        <v>70</v>
      </c>
      <c r="G3310">
        <v>1.9185185185184306E-3</v>
      </c>
      <c r="H3310">
        <v>1.9185185185184306E-3</v>
      </c>
      <c r="I3310">
        <v>1.9185185185184306E-3</v>
      </c>
      <c r="J3310">
        <v>4</v>
      </c>
      <c r="K3310">
        <v>4895</v>
      </c>
      <c r="L3310">
        <v>1</v>
      </c>
    </row>
    <row r="3311" spans="1:12" x14ac:dyDescent="0.35">
      <c r="A3311">
        <v>2</v>
      </c>
      <c r="B3311" t="s">
        <v>28</v>
      </c>
      <c r="C3311">
        <v>11</v>
      </c>
      <c r="D3311">
        <v>3</v>
      </c>
      <c r="E3311">
        <v>1</v>
      </c>
      <c r="F3311">
        <v>80</v>
      </c>
      <c r="G3311">
        <v>6.4309027777778027E-3</v>
      </c>
      <c r="H3311">
        <v>6.4309027777778027E-3</v>
      </c>
      <c r="I3311">
        <v>6.4309027777778027E-3</v>
      </c>
      <c r="J3311">
        <v>3</v>
      </c>
      <c r="K3311">
        <v>4895</v>
      </c>
      <c r="L3311">
        <v>1</v>
      </c>
    </row>
    <row r="3312" spans="1:12" x14ac:dyDescent="0.35">
      <c r="A3312">
        <v>3</v>
      </c>
      <c r="B3312" t="s">
        <v>20</v>
      </c>
      <c r="C3312">
        <v>18</v>
      </c>
      <c r="D3312">
        <v>2</v>
      </c>
      <c r="E3312">
        <v>1</v>
      </c>
      <c r="F3312">
        <v>90</v>
      </c>
      <c r="G3312">
        <v>1.952997685185176E-2</v>
      </c>
      <c r="H3312">
        <v>1.952997685185176E-2</v>
      </c>
      <c r="I3312">
        <v>1.952997685185176E-2</v>
      </c>
      <c r="J3312">
        <v>2</v>
      </c>
      <c r="K3312">
        <v>4895</v>
      </c>
      <c r="L3312">
        <v>1</v>
      </c>
    </row>
    <row r="3313" spans="1:12" x14ac:dyDescent="0.35">
      <c r="A3313">
        <v>4</v>
      </c>
      <c r="B3313" t="s">
        <v>20</v>
      </c>
      <c r="C3313">
        <v>16</v>
      </c>
      <c r="D3313">
        <v>2</v>
      </c>
      <c r="E3313">
        <v>1</v>
      </c>
      <c r="F3313">
        <v>90</v>
      </c>
      <c r="G3313">
        <v>1.40891203703708E-3</v>
      </c>
      <c r="H3313">
        <v>1.40891203703708E-3</v>
      </c>
      <c r="I3313">
        <v>1.40891203703708E-3</v>
      </c>
      <c r="J3313">
        <v>2</v>
      </c>
      <c r="K3313">
        <v>4895</v>
      </c>
      <c r="L3313">
        <v>1</v>
      </c>
    </row>
    <row r="3314" spans="1:12" x14ac:dyDescent="0.35">
      <c r="A3314">
        <v>5</v>
      </c>
      <c r="B3314" t="s">
        <v>20</v>
      </c>
      <c r="C3314">
        <v>16</v>
      </c>
      <c r="D3314">
        <v>2</v>
      </c>
      <c r="E3314">
        <v>1</v>
      </c>
      <c r="F3314">
        <v>90</v>
      </c>
      <c r="G3314">
        <v>1.3206712962962941E-2</v>
      </c>
      <c r="H3314">
        <v>1.3206712962962941E-2</v>
      </c>
      <c r="I3314">
        <v>1.3206712962962941E-2</v>
      </c>
      <c r="J3314">
        <v>2</v>
      </c>
      <c r="K3314">
        <v>4895</v>
      </c>
      <c r="L3314">
        <v>1</v>
      </c>
    </row>
    <row r="3315" spans="1:12" x14ac:dyDescent="0.35">
      <c r="A3315">
        <v>6</v>
      </c>
      <c r="B3315" t="s">
        <v>21</v>
      </c>
      <c r="C3315">
        <v>16</v>
      </c>
      <c r="D3315" t="s">
        <v>311</v>
      </c>
      <c r="E3315">
        <v>1</v>
      </c>
      <c r="F3315">
        <v>70</v>
      </c>
      <c r="G3315" t="s">
        <v>312</v>
      </c>
      <c r="H3315">
        <v>285</v>
      </c>
      <c r="I3315">
        <v>285</v>
      </c>
      <c r="J3315" t="s">
        <v>311</v>
      </c>
      <c r="K3315">
        <v>4895</v>
      </c>
      <c r="L3315">
        <v>1</v>
      </c>
    </row>
    <row r="3316" spans="1:12" x14ac:dyDescent="0.35">
      <c r="A3316">
        <v>7</v>
      </c>
      <c r="B3316" t="s">
        <v>13</v>
      </c>
      <c r="C3316">
        <v>16</v>
      </c>
      <c r="D3316">
        <v>7</v>
      </c>
      <c r="E3316">
        <v>1</v>
      </c>
      <c r="F3316">
        <v>40</v>
      </c>
      <c r="G3316">
        <v>3.5517361111110368E-3</v>
      </c>
      <c r="H3316">
        <v>3.5517361111110368E-3</v>
      </c>
      <c r="I3316">
        <v>3.5517361111110368E-3</v>
      </c>
      <c r="J3316">
        <v>7</v>
      </c>
      <c r="K3316">
        <v>4895</v>
      </c>
      <c r="L3316">
        <v>1</v>
      </c>
    </row>
    <row r="3317" spans="1:12" x14ac:dyDescent="0.35">
      <c r="A3317">
        <v>8</v>
      </c>
      <c r="B3317" t="s">
        <v>21</v>
      </c>
      <c r="C3317">
        <v>16</v>
      </c>
      <c r="D3317">
        <v>4</v>
      </c>
      <c r="E3317">
        <v>1</v>
      </c>
      <c r="F3317">
        <v>70</v>
      </c>
      <c r="G3317">
        <v>3.9966435185185833E-3</v>
      </c>
      <c r="H3317">
        <v>3.9966435185185833E-3</v>
      </c>
      <c r="I3317">
        <v>3.9966435185185833E-3</v>
      </c>
      <c r="J3317">
        <v>4</v>
      </c>
      <c r="K3317">
        <v>4895</v>
      </c>
      <c r="L3317">
        <v>1</v>
      </c>
    </row>
    <row r="3318" spans="1:12" x14ac:dyDescent="0.35">
      <c r="A3318">
        <v>1</v>
      </c>
      <c r="B3318" t="s">
        <v>36</v>
      </c>
      <c r="C3318">
        <v>12</v>
      </c>
      <c r="D3318">
        <v>9</v>
      </c>
      <c r="E3318">
        <v>1</v>
      </c>
      <c r="F3318">
        <v>20</v>
      </c>
      <c r="G3318">
        <v>2.1453703703704363E-3</v>
      </c>
      <c r="H3318">
        <v>2.1453703703704363E-3</v>
      </c>
      <c r="I3318">
        <v>2.1453703703704363E-3</v>
      </c>
      <c r="J3318">
        <v>9</v>
      </c>
      <c r="K3318">
        <v>125959</v>
      </c>
      <c r="L3318">
        <v>1</v>
      </c>
    </row>
    <row r="3319" spans="1:12" x14ac:dyDescent="0.35">
      <c r="A3319">
        <v>2</v>
      </c>
      <c r="B3319" t="s">
        <v>11</v>
      </c>
      <c r="C3319">
        <v>12</v>
      </c>
      <c r="D3319">
        <v>1</v>
      </c>
      <c r="E3319">
        <v>1</v>
      </c>
      <c r="F3319">
        <v>100</v>
      </c>
      <c r="G3319">
        <v>5.8628472222221895E-3</v>
      </c>
      <c r="H3319">
        <v>5.8628472222221895E-3</v>
      </c>
      <c r="I3319">
        <v>5.8628472222221895E-3</v>
      </c>
      <c r="J3319">
        <v>1</v>
      </c>
      <c r="K3319">
        <v>125959</v>
      </c>
      <c r="L3319">
        <v>1</v>
      </c>
    </row>
    <row r="3320" spans="1:12" x14ac:dyDescent="0.35">
      <c r="A3320">
        <v>3</v>
      </c>
      <c r="B3320" t="s">
        <v>11</v>
      </c>
      <c r="C3320">
        <v>16</v>
      </c>
      <c r="D3320">
        <v>1</v>
      </c>
      <c r="E3320">
        <v>1</v>
      </c>
      <c r="F3320">
        <v>100</v>
      </c>
      <c r="G3320">
        <v>1.7673726851851868E-2</v>
      </c>
      <c r="H3320">
        <v>1.7673726851851868E-2</v>
      </c>
      <c r="I3320">
        <v>1.7673726851851868E-2</v>
      </c>
      <c r="J3320">
        <v>1</v>
      </c>
      <c r="K3320">
        <v>125959</v>
      </c>
      <c r="L3320">
        <v>1</v>
      </c>
    </row>
    <row r="3321" spans="1:12" x14ac:dyDescent="0.35">
      <c r="A3321">
        <v>4</v>
      </c>
      <c r="B3321" t="s">
        <v>19</v>
      </c>
      <c r="C3321">
        <v>14</v>
      </c>
      <c r="D3321">
        <v>5</v>
      </c>
      <c r="E3321">
        <v>1</v>
      </c>
      <c r="F3321">
        <v>60</v>
      </c>
      <c r="G3321">
        <v>1.7848379629630262E-3</v>
      </c>
      <c r="H3321">
        <v>1.7848379629630262E-3</v>
      </c>
      <c r="I3321">
        <v>1.7848379629630262E-3</v>
      </c>
      <c r="J3321">
        <v>5</v>
      </c>
      <c r="K3321">
        <v>125959</v>
      </c>
      <c r="L3321">
        <v>1</v>
      </c>
    </row>
    <row r="3322" spans="1:12" x14ac:dyDescent="0.35">
      <c r="A3322">
        <v>5</v>
      </c>
      <c r="B3322" t="s">
        <v>28</v>
      </c>
      <c r="C3322">
        <v>14</v>
      </c>
      <c r="D3322">
        <v>3</v>
      </c>
      <c r="E3322">
        <v>1</v>
      </c>
      <c r="F3322">
        <v>80</v>
      </c>
      <c r="G3322">
        <v>1.335601851851842E-2</v>
      </c>
      <c r="H3322">
        <v>1.335601851851842E-2</v>
      </c>
      <c r="I3322">
        <v>1.335601851851842E-2</v>
      </c>
      <c r="J3322">
        <v>3</v>
      </c>
      <c r="K3322">
        <v>125959</v>
      </c>
      <c r="L3322">
        <v>1</v>
      </c>
    </row>
    <row r="3323" spans="1:12" x14ac:dyDescent="0.35">
      <c r="A3323">
        <v>6</v>
      </c>
      <c r="B3323" t="s">
        <v>40</v>
      </c>
      <c r="C3323">
        <v>14</v>
      </c>
      <c r="D3323" t="s">
        <v>310</v>
      </c>
      <c r="E3323">
        <v>1</v>
      </c>
      <c r="F3323">
        <v>50</v>
      </c>
      <c r="G3323" t="s">
        <v>313</v>
      </c>
      <c r="H3323">
        <v>280</v>
      </c>
      <c r="I3323">
        <v>280</v>
      </c>
      <c r="J3323" t="s">
        <v>310</v>
      </c>
      <c r="K3323">
        <v>125959</v>
      </c>
      <c r="L3323">
        <v>1</v>
      </c>
    </row>
    <row r="3324" spans="1:12" x14ac:dyDescent="0.35">
      <c r="A3324">
        <v>7</v>
      </c>
      <c r="B3324" t="s">
        <v>28</v>
      </c>
      <c r="C3324">
        <v>14</v>
      </c>
      <c r="D3324">
        <v>3</v>
      </c>
      <c r="E3324">
        <v>1</v>
      </c>
      <c r="F3324">
        <v>80</v>
      </c>
      <c r="G3324">
        <v>3.2000000000000917E-3</v>
      </c>
      <c r="H3324">
        <v>3.2000000000000917E-3</v>
      </c>
      <c r="I3324">
        <v>3.2000000000000917E-3</v>
      </c>
      <c r="J3324">
        <v>3</v>
      </c>
      <c r="K3324">
        <v>125959</v>
      </c>
      <c r="L3324">
        <v>1</v>
      </c>
    </row>
    <row r="3325" spans="1:12" x14ac:dyDescent="0.35">
      <c r="A3325">
        <v>8</v>
      </c>
      <c r="B3325" t="s">
        <v>20</v>
      </c>
      <c r="C3325">
        <v>14</v>
      </c>
      <c r="D3325">
        <v>2</v>
      </c>
      <c r="E3325">
        <v>1</v>
      </c>
      <c r="F3325">
        <v>90</v>
      </c>
      <c r="G3325">
        <v>3.8849537037037862E-3</v>
      </c>
      <c r="H3325">
        <v>3.8849537037037862E-3</v>
      </c>
      <c r="I3325">
        <v>3.8849537037037862E-3</v>
      </c>
      <c r="J3325">
        <v>2</v>
      </c>
      <c r="K3325">
        <v>125959</v>
      </c>
      <c r="L3325">
        <v>1</v>
      </c>
    </row>
    <row r="3326" spans="1:12" x14ac:dyDescent="0.35">
      <c r="A3326">
        <v>1</v>
      </c>
      <c r="B3326" t="s">
        <v>28</v>
      </c>
      <c r="C3326">
        <v>13</v>
      </c>
      <c r="D3326">
        <v>3</v>
      </c>
      <c r="E3326">
        <v>1</v>
      </c>
      <c r="F3326">
        <v>80</v>
      </c>
      <c r="G3326">
        <v>1.9077546296295544E-3</v>
      </c>
      <c r="H3326">
        <v>1.9077546296295544E-3</v>
      </c>
      <c r="I3326">
        <v>1.9077546296295544E-3</v>
      </c>
      <c r="J3326">
        <v>3</v>
      </c>
      <c r="K3326">
        <v>164390</v>
      </c>
      <c r="L3326">
        <v>1</v>
      </c>
    </row>
    <row r="3327" spans="1:12" x14ac:dyDescent="0.35">
      <c r="A3327">
        <v>2</v>
      </c>
      <c r="B3327" t="s">
        <v>19</v>
      </c>
      <c r="C3327">
        <v>13</v>
      </c>
      <c r="D3327">
        <v>5</v>
      </c>
      <c r="E3327">
        <v>1</v>
      </c>
      <c r="F3327">
        <v>60</v>
      </c>
      <c r="G3327">
        <v>6.8210648148148145E-3</v>
      </c>
      <c r="H3327">
        <v>6.8210648148148145E-3</v>
      </c>
      <c r="I3327">
        <v>6.8210648148148145E-3</v>
      </c>
      <c r="J3327">
        <v>5</v>
      </c>
      <c r="K3327">
        <v>164390</v>
      </c>
      <c r="L3327">
        <v>1</v>
      </c>
    </row>
    <row r="3328" spans="1:12" x14ac:dyDescent="0.35">
      <c r="A3328">
        <v>3</v>
      </c>
      <c r="B3328" t="s">
        <v>13</v>
      </c>
      <c r="C3328">
        <v>14</v>
      </c>
      <c r="D3328">
        <v>7</v>
      </c>
      <c r="E3328">
        <v>1</v>
      </c>
      <c r="F3328">
        <v>40</v>
      </c>
      <c r="G3328">
        <v>2.2249074074074171E-2</v>
      </c>
      <c r="H3328">
        <v>2.2249074074074171E-2</v>
      </c>
      <c r="I3328">
        <v>2.2249074074074171E-2</v>
      </c>
      <c r="J3328">
        <v>7</v>
      </c>
      <c r="K3328">
        <v>164390</v>
      </c>
      <c r="L3328">
        <v>1</v>
      </c>
    </row>
    <row r="3329" spans="1:12" x14ac:dyDescent="0.35">
      <c r="A3329">
        <v>4</v>
      </c>
      <c r="B3329" t="s">
        <v>28</v>
      </c>
      <c r="C3329">
        <v>13</v>
      </c>
      <c r="D3329">
        <v>3</v>
      </c>
      <c r="E3329">
        <v>1</v>
      </c>
      <c r="F3329">
        <v>80</v>
      </c>
      <c r="G3329">
        <v>1.4969907407407224E-3</v>
      </c>
      <c r="H3329">
        <v>1.4969907407407224E-3</v>
      </c>
      <c r="I3329">
        <v>1.4969907407407224E-3</v>
      </c>
      <c r="J3329">
        <v>3</v>
      </c>
      <c r="K3329">
        <v>164390</v>
      </c>
      <c r="L3329">
        <v>1</v>
      </c>
    </row>
    <row r="3330" spans="1:12" x14ac:dyDescent="0.35">
      <c r="A3330">
        <v>5</v>
      </c>
      <c r="B3330" t="s">
        <v>40</v>
      </c>
      <c r="C3330">
        <v>13</v>
      </c>
      <c r="D3330">
        <v>6</v>
      </c>
      <c r="E3330">
        <v>1</v>
      </c>
      <c r="F3330">
        <v>50</v>
      </c>
      <c r="G3330">
        <v>1.4980787037037091E-2</v>
      </c>
      <c r="H3330">
        <v>1.4980787037037091E-2</v>
      </c>
      <c r="I3330">
        <v>1.4980787037037091E-2</v>
      </c>
      <c r="J3330">
        <v>6</v>
      </c>
      <c r="K3330">
        <v>164390</v>
      </c>
      <c r="L3330">
        <v>1</v>
      </c>
    </row>
    <row r="3331" spans="1:12" x14ac:dyDescent="0.35">
      <c r="A3331">
        <v>6</v>
      </c>
      <c r="B3331" t="s">
        <v>28</v>
      </c>
      <c r="C3331">
        <v>17</v>
      </c>
      <c r="D3331">
        <v>3</v>
      </c>
      <c r="E3331">
        <v>1</v>
      </c>
      <c r="F3331">
        <v>80</v>
      </c>
      <c r="G3331" t="s">
        <v>314</v>
      </c>
      <c r="H3331">
        <v>290</v>
      </c>
      <c r="I3331">
        <v>290</v>
      </c>
      <c r="J3331">
        <v>3</v>
      </c>
      <c r="K3331">
        <v>164390</v>
      </c>
      <c r="L3331">
        <v>1</v>
      </c>
    </row>
    <row r="3332" spans="1:12" x14ac:dyDescent="0.35">
      <c r="A3332">
        <v>7</v>
      </c>
      <c r="B3332" t="s">
        <v>21</v>
      </c>
      <c r="C3332">
        <v>17</v>
      </c>
      <c r="D3332">
        <v>4</v>
      </c>
      <c r="E3332">
        <v>1</v>
      </c>
      <c r="F3332">
        <v>70</v>
      </c>
      <c r="G3332">
        <v>3.2930555555554797E-3</v>
      </c>
      <c r="H3332">
        <v>3.2930555555554797E-3</v>
      </c>
      <c r="I3332">
        <v>3.2930555555554797E-3</v>
      </c>
      <c r="J3332">
        <v>4</v>
      </c>
      <c r="K3332">
        <v>164390</v>
      </c>
      <c r="L3332">
        <v>1</v>
      </c>
    </row>
    <row r="3333" spans="1:12" x14ac:dyDescent="0.35">
      <c r="A3333">
        <v>8</v>
      </c>
      <c r="B3333" t="s">
        <v>11</v>
      </c>
      <c r="C3333">
        <v>17</v>
      </c>
      <c r="D3333">
        <v>1</v>
      </c>
      <c r="E3333">
        <v>1</v>
      </c>
      <c r="F3333">
        <v>100</v>
      </c>
      <c r="G3333">
        <v>3.7300925925924933E-3</v>
      </c>
      <c r="H3333">
        <v>3.7300925925924933E-3</v>
      </c>
      <c r="I3333">
        <v>3.7300925925924933E-3</v>
      </c>
      <c r="J3333">
        <v>1</v>
      </c>
      <c r="K3333">
        <v>164390</v>
      </c>
      <c r="L3333">
        <v>1</v>
      </c>
    </row>
    <row r="3334" spans="1:12" x14ac:dyDescent="0.35">
      <c r="A3334">
        <v>1</v>
      </c>
      <c r="B3334" t="s">
        <v>20</v>
      </c>
      <c r="C3334">
        <v>18</v>
      </c>
      <c r="D3334">
        <v>2</v>
      </c>
      <c r="E3334">
        <v>1</v>
      </c>
      <c r="F3334">
        <v>90</v>
      </c>
      <c r="G3334">
        <v>1.8932870370369503E-3</v>
      </c>
      <c r="H3334">
        <v>1.8932870370369503E-3</v>
      </c>
      <c r="I3334">
        <v>1.8932870370369503E-3</v>
      </c>
      <c r="J3334">
        <v>2</v>
      </c>
      <c r="K3334">
        <v>255163</v>
      </c>
      <c r="L3334">
        <v>1</v>
      </c>
    </row>
    <row r="3335" spans="1:12" x14ac:dyDescent="0.35">
      <c r="A3335">
        <v>2</v>
      </c>
      <c r="B3335" t="s">
        <v>36</v>
      </c>
      <c r="C3335">
        <v>18</v>
      </c>
      <c r="D3335">
        <v>9</v>
      </c>
      <c r="E3335">
        <v>1</v>
      </c>
      <c r="F3335">
        <v>20</v>
      </c>
      <c r="G3335">
        <v>8.0280092592592833E-3</v>
      </c>
      <c r="H3335">
        <v>8.0280092592592833E-3</v>
      </c>
      <c r="I3335">
        <v>8.0280092592592833E-3</v>
      </c>
      <c r="J3335">
        <v>9</v>
      </c>
      <c r="K3335">
        <v>255163</v>
      </c>
      <c r="L3335">
        <v>1</v>
      </c>
    </row>
    <row r="3336" spans="1:12" x14ac:dyDescent="0.35">
      <c r="A3336">
        <v>3</v>
      </c>
      <c r="B3336" t="s">
        <v>16</v>
      </c>
      <c r="C3336">
        <v>15</v>
      </c>
      <c r="D3336">
        <v>8</v>
      </c>
      <c r="E3336">
        <v>1</v>
      </c>
      <c r="F3336">
        <v>30</v>
      </c>
      <c r="G3336">
        <v>2.3298726851851859E-2</v>
      </c>
      <c r="H3336">
        <v>2.3298726851851859E-2</v>
      </c>
      <c r="I3336">
        <v>2.3298726851851859E-2</v>
      </c>
      <c r="J3336">
        <v>8</v>
      </c>
      <c r="K3336">
        <v>255163</v>
      </c>
      <c r="L3336">
        <v>1</v>
      </c>
    </row>
    <row r="3337" spans="1:12" x14ac:dyDescent="0.35">
      <c r="A3337">
        <v>4</v>
      </c>
      <c r="B3337" t="s">
        <v>21</v>
      </c>
      <c r="C3337">
        <v>12</v>
      </c>
      <c r="D3337">
        <v>4</v>
      </c>
      <c r="E3337">
        <v>1</v>
      </c>
      <c r="F3337">
        <v>70</v>
      </c>
      <c r="G3337">
        <v>1.733564814814903E-3</v>
      </c>
      <c r="H3337">
        <v>1.733564814814903E-3</v>
      </c>
      <c r="I3337">
        <v>1.733564814814903E-3</v>
      </c>
      <c r="J3337">
        <v>4</v>
      </c>
      <c r="K3337">
        <v>255163</v>
      </c>
      <c r="L3337">
        <v>1</v>
      </c>
    </row>
    <row r="3338" spans="1:12" x14ac:dyDescent="0.35">
      <c r="A3338">
        <v>5</v>
      </c>
      <c r="B3338" t="s">
        <v>16</v>
      </c>
      <c r="C3338">
        <v>12</v>
      </c>
      <c r="D3338">
        <v>8</v>
      </c>
      <c r="E3338">
        <v>1</v>
      </c>
      <c r="F3338">
        <v>30</v>
      </c>
      <c r="G3338">
        <v>1.5719328703703628E-2</v>
      </c>
      <c r="H3338">
        <v>1.5719328703703628E-2</v>
      </c>
      <c r="I3338">
        <v>1.5719328703703628E-2</v>
      </c>
      <c r="J3338">
        <v>8</v>
      </c>
      <c r="K3338">
        <v>255163</v>
      </c>
      <c r="L3338">
        <v>1</v>
      </c>
    </row>
    <row r="3339" spans="1:12" x14ac:dyDescent="0.35">
      <c r="A3339">
        <v>6</v>
      </c>
      <c r="B3339" t="s">
        <v>20</v>
      </c>
      <c r="C3339">
        <v>12</v>
      </c>
      <c r="D3339">
        <v>2</v>
      </c>
      <c r="E3339">
        <v>1</v>
      </c>
      <c r="F3339">
        <v>90</v>
      </c>
      <c r="G3339" t="s">
        <v>315</v>
      </c>
      <c r="H3339">
        <v>295</v>
      </c>
      <c r="I3339">
        <v>295</v>
      </c>
      <c r="J3339">
        <v>2</v>
      </c>
      <c r="K3339">
        <v>255163</v>
      </c>
      <c r="L3339">
        <v>1</v>
      </c>
    </row>
    <row r="3340" spans="1:12" x14ac:dyDescent="0.35">
      <c r="A3340">
        <v>7</v>
      </c>
      <c r="B3340" t="s">
        <v>20</v>
      </c>
      <c r="C3340">
        <v>12</v>
      </c>
      <c r="D3340">
        <v>2</v>
      </c>
      <c r="E3340">
        <v>1</v>
      </c>
      <c r="F3340">
        <v>90</v>
      </c>
      <c r="G3340">
        <v>3.1766203703704754E-3</v>
      </c>
      <c r="H3340">
        <v>3.1766203703704754E-3</v>
      </c>
      <c r="I3340">
        <v>3.1766203703704754E-3</v>
      </c>
      <c r="J3340">
        <v>2</v>
      </c>
      <c r="K3340">
        <v>255163</v>
      </c>
      <c r="L3340">
        <v>1</v>
      </c>
    </row>
    <row r="3341" spans="1:12" x14ac:dyDescent="0.35">
      <c r="A3341">
        <v>8</v>
      </c>
      <c r="B3341" t="s">
        <v>28</v>
      </c>
      <c r="C3341">
        <v>12</v>
      </c>
      <c r="D3341">
        <v>3</v>
      </c>
      <c r="E3341">
        <v>1</v>
      </c>
      <c r="F3341">
        <v>80</v>
      </c>
      <c r="G3341">
        <v>3.905324074074068E-3</v>
      </c>
      <c r="H3341">
        <v>3.905324074074068E-3</v>
      </c>
      <c r="I3341">
        <v>3.905324074074068E-3</v>
      </c>
      <c r="J3341">
        <v>3</v>
      </c>
      <c r="K3341">
        <v>255163</v>
      </c>
      <c r="L3341">
        <v>1</v>
      </c>
    </row>
    <row r="3342" spans="1:12" x14ac:dyDescent="0.35">
      <c r="A3342">
        <v>1</v>
      </c>
      <c r="B3342" t="s">
        <v>16</v>
      </c>
      <c r="C3342">
        <v>19</v>
      </c>
      <c r="D3342">
        <v>8</v>
      </c>
      <c r="E3342">
        <v>1</v>
      </c>
      <c r="F3342">
        <v>30</v>
      </c>
      <c r="G3342">
        <v>2.0311342592591597E-3</v>
      </c>
      <c r="H3342">
        <v>2.0311342592591597E-3</v>
      </c>
      <c r="I3342">
        <v>2.0311342592591597E-3</v>
      </c>
      <c r="J3342">
        <v>8</v>
      </c>
      <c r="K3342">
        <v>112137</v>
      </c>
      <c r="L3342">
        <v>1</v>
      </c>
    </row>
    <row r="3343" spans="1:12" x14ac:dyDescent="0.35">
      <c r="A3343">
        <v>2</v>
      </c>
      <c r="B3343" t="s">
        <v>21</v>
      </c>
      <c r="C3343">
        <v>19</v>
      </c>
      <c r="D3343">
        <v>4</v>
      </c>
      <c r="E3343">
        <v>1</v>
      </c>
      <c r="F3343">
        <v>70</v>
      </c>
      <c r="G3343">
        <v>6.4642361111111324E-3</v>
      </c>
      <c r="H3343">
        <v>6.4642361111111324E-3</v>
      </c>
      <c r="I3343">
        <v>6.4642361111111324E-3</v>
      </c>
      <c r="J3343">
        <v>4</v>
      </c>
      <c r="K3343">
        <v>112137</v>
      </c>
      <c r="L3343">
        <v>1</v>
      </c>
    </row>
    <row r="3344" spans="1:12" x14ac:dyDescent="0.35">
      <c r="A3344">
        <v>3</v>
      </c>
      <c r="B3344" t="s">
        <v>28</v>
      </c>
      <c r="C3344">
        <v>17</v>
      </c>
      <c r="D3344">
        <v>3</v>
      </c>
      <c r="E3344">
        <v>1</v>
      </c>
      <c r="F3344">
        <v>80</v>
      </c>
      <c r="G3344">
        <v>2.017986111111103E-2</v>
      </c>
      <c r="H3344">
        <v>2.017986111111103E-2</v>
      </c>
      <c r="I3344">
        <v>2.017986111111103E-2</v>
      </c>
      <c r="J3344">
        <v>3</v>
      </c>
      <c r="K3344">
        <v>112137</v>
      </c>
      <c r="L3344">
        <v>1</v>
      </c>
    </row>
    <row r="3345" spans="1:12" x14ac:dyDescent="0.35">
      <c r="A3345">
        <v>4</v>
      </c>
      <c r="B3345" t="s">
        <v>16</v>
      </c>
      <c r="C3345">
        <v>17</v>
      </c>
      <c r="D3345">
        <v>8</v>
      </c>
      <c r="E3345">
        <v>1</v>
      </c>
      <c r="F3345">
        <v>30</v>
      </c>
      <c r="G3345">
        <v>2.4653935185185993E-3</v>
      </c>
      <c r="H3345">
        <v>2.4653935185185993E-3</v>
      </c>
      <c r="I3345">
        <v>2.4653935185185993E-3</v>
      </c>
      <c r="J3345">
        <v>8</v>
      </c>
      <c r="K3345">
        <v>112137</v>
      </c>
      <c r="L3345">
        <v>1</v>
      </c>
    </row>
    <row r="3346" spans="1:12" x14ac:dyDescent="0.35">
      <c r="A3346">
        <v>5</v>
      </c>
      <c r="B3346" t="s">
        <v>21</v>
      </c>
      <c r="C3346">
        <v>17</v>
      </c>
      <c r="D3346">
        <v>4</v>
      </c>
      <c r="E3346">
        <v>1</v>
      </c>
      <c r="F3346">
        <v>70</v>
      </c>
      <c r="G3346">
        <v>1.3736111111111171E-2</v>
      </c>
      <c r="H3346">
        <v>1.3736111111111171E-2</v>
      </c>
      <c r="I3346">
        <v>1.3736111111111171E-2</v>
      </c>
      <c r="J3346">
        <v>4</v>
      </c>
      <c r="K3346">
        <v>112137</v>
      </c>
      <c r="L3346">
        <v>1</v>
      </c>
    </row>
    <row r="3347" spans="1:12" x14ac:dyDescent="0.35">
      <c r="A3347">
        <v>6</v>
      </c>
      <c r="B3347" t="s">
        <v>36</v>
      </c>
      <c r="C3347">
        <v>13</v>
      </c>
      <c r="D3347">
        <v>9</v>
      </c>
      <c r="E3347">
        <v>1</v>
      </c>
      <c r="F3347">
        <v>20</v>
      </c>
      <c r="G3347" t="s">
        <v>316</v>
      </c>
      <c r="H3347">
        <v>135</v>
      </c>
      <c r="I3347">
        <v>135</v>
      </c>
      <c r="J3347">
        <v>9</v>
      </c>
      <c r="K3347">
        <v>112137</v>
      </c>
      <c r="L3347">
        <v>1</v>
      </c>
    </row>
    <row r="3348" spans="1:12" x14ac:dyDescent="0.35">
      <c r="A3348">
        <v>7</v>
      </c>
      <c r="B3348" t="s">
        <v>40</v>
      </c>
      <c r="C3348">
        <v>13</v>
      </c>
      <c r="D3348">
        <v>6</v>
      </c>
      <c r="E3348">
        <v>1</v>
      </c>
      <c r="F3348">
        <v>50</v>
      </c>
      <c r="G3348">
        <v>3.3717592592592549E-3</v>
      </c>
      <c r="H3348">
        <v>3.3717592592592549E-3</v>
      </c>
      <c r="I3348">
        <v>3.3717592592592549E-3</v>
      </c>
      <c r="J3348">
        <v>6</v>
      </c>
      <c r="K3348">
        <v>112137</v>
      </c>
      <c r="L3348">
        <v>1</v>
      </c>
    </row>
    <row r="3349" spans="1:12" x14ac:dyDescent="0.35">
      <c r="A3349">
        <v>8</v>
      </c>
      <c r="B3349" t="s">
        <v>40</v>
      </c>
      <c r="C3349">
        <v>13</v>
      </c>
      <c r="D3349" t="s">
        <v>310</v>
      </c>
      <c r="E3349">
        <v>1</v>
      </c>
      <c r="F3349">
        <v>50</v>
      </c>
      <c r="G3349" t="s">
        <v>150</v>
      </c>
      <c r="H3349" t="s">
        <v>150</v>
      </c>
      <c r="I3349">
        <v>2</v>
      </c>
      <c r="J3349" t="s">
        <v>310</v>
      </c>
      <c r="K3349">
        <v>112137</v>
      </c>
      <c r="L3349">
        <v>1</v>
      </c>
    </row>
    <row r="3350" spans="1:12" x14ac:dyDescent="0.35">
      <c r="A3350">
        <v>1</v>
      </c>
      <c r="B3350" t="s">
        <v>19</v>
      </c>
      <c r="C3350">
        <v>17</v>
      </c>
      <c r="D3350">
        <v>5</v>
      </c>
      <c r="E3350">
        <v>1</v>
      </c>
      <c r="F3350">
        <v>60</v>
      </c>
      <c r="G3350">
        <v>1.9359953703703692E-3</v>
      </c>
      <c r="H3350">
        <v>1.9359953703703692E-3</v>
      </c>
      <c r="I3350">
        <v>1.9359953703703692E-3</v>
      </c>
      <c r="J3350">
        <v>5</v>
      </c>
      <c r="K3350">
        <v>59012</v>
      </c>
      <c r="L3350">
        <v>1</v>
      </c>
    </row>
    <row r="3351" spans="1:12" x14ac:dyDescent="0.35">
      <c r="A3351">
        <v>2</v>
      </c>
      <c r="B3351" t="s">
        <v>40</v>
      </c>
      <c r="C3351">
        <v>17</v>
      </c>
      <c r="D3351">
        <v>6</v>
      </c>
      <c r="E3351">
        <v>1</v>
      </c>
      <c r="F3351">
        <v>50</v>
      </c>
      <c r="G3351">
        <v>7.1761574074074019E-3</v>
      </c>
      <c r="H3351">
        <v>7.1761574074074019E-3</v>
      </c>
      <c r="I3351">
        <v>7.1761574074074019E-3</v>
      </c>
      <c r="J3351">
        <v>6</v>
      </c>
      <c r="K3351">
        <v>59012</v>
      </c>
      <c r="L3351">
        <v>1</v>
      </c>
    </row>
    <row r="3352" spans="1:12" x14ac:dyDescent="0.35">
      <c r="A3352">
        <v>3</v>
      </c>
      <c r="B3352" t="s">
        <v>21</v>
      </c>
      <c r="C3352">
        <v>13</v>
      </c>
      <c r="D3352">
        <v>4</v>
      </c>
      <c r="E3352">
        <v>1</v>
      </c>
      <c r="F3352">
        <v>70</v>
      </c>
      <c r="G3352">
        <v>2.0668865740740783E-2</v>
      </c>
      <c r="H3352">
        <v>2.0668865740740783E-2</v>
      </c>
      <c r="I3352">
        <v>2.0668865740740783E-2</v>
      </c>
      <c r="J3352">
        <v>4</v>
      </c>
      <c r="K3352">
        <v>59012</v>
      </c>
      <c r="L3352">
        <v>1</v>
      </c>
    </row>
    <row r="3353" spans="1:12" x14ac:dyDescent="0.35">
      <c r="A3353">
        <v>4</v>
      </c>
      <c r="B3353" t="s">
        <v>13</v>
      </c>
      <c r="C3353">
        <v>18</v>
      </c>
      <c r="D3353">
        <v>7</v>
      </c>
      <c r="E3353">
        <v>1</v>
      </c>
      <c r="F3353">
        <v>40</v>
      </c>
      <c r="G3353">
        <v>2.2174768518519183E-3</v>
      </c>
      <c r="H3353">
        <v>2.2174768518519183E-3</v>
      </c>
      <c r="I3353">
        <v>2.2174768518519183E-3</v>
      </c>
      <c r="J3353">
        <v>7</v>
      </c>
      <c r="K3353">
        <v>59012</v>
      </c>
      <c r="L3353">
        <v>1</v>
      </c>
    </row>
    <row r="3354" spans="1:12" x14ac:dyDescent="0.35">
      <c r="A3354">
        <v>5</v>
      </c>
      <c r="B3354" t="s">
        <v>19</v>
      </c>
      <c r="C3354">
        <v>18</v>
      </c>
      <c r="D3354">
        <v>5</v>
      </c>
      <c r="E3354">
        <v>1</v>
      </c>
      <c r="F3354">
        <v>60</v>
      </c>
      <c r="G3354">
        <v>1.4665509259259357E-2</v>
      </c>
      <c r="H3354">
        <v>1.4665509259259357E-2</v>
      </c>
      <c r="I3354">
        <v>1.4665509259259357E-2</v>
      </c>
      <c r="J3354">
        <v>5</v>
      </c>
      <c r="K3354">
        <v>59012</v>
      </c>
      <c r="L3354">
        <v>1</v>
      </c>
    </row>
    <row r="3355" spans="1:12" x14ac:dyDescent="0.35">
      <c r="A3355">
        <v>6</v>
      </c>
      <c r="B3355" t="s">
        <v>21</v>
      </c>
      <c r="C3355">
        <v>18</v>
      </c>
      <c r="D3355" t="s">
        <v>311</v>
      </c>
      <c r="E3355">
        <v>1</v>
      </c>
      <c r="F3355">
        <v>70</v>
      </c>
      <c r="G3355" t="s">
        <v>312</v>
      </c>
      <c r="H3355">
        <v>285</v>
      </c>
      <c r="I3355">
        <v>285</v>
      </c>
      <c r="J3355" t="s">
        <v>311</v>
      </c>
      <c r="K3355">
        <v>59012</v>
      </c>
      <c r="L3355">
        <v>1</v>
      </c>
    </row>
    <row r="3356" spans="1:12" x14ac:dyDescent="0.35">
      <c r="A3356">
        <v>7</v>
      </c>
      <c r="B3356" t="s">
        <v>16</v>
      </c>
      <c r="C3356">
        <v>18</v>
      </c>
      <c r="D3356">
        <v>8</v>
      </c>
      <c r="E3356">
        <v>1</v>
      </c>
      <c r="F3356">
        <v>30</v>
      </c>
      <c r="G3356">
        <v>3.9987268518517638E-3</v>
      </c>
      <c r="H3356">
        <v>3.9987268518517638E-3</v>
      </c>
      <c r="I3356">
        <v>3.9987268518517638E-3</v>
      </c>
      <c r="J3356">
        <v>8</v>
      </c>
      <c r="K3356">
        <v>59012</v>
      </c>
      <c r="L3356">
        <v>1</v>
      </c>
    </row>
    <row r="3357" spans="1:12" x14ac:dyDescent="0.35">
      <c r="A3357">
        <v>8</v>
      </c>
      <c r="B3357" t="s">
        <v>36</v>
      </c>
      <c r="C3357">
        <v>18</v>
      </c>
      <c r="D3357">
        <v>9</v>
      </c>
      <c r="E3357">
        <v>1</v>
      </c>
      <c r="F3357">
        <v>20</v>
      </c>
      <c r="G3357" t="s">
        <v>164</v>
      </c>
      <c r="H3357" t="s">
        <v>164</v>
      </c>
      <c r="I3357">
        <v>9</v>
      </c>
      <c r="J3357">
        <v>9</v>
      </c>
      <c r="K3357">
        <v>59012</v>
      </c>
      <c r="L3357">
        <v>1</v>
      </c>
    </row>
    <row r="3358" spans="1:12" x14ac:dyDescent="0.35">
      <c r="A3358">
        <v>1</v>
      </c>
      <c r="B3358" t="s">
        <v>40</v>
      </c>
      <c r="C3358">
        <v>20</v>
      </c>
      <c r="D3358">
        <v>6</v>
      </c>
      <c r="E3358">
        <v>1</v>
      </c>
      <c r="F3358">
        <v>50</v>
      </c>
      <c r="G3358">
        <v>1.9560185185185652E-3</v>
      </c>
      <c r="H3358">
        <v>1.9560185185185652E-3</v>
      </c>
      <c r="I3358">
        <v>1.9560185185185652E-3</v>
      </c>
      <c r="J3358">
        <v>6</v>
      </c>
      <c r="K3358">
        <v>100797</v>
      </c>
      <c r="L3358">
        <v>1</v>
      </c>
    </row>
    <row r="3359" spans="1:12" x14ac:dyDescent="0.35">
      <c r="A3359">
        <v>2</v>
      </c>
      <c r="B3359" t="s">
        <v>13</v>
      </c>
      <c r="C3359">
        <v>20</v>
      </c>
      <c r="D3359">
        <v>7</v>
      </c>
      <c r="E3359">
        <v>1</v>
      </c>
      <c r="F3359">
        <v>40</v>
      </c>
      <c r="G3359">
        <v>7.3392361111110915E-3</v>
      </c>
      <c r="H3359">
        <v>7.3392361111110915E-3</v>
      </c>
      <c r="I3359">
        <v>7.3392361111110915E-3</v>
      </c>
      <c r="J3359">
        <v>7</v>
      </c>
      <c r="K3359">
        <v>100797</v>
      </c>
      <c r="L3359">
        <v>1</v>
      </c>
    </row>
    <row r="3360" spans="1:12" x14ac:dyDescent="0.35">
      <c r="A3360">
        <v>3</v>
      </c>
      <c r="B3360" t="s">
        <v>36</v>
      </c>
      <c r="C3360">
        <v>19</v>
      </c>
      <c r="D3360">
        <v>9</v>
      </c>
      <c r="E3360">
        <v>1</v>
      </c>
      <c r="F3360">
        <v>20</v>
      </c>
      <c r="G3360">
        <v>2.4118171296296342E-2</v>
      </c>
      <c r="H3360">
        <v>2.4118171296296342E-2</v>
      </c>
      <c r="I3360">
        <v>2.4118171296296342E-2</v>
      </c>
      <c r="J3360">
        <v>9</v>
      </c>
      <c r="K3360">
        <v>100797</v>
      </c>
      <c r="L3360">
        <v>1</v>
      </c>
    </row>
    <row r="3361" spans="1:12" x14ac:dyDescent="0.35">
      <c r="A3361">
        <v>4</v>
      </c>
      <c r="B3361" t="s">
        <v>36</v>
      </c>
      <c r="C3361">
        <v>11</v>
      </c>
      <c r="D3361">
        <v>9</v>
      </c>
      <c r="E3361">
        <v>1</v>
      </c>
      <c r="F3361">
        <v>20</v>
      </c>
      <c r="G3361">
        <v>2.6045138888888264E-3</v>
      </c>
      <c r="H3361">
        <v>2.6045138888888264E-3</v>
      </c>
      <c r="I3361">
        <v>2.6045138888888264E-3</v>
      </c>
      <c r="J3361">
        <v>9</v>
      </c>
      <c r="K3361">
        <v>100797</v>
      </c>
      <c r="L3361">
        <v>1</v>
      </c>
    </row>
    <row r="3362" spans="1:12" x14ac:dyDescent="0.35">
      <c r="A3362">
        <v>5</v>
      </c>
      <c r="B3362" t="s">
        <v>13</v>
      </c>
      <c r="C3362">
        <v>11</v>
      </c>
      <c r="D3362">
        <v>7</v>
      </c>
      <c r="E3362">
        <v>1</v>
      </c>
      <c r="F3362">
        <v>40</v>
      </c>
      <c r="G3362">
        <v>1.5179745370370368E-2</v>
      </c>
      <c r="H3362">
        <v>1.5179745370370368E-2</v>
      </c>
      <c r="I3362">
        <v>1.5179745370370368E-2</v>
      </c>
      <c r="J3362">
        <v>7</v>
      </c>
      <c r="K3362">
        <v>100797</v>
      </c>
      <c r="L3362">
        <v>1</v>
      </c>
    </row>
    <row r="3363" spans="1:12" x14ac:dyDescent="0.35">
      <c r="A3363">
        <v>6</v>
      </c>
      <c r="B3363" t="s">
        <v>40</v>
      </c>
      <c r="C3363">
        <v>11</v>
      </c>
      <c r="D3363" t="s">
        <v>310</v>
      </c>
      <c r="E3363">
        <v>1</v>
      </c>
      <c r="F3363">
        <v>50</v>
      </c>
      <c r="G3363" t="s">
        <v>313</v>
      </c>
      <c r="H3363">
        <v>280</v>
      </c>
      <c r="I3363">
        <v>280</v>
      </c>
      <c r="J3363" t="s">
        <v>310</v>
      </c>
      <c r="K3363">
        <v>100797</v>
      </c>
      <c r="L3363">
        <v>1</v>
      </c>
    </row>
    <row r="3364" spans="1:12" x14ac:dyDescent="0.35">
      <c r="A3364">
        <v>7</v>
      </c>
      <c r="B3364" t="s">
        <v>11</v>
      </c>
      <c r="C3364">
        <v>11</v>
      </c>
      <c r="D3364">
        <v>1</v>
      </c>
      <c r="E3364">
        <v>1</v>
      </c>
      <c r="F3364">
        <v>100</v>
      </c>
      <c r="G3364">
        <v>3.1283564814814646E-3</v>
      </c>
      <c r="H3364">
        <v>3.1283564814814646E-3</v>
      </c>
      <c r="I3364">
        <v>3.1283564814814646E-3</v>
      </c>
      <c r="J3364">
        <v>1</v>
      </c>
      <c r="K3364">
        <v>100797</v>
      </c>
      <c r="L3364">
        <v>1</v>
      </c>
    </row>
    <row r="3365" spans="1:12" x14ac:dyDescent="0.35">
      <c r="A3365">
        <v>8</v>
      </c>
      <c r="B3365" t="s">
        <v>19</v>
      </c>
      <c r="C3365">
        <v>11</v>
      </c>
      <c r="D3365">
        <v>5</v>
      </c>
      <c r="E3365">
        <v>1</v>
      </c>
      <c r="F3365">
        <v>60</v>
      </c>
      <c r="G3365">
        <v>4.0244212962963211E-3</v>
      </c>
      <c r="H3365">
        <v>4.0244212962963211E-3</v>
      </c>
      <c r="I3365">
        <v>4.0244212962963211E-3</v>
      </c>
      <c r="J3365">
        <v>5</v>
      </c>
      <c r="K3365">
        <v>100797</v>
      </c>
      <c r="L3365">
        <v>1</v>
      </c>
    </row>
    <row r="3366" spans="1:12" x14ac:dyDescent="0.35">
      <c r="A3366">
        <v>1</v>
      </c>
      <c r="B3366" t="s">
        <v>13</v>
      </c>
      <c r="C3366">
        <v>16</v>
      </c>
      <c r="D3366">
        <v>7</v>
      </c>
      <c r="E3366">
        <v>1</v>
      </c>
      <c r="F3366">
        <v>40</v>
      </c>
      <c r="G3366">
        <v>1.9784722222222495E-3</v>
      </c>
      <c r="H3366">
        <v>1.9784722222222495E-3</v>
      </c>
      <c r="I3366">
        <v>1.9784722222222495E-3</v>
      </c>
      <c r="J3366">
        <v>7</v>
      </c>
      <c r="K3366">
        <v>1433136</v>
      </c>
      <c r="L3366">
        <v>1</v>
      </c>
    </row>
    <row r="3367" spans="1:12" x14ac:dyDescent="0.35">
      <c r="A3367">
        <v>2</v>
      </c>
      <c r="B3367" t="s">
        <v>16</v>
      </c>
      <c r="C3367">
        <v>16</v>
      </c>
      <c r="D3367">
        <v>8</v>
      </c>
      <c r="E3367">
        <v>1</v>
      </c>
      <c r="F3367">
        <v>30</v>
      </c>
      <c r="G3367">
        <v>7.6649305555556158E-3</v>
      </c>
      <c r="H3367">
        <v>7.6649305555556158E-3</v>
      </c>
      <c r="I3367">
        <v>7.6649305555556158E-3</v>
      </c>
      <c r="J3367">
        <v>8</v>
      </c>
      <c r="K3367">
        <v>1433136</v>
      </c>
      <c r="L3367">
        <v>1</v>
      </c>
    </row>
    <row r="3368" spans="1:12" x14ac:dyDescent="0.35">
      <c r="A3368">
        <v>3</v>
      </c>
      <c r="B3368" t="s">
        <v>19</v>
      </c>
      <c r="C3368">
        <v>12</v>
      </c>
      <c r="D3368">
        <v>5</v>
      </c>
      <c r="E3368">
        <v>1</v>
      </c>
      <c r="F3368">
        <v>60</v>
      </c>
      <c r="G3368">
        <v>2.1246064814814725E-2</v>
      </c>
      <c r="H3368">
        <v>2.1246064814814725E-2</v>
      </c>
      <c r="I3368">
        <v>2.1246064814814725E-2</v>
      </c>
      <c r="J3368">
        <v>5</v>
      </c>
      <c r="K3368">
        <v>1433136</v>
      </c>
      <c r="L3368">
        <v>1</v>
      </c>
    </row>
    <row r="3369" spans="1:12" x14ac:dyDescent="0.35">
      <c r="A3369">
        <v>4</v>
      </c>
      <c r="B3369" t="s">
        <v>40</v>
      </c>
      <c r="C3369">
        <v>19</v>
      </c>
      <c r="D3369">
        <v>6</v>
      </c>
      <c r="E3369">
        <v>1</v>
      </c>
      <c r="F3369">
        <v>50</v>
      </c>
      <c r="G3369">
        <v>1.9648148148148081E-3</v>
      </c>
      <c r="H3369">
        <v>1.9648148148148081E-3</v>
      </c>
      <c r="I3369">
        <v>1.9648148148148081E-3</v>
      </c>
      <c r="J3369">
        <v>6</v>
      </c>
      <c r="K3369">
        <v>1433136</v>
      </c>
      <c r="L3369">
        <v>1</v>
      </c>
    </row>
    <row r="3370" spans="1:12" x14ac:dyDescent="0.35">
      <c r="A3370">
        <v>5</v>
      </c>
      <c r="B3370" t="s">
        <v>36</v>
      </c>
      <c r="C3370">
        <v>19</v>
      </c>
      <c r="D3370">
        <v>9</v>
      </c>
      <c r="E3370">
        <v>1</v>
      </c>
      <c r="F3370">
        <v>20</v>
      </c>
      <c r="G3370">
        <v>1.5955324074074184E-2</v>
      </c>
      <c r="H3370">
        <v>1.5955324074074184E-2</v>
      </c>
      <c r="I3370">
        <v>1.5955324074074184E-2</v>
      </c>
      <c r="J3370">
        <v>9</v>
      </c>
      <c r="K3370">
        <v>1433136</v>
      </c>
      <c r="L3370">
        <v>1</v>
      </c>
    </row>
    <row r="3371" spans="1:12" x14ac:dyDescent="0.35">
      <c r="A3371">
        <v>6</v>
      </c>
      <c r="B3371" t="s">
        <v>16</v>
      </c>
      <c r="C3371">
        <v>19</v>
      </c>
      <c r="D3371">
        <v>8</v>
      </c>
      <c r="E3371">
        <v>1</v>
      </c>
      <c r="F3371">
        <v>30</v>
      </c>
      <c r="G3371" t="s">
        <v>317</v>
      </c>
      <c r="H3371">
        <v>275</v>
      </c>
      <c r="I3371">
        <v>275</v>
      </c>
      <c r="J3371">
        <v>8</v>
      </c>
      <c r="K3371">
        <v>1433136</v>
      </c>
      <c r="L3371">
        <v>1</v>
      </c>
    </row>
    <row r="3372" spans="1:12" x14ac:dyDescent="0.35">
      <c r="A3372">
        <v>7</v>
      </c>
      <c r="B3372" t="s">
        <v>36</v>
      </c>
      <c r="C3372">
        <v>19</v>
      </c>
      <c r="D3372">
        <v>9</v>
      </c>
      <c r="E3372">
        <v>1</v>
      </c>
      <c r="F3372">
        <v>20</v>
      </c>
      <c r="G3372" t="s">
        <v>162</v>
      </c>
      <c r="H3372" t="s">
        <v>162</v>
      </c>
      <c r="I3372">
        <v>1</v>
      </c>
      <c r="J3372">
        <v>9</v>
      </c>
      <c r="K3372">
        <v>1433136</v>
      </c>
      <c r="L3372">
        <v>1</v>
      </c>
    </row>
    <row r="3373" spans="1:12" x14ac:dyDescent="0.35">
      <c r="A3373">
        <v>8</v>
      </c>
      <c r="B3373" t="s">
        <v>16</v>
      </c>
      <c r="C3373">
        <v>19</v>
      </c>
      <c r="D3373">
        <v>8</v>
      </c>
      <c r="E3373">
        <v>1</v>
      </c>
      <c r="F3373">
        <v>30</v>
      </c>
      <c r="G3373" t="s">
        <v>68</v>
      </c>
      <c r="H3373" t="s">
        <v>68</v>
      </c>
      <c r="I3373">
        <v>6</v>
      </c>
      <c r="J3373">
        <v>8</v>
      </c>
      <c r="K3373">
        <v>1433136</v>
      </c>
      <c r="L3373">
        <v>1</v>
      </c>
    </row>
    <row r="3374" spans="1:12" x14ac:dyDescent="0.35">
      <c r="A3374">
        <v>1</v>
      </c>
      <c r="C3374">
        <v>14</v>
      </c>
      <c r="D3374" t="s">
        <v>257</v>
      </c>
      <c r="E3374">
        <v>1</v>
      </c>
      <c r="F3374">
        <v>0</v>
      </c>
      <c r="J3374" t="s">
        <v>257</v>
      </c>
      <c r="K3374">
        <v>25569</v>
      </c>
      <c r="L3374">
        <v>1</v>
      </c>
    </row>
    <row r="3375" spans="1:12" x14ac:dyDescent="0.35">
      <c r="A3375">
        <v>2</v>
      </c>
      <c r="C3375">
        <v>14</v>
      </c>
      <c r="D3375" t="s">
        <v>257</v>
      </c>
      <c r="E3375">
        <v>1</v>
      </c>
      <c r="F3375">
        <v>0</v>
      </c>
      <c r="J3375" t="s">
        <v>257</v>
      </c>
      <c r="K3375">
        <v>25569</v>
      </c>
      <c r="L3375">
        <v>1</v>
      </c>
    </row>
    <row r="3376" spans="1:12" x14ac:dyDescent="0.35">
      <c r="A3376">
        <v>3</v>
      </c>
      <c r="C3376">
        <v>0</v>
      </c>
      <c r="D3376" t="s">
        <v>257</v>
      </c>
      <c r="E3376">
        <v>0</v>
      </c>
      <c r="F3376">
        <v>0</v>
      </c>
      <c r="J3376" t="s">
        <v>257</v>
      </c>
      <c r="K3376">
        <v>25569</v>
      </c>
      <c r="L3376">
        <v>1</v>
      </c>
    </row>
    <row r="3377" spans="1:12" x14ac:dyDescent="0.35">
      <c r="A3377">
        <v>4</v>
      </c>
      <c r="C3377">
        <v>0</v>
      </c>
      <c r="D3377" t="s">
        <v>257</v>
      </c>
      <c r="E3377">
        <v>0</v>
      </c>
      <c r="F3377">
        <v>0</v>
      </c>
      <c r="J3377" t="s">
        <v>257</v>
      </c>
      <c r="K3377">
        <v>25569</v>
      </c>
      <c r="L3377">
        <v>1</v>
      </c>
    </row>
    <row r="3378" spans="1:12" x14ac:dyDescent="0.35">
      <c r="A3378">
        <v>5</v>
      </c>
      <c r="C3378">
        <v>0</v>
      </c>
      <c r="D3378" t="s">
        <v>257</v>
      </c>
      <c r="E3378">
        <v>0</v>
      </c>
      <c r="F3378">
        <v>0</v>
      </c>
      <c r="J3378" t="s">
        <v>257</v>
      </c>
      <c r="K3378">
        <v>25569</v>
      </c>
      <c r="L3378">
        <v>1</v>
      </c>
    </row>
    <row r="3379" spans="1:12" x14ac:dyDescent="0.35">
      <c r="A3379">
        <v>6</v>
      </c>
      <c r="C3379">
        <v>0</v>
      </c>
      <c r="D3379" t="s">
        <v>257</v>
      </c>
      <c r="E3379">
        <v>0</v>
      </c>
      <c r="F3379">
        <v>0</v>
      </c>
      <c r="J3379" t="s">
        <v>257</v>
      </c>
      <c r="K3379">
        <v>25569</v>
      </c>
      <c r="L3379">
        <v>1</v>
      </c>
    </row>
    <row r="3380" spans="1:12" x14ac:dyDescent="0.35">
      <c r="A3380">
        <v>7</v>
      </c>
      <c r="C3380">
        <v>0</v>
      </c>
      <c r="D3380" t="s">
        <v>257</v>
      </c>
      <c r="E3380">
        <v>0</v>
      </c>
      <c r="F3380">
        <v>0</v>
      </c>
      <c r="J3380" t="s">
        <v>257</v>
      </c>
      <c r="K3380">
        <v>25569</v>
      </c>
      <c r="L3380">
        <v>1</v>
      </c>
    </row>
    <row r="3381" spans="1:12" x14ac:dyDescent="0.35">
      <c r="A3381">
        <v>8</v>
      </c>
      <c r="C3381">
        <v>0</v>
      </c>
      <c r="D3381" t="s">
        <v>257</v>
      </c>
      <c r="E3381">
        <v>0</v>
      </c>
      <c r="F3381">
        <v>0</v>
      </c>
      <c r="J3381" t="s">
        <v>257</v>
      </c>
      <c r="K3381">
        <v>25569</v>
      </c>
      <c r="L3381">
        <v>1</v>
      </c>
    </row>
    <row r="3382" spans="1:12" x14ac:dyDescent="0.35">
      <c r="A3382">
        <v>1</v>
      </c>
      <c r="B3382" t="s">
        <v>28</v>
      </c>
      <c r="C3382">
        <v>8</v>
      </c>
      <c r="D3382">
        <v>3</v>
      </c>
      <c r="E3382">
        <v>1</v>
      </c>
      <c r="F3382">
        <v>80</v>
      </c>
      <c r="G3382">
        <v>2.2417824074074666E-3</v>
      </c>
      <c r="H3382">
        <v>2.2417824074074666E-3</v>
      </c>
      <c r="I3382">
        <v>2.2417824074074666E-3</v>
      </c>
      <c r="J3382">
        <v>3</v>
      </c>
      <c r="K3382">
        <v>9440</v>
      </c>
      <c r="L3382">
        <v>1</v>
      </c>
    </row>
    <row r="3383" spans="1:12" x14ac:dyDescent="0.35">
      <c r="A3383">
        <v>2</v>
      </c>
      <c r="B3383" t="s">
        <v>11</v>
      </c>
      <c r="C3383">
        <v>8</v>
      </c>
      <c r="D3383">
        <v>1</v>
      </c>
      <c r="E3383">
        <v>1</v>
      </c>
      <c r="F3383">
        <v>100</v>
      </c>
      <c r="G3383">
        <v>5.9743055555554481E-3</v>
      </c>
      <c r="H3383">
        <v>5.9743055555554481E-3</v>
      </c>
      <c r="I3383">
        <v>5.9743055555554481E-3</v>
      </c>
      <c r="J3383">
        <v>1</v>
      </c>
      <c r="K3383">
        <v>9440</v>
      </c>
      <c r="L3383">
        <v>1</v>
      </c>
    </row>
    <row r="3384" spans="1:12" x14ac:dyDescent="0.35">
      <c r="A3384">
        <v>3</v>
      </c>
      <c r="B3384" t="s">
        <v>28</v>
      </c>
      <c r="C3384">
        <v>18</v>
      </c>
      <c r="D3384">
        <v>3</v>
      </c>
      <c r="E3384">
        <v>1</v>
      </c>
      <c r="F3384">
        <v>80</v>
      </c>
      <c r="G3384">
        <v>2.1589004629629649E-2</v>
      </c>
      <c r="H3384">
        <v>2.1589004629629649E-2</v>
      </c>
      <c r="I3384">
        <v>2.1589004629629649E-2</v>
      </c>
      <c r="J3384">
        <v>3</v>
      </c>
      <c r="K3384">
        <v>9440</v>
      </c>
      <c r="L3384">
        <v>1</v>
      </c>
    </row>
    <row r="3385" spans="1:12" x14ac:dyDescent="0.35">
      <c r="A3385">
        <v>4</v>
      </c>
      <c r="B3385" t="s">
        <v>11</v>
      </c>
      <c r="C3385">
        <v>6</v>
      </c>
      <c r="D3385">
        <v>1</v>
      </c>
      <c r="E3385">
        <v>1</v>
      </c>
      <c r="F3385">
        <v>100</v>
      </c>
      <c r="G3385">
        <v>1.9457175925925441E-3</v>
      </c>
      <c r="H3385">
        <v>1.9457175925925441E-3</v>
      </c>
      <c r="I3385">
        <v>1.9457175925925441E-3</v>
      </c>
      <c r="J3385">
        <v>1</v>
      </c>
      <c r="K3385">
        <v>9440</v>
      </c>
      <c r="L3385">
        <v>1</v>
      </c>
    </row>
    <row r="3386" spans="1:12" x14ac:dyDescent="0.35">
      <c r="A3386">
        <v>5</v>
      </c>
      <c r="B3386" t="s">
        <v>20</v>
      </c>
      <c r="C3386">
        <v>6</v>
      </c>
      <c r="D3386">
        <v>2</v>
      </c>
      <c r="E3386">
        <v>1</v>
      </c>
      <c r="F3386">
        <v>90</v>
      </c>
      <c r="G3386">
        <v>1.1994907407407496E-2</v>
      </c>
      <c r="H3386">
        <v>1.1994907407407496E-2</v>
      </c>
      <c r="I3386">
        <v>1.1994907407407496E-2</v>
      </c>
      <c r="J3386">
        <v>2</v>
      </c>
      <c r="K3386">
        <v>9440</v>
      </c>
      <c r="L3386">
        <v>1</v>
      </c>
    </row>
    <row r="3387" spans="1:12" x14ac:dyDescent="0.35">
      <c r="A3387">
        <v>6</v>
      </c>
      <c r="B3387" t="s">
        <v>11</v>
      </c>
      <c r="C3387">
        <v>5</v>
      </c>
      <c r="D3387" t="s">
        <v>318</v>
      </c>
      <c r="E3387">
        <v>1</v>
      </c>
      <c r="F3387">
        <v>100</v>
      </c>
      <c r="G3387" t="s">
        <v>262</v>
      </c>
      <c r="H3387">
        <v>220</v>
      </c>
      <c r="I3387">
        <v>220</v>
      </c>
      <c r="J3387" t="s">
        <v>318</v>
      </c>
      <c r="K3387">
        <v>9440</v>
      </c>
      <c r="L3387">
        <v>1</v>
      </c>
    </row>
    <row r="3388" spans="1:12" x14ac:dyDescent="0.35">
      <c r="A3388">
        <v>7</v>
      </c>
      <c r="B3388" t="s">
        <v>19</v>
      </c>
      <c r="C3388">
        <v>5</v>
      </c>
      <c r="D3388">
        <v>5</v>
      </c>
      <c r="E3388">
        <v>1</v>
      </c>
      <c r="F3388">
        <v>60</v>
      </c>
      <c r="G3388">
        <v>3.1947916666665854E-3</v>
      </c>
      <c r="H3388">
        <v>3.1947916666665854E-3</v>
      </c>
      <c r="I3388">
        <v>3.1947916666665854E-3</v>
      </c>
      <c r="J3388">
        <v>5</v>
      </c>
      <c r="K3388">
        <v>9440</v>
      </c>
      <c r="L3388">
        <v>1</v>
      </c>
    </row>
    <row r="3389" spans="1:12" x14ac:dyDescent="0.35">
      <c r="A3389">
        <v>8</v>
      </c>
      <c r="B3389" t="s">
        <v>28</v>
      </c>
      <c r="C3389">
        <v>5</v>
      </c>
      <c r="D3389">
        <v>3</v>
      </c>
      <c r="E3389">
        <v>1</v>
      </c>
      <c r="F3389">
        <v>80</v>
      </c>
      <c r="G3389">
        <v>3.2060185185185386E-3</v>
      </c>
      <c r="H3389">
        <v>3.2060185185185386E-3</v>
      </c>
      <c r="I3389">
        <v>3.2060185185185386E-3</v>
      </c>
      <c r="J3389">
        <v>3</v>
      </c>
      <c r="K3389">
        <v>9440</v>
      </c>
      <c r="L3389">
        <v>1</v>
      </c>
    </row>
    <row r="3390" spans="1:12" x14ac:dyDescent="0.35">
      <c r="A3390">
        <v>1</v>
      </c>
      <c r="B3390" t="s">
        <v>11</v>
      </c>
      <c r="C3390">
        <v>2</v>
      </c>
      <c r="D3390">
        <v>1</v>
      </c>
      <c r="E3390">
        <v>1</v>
      </c>
      <c r="F3390">
        <v>100</v>
      </c>
      <c r="G3390">
        <v>2.2065972222222729E-3</v>
      </c>
      <c r="H3390">
        <v>2.2065972222222729E-3</v>
      </c>
      <c r="I3390">
        <v>2.2065972222222729E-3</v>
      </c>
      <c r="J3390">
        <v>1</v>
      </c>
      <c r="K3390">
        <v>16973</v>
      </c>
      <c r="L3390">
        <v>1</v>
      </c>
    </row>
    <row r="3391" spans="1:12" x14ac:dyDescent="0.35">
      <c r="A3391">
        <v>2</v>
      </c>
      <c r="B3391" t="s">
        <v>20</v>
      </c>
      <c r="C3391">
        <v>2</v>
      </c>
      <c r="D3391">
        <v>2</v>
      </c>
      <c r="E3391">
        <v>1</v>
      </c>
      <c r="F3391">
        <v>90</v>
      </c>
      <c r="G3391">
        <v>6.185879629629687E-3</v>
      </c>
      <c r="H3391">
        <v>6.185879629629687E-3</v>
      </c>
      <c r="I3391">
        <v>6.185879629629687E-3</v>
      </c>
      <c r="J3391">
        <v>2</v>
      </c>
      <c r="K3391">
        <v>16973</v>
      </c>
      <c r="L3391">
        <v>1</v>
      </c>
    </row>
    <row r="3392" spans="1:12" x14ac:dyDescent="0.35">
      <c r="A3392">
        <v>3</v>
      </c>
      <c r="B3392" t="s">
        <v>21</v>
      </c>
      <c r="C3392">
        <v>12</v>
      </c>
      <c r="D3392">
        <v>4</v>
      </c>
      <c r="E3392">
        <v>1</v>
      </c>
      <c r="F3392">
        <v>70</v>
      </c>
      <c r="G3392">
        <v>2.2694328703703803E-2</v>
      </c>
      <c r="H3392">
        <v>2.2694328703703803E-2</v>
      </c>
      <c r="I3392">
        <v>2.2694328703703803E-2</v>
      </c>
      <c r="J3392">
        <v>4</v>
      </c>
      <c r="K3392">
        <v>16973</v>
      </c>
      <c r="L3392">
        <v>1</v>
      </c>
    </row>
    <row r="3393" spans="1:12" x14ac:dyDescent="0.35">
      <c r="A3393">
        <v>4</v>
      </c>
      <c r="B3393" t="s">
        <v>21</v>
      </c>
      <c r="C3393">
        <v>5</v>
      </c>
      <c r="D3393">
        <v>4</v>
      </c>
      <c r="E3393">
        <v>1</v>
      </c>
      <c r="F3393">
        <v>70</v>
      </c>
      <c r="G3393">
        <v>2.199652777777672E-3</v>
      </c>
      <c r="H3393">
        <v>2.199652777777672E-3</v>
      </c>
      <c r="I3393">
        <v>2.199652777777672E-3</v>
      </c>
      <c r="J3393">
        <v>4</v>
      </c>
      <c r="K3393">
        <v>16973</v>
      </c>
      <c r="L3393">
        <v>1</v>
      </c>
    </row>
    <row r="3394" spans="1:12" x14ac:dyDescent="0.35">
      <c r="A3394">
        <v>5</v>
      </c>
      <c r="B3394" t="s">
        <v>21</v>
      </c>
      <c r="C3394">
        <v>5</v>
      </c>
      <c r="D3394">
        <v>4</v>
      </c>
      <c r="E3394">
        <v>1</v>
      </c>
      <c r="F3394">
        <v>70</v>
      </c>
      <c r="G3394">
        <v>1.2150000000000105E-2</v>
      </c>
      <c r="H3394">
        <v>1.2150000000000105E-2</v>
      </c>
      <c r="I3394">
        <v>1.2150000000000105E-2</v>
      </c>
      <c r="J3394">
        <v>4</v>
      </c>
      <c r="K3394">
        <v>16973</v>
      </c>
      <c r="L3394">
        <v>1</v>
      </c>
    </row>
    <row r="3395" spans="1:12" x14ac:dyDescent="0.35">
      <c r="A3395">
        <v>6</v>
      </c>
      <c r="B3395" t="s">
        <v>40</v>
      </c>
      <c r="C3395">
        <v>6</v>
      </c>
      <c r="D3395" t="s">
        <v>310</v>
      </c>
      <c r="E3395">
        <v>1</v>
      </c>
      <c r="F3395">
        <v>50</v>
      </c>
      <c r="G3395" t="s">
        <v>319</v>
      </c>
      <c r="H3395">
        <v>195</v>
      </c>
      <c r="I3395">
        <v>195</v>
      </c>
      <c r="J3395" t="s">
        <v>310</v>
      </c>
      <c r="K3395">
        <v>16973</v>
      </c>
      <c r="L3395">
        <v>1</v>
      </c>
    </row>
    <row r="3396" spans="1:12" x14ac:dyDescent="0.35">
      <c r="A3396">
        <v>7</v>
      </c>
      <c r="B3396" t="s">
        <v>28</v>
      </c>
      <c r="C3396">
        <v>6</v>
      </c>
      <c r="D3396">
        <v>3</v>
      </c>
      <c r="E3396">
        <v>1</v>
      </c>
      <c r="F3396">
        <v>80</v>
      </c>
      <c r="G3396">
        <v>2.871296296296233E-3</v>
      </c>
      <c r="H3396">
        <v>2.871296296296233E-3</v>
      </c>
      <c r="I3396">
        <v>2.871296296296233E-3</v>
      </c>
      <c r="J3396">
        <v>3</v>
      </c>
      <c r="K3396">
        <v>16973</v>
      </c>
      <c r="L3396">
        <v>1</v>
      </c>
    </row>
    <row r="3397" spans="1:12" x14ac:dyDescent="0.35">
      <c r="A3397">
        <v>8</v>
      </c>
      <c r="B3397" t="s">
        <v>21</v>
      </c>
      <c r="C3397">
        <v>6</v>
      </c>
      <c r="D3397">
        <v>4</v>
      </c>
      <c r="E3397">
        <v>1</v>
      </c>
      <c r="F3397">
        <v>70</v>
      </c>
      <c r="G3397">
        <v>3.3680555555555269E-3</v>
      </c>
      <c r="H3397">
        <v>3.3680555555555269E-3</v>
      </c>
      <c r="I3397">
        <v>3.3680555555555269E-3</v>
      </c>
      <c r="J3397">
        <v>4</v>
      </c>
      <c r="K3397">
        <v>16973</v>
      </c>
      <c r="L3397">
        <v>1</v>
      </c>
    </row>
    <row r="3398" spans="1:12" x14ac:dyDescent="0.35">
      <c r="A3398">
        <v>1</v>
      </c>
      <c r="B3398" t="s">
        <v>13</v>
      </c>
      <c r="C3398">
        <v>7</v>
      </c>
      <c r="D3398">
        <v>7</v>
      </c>
      <c r="E3398">
        <v>1</v>
      </c>
      <c r="F3398">
        <v>40</v>
      </c>
      <c r="G3398">
        <v>2.2724537037037695E-3</v>
      </c>
      <c r="H3398">
        <v>2.2724537037037695E-3</v>
      </c>
      <c r="I3398">
        <v>2.2724537037037695E-3</v>
      </c>
      <c r="J3398">
        <v>7</v>
      </c>
      <c r="K3398">
        <v>8015</v>
      </c>
      <c r="L3398">
        <v>1</v>
      </c>
    </row>
    <row r="3399" spans="1:12" x14ac:dyDescent="0.35">
      <c r="A3399">
        <v>2</v>
      </c>
      <c r="B3399" t="s">
        <v>28</v>
      </c>
      <c r="C3399">
        <v>7</v>
      </c>
      <c r="D3399">
        <v>3</v>
      </c>
      <c r="E3399">
        <v>1</v>
      </c>
      <c r="F3399">
        <v>80</v>
      </c>
      <c r="G3399">
        <v>6.4192129629629946E-3</v>
      </c>
      <c r="H3399">
        <v>6.4192129629629946E-3</v>
      </c>
      <c r="I3399">
        <v>6.4192129629629946E-3</v>
      </c>
      <c r="J3399">
        <v>3</v>
      </c>
      <c r="K3399">
        <v>8015</v>
      </c>
      <c r="L3399">
        <v>1</v>
      </c>
    </row>
    <row r="3400" spans="1:12" x14ac:dyDescent="0.35">
      <c r="A3400">
        <v>3</v>
      </c>
      <c r="B3400" t="s">
        <v>20</v>
      </c>
      <c r="C3400">
        <v>17</v>
      </c>
      <c r="D3400">
        <v>2</v>
      </c>
      <c r="E3400">
        <v>1</v>
      </c>
      <c r="F3400">
        <v>90</v>
      </c>
      <c r="G3400">
        <v>2.1091666666666731E-2</v>
      </c>
      <c r="H3400">
        <v>2.1091666666666731E-2</v>
      </c>
      <c r="I3400">
        <v>2.1091666666666731E-2</v>
      </c>
      <c r="J3400">
        <v>2</v>
      </c>
      <c r="K3400">
        <v>8015</v>
      </c>
      <c r="L3400">
        <v>1</v>
      </c>
    </row>
    <row r="3401" spans="1:12" x14ac:dyDescent="0.35">
      <c r="A3401">
        <v>4</v>
      </c>
      <c r="B3401" t="s">
        <v>28</v>
      </c>
      <c r="C3401">
        <v>3</v>
      </c>
      <c r="D3401">
        <v>3</v>
      </c>
      <c r="E3401">
        <v>1</v>
      </c>
      <c r="F3401">
        <v>80</v>
      </c>
      <c r="G3401">
        <v>2.1585648148148007E-3</v>
      </c>
      <c r="H3401">
        <v>2.1585648148148007E-3</v>
      </c>
      <c r="I3401">
        <v>2.1585648148148007E-3</v>
      </c>
      <c r="J3401">
        <v>3</v>
      </c>
      <c r="K3401">
        <v>8015</v>
      </c>
      <c r="L3401">
        <v>1</v>
      </c>
    </row>
    <row r="3402" spans="1:12" x14ac:dyDescent="0.35">
      <c r="A3402">
        <v>5</v>
      </c>
      <c r="B3402" t="s">
        <v>11</v>
      </c>
      <c r="C3402">
        <v>3</v>
      </c>
      <c r="D3402">
        <v>1</v>
      </c>
      <c r="E3402">
        <v>1</v>
      </c>
      <c r="F3402">
        <v>100</v>
      </c>
      <c r="G3402">
        <v>1.1583680555555587E-2</v>
      </c>
      <c r="H3402">
        <v>1.1583680555555587E-2</v>
      </c>
      <c r="I3402">
        <v>1.1583680555555587E-2</v>
      </c>
      <c r="J3402">
        <v>1</v>
      </c>
      <c r="K3402">
        <v>8015</v>
      </c>
      <c r="L3402">
        <v>1</v>
      </c>
    </row>
    <row r="3403" spans="1:12" x14ac:dyDescent="0.35">
      <c r="A3403">
        <v>6</v>
      </c>
      <c r="B3403" t="s">
        <v>11</v>
      </c>
      <c r="C3403">
        <v>4</v>
      </c>
      <c r="D3403" t="s">
        <v>318</v>
      </c>
      <c r="E3403">
        <v>1</v>
      </c>
      <c r="F3403">
        <v>100</v>
      </c>
      <c r="G3403" t="s">
        <v>262</v>
      </c>
      <c r="H3403">
        <v>220</v>
      </c>
      <c r="I3403">
        <v>220</v>
      </c>
      <c r="J3403" t="s">
        <v>318</v>
      </c>
      <c r="K3403">
        <v>8015</v>
      </c>
      <c r="L3403">
        <v>1</v>
      </c>
    </row>
    <row r="3404" spans="1:12" x14ac:dyDescent="0.35">
      <c r="A3404">
        <v>7</v>
      </c>
      <c r="B3404" t="s">
        <v>16</v>
      </c>
      <c r="C3404">
        <v>4</v>
      </c>
      <c r="D3404">
        <v>8</v>
      </c>
      <c r="E3404">
        <v>1</v>
      </c>
      <c r="F3404">
        <v>30</v>
      </c>
      <c r="G3404">
        <v>3.3700231481481602E-3</v>
      </c>
      <c r="H3404">
        <v>3.3700231481481602E-3</v>
      </c>
      <c r="I3404">
        <v>3.3700231481481602E-3</v>
      </c>
      <c r="J3404">
        <v>8</v>
      </c>
      <c r="K3404">
        <v>8015</v>
      </c>
      <c r="L3404">
        <v>1</v>
      </c>
    </row>
    <row r="3405" spans="1:12" x14ac:dyDescent="0.35">
      <c r="A3405">
        <v>8</v>
      </c>
      <c r="B3405" t="s">
        <v>19</v>
      </c>
      <c r="C3405">
        <v>4</v>
      </c>
      <c r="D3405">
        <v>5</v>
      </c>
      <c r="E3405">
        <v>1</v>
      </c>
      <c r="F3405">
        <v>60</v>
      </c>
      <c r="G3405">
        <v>3.6653935185184672E-3</v>
      </c>
      <c r="H3405">
        <v>3.6653935185184672E-3</v>
      </c>
      <c r="I3405">
        <v>3.6653935185184672E-3</v>
      </c>
      <c r="J3405">
        <v>5</v>
      </c>
      <c r="K3405">
        <v>8015</v>
      </c>
      <c r="L3405">
        <v>1</v>
      </c>
    </row>
    <row r="3406" spans="1:12" x14ac:dyDescent="0.35">
      <c r="A3406">
        <v>1</v>
      </c>
      <c r="B3406" t="s">
        <v>20</v>
      </c>
      <c r="C3406">
        <v>4</v>
      </c>
      <c r="D3406">
        <v>2</v>
      </c>
      <c r="E3406">
        <v>1</v>
      </c>
      <c r="F3406">
        <v>90</v>
      </c>
      <c r="G3406">
        <v>2.2302083333334277E-3</v>
      </c>
      <c r="H3406">
        <v>2.2302083333334277E-3</v>
      </c>
      <c r="I3406">
        <v>2.2302083333334277E-3</v>
      </c>
      <c r="J3406">
        <v>2</v>
      </c>
      <c r="K3406">
        <v>313257</v>
      </c>
      <c r="L3406">
        <v>1</v>
      </c>
    </row>
    <row r="3407" spans="1:12" x14ac:dyDescent="0.35">
      <c r="A3407">
        <v>2</v>
      </c>
      <c r="B3407" t="s">
        <v>21</v>
      </c>
      <c r="C3407">
        <v>4</v>
      </c>
      <c r="D3407">
        <v>4</v>
      </c>
      <c r="E3407">
        <v>1</v>
      </c>
      <c r="F3407">
        <v>70</v>
      </c>
      <c r="G3407">
        <v>6.5871527777778827E-3</v>
      </c>
      <c r="H3407">
        <v>6.5871527777778827E-3</v>
      </c>
      <c r="I3407">
        <v>6.5871527777778827E-3</v>
      </c>
      <c r="J3407">
        <v>4</v>
      </c>
      <c r="K3407">
        <v>313257</v>
      </c>
      <c r="L3407">
        <v>1</v>
      </c>
    </row>
    <row r="3408" spans="1:12" x14ac:dyDescent="0.35">
      <c r="A3408">
        <v>3</v>
      </c>
      <c r="B3408" t="s">
        <v>19</v>
      </c>
      <c r="C3408">
        <v>14</v>
      </c>
      <c r="D3408">
        <v>5</v>
      </c>
      <c r="E3408">
        <v>1</v>
      </c>
      <c r="F3408">
        <v>60</v>
      </c>
      <c r="G3408">
        <v>2.3029398148148195E-2</v>
      </c>
      <c r="H3408">
        <v>2.3029398148148195E-2</v>
      </c>
      <c r="I3408">
        <v>2.3029398148148195E-2</v>
      </c>
      <c r="J3408">
        <v>5</v>
      </c>
      <c r="K3408">
        <v>313257</v>
      </c>
      <c r="L3408">
        <v>1</v>
      </c>
    </row>
    <row r="3409" spans="1:12" x14ac:dyDescent="0.35">
      <c r="A3409">
        <v>4</v>
      </c>
      <c r="B3409" t="s">
        <v>40</v>
      </c>
      <c r="C3409">
        <v>7</v>
      </c>
      <c r="D3409">
        <v>6</v>
      </c>
      <c r="E3409">
        <v>1</v>
      </c>
      <c r="F3409">
        <v>50</v>
      </c>
      <c r="G3409">
        <v>2.429398148148243E-3</v>
      </c>
      <c r="H3409">
        <v>2.429398148148243E-3</v>
      </c>
      <c r="I3409">
        <v>2.429398148148243E-3</v>
      </c>
      <c r="J3409">
        <v>6</v>
      </c>
      <c r="K3409">
        <v>313257</v>
      </c>
      <c r="L3409">
        <v>1</v>
      </c>
    </row>
    <row r="3410" spans="1:12" x14ac:dyDescent="0.35">
      <c r="A3410">
        <v>5</v>
      </c>
      <c r="B3410" t="s">
        <v>28</v>
      </c>
      <c r="C3410">
        <v>7</v>
      </c>
      <c r="D3410">
        <v>3</v>
      </c>
      <c r="E3410">
        <v>1</v>
      </c>
      <c r="F3410">
        <v>80</v>
      </c>
      <c r="G3410">
        <v>1.2036921296296299E-2</v>
      </c>
      <c r="H3410">
        <v>1.2036921296296299E-2</v>
      </c>
      <c r="I3410">
        <v>1.2036921296296299E-2</v>
      </c>
      <c r="J3410">
        <v>3</v>
      </c>
      <c r="K3410">
        <v>313257</v>
      </c>
      <c r="L3410">
        <v>1</v>
      </c>
    </row>
    <row r="3411" spans="1:12" x14ac:dyDescent="0.35">
      <c r="A3411">
        <v>6</v>
      </c>
      <c r="B3411" t="s">
        <v>36</v>
      </c>
      <c r="C3411">
        <v>7</v>
      </c>
      <c r="D3411">
        <v>9</v>
      </c>
      <c r="E3411">
        <v>1</v>
      </c>
      <c r="F3411">
        <v>20</v>
      </c>
      <c r="G3411" t="s">
        <v>320</v>
      </c>
      <c r="H3411">
        <v>175</v>
      </c>
      <c r="I3411">
        <v>175</v>
      </c>
      <c r="J3411">
        <v>9</v>
      </c>
      <c r="K3411">
        <v>313257</v>
      </c>
      <c r="L3411">
        <v>1</v>
      </c>
    </row>
    <row r="3412" spans="1:12" x14ac:dyDescent="0.35">
      <c r="A3412">
        <v>7</v>
      </c>
      <c r="B3412" t="s">
        <v>21</v>
      </c>
      <c r="C3412">
        <v>7</v>
      </c>
      <c r="D3412">
        <v>4</v>
      </c>
      <c r="E3412">
        <v>1</v>
      </c>
      <c r="F3412">
        <v>70</v>
      </c>
      <c r="G3412">
        <v>2.9964120370369329E-3</v>
      </c>
      <c r="H3412">
        <v>2.9964120370369329E-3</v>
      </c>
      <c r="I3412">
        <v>2.9964120370369329E-3</v>
      </c>
      <c r="J3412">
        <v>4</v>
      </c>
      <c r="K3412">
        <v>313257</v>
      </c>
      <c r="L3412">
        <v>1</v>
      </c>
    </row>
    <row r="3413" spans="1:12" x14ac:dyDescent="0.35">
      <c r="A3413">
        <v>8</v>
      </c>
      <c r="B3413" t="s">
        <v>11</v>
      </c>
      <c r="C3413">
        <v>7</v>
      </c>
      <c r="D3413">
        <v>1</v>
      </c>
      <c r="E3413">
        <v>1</v>
      </c>
      <c r="F3413">
        <v>100</v>
      </c>
      <c r="G3413">
        <v>2.8403935185186135E-3</v>
      </c>
      <c r="H3413">
        <v>2.8403935185186135E-3</v>
      </c>
      <c r="I3413">
        <v>2.8403935185186135E-3</v>
      </c>
      <c r="J3413">
        <v>1</v>
      </c>
      <c r="K3413">
        <v>313257</v>
      </c>
      <c r="L3413">
        <v>1</v>
      </c>
    </row>
    <row r="3414" spans="1:12" x14ac:dyDescent="0.35">
      <c r="A3414">
        <v>1</v>
      </c>
      <c r="B3414" t="s">
        <v>40</v>
      </c>
      <c r="C3414">
        <v>6</v>
      </c>
      <c r="D3414">
        <v>6</v>
      </c>
      <c r="E3414">
        <v>1</v>
      </c>
      <c r="F3414">
        <v>50</v>
      </c>
      <c r="G3414">
        <v>2.2668981481481776E-3</v>
      </c>
      <c r="H3414">
        <v>2.2668981481481776E-3</v>
      </c>
      <c r="I3414">
        <v>2.2668981481481776E-3</v>
      </c>
      <c r="J3414">
        <v>6</v>
      </c>
      <c r="K3414">
        <v>235218</v>
      </c>
      <c r="L3414">
        <v>1</v>
      </c>
    </row>
    <row r="3415" spans="1:12" x14ac:dyDescent="0.35">
      <c r="A3415">
        <v>2</v>
      </c>
      <c r="B3415" t="s">
        <v>13</v>
      </c>
      <c r="C3415">
        <v>6</v>
      </c>
      <c r="D3415">
        <v>7</v>
      </c>
      <c r="E3415">
        <v>1</v>
      </c>
      <c r="F3415">
        <v>40</v>
      </c>
      <c r="G3415">
        <v>7.5503472222222534E-3</v>
      </c>
      <c r="H3415">
        <v>7.5503472222222534E-3</v>
      </c>
      <c r="I3415">
        <v>7.5503472222222534E-3</v>
      </c>
      <c r="J3415">
        <v>7</v>
      </c>
      <c r="K3415">
        <v>235218</v>
      </c>
      <c r="L3415">
        <v>1</v>
      </c>
    </row>
    <row r="3416" spans="1:12" x14ac:dyDescent="0.35">
      <c r="A3416">
        <v>3</v>
      </c>
      <c r="B3416" t="s">
        <v>16</v>
      </c>
      <c r="C3416">
        <v>16</v>
      </c>
      <c r="D3416">
        <v>8</v>
      </c>
      <c r="E3416">
        <v>1</v>
      </c>
      <c r="F3416">
        <v>30</v>
      </c>
      <c r="G3416">
        <v>2.5348263888888889E-2</v>
      </c>
      <c r="H3416">
        <v>2.5348263888888889E-2</v>
      </c>
      <c r="I3416">
        <v>2.5348263888888889E-2</v>
      </c>
      <c r="J3416">
        <v>8</v>
      </c>
      <c r="K3416">
        <v>235218</v>
      </c>
      <c r="L3416">
        <v>1</v>
      </c>
    </row>
    <row r="3417" spans="1:12" x14ac:dyDescent="0.35">
      <c r="A3417">
        <v>4</v>
      </c>
      <c r="B3417" t="s">
        <v>20</v>
      </c>
      <c r="C3417">
        <v>8</v>
      </c>
      <c r="D3417">
        <v>2</v>
      </c>
      <c r="E3417">
        <v>1</v>
      </c>
      <c r="F3417">
        <v>90</v>
      </c>
      <c r="G3417">
        <v>2.0984953703704345E-3</v>
      </c>
      <c r="H3417">
        <v>2.0984953703704345E-3</v>
      </c>
      <c r="I3417">
        <v>2.0984953703704345E-3</v>
      </c>
      <c r="J3417">
        <v>2</v>
      </c>
      <c r="K3417">
        <v>235218</v>
      </c>
      <c r="L3417">
        <v>1</v>
      </c>
    </row>
    <row r="3418" spans="1:12" x14ac:dyDescent="0.35">
      <c r="A3418">
        <v>5</v>
      </c>
      <c r="B3418" t="s">
        <v>40</v>
      </c>
      <c r="C3418">
        <v>8</v>
      </c>
      <c r="D3418">
        <v>6</v>
      </c>
      <c r="E3418">
        <v>1</v>
      </c>
      <c r="F3418">
        <v>50</v>
      </c>
      <c r="G3418">
        <v>1.3007986111111203E-2</v>
      </c>
      <c r="H3418">
        <v>1.3007986111111203E-2</v>
      </c>
      <c r="I3418">
        <v>1.3007986111111203E-2</v>
      </c>
      <c r="J3418">
        <v>6</v>
      </c>
      <c r="K3418">
        <v>235218</v>
      </c>
      <c r="L3418">
        <v>1</v>
      </c>
    </row>
    <row r="3419" spans="1:12" x14ac:dyDescent="0.35">
      <c r="A3419">
        <v>6</v>
      </c>
      <c r="B3419" t="s">
        <v>28</v>
      </c>
      <c r="C3419">
        <v>8</v>
      </c>
      <c r="D3419" t="s">
        <v>321</v>
      </c>
      <c r="E3419">
        <v>1</v>
      </c>
      <c r="F3419">
        <v>80</v>
      </c>
      <c r="G3419" t="s">
        <v>322</v>
      </c>
      <c r="H3419">
        <v>205</v>
      </c>
      <c r="I3419">
        <v>205</v>
      </c>
      <c r="J3419" t="s">
        <v>321</v>
      </c>
      <c r="K3419">
        <v>235218</v>
      </c>
      <c r="L3419">
        <v>1</v>
      </c>
    </row>
    <row r="3420" spans="1:12" x14ac:dyDescent="0.35">
      <c r="A3420">
        <v>7</v>
      </c>
      <c r="B3420" t="s">
        <v>11</v>
      </c>
      <c r="C3420">
        <v>8</v>
      </c>
      <c r="D3420">
        <v>1</v>
      </c>
      <c r="E3420">
        <v>1</v>
      </c>
      <c r="F3420">
        <v>100</v>
      </c>
      <c r="G3420">
        <v>2.7679398148148238E-3</v>
      </c>
      <c r="H3420">
        <v>2.7679398148148238E-3</v>
      </c>
      <c r="I3420">
        <v>2.7679398148148238E-3</v>
      </c>
      <c r="J3420">
        <v>1</v>
      </c>
      <c r="K3420">
        <v>235218</v>
      </c>
      <c r="L3420">
        <v>1</v>
      </c>
    </row>
    <row r="3421" spans="1:12" x14ac:dyDescent="0.35">
      <c r="A3421">
        <v>8</v>
      </c>
      <c r="B3421" t="s">
        <v>20</v>
      </c>
      <c r="C3421">
        <v>8</v>
      </c>
      <c r="D3421">
        <v>2</v>
      </c>
      <c r="E3421">
        <v>1</v>
      </c>
      <c r="F3421">
        <v>90</v>
      </c>
      <c r="G3421">
        <v>2.8935185185186008E-3</v>
      </c>
      <c r="H3421">
        <v>2.8935185185186008E-3</v>
      </c>
      <c r="I3421">
        <v>2.8935185185186008E-3</v>
      </c>
      <c r="J3421">
        <v>2</v>
      </c>
      <c r="K3421">
        <v>235218</v>
      </c>
      <c r="L3421">
        <v>1</v>
      </c>
    </row>
    <row r="3422" spans="1:12" x14ac:dyDescent="0.35">
      <c r="A3422">
        <v>1</v>
      </c>
      <c r="B3422" t="s">
        <v>21</v>
      </c>
      <c r="C3422">
        <v>5</v>
      </c>
      <c r="D3422">
        <v>4</v>
      </c>
      <c r="E3422">
        <v>1</v>
      </c>
      <c r="F3422">
        <v>70</v>
      </c>
      <c r="G3422">
        <v>2.2616898148148934E-3</v>
      </c>
      <c r="H3422">
        <v>2.2616898148148934E-3</v>
      </c>
      <c r="I3422">
        <v>2.2616898148148934E-3</v>
      </c>
      <c r="J3422">
        <v>4</v>
      </c>
      <c r="K3422">
        <v>290001</v>
      </c>
      <c r="L3422">
        <v>1</v>
      </c>
    </row>
    <row r="3423" spans="1:12" x14ac:dyDescent="0.35">
      <c r="A3423">
        <v>2</v>
      </c>
      <c r="B3423" t="s">
        <v>40</v>
      </c>
      <c r="C3423">
        <v>5</v>
      </c>
      <c r="D3423">
        <v>6</v>
      </c>
      <c r="E3423">
        <v>1</v>
      </c>
      <c r="F3423">
        <v>50</v>
      </c>
      <c r="G3423">
        <v>7.0052083333334014E-3</v>
      </c>
      <c r="H3423">
        <v>7.0052083333334014E-3</v>
      </c>
      <c r="I3423">
        <v>7.0052083333334014E-3</v>
      </c>
      <c r="J3423">
        <v>6</v>
      </c>
      <c r="K3423">
        <v>290001</v>
      </c>
      <c r="L3423">
        <v>1</v>
      </c>
    </row>
    <row r="3424" spans="1:12" x14ac:dyDescent="0.35">
      <c r="A3424">
        <v>3</v>
      </c>
      <c r="B3424" t="s">
        <v>11</v>
      </c>
      <c r="C3424">
        <v>15</v>
      </c>
      <c r="D3424">
        <v>1</v>
      </c>
      <c r="E3424">
        <v>1</v>
      </c>
      <c r="F3424">
        <v>100</v>
      </c>
      <c r="G3424">
        <v>2.0920833333333277E-2</v>
      </c>
      <c r="H3424">
        <v>2.0920833333333277E-2</v>
      </c>
      <c r="I3424">
        <v>2.0920833333333277E-2</v>
      </c>
      <c r="J3424">
        <v>1</v>
      </c>
      <c r="K3424">
        <v>290001</v>
      </c>
      <c r="L3424">
        <v>1</v>
      </c>
    </row>
    <row r="3425" spans="1:12" x14ac:dyDescent="0.35">
      <c r="A3425">
        <v>4</v>
      </c>
      <c r="B3425" t="s">
        <v>13</v>
      </c>
      <c r="C3425">
        <v>4</v>
      </c>
      <c r="D3425">
        <v>7</v>
      </c>
      <c r="E3425">
        <v>1</v>
      </c>
      <c r="F3425">
        <v>40</v>
      </c>
      <c r="G3425">
        <v>2.570833333333411E-3</v>
      </c>
      <c r="H3425">
        <v>2.570833333333411E-3</v>
      </c>
      <c r="I3425">
        <v>2.570833333333411E-3</v>
      </c>
      <c r="J3425">
        <v>7</v>
      </c>
      <c r="K3425">
        <v>290001</v>
      </c>
      <c r="L3425">
        <v>1</v>
      </c>
    </row>
    <row r="3426" spans="1:12" x14ac:dyDescent="0.35">
      <c r="A3426">
        <v>5</v>
      </c>
      <c r="B3426" t="s">
        <v>19</v>
      </c>
      <c r="C3426">
        <v>4</v>
      </c>
      <c r="D3426">
        <v>5</v>
      </c>
      <c r="E3426">
        <v>1</v>
      </c>
      <c r="F3426">
        <v>60</v>
      </c>
      <c r="G3426">
        <v>1.2682870370370303E-2</v>
      </c>
      <c r="H3426">
        <v>1.2682870370370303E-2</v>
      </c>
      <c r="I3426">
        <v>1.2682870370370303E-2</v>
      </c>
      <c r="J3426">
        <v>5</v>
      </c>
      <c r="K3426">
        <v>290001</v>
      </c>
      <c r="L3426">
        <v>1</v>
      </c>
    </row>
    <row r="3427" spans="1:12" x14ac:dyDescent="0.35">
      <c r="A3427">
        <v>6</v>
      </c>
      <c r="B3427" t="s">
        <v>40</v>
      </c>
      <c r="C3427">
        <v>3</v>
      </c>
      <c r="D3427" t="s">
        <v>310</v>
      </c>
      <c r="E3427">
        <v>1</v>
      </c>
      <c r="F3427">
        <v>50</v>
      </c>
      <c r="G3427" t="s">
        <v>319</v>
      </c>
      <c r="H3427">
        <v>195</v>
      </c>
      <c r="I3427">
        <v>195</v>
      </c>
      <c r="J3427" t="s">
        <v>310</v>
      </c>
      <c r="K3427">
        <v>290001</v>
      </c>
      <c r="L3427">
        <v>1</v>
      </c>
    </row>
    <row r="3428" spans="1:12" x14ac:dyDescent="0.35">
      <c r="A3428">
        <v>7</v>
      </c>
      <c r="B3428" t="s">
        <v>36</v>
      </c>
      <c r="C3428">
        <v>3</v>
      </c>
      <c r="D3428">
        <v>9</v>
      </c>
      <c r="E3428">
        <v>1</v>
      </c>
      <c r="F3428">
        <v>20</v>
      </c>
      <c r="G3428">
        <v>3.6918981481481872E-3</v>
      </c>
      <c r="H3428">
        <v>3.6918981481481872E-3</v>
      </c>
      <c r="I3428">
        <v>3.6918981481481872E-3</v>
      </c>
      <c r="J3428">
        <v>9</v>
      </c>
      <c r="K3428">
        <v>290001</v>
      </c>
      <c r="L3428">
        <v>1</v>
      </c>
    </row>
    <row r="3429" spans="1:12" x14ac:dyDescent="0.35">
      <c r="A3429">
        <v>8</v>
      </c>
      <c r="B3429" t="s">
        <v>16</v>
      </c>
      <c r="C3429">
        <v>3</v>
      </c>
      <c r="D3429">
        <v>8</v>
      </c>
      <c r="E3429">
        <v>1</v>
      </c>
      <c r="F3429">
        <v>30</v>
      </c>
      <c r="G3429">
        <v>4.1296296296295942E-3</v>
      </c>
      <c r="H3429">
        <v>4.1296296296295942E-3</v>
      </c>
      <c r="I3429">
        <v>4.1296296296295942E-3</v>
      </c>
      <c r="J3429">
        <v>8</v>
      </c>
      <c r="K3429">
        <v>290001</v>
      </c>
      <c r="L3429">
        <v>1</v>
      </c>
    </row>
    <row r="3430" spans="1:12" x14ac:dyDescent="0.35">
      <c r="A3430">
        <v>1</v>
      </c>
      <c r="B3430" t="s">
        <v>69</v>
      </c>
      <c r="C3430">
        <v>3</v>
      </c>
      <c r="D3430">
        <v>10</v>
      </c>
      <c r="E3430">
        <v>1</v>
      </c>
      <c r="F3430">
        <v>10</v>
      </c>
      <c r="G3430">
        <v>2.422453703703642E-3</v>
      </c>
      <c r="H3430">
        <v>2.422453703703642E-3</v>
      </c>
      <c r="I3430">
        <v>2.422453703703642E-3</v>
      </c>
      <c r="J3430">
        <v>10</v>
      </c>
      <c r="K3430">
        <v>527325</v>
      </c>
      <c r="L3430">
        <v>1</v>
      </c>
    </row>
    <row r="3431" spans="1:12" x14ac:dyDescent="0.35">
      <c r="A3431">
        <v>2</v>
      </c>
      <c r="B3431" t="s">
        <v>36</v>
      </c>
      <c r="C3431">
        <v>3</v>
      </c>
      <c r="D3431">
        <v>9</v>
      </c>
      <c r="E3431">
        <v>1</v>
      </c>
      <c r="F3431">
        <v>20</v>
      </c>
      <c r="G3431">
        <v>8.1642361111111672E-3</v>
      </c>
      <c r="H3431">
        <v>8.1642361111111672E-3</v>
      </c>
      <c r="I3431">
        <v>8.1642361111111672E-3</v>
      </c>
      <c r="J3431">
        <v>9</v>
      </c>
      <c r="K3431">
        <v>527325</v>
      </c>
      <c r="L3431">
        <v>1</v>
      </c>
    </row>
    <row r="3432" spans="1:12" x14ac:dyDescent="0.35">
      <c r="A3432">
        <v>3</v>
      </c>
      <c r="B3432" t="s">
        <v>40</v>
      </c>
      <c r="C3432">
        <v>13</v>
      </c>
      <c r="D3432">
        <v>6</v>
      </c>
      <c r="E3432">
        <v>1</v>
      </c>
      <c r="F3432">
        <v>50</v>
      </c>
      <c r="G3432">
        <v>2.4558912037037084E-2</v>
      </c>
      <c r="H3432">
        <v>2.4558912037037084E-2</v>
      </c>
      <c r="I3432">
        <v>2.4558912037037084E-2</v>
      </c>
      <c r="J3432">
        <v>6</v>
      </c>
      <c r="K3432">
        <v>527325</v>
      </c>
      <c r="L3432">
        <v>1</v>
      </c>
    </row>
    <row r="3433" spans="1:12" x14ac:dyDescent="0.35">
      <c r="A3433">
        <v>4</v>
      </c>
      <c r="B3433" t="s">
        <v>16</v>
      </c>
      <c r="C3433">
        <v>1</v>
      </c>
      <c r="D3433">
        <v>8</v>
      </c>
      <c r="E3433">
        <v>1</v>
      </c>
      <c r="F3433">
        <v>30</v>
      </c>
      <c r="G3433">
        <v>2.7273148148148074E-3</v>
      </c>
      <c r="H3433">
        <v>2.7273148148148074E-3</v>
      </c>
      <c r="I3433">
        <v>2.7273148148148074E-3</v>
      </c>
      <c r="J3433">
        <v>8</v>
      </c>
      <c r="K3433">
        <v>527325</v>
      </c>
      <c r="L3433">
        <v>1</v>
      </c>
    </row>
    <row r="3434" spans="1:12" x14ac:dyDescent="0.35">
      <c r="A3434">
        <v>5</v>
      </c>
      <c r="B3434" t="s">
        <v>16</v>
      </c>
      <c r="C3434">
        <v>1</v>
      </c>
      <c r="D3434">
        <v>8</v>
      </c>
      <c r="E3434">
        <v>1</v>
      </c>
      <c r="F3434">
        <v>30</v>
      </c>
      <c r="G3434">
        <v>1.3881712962962922E-2</v>
      </c>
      <c r="H3434">
        <v>1.3881712962962922E-2</v>
      </c>
      <c r="I3434">
        <v>1.3881712962962922E-2</v>
      </c>
      <c r="J3434">
        <v>8</v>
      </c>
      <c r="K3434">
        <v>527325</v>
      </c>
      <c r="L3434">
        <v>1</v>
      </c>
    </row>
    <row r="3435" spans="1:12" x14ac:dyDescent="0.35">
      <c r="A3435">
        <v>6</v>
      </c>
      <c r="B3435" t="s">
        <v>19</v>
      </c>
      <c r="C3435">
        <v>1</v>
      </c>
      <c r="D3435">
        <v>5</v>
      </c>
      <c r="E3435">
        <v>1</v>
      </c>
      <c r="F3435">
        <v>60</v>
      </c>
      <c r="G3435" t="s">
        <v>323</v>
      </c>
      <c r="H3435">
        <v>200</v>
      </c>
      <c r="I3435">
        <v>200</v>
      </c>
      <c r="J3435">
        <v>5</v>
      </c>
      <c r="K3435">
        <v>527325</v>
      </c>
      <c r="L3435">
        <v>1</v>
      </c>
    </row>
    <row r="3436" spans="1:12" x14ac:dyDescent="0.35">
      <c r="A3436">
        <v>7</v>
      </c>
      <c r="B3436" t="s">
        <v>20</v>
      </c>
      <c r="C3436">
        <v>1</v>
      </c>
      <c r="D3436">
        <v>2</v>
      </c>
      <c r="E3436">
        <v>1</v>
      </c>
      <c r="F3436">
        <v>90</v>
      </c>
      <c r="G3436">
        <v>2.8599537037037326E-3</v>
      </c>
      <c r="H3436">
        <v>2.8599537037037326E-3</v>
      </c>
      <c r="I3436">
        <v>2.8599537037037326E-3</v>
      </c>
      <c r="J3436">
        <v>2</v>
      </c>
      <c r="K3436">
        <v>527325</v>
      </c>
      <c r="L3436">
        <v>1</v>
      </c>
    </row>
    <row r="3437" spans="1:12" x14ac:dyDescent="0.35">
      <c r="A3437">
        <v>8</v>
      </c>
      <c r="B3437" t="s">
        <v>13</v>
      </c>
      <c r="C3437">
        <v>1</v>
      </c>
      <c r="D3437">
        <v>7</v>
      </c>
      <c r="E3437">
        <v>1</v>
      </c>
      <c r="F3437">
        <v>40</v>
      </c>
      <c r="G3437">
        <v>3.9138888888889944E-3</v>
      </c>
      <c r="H3437">
        <v>3.9138888888889944E-3</v>
      </c>
      <c r="I3437">
        <v>3.9138888888889944E-3</v>
      </c>
      <c r="J3437">
        <v>7</v>
      </c>
      <c r="K3437">
        <v>527325</v>
      </c>
      <c r="L3437">
        <v>1</v>
      </c>
    </row>
    <row r="3438" spans="1:12" x14ac:dyDescent="0.35">
      <c r="A3438">
        <v>1</v>
      </c>
      <c r="B3438" t="s">
        <v>36</v>
      </c>
      <c r="C3438">
        <v>9</v>
      </c>
      <c r="D3438">
        <v>9</v>
      </c>
      <c r="E3438">
        <v>1</v>
      </c>
      <c r="F3438">
        <v>20</v>
      </c>
      <c r="G3438">
        <v>2.3458333333332693E-3</v>
      </c>
      <c r="H3438">
        <v>2.3458333333332693E-3</v>
      </c>
      <c r="I3438">
        <v>2.3458333333332693E-3</v>
      </c>
      <c r="J3438">
        <v>9</v>
      </c>
      <c r="K3438">
        <v>51083</v>
      </c>
      <c r="L3438">
        <v>1</v>
      </c>
    </row>
    <row r="3439" spans="1:12" x14ac:dyDescent="0.35">
      <c r="A3439">
        <v>2</v>
      </c>
      <c r="B3439" t="s">
        <v>19</v>
      </c>
      <c r="C3439">
        <v>9</v>
      </c>
      <c r="D3439">
        <v>5</v>
      </c>
      <c r="E3439">
        <v>1</v>
      </c>
      <c r="F3439">
        <v>60</v>
      </c>
      <c r="G3439">
        <v>6.948726851851772E-3</v>
      </c>
      <c r="H3439">
        <v>6.948726851851772E-3</v>
      </c>
      <c r="I3439">
        <v>6.948726851851772E-3</v>
      </c>
      <c r="J3439">
        <v>5</v>
      </c>
      <c r="K3439">
        <v>51083</v>
      </c>
      <c r="L3439">
        <v>1</v>
      </c>
    </row>
    <row r="3440" spans="1:12" x14ac:dyDescent="0.35">
      <c r="A3440">
        <v>3</v>
      </c>
      <c r="B3440" t="s">
        <v>36</v>
      </c>
      <c r="C3440">
        <v>19</v>
      </c>
      <c r="D3440">
        <v>9</v>
      </c>
      <c r="E3440">
        <v>1</v>
      </c>
      <c r="F3440">
        <v>20</v>
      </c>
      <c r="G3440">
        <v>2.6182060185185208E-2</v>
      </c>
      <c r="H3440">
        <v>2.6182060185185208E-2</v>
      </c>
      <c r="I3440">
        <v>2.6182060185185208E-2</v>
      </c>
      <c r="J3440">
        <v>9</v>
      </c>
      <c r="K3440">
        <v>51083</v>
      </c>
      <c r="L3440">
        <v>1</v>
      </c>
    </row>
    <row r="3441" spans="1:12" x14ac:dyDescent="0.35">
      <c r="A3441">
        <v>4</v>
      </c>
      <c r="B3441" t="s">
        <v>19</v>
      </c>
      <c r="C3441">
        <v>9</v>
      </c>
      <c r="D3441">
        <v>5</v>
      </c>
      <c r="E3441">
        <v>1</v>
      </c>
      <c r="F3441">
        <v>60</v>
      </c>
      <c r="G3441">
        <v>2.368518518518492E-3</v>
      </c>
      <c r="H3441">
        <v>2.368518518518492E-3</v>
      </c>
      <c r="I3441">
        <v>2.368518518518492E-3</v>
      </c>
      <c r="J3441">
        <v>5</v>
      </c>
      <c r="K3441">
        <v>51083</v>
      </c>
      <c r="L3441">
        <v>1</v>
      </c>
    </row>
    <row r="3442" spans="1:12" x14ac:dyDescent="0.35">
      <c r="A3442">
        <v>5</v>
      </c>
      <c r="B3442" t="s">
        <v>13</v>
      </c>
      <c r="C3442">
        <v>9</v>
      </c>
      <c r="D3442">
        <v>7</v>
      </c>
      <c r="E3442">
        <v>1</v>
      </c>
      <c r="F3442">
        <v>40</v>
      </c>
      <c r="G3442">
        <v>1.322291666666664E-2</v>
      </c>
      <c r="H3442">
        <v>1.322291666666664E-2</v>
      </c>
      <c r="I3442">
        <v>1.322291666666664E-2</v>
      </c>
      <c r="J3442">
        <v>7</v>
      </c>
      <c r="K3442">
        <v>51083</v>
      </c>
      <c r="L3442">
        <v>1</v>
      </c>
    </row>
    <row r="3443" spans="1:12" x14ac:dyDescent="0.35">
      <c r="A3443">
        <v>6</v>
      </c>
      <c r="B3443" t="s">
        <v>16</v>
      </c>
      <c r="C3443">
        <v>2</v>
      </c>
      <c r="D3443">
        <v>8</v>
      </c>
      <c r="E3443">
        <v>1</v>
      </c>
      <c r="F3443">
        <v>30</v>
      </c>
      <c r="G3443" t="s">
        <v>324</v>
      </c>
      <c r="H3443">
        <v>190</v>
      </c>
      <c r="I3443">
        <v>190</v>
      </c>
      <c r="J3443">
        <v>8</v>
      </c>
      <c r="K3443">
        <v>51083</v>
      </c>
      <c r="L3443">
        <v>1</v>
      </c>
    </row>
    <row r="3444" spans="1:12" x14ac:dyDescent="0.35">
      <c r="A3444">
        <v>7</v>
      </c>
      <c r="B3444" t="s">
        <v>13</v>
      </c>
      <c r="C3444">
        <v>2</v>
      </c>
      <c r="D3444">
        <v>7</v>
      </c>
      <c r="E3444">
        <v>1</v>
      </c>
      <c r="F3444">
        <v>40</v>
      </c>
      <c r="G3444">
        <v>3.3045138888889714E-3</v>
      </c>
      <c r="H3444">
        <v>3.3045138888889714E-3</v>
      </c>
      <c r="I3444">
        <v>3.3045138888889714E-3</v>
      </c>
      <c r="J3444">
        <v>7</v>
      </c>
      <c r="K3444">
        <v>51083</v>
      </c>
      <c r="L3444">
        <v>1</v>
      </c>
    </row>
    <row r="3445" spans="1:12" x14ac:dyDescent="0.35">
      <c r="A3445">
        <v>8</v>
      </c>
      <c r="B3445" t="s">
        <v>40</v>
      </c>
      <c r="C3445">
        <v>2</v>
      </c>
      <c r="D3445">
        <v>6</v>
      </c>
      <c r="E3445">
        <v>1</v>
      </c>
      <c r="F3445">
        <v>50</v>
      </c>
      <c r="G3445">
        <v>3.860185185185161E-3</v>
      </c>
      <c r="H3445">
        <v>3.860185185185161E-3</v>
      </c>
      <c r="I3445">
        <v>3.860185185185161E-3</v>
      </c>
      <c r="J3445">
        <v>6</v>
      </c>
      <c r="K3445">
        <v>51083</v>
      </c>
      <c r="L3445">
        <v>1</v>
      </c>
    </row>
    <row r="3446" spans="1:12" x14ac:dyDescent="0.35">
      <c r="A3446">
        <v>1</v>
      </c>
      <c r="B3446" t="s">
        <v>19</v>
      </c>
      <c r="C3446">
        <v>10</v>
      </c>
      <c r="D3446">
        <v>5</v>
      </c>
      <c r="E3446">
        <v>1</v>
      </c>
      <c r="F3446">
        <v>60</v>
      </c>
      <c r="G3446">
        <v>2.2626157407408254E-3</v>
      </c>
      <c r="H3446">
        <v>2.2626157407408254E-3</v>
      </c>
      <c r="I3446">
        <v>2.2626157407408254E-3</v>
      </c>
      <c r="J3446">
        <v>5</v>
      </c>
      <c r="K3446">
        <v>26745</v>
      </c>
      <c r="L3446">
        <v>1</v>
      </c>
    </row>
    <row r="3447" spans="1:12" x14ac:dyDescent="0.35">
      <c r="A3447">
        <v>2</v>
      </c>
      <c r="B3447" t="s">
        <v>69</v>
      </c>
      <c r="C3447">
        <v>10</v>
      </c>
      <c r="D3447">
        <v>10</v>
      </c>
      <c r="E3447">
        <v>1</v>
      </c>
      <c r="F3447">
        <v>10</v>
      </c>
      <c r="G3447">
        <v>8.4962962962962241E-3</v>
      </c>
      <c r="H3447">
        <v>8.4962962962962241E-3</v>
      </c>
      <c r="I3447">
        <v>8.4962962962962241E-3</v>
      </c>
      <c r="J3447">
        <v>10</v>
      </c>
      <c r="K3447">
        <v>26745</v>
      </c>
      <c r="L3447">
        <v>1</v>
      </c>
    </row>
    <row r="3448" spans="1:12" x14ac:dyDescent="0.35">
      <c r="A3448">
        <v>3</v>
      </c>
      <c r="B3448" t="s">
        <v>13</v>
      </c>
      <c r="C3448">
        <v>20</v>
      </c>
      <c r="D3448">
        <v>7</v>
      </c>
      <c r="E3448">
        <v>1</v>
      </c>
      <c r="F3448">
        <v>40</v>
      </c>
      <c r="G3448">
        <v>2.4835763888888973E-2</v>
      </c>
      <c r="H3448">
        <v>2.4835763888888973E-2</v>
      </c>
      <c r="I3448">
        <v>2.4835763888888973E-2</v>
      </c>
      <c r="J3448">
        <v>7</v>
      </c>
      <c r="K3448">
        <v>26745</v>
      </c>
      <c r="L3448">
        <v>1</v>
      </c>
    </row>
    <row r="3449" spans="1:12" x14ac:dyDescent="0.35">
      <c r="A3449">
        <v>4</v>
      </c>
      <c r="B3449" t="s">
        <v>69</v>
      </c>
      <c r="C3449">
        <v>2</v>
      </c>
      <c r="D3449">
        <v>10</v>
      </c>
      <c r="E3449">
        <v>1</v>
      </c>
      <c r="F3449">
        <v>10</v>
      </c>
      <c r="G3449">
        <v>3.3171296296297115E-3</v>
      </c>
      <c r="H3449">
        <v>3.3171296296297115E-3</v>
      </c>
      <c r="I3449">
        <v>3.3171296296297115E-3</v>
      </c>
      <c r="J3449">
        <v>10</v>
      </c>
      <c r="K3449">
        <v>26745</v>
      </c>
      <c r="L3449">
        <v>1</v>
      </c>
    </row>
    <row r="3450" spans="1:12" x14ac:dyDescent="0.35">
      <c r="A3450">
        <v>5</v>
      </c>
      <c r="B3450" t="s">
        <v>36</v>
      </c>
      <c r="C3450">
        <v>2</v>
      </c>
      <c r="D3450">
        <v>9</v>
      </c>
      <c r="E3450">
        <v>1</v>
      </c>
      <c r="F3450">
        <v>20</v>
      </c>
      <c r="G3450">
        <v>1.483854166666676E-2</v>
      </c>
      <c r="H3450">
        <v>1.483854166666676E-2</v>
      </c>
      <c r="I3450">
        <v>1.483854166666676E-2</v>
      </c>
      <c r="J3450">
        <v>9</v>
      </c>
      <c r="K3450">
        <v>26745</v>
      </c>
      <c r="L3450">
        <v>1</v>
      </c>
    </row>
    <row r="3451" spans="1:12" x14ac:dyDescent="0.35">
      <c r="A3451">
        <v>6</v>
      </c>
      <c r="B3451" t="s">
        <v>28</v>
      </c>
      <c r="C3451">
        <v>9</v>
      </c>
      <c r="D3451" t="s">
        <v>321</v>
      </c>
      <c r="E3451">
        <v>1</v>
      </c>
      <c r="F3451">
        <v>80</v>
      </c>
      <c r="G3451" t="s">
        <v>322</v>
      </c>
      <c r="H3451">
        <v>205</v>
      </c>
      <c r="I3451">
        <v>205</v>
      </c>
      <c r="J3451" t="s">
        <v>321</v>
      </c>
      <c r="K3451">
        <v>26745</v>
      </c>
      <c r="L3451">
        <v>1</v>
      </c>
    </row>
    <row r="3452" spans="1:12" x14ac:dyDescent="0.35">
      <c r="A3452">
        <v>7</v>
      </c>
      <c r="B3452" t="s">
        <v>40</v>
      </c>
      <c r="C3452">
        <v>9</v>
      </c>
      <c r="D3452">
        <v>6</v>
      </c>
      <c r="E3452">
        <v>1</v>
      </c>
      <c r="F3452">
        <v>50</v>
      </c>
      <c r="G3452">
        <v>3.2608796296296205E-3</v>
      </c>
      <c r="H3452">
        <v>3.2608796296296205E-3</v>
      </c>
      <c r="I3452">
        <v>3.2608796296296205E-3</v>
      </c>
      <c r="J3452">
        <v>6</v>
      </c>
      <c r="K3452">
        <v>26745</v>
      </c>
      <c r="L3452">
        <v>1</v>
      </c>
    </row>
    <row r="3453" spans="1:12" x14ac:dyDescent="0.35">
      <c r="A3453">
        <v>8</v>
      </c>
      <c r="B3453" t="s">
        <v>36</v>
      </c>
      <c r="C3453">
        <v>9</v>
      </c>
      <c r="D3453">
        <v>9</v>
      </c>
      <c r="E3453">
        <v>1</v>
      </c>
      <c r="F3453">
        <v>20</v>
      </c>
      <c r="G3453" t="s">
        <v>273</v>
      </c>
      <c r="H3453" t="s">
        <v>273</v>
      </c>
      <c r="J3453">
        <v>9</v>
      </c>
      <c r="K3453">
        <v>26745</v>
      </c>
      <c r="L3453">
        <v>1</v>
      </c>
    </row>
    <row r="3454" spans="1:12" x14ac:dyDescent="0.35">
      <c r="A3454">
        <v>1</v>
      </c>
      <c r="B3454" t="s">
        <v>16</v>
      </c>
      <c r="C3454">
        <v>1</v>
      </c>
      <c r="D3454">
        <v>8</v>
      </c>
      <c r="E3454">
        <v>1</v>
      </c>
      <c r="F3454">
        <v>30</v>
      </c>
      <c r="G3454">
        <v>2.2843749999998941E-3</v>
      </c>
      <c r="H3454">
        <v>2.2843749999998941E-3</v>
      </c>
      <c r="I3454">
        <v>2.2843749999998941E-3</v>
      </c>
      <c r="J3454">
        <v>8</v>
      </c>
      <c r="K3454">
        <v>121354</v>
      </c>
      <c r="L3454">
        <v>1</v>
      </c>
    </row>
    <row r="3455" spans="1:12" x14ac:dyDescent="0.35">
      <c r="A3455">
        <v>2</v>
      </c>
      <c r="B3455" t="s">
        <v>16</v>
      </c>
      <c r="C3455">
        <v>1</v>
      </c>
      <c r="D3455">
        <v>8</v>
      </c>
      <c r="E3455">
        <v>1</v>
      </c>
      <c r="F3455">
        <v>30</v>
      </c>
      <c r="G3455">
        <v>7.8990740740740861E-3</v>
      </c>
      <c r="H3455">
        <v>7.8990740740740861E-3</v>
      </c>
      <c r="I3455">
        <v>7.8990740740740861E-3</v>
      </c>
      <c r="J3455">
        <v>8</v>
      </c>
      <c r="K3455">
        <v>121354</v>
      </c>
      <c r="L3455">
        <v>1</v>
      </c>
    </row>
    <row r="3456" spans="1:12" x14ac:dyDescent="0.35">
      <c r="A3456">
        <v>3</v>
      </c>
      <c r="B3456" t="s">
        <v>69</v>
      </c>
      <c r="C3456">
        <v>11</v>
      </c>
      <c r="D3456">
        <v>10</v>
      </c>
      <c r="E3456">
        <v>1</v>
      </c>
      <c r="F3456">
        <v>10</v>
      </c>
      <c r="G3456">
        <v>2.672245370370363E-2</v>
      </c>
      <c r="H3456">
        <v>2.672245370370363E-2</v>
      </c>
      <c r="I3456">
        <v>2.672245370370363E-2</v>
      </c>
      <c r="J3456">
        <v>10</v>
      </c>
      <c r="K3456">
        <v>121354</v>
      </c>
      <c r="L3456">
        <v>1</v>
      </c>
    </row>
    <row r="3457" spans="1:12" x14ac:dyDescent="0.35">
      <c r="A3457">
        <v>4</v>
      </c>
      <c r="B3457" t="s">
        <v>36</v>
      </c>
      <c r="C3457">
        <v>10</v>
      </c>
      <c r="D3457">
        <v>9</v>
      </c>
      <c r="E3457">
        <v>1</v>
      </c>
      <c r="F3457">
        <v>20</v>
      </c>
      <c r="G3457">
        <v>2.838773148148066E-3</v>
      </c>
      <c r="H3457">
        <v>2.838773148148066E-3</v>
      </c>
      <c r="I3457">
        <v>2.838773148148066E-3</v>
      </c>
      <c r="J3457">
        <v>9</v>
      </c>
      <c r="K3457">
        <v>121354</v>
      </c>
      <c r="L3457">
        <v>1</v>
      </c>
    </row>
    <row r="3458" spans="1:12" x14ac:dyDescent="0.35">
      <c r="A3458">
        <v>5</v>
      </c>
      <c r="B3458" t="s">
        <v>69</v>
      </c>
      <c r="C3458">
        <v>10</v>
      </c>
      <c r="D3458">
        <v>10</v>
      </c>
      <c r="E3458">
        <v>1</v>
      </c>
      <c r="F3458">
        <v>10</v>
      </c>
      <c r="G3458">
        <v>1.6434143518518463E-2</v>
      </c>
      <c r="H3458">
        <v>1.6434143518518463E-2</v>
      </c>
      <c r="I3458">
        <v>1.6434143518518463E-2</v>
      </c>
      <c r="J3458">
        <v>10</v>
      </c>
      <c r="K3458">
        <v>121354</v>
      </c>
      <c r="L3458">
        <v>1</v>
      </c>
    </row>
    <row r="3459" spans="1:12" x14ac:dyDescent="0.35">
      <c r="A3459">
        <v>6</v>
      </c>
      <c r="B3459" t="s">
        <v>69</v>
      </c>
      <c r="C3459">
        <v>10</v>
      </c>
      <c r="D3459">
        <v>10</v>
      </c>
      <c r="E3459">
        <v>1</v>
      </c>
      <c r="F3459">
        <v>10</v>
      </c>
      <c r="G3459" t="s">
        <v>325</v>
      </c>
      <c r="H3459">
        <v>155</v>
      </c>
      <c r="I3459">
        <v>155</v>
      </c>
      <c r="J3459">
        <v>10</v>
      </c>
      <c r="K3459">
        <v>121354</v>
      </c>
      <c r="L3459">
        <v>1</v>
      </c>
    </row>
    <row r="3460" spans="1:12" x14ac:dyDescent="0.35">
      <c r="A3460">
        <v>7</v>
      </c>
      <c r="B3460" t="s">
        <v>69</v>
      </c>
      <c r="C3460">
        <v>10</v>
      </c>
      <c r="D3460">
        <v>10</v>
      </c>
      <c r="E3460">
        <v>1</v>
      </c>
      <c r="F3460">
        <v>10</v>
      </c>
      <c r="G3460" t="s">
        <v>273</v>
      </c>
      <c r="H3460" t="s">
        <v>273</v>
      </c>
      <c r="J3460">
        <v>10</v>
      </c>
      <c r="K3460">
        <v>121354</v>
      </c>
      <c r="L3460">
        <v>1</v>
      </c>
    </row>
    <row r="3461" spans="1:12" x14ac:dyDescent="0.35">
      <c r="A3461">
        <v>8</v>
      </c>
      <c r="B3461" t="s">
        <v>69</v>
      </c>
      <c r="C3461">
        <v>10</v>
      </c>
      <c r="D3461">
        <v>10</v>
      </c>
      <c r="E3461">
        <v>1</v>
      </c>
      <c r="F3461">
        <v>10</v>
      </c>
      <c r="G3461" t="s">
        <v>158</v>
      </c>
      <c r="H3461" t="s">
        <v>158</v>
      </c>
      <c r="I3461">
        <v>4</v>
      </c>
      <c r="J3461">
        <v>10</v>
      </c>
      <c r="K3461">
        <v>121354</v>
      </c>
      <c r="L3461">
        <v>1</v>
      </c>
    </row>
    <row r="3462" spans="1:12" x14ac:dyDescent="0.35">
      <c r="A3462">
        <v>1</v>
      </c>
      <c r="B3462" t="s">
        <v>16</v>
      </c>
      <c r="C3462">
        <v>12</v>
      </c>
      <c r="D3462">
        <v>8</v>
      </c>
      <c r="E3462">
        <v>1</v>
      </c>
      <c r="F3462">
        <v>30</v>
      </c>
      <c r="G3462">
        <v>2.0561342592593235E-3</v>
      </c>
      <c r="H3462">
        <v>2.0561342592593235E-3</v>
      </c>
      <c r="I3462">
        <v>2.0561342592593235E-3</v>
      </c>
      <c r="J3462">
        <v>8</v>
      </c>
      <c r="K3462">
        <v>532455</v>
      </c>
      <c r="L3462">
        <v>1</v>
      </c>
    </row>
    <row r="3463" spans="1:12" x14ac:dyDescent="0.35">
      <c r="A3463">
        <v>2</v>
      </c>
      <c r="B3463" t="s">
        <v>20</v>
      </c>
      <c r="C3463">
        <v>12</v>
      </c>
      <c r="D3463">
        <v>2</v>
      </c>
      <c r="E3463">
        <v>1</v>
      </c>
      <c r="F3463">
        <v>90</v>
      </c>
      <c r="G3463">
        <v>6.6929398148147801E-3</v>
      </c>
      <c r="H3463">
        <v>6.6929398148147801E-3</v>
      </c>
      <c r="I3463">
        <v>6.6929398148147801E-3</v>
      </c>
      <c r="J3463">
        <v>2</v>
      </c>
      <c r="K3463">
        <v>532455</v>
      </c>
      <c r="L3463">
        <v>1</v>
      </c>
    </row>
    <row r="3464" spans="1:12" x14ac:dyDescent="0.35">
      <c r="A3464">
        <v>3</v>
      </c>
      <c r="B3464" t="s">
        <v>20</v>
      </c>
      <c r="C3464">
        <v>26</v>
      </c>
      <c r="D3464">
        <v>2</v>
      </c>
      <c r="E3464">
        <v>1</v>
      </c>
      <c r="F3464">
        <v>90</v>
      </c>
      <c r="G3464">
        <v>1.9667708333333422E-2</v>
      </c>
      <c r="H3464">
        <v>1.9667708333333422E-2</v>
      </c>
      <c r="I3464">
        <v>1.9667708333333422E-2</v>
      </c>
      <c r="J3464">
        <v>2</v>
      </c>
      <c r="K3464">
        <v>532455</v>
      </c>
      <c r="L3464">
        <v>1</v>
      </c>
    </row>
    <row r="3465" spans="1:12" x14ac:dyDescent="0.35">
      <c r="A3465">
        <v>4</v>
      </c>
      <c r="B3465" t="s">
        <v>20</v>
      </c>
      <c r="C3465">
        <v>14</v>
      </c>
      <c r="D3465">
        <v>2</v>
      </c>
      <c r="E3465">
        <v>1</v>
      </c>
      <c r="F3465">
        <v>90</v>
      </c>
      <c r="G3465">
        <v>1.488425925926018E-3</v>
      </c>
      <c r="H3465">
        <v>1.488425925926018E-3</v>
      </c>
      <c r="I3465">
        <v>1.488425925926018E-3</v>
      </c>
      <c r="J3465">
        <v>2</v>
      </c>
      <c r="K3465">
        <v>532455</v>
      </c>
      <c r="L3465">
        <v>1</v>
      </c>
    </row>
    <row r="3466" spans="1:12" x14ac:dyDescent="0.35">
      <c r="A3466">
        <v>5</v>
      </c>
      <c r="B3466" t="s">
        <v>11</v>
      </c>
      <c r="C3466">
        <v>14</v>
      </c>
      <c r="D3466">
        <v>1</v>
      </c>
      <c r="E3466">
        <v>1</v>
      </c>
      <c r="F3466">
        <v>100</v>
      </c>
      <c r="G3466">
        <v>1.4110532407407339E-2</v>
      </c>
      <c r="H3466">
        <v>1.4110532407407339E-2</v>
      </c>
      <c r="I3466">
        <v>1.4110532407407339E-2</v>
      </c>
      <c r="J3466">
        <v>1</v>
      </c>
      <c r="K3466">
        <v>532455</v>
      </c>
      <c r="L3466">
        <v>1</v>
      </c>
    </row>
    <row r="3467" spans="1:12" x14ac:dyDescent="0.35">
      <c r="A3467">
        <v>6</v>
      </c>
      <c r="B3467" t="s">
        <v>28</v>
      </c>
      <c r="C3467">
        <v>15</v>
      </c>
      <c r="D3467" t="s">
        <v>321</v>
      </c>
      <c r="E3467">
        <v>1</v>
      </c>
      <c r="F3467">
        <v>80</v>
      </c>
      <c r="G3467" t="s">
        <v>317</v>
      </c>
      <c r="H3467">
        <v>275</v>
      </c>
      <c r="I3467">
        <v>275</v>
      </c>
      <c r="J3467" t="s">
        <v>321</v>
      </c>
      <c r="K3467">
        <v>532455</v>
      </c>
      <c r="L3467">
        <v>1</v>
      </c>
    </row>
    <row r="3468" spans="1:12" x14ac:dyDescent="0.35">
      <c r="A3468">
        <v>7</v>
      </c>
      <c r="B3468" t="s">
        <v>20</v>
      </c>
      <c r="C3468">
        <v>15</v>
      </c>
      <c r="D3468">
        <v>2</v>
      </c>
      <c r="E3468">
        <v>1</v>
      </c>
      <c r="F3468">
        <v>90</v>
      </c>
      <c r="G3468">
        <v>3.433680555555485E-3</v>
      </c>
      <c r="H3468">
        <v>3.433680555555485E-3</v>
      </c>
      <c r="I3468">
        <v>3.433680555555485E-3</v>
      </c>
      <c r="J3468">
        <v>2</v>
      </c>
      <c r="K3468">
        <v>532455</v>
      </c>
      <c r="L3468">
        <v>1</v>
      </c>
    </row>
    <row r="3469" spans="1:12" x14ac:dyDescent="0.35">
      <c r="A3469">
        <v>8</v>
      </c>
      <c r="B3469" t="s">
        <v>21</v>
      </c>
      <c r="C3469">
        <v>15</v>
      </c>
      <c r="D3469">
        <v>4</v>
      </c>
      <c r="E3469">
        <v>1</v>
      </c>
      <c r="F3469">
        <v>70</v>
      </c>
      <c r="G3469" t="s">
        <v>129</v>
      </c>
      <c r="H3469" t="s">
        <v>129</v>
      </c>
      <c r="I3469">
        <v>8</v>
      </c>
      <c r="J3469">
        <v>4</v>
      </c>
      <c r="K3469">
        <v>532455</v>
      </c>
      <c r="L3469">
        <v>1</v>
      </c>
    </row>
    <row r="3470" spans="1:12" x14ac:dyDescent="0.35">
      <c r="A3470">
        <v>1</v>
      </c>
      <c r="B3470" t="s">
        <v>11</v>
      </c>
      <c r="C3470">
        <v>20</v>
      </c>
      <c r="D3470">
        <v>1</v>
      </c>
      <c r="E3470">
        <v>1</v>
      </c>
      <c r="F3470">
        <v>100</v>
      </c>
      <c r="G3470">
        <v>1.9182870370371141E-3</v>
      </c>
      <c r="H3470">
        <v>1.9182870370371141E-3</v>
      </c>
      <c r="I3470">
        <v>1.9182870370371141E-3</v>
      </c>
      <c r="J3470">
        <v>1</v>
      </c>
      <c r="K3470">
        <v>318213</v>
      </c>
      <c r="L3470">
        <v>1</v>
      </c>
    </row>
    <row r="3471" spans="1:12" x14ac:dyDescent="0.35">
      <c r="A3471">
        <v>2</v>
      </c>
      <c r="B3471" t="s">
        <v>36</v>
      </c>
      <c r="C3471">
        <v>20</v>
      </c>
      <c r="D3471">
        <v>9</v>
      </c>
      <c r="E3471">
        <v>1</v>
      </c>
      <c r="F3471">
        <v>20</v>
      </c>
      <c r="G3471">
        <v>7.5009259259259942E-3</v>
      </c>
      <c r="H3471">
        <v>7.5009259259259942E-3</v>
      </c>
      <c r="I3471">
        <v>7.5009259259259942E-3</v>
      </c>
      <c r="J3471">
        <v>9</v>
      </c>
      <c r="K3471">
        <v>318213</v>
      </c>
      <c r="L3471">
        <v>1</v>
      </c>
    </row>
    <row r="3472" spans="1:12" x14ac:dyDescent="0.35">
      <c r="A3472">
        <v>3</v>
      </c>
      <c r="B3472" t="s">
        <v>11</v>
      </c>
      <c r="C3472">
        <v>29</v>
      </c>
      <c r="D3472">
        <v>1</v>
      </c>
      <c r="E3472">
        <v>1</v>
      </c>
      <c r="F3472">
        <v>100</v>
      </c>
      <c r="G3472">
        <v>1.7587731481481406E-2</v>
      </c>
      <c r="H3472">
        <v>1.7587731481481406E-2</v>
      </c>
      <c r="I3472">
        <v>1.7587731481481406E-2</v>
      </c>
      <c r="J3472">
        <v>1</v>
      </c>
      <c r="K3472">
        <v>318213</v>
      </c>
      <c r="L3472">
        <v>1</v>
      </c>
    </row>
    <row r="3473" spans="1:12" x14ac:dyDescent="0.35">
      <c r="A3473">
        <v>4</v>
      </c>
      <c r="B3473" t="s">
        <v>40</v>
      </c>
      <c r="C3473">
        <v>16</v>
      </c>
      <c r="D3473">
        <v>6</v>
      </c>
      <c r="E3473">
        <v>1</v>
      </c>
      <c r="F3473">
        <v>50</v>
      </c>
      <c r="G3473">
        <v>1.9076388888887852E-3</v>
      </c>
      <c r="H3473">
        <v>1.9076388888887852E-3</v>
      </c>
      <c r="I3473">
        <v>1.9076388888887852E-3</v>
      </c>
      <c r="J3473">
        <v>6</v>
      </c>
      <c r="K3473">
        <v>318213</v>
      </c>
      <c r="L3473">
        <v>1</v>
      </c>
    </row>
    <row r="3474" spans="1:12" x14ac:dyDescent="0.35">
      <c r="A3474">
        <v>5</v>
      </c>
      <c r="B3474" t="s">
        <v>21</v>
      </c>
      <c r="C3474">
        <v>16</v>
      </c>
      <c r="D3474">
        <v>4</v>
      </c>
      <c r="E3474">
        <v>1</v>
      </c>
      <c r="F3474">
        <v>70</v>
      </c>
      <c r="G3474">
        <v>1.4945833333333436E-2</v>
      </c>
      <c r="H3474">
        <v>1.4945833333333436E-2</v>
      </c>
      <c r="I3474">
        <v>1.4945833333333436E-2</v>
      </c>
      <c r="J3474">
        <v>4</v>
      </c>
      <c r="K3474">
        <v>318213</v>
      </c>
      <c r="L3474">
        <v>1</v>
      </c>
    </row>
    <row r="3475" spans="1:12" x14ac:dyDescent="0.35">
      <c r="A3475">
        <v>6</v>
      </c>
      <c r="B3475" t="s">
        <v>69</v>
      </c>
      <c r="C3475">
        <v>14</v>
      </c>
      <c r="D3475">
        <v>10</v>
      </c>
      <c r="E3475">
        <v>1</v>
      </c>
      <c r="F3475">
        <v>10</v>
      </c>
      <c r="G3475" t="s">
        <v>322</v>
      </c>
      <c r="H3475">
        <v>205</v>
      </c>
      <c r="I3475">
        <v>205</v>
      </c>
      <c r="J3475">
        <v>10</v>
      </c>
      <c r="K3475">
        <v>318213</v>
      </c>
      <c r="L3475">
        <v>1</v>
      </c>
    </row>
    <row r="3476" spans="1:12" x14ac:dyDescent="0.35">
      <c r="A3476">
        <v>7</v>
      </c>
      <c r="B3476" t="s">
        <v>28</v>
      </c>
      <c r="C3476">
        <v>14</v>
      </c>
      <c r="D3476">
        <v>3</v>
      </c>
      <c r="E3476">
        <v>1</v>
      </c>
      <c r="F3476">
        <v>80</v>
      </c>
      <c r="G3476">
        <v>3.605324074074101E-3</v>
      </c>
      <c r="H3476">
        <v>3.605324074074101E-3</v>
      </c>
      <c r="I3476">
        <v>3.605324074074101E-3</v>
      </c>
      <c r="J3476">
        <v>3</v>
      </c>
      <c r="K3476">
        <v>318213</v>
      </c>
      <c r="L3476">
        <v>1</v>
      </c>
    </row>
    <row r="3477" spans="1:12" x14ac:dyDescent="0.35">
      <c r="A3477">
        <v>8</v>
      </c>
      <c r="B3477" t="s">
        <v>28</v>
      </c>
      <c r="C3477">
        <v>14</v>
      </c>
      <c r="D3477">
        <v>3</v>
      </c>
      <c r="E3477">
        <v>1</v>
      </c>
      <c r="F3477">
        <v>80</v>
      </c>
      <c r="G3477" t="s">
        <v>294</v>
      </c>
      <c r="H3477" t="s">
        <v>294</v>
      </c>
      <c r="I3477">
        <v>3</v>
      </c>
      <c r="J3477">
        <v>3</v>
      </c>
      <c r="K3477">
        <v>318213</v>
      </c>
      <c r="L3477">
        <v>1</v>
      </c>
    </row>
    <row r="3478" spans="1:12" x14ac:dyDescent="0.35">
      <c r="A3478">
        <v>1</v>
      </c>
      <c r="B3478" t="s">
        <v>21</v>
      </c>
      <c r="C3478">
        <v>14</v>
      </c>
      <c r="D3478">
        <v>4</v>
      </c>
      <c r="E3478">
        <v>1</v>
      </c>
      <c r="F3478">
        <v>70</v>
      </c>
      <c r="G3478">
        <v>2.0127314814815112E-3</v>
      </c>
      <c r="H3478">
        <v>2.0127314814815112E-3</v>
      </c>
      <c r="I3478">
        <v>2.0127314814815112E-3</v>
      </c>
      <c r="J3478">
        <v>4</v>
      </c>
      <c r="K3478">
        <v>252855</v>
      </c>
      <c r="L3478">
        <v>1</v>
      </c>
    </row>
    <row r="3479" spans="1:12" x14ac:dyDescent="0.35">
      <c r="A3479">
        <v>2</v>
      </c>
      <c r="B3479" t="s">
        <v>40</v>
      </c>
      <c r="C3479">
        <v>14</v>
      </c>
      <c r="D3479">
        <v>6</v>
      </c>
      <c r="E3479">
        <v>1</v>
      </c>
      <c r="F3479">
        <v>50</v>
      </c>
      <c r="G3479">
        <v>6.9917824074074986E-3</v>
      </c>
      <c r="H3479">
        <v>6.9917824074074986E-3</v>
      </c>
      <c r="I3479">
        <v>6.9917824074074986E-3</v>
      </c>
      <c r="J3479">
        <v>6</v>
      </c>
      <c r="K3479">
        <v>252855</v>
      </c>
      <c r="L3479">
        <v>1</v>
      </c>
    </row>
    <row r="3480" spans="1:12" x14ac:dyDescent="0.35">
      <c r="A3480">
        <v>3</v>
      </c>
      <c r="B3480" t="s">
        <v>40</v>
      </c>
      <c r="C3480">
        <v>22</v>
      </c>
      <c r="D3480">
        <v>6</v>
      </c>
      <c r="E3480">
        <v>1</v>
      </c>
      <c r="F3480">
        <v>50</v>
      </c>
      <c r="G3480">
        <v>2.0668634259259244E-2</v>
      </c>
      <c r="H3480">
        <v>2.0668634259259244E-2</v>
      </c>
      <c r="I3480">
        <v>2.0668634259259244E-2</v>
      </c>
      <c r="J3480">
        <v>6</v>
      </c>
      <c r="K3480">
        <v>252855</v>
      </c>
      <c r="L3480">
        <v>1</v>
      </c>
    </row>
    <row r="3481" spans="1:12" x14ac:dyDescent="0.35">
      <c r="A3481">
        <v>4</v>
      </c>
      <c r="B3481" t="s">
        <v>21</v>
      </c>
      <c r="C3481">
        <v>18</v>
      </c>
      <c r="D3481">
        <v>4</v>
      </c>
      <c r="E3481">
        <v>1</v>
      </c>
      <c r="F3481">
        <v>70</v>
      </c>
      <c r="G3481">
        <v>1.6424768518519262E-3</v>
      </c>
      <c r="H3481">
        <v>1.6424768518519262E-3</v>
      </c>
      <c r="I3481">
        <v>1.6424768518519262E-3</v>
      </c>
      <c r="J3481">
        <v>4</v>
      </c>
      <c r="K3481">
        <v>252855</v>
      </c>
      <c r="L3481">
        <v>1</v>
      </c>
    </row>
    <row r="3482" spans="1:12" x14ac:dyDescent="0.35">
      <c r="A3482">
        <v>5</v>
      </c>
      <c r="B3482" t="s">
        <v>16</v>
      </c>
      <c r="C3482">
        <v>18</v>
      </c>
      <c r="D3482">
        <v>8</v>
      </c>
      <c r="E3482">
        <v>1</v>
      </c>
      <c r="F3482">
        <v>30</v>
      </c>
      <c r="G3482">
        <v>1.6465740740740697E-2</v>
      </c>
      <c r="H3482">
        <v>1.6465740740740697E-2</v>
      </c>
      <c r="I3482">
        <v>1.6465740740740697E-2</v>
      </c>
      <c r="J3482">
        <v>8</v>
      </c>
      <c r="K3482">
        <v>252855</v>
      </c>
      <c r="L3482">
        <v>1</v>
      </c>
    </row>
    <row r="3483" spans="1:12" x14ac:dyDescent="0.35">
      <c r="A3483">
        <v>6</v>
      </c>
      <c r="B3483" t="s">
        <v>28</v>
      </c>
      <c r="C3483">
        <v>13</v>
      </c>
      <c r="D3483" t="s">
        <v>321</v>
      </c>
      <c r="E3483">
        <v>1</v>
      </c>
      <c r="F3483">
        <v>80</v>
      </c>
      <c r="G3483" t="s">
        <v>317</v>
      </c>
      <c r="H3483">
        <v>275</v>
      </c>
      <c r="I3483">
        <v>275</v>
      </c>
      <c r="J3483" t="s">
        <v>321</v>
      </c>
      <c r="K3483">
        <v>252855</v>
      </c>
      <c r="L3483">
        <v>1</v>
      </c>
    </row>
    <row r="3484" spans="1:12" x14ac:dyDescent="0.35">
      <c r="A3484">
        <v>7</v>
      </c>
      <c r="B3484" t="s">
        <v>11</v>
      </c>
      <c r="C3484">
        <v>13</v>
      </c>
      <c r="D3484">
        <v>1</v>
      </c>
      <c r="E3484">
        <v>1</v>
      </c>
      <c r="F3484">
        <v>100</v>
      </c>
      <c r="G3484">
        <v>3.3282407407406733E-3</v>
      </c>
      <c r="H3484">
        <v>3.3282407407406733E-3</v>
      </c>
      <c r="I3484">
        <v>3.3282407407406733E-3</v>
      </c>
      <c r="J3484">
        <v>1</v>
      </c>
      <c r="K3484">
        <v>252855</v>
      </c>
      <c r="L3484">
        <v>1</v>
      </c>
    </row>
    <row r="3485" spans="1:12" x14ac:dyDescent="0.35">
      <c r="A3485">
        <v>8</v>
      </c>
      <c r="B3485" t="s">
        <v>19</v>
      </c>
      <c r="C3485">
        <v>13</v>
      </c>
      <c r="D3485" t="s">
        <v>326</v>
      </c>
      <c r="E3485">
        <v>1</v>
      </c>
      <c r="F3485">
        <v>60</v>
      </c>
      <c r="G3485" t="s">
        <v>164</v>
      </c>
      <c r="H3485" t="s">
        <v>164</v>
      </c>
      <c r="I3485">
        <v>9</v>
      </c>
      <c r="J3485" t="s">
        <v>326</v>
      </c>
      <c r="K3485">
        <v>252855</v>
      </c>
      <c r="L3485">
        <v>1</v>
      </c>
    </row>
    <row r="3486" spans="1:12" x14ac:dyDescent="0.35">
      <c r="A3486">
        <v>1</v>
      </c>
      <c r="B3486" t="s">
        <v>20</v>
      </c>
      <c r="C3486">
        <v>11</v>
      </c>
      <c r="D3486">
        <v>2</v>
      </c>
      <c r="E3486">
        <v>1</v>
      </c>
      <c r="F3486">
        <v>90</v>
      </c>
      <c r="G3486">
        <v>1.9762731481480778E-3</v>
      </c>
      <c r="H3486">
        <v>1.9762731481480778E-3</v>
      </c>
      <c r="I3486">
        <v>1.9762731481480778E-3</v>
      </c>
      <c r="J3486">
        <v>2</v>
      </c>
      <c r="K3486">
        <v>278759</v>
      </c>
      <c r="L3486">
        <v>1</v>
      </c>
    </row>
    <row r="3487" spans="1:12" x14ac:dyDescent="0.35">
      <c r="A3487">
        <v>2</v>
      </c>
      <c r="B3487" t="s">
        <v>28</v>
      </c>
      <c r="C3487">
        <v>11</v>
      </c>
      <c r="D3487">
        <v>3</v>
      </c>
      <c r="E3487">
        <v>1</v>
      </c>
      <c r="F3487">
        <v>80</v>
      </c>
      <c r="G3487">
        <v>6.7781250000000792E-3</v>
      </c>
      <c r="H3487">
        <v>6.7781250000000792E-3</v>
      </c>
      <c r="I3487">
        <v>6.7781250000000792E-3</v>
      </c>
      <c r="J3487">
        <v>3</v>
      </c>
      <c r="K3487">
        <v>278759</v>
      </c>
      <c r="L3487">
        <v>1</v>
      </c>
    </row>
    <row r="3488" spans="1:12" x14ac:dyDescent="0.35">
      <c r="A3488">
        <v>3</v>
      </c>
      <c r="B3488" t="s">
        <v>28</v>
      </c>
      <c r="C3488">
        <v>28</v>
      </c>
      <c r="D3488">
        <v>3</v>
      </c>
      <c r="E3488">
        <v>1</v>
      </c>
      <c r="F3488">
        <v>80</v>
      </c>
      <c r="G3488">
        <v>1.9801620370370365E-2</v>
      </c>
      <c r="H3488">
        <v>1.9801620370370365E-2</v>
      </c>
      <c r="I3488">
        <v>1.9801620370370365E-2</v>
      </c>
      <c r="J3488">
        <v>3</v>
      </c>
      <c r="K3488">
        <v>278759</v>
      </c>
      <c r="L3488">
        <v>1</v>
      </c>
    </row>
    <row r="3489" spans="1:12" x14ac:dyDescent="0.35">
      <c r="A3489">
        <v>4</v>
      </c>
      <c r="B3489" t="s">
        <v>11</v>
      </c>
      <c r="C3489">
        <v>15</v>
      </c>
      <c r="D3489">
        <v>1</v>
      </c>
      <c r="E3489">
        <v>1</v>
      </c>
      <c r="F3489">
        <v>100</v>
      </c>
      <c r="G3489">
        <v>1.380555555555496E-3</v>
      </c>
      <c r="H3489">
        <v>1.380555555555496E-3</v>
      </c>
      <c r="I3489">
        <v>1.380555555555496E-3</v>
      </c>
      <c r="J3489">
        <v>1</v>
      </c>
      <c r="K3489">
        <v>278759</v>
      </c>
      <c r="L3489">
        <v>1</v>
      </c>
    </row>
    <row r="3490" spans="1:12" x14ac:dyDescent="0.35">
      <c r="A3490">
        <v>5</v>
      </c>
      <c r="B3490" t="s">
        <v>36</v>
      </c>
      <c r="C3490">
        <v>15</v>
      </c>
      <c r="D3490">
        <v>9</v>
      </c>
      <c r="E3490">
        <v>1</v>
      </c>
      <c r="F3490">
        <v>20</v>
      </c>
      <c r="G3490">
        <v>1.6648726851851814E-2</v>
      </c>
      <c r="H3490">
        <v>1.6648726851851814E-2</v>
      </c>
      <c r="I3490">
        <v>1.6648726851851814E-2</v>
      </c>
      <c r="J3490">
        <v>9</v>
      </c>
      <c r="K3490">
        <v>278759</v>
      </c>
      <c r="L3490">
        <v>1</v>
      </c>
    </row>
    <row r="3491" spans="1:12" x14ac:dyDescent="0.35">
      <c r="A3491">
        <v>6</v>
      </c>
      <c r="B3491" t="s">
        <v>16</v>
      </c>
      <c r="C3491">
        <v>16</v>
      </c>
      <c r="D3491" t="s">
        <v>327</v>
      </c>
      <c r="E3491">
        <v>1</v>
      </c>
      <c r="F3491">
        <v>30</v>
      </c>
      <c r="G3491" t="s">
        <v>260</v>
      </c>
      <c r="H3491">
        <v>225</v>
      </c>
      <c r="I3491">
        <v>225</v>
      </c>
      <c r="J3491" t="s">
        <v>327</v>
      </c>
      <c r="K3491">
        <v>278759</v>
      </c>
      <c r="L3491">
        <v>1</v>
      </c>
    </row>
    <row r="3492" spans="1:12" x14ac:dyDescent="0.35">
      <c r="A3492">
        <v>7</v>
      </c>
      <c r="B3492" t="s">
        <v>13</v>
      </c>
      <c r="C3492">
        <v>16</v>
      </c>
      <c r="D3492">
        <v>7</v>
      </c>
      <c r="E3492">
        <v>1</v>
      </c>
      <c r="F3492">
        <v>40</v>
      </c>
      <c r="G3492">
        <v>3.8971064814814493E-3</v>
      </c>
      <c r="H3492">
        <v>3.8971064814814493E-3</v>
      </c>
      <c r="I3492">
        <v>3.8971064814814493E-3</v>
      </c>
      <c r="J3492">
        <v>7</v>
      </c>
      <c r="K3492">
        <v>278759</v>
      </c>
      <c r="L3492">
        <v>1</v>
      </c>
    </row>
    <row r="3493" spans="1:12" x14ac:dyDescent="0.35">
      <c r="A3493">
        <v>8</v>
      </c>
      <c r="B3493" t="s">
        <v>69</v>
      </c>
      <c r="C3493">
        <v>16</v>
      </c>
      <c r="D3493">
        <v>10</v>
      </c>
      <c r="E3493">
        <v>1</v>
      </c>
      <c r="F3493">
        <v>10</v>
      </c>
      <c r="G3493" t="s">
        <v>231</v>
      </c>
      <c r="H3493" t="s">
        <v>231</v>
      </c>
      <c r="I3493">
        <v>30</v>
      </c>
      <c r="J3493">
        <v>10</v>
      </c>
      <c r="K3493">
        <v>278759</v>
      </c>
      <c r="L3493">
        <v>1</v>
      </c>
    </row>
    <row r="3494" spans="1:12" x14ac:dyDescent="0.35">
      <c r="A3494">
        <v>1</v>
      </c>
      <c r="B3494" t="s">
        <v>69</v>
      </c>
      <c r="C3494">
        <v>13</v>
      </c>
      <c r="D3494">
        <v>10</v>
      </c>
      <c r="E3494">
        <v>1</v>
      </c>
      <c r="F3494">
        <v>10</v>
      </c>
      <c r="G3494">
        <v>2.1299768518519002E-3</v>
      </c>
      <c r="H3494">
        <v>2.1299768518519002E-3</v>
      </c>
      <c r="I3494">
        <v>2.1299768518519002E-3</v>
      </c>
      <c r="J3494">
        <v>10</v>
      </c>
      <c r="K3494">
        <v>29109</v>
      </c>
      <c r="L3494">
        <v>1</v>
      </c>
    </row>
    <row r="3495" spans="1:12" x14ac:dyDescent="0.35">
      <c r="A3495">
        <v>2</v>
      </c>
      <c r="B3495" t="s">
        <v>11</v>
      </c>
      <c r="C3495">
        <v>13</v>
      </c>
      <c r="D3495">
        <v>1</v>
      </c>
      <c r="E3495">
        <v>1</v>
      </c>
      <c r="F3495">
        <v>100</v>
      </c>
      <c r="G3495">
        <v>6.401736111111056E-3</v>
      </c>
      <c r="H3495">
        <v>6.401736111111056E-3</v>
      </c>
      <c r="I3495">
        <v>6.401736111111056E-3</v>
      </c>
      <c r="J3495">
        <v>1</v>
      </c>
      <c r="K3495">
        <v>29109</v>
      </c>
      <c r="L3495">
        <v>1</v>
      </c>
    </row>
    <row r="3496" spans="1:12" x14ac:dyDescent="0.35">
      <c r="A3496">
        <v>3</v>
      </c>
      <c r="B3496" t="s">
        <v>21</v>
      </c>
      <c r="C3496">
        <v>24</v>
      </c>
      <c r="D3496">
        <v>4</v>
      </c>
      <c r="E3496">
        <v>1</v>
      </c>
      <c r="F3496">
        <v>70</v>
      </c>
      <c r="G3496">
        <v>2.006284722222218E-2</v>
      </c>
      <c r="H3496">
        <v>2.006284722222218E-2</v>
      </c>
      <c r="I3496">
        <v>2.006284722222218E-2</v>
      </c>
      <c r="J3496">
        <v>4</v>
      </c>
      <c r="K3496">
        <v>29109</v>
      </c>
      <c r="L3496">
        <v>1</v>
      </c>
    </row>
    <row r="3497" spans="1:12" x14ac:dyDescent="0.35">
      <c r="A3497">
        <v>4</v>
      </c>
      <c r="B3497" t="s">
        <v>36</v>
      </c>
      <c r="C3497">
        <v>17</v>
      </c>
      <c r="D3497">
        <v>9</v>
      </c>
      <c r="E3497">
        <v>1</v>
      </c>
      <c r="F3497">
        <v>20</v>
      </c>
      <c r="G3497">
        <v>2.5630787037036473E-3</v>
      </c>
      <c r="H3497">
        <v>2.5630787037036473E-3</v>
      </c>
      <c r="I3497">
        <v>2.5630787037036473E-3</v>
      </c>
      <c r="J3497">
        <v>9</v>
      </c>
      <c r="K3497">
        <v>29109</v>
      </c>
      <c r="L3497">
        <v>1</v>
      </c>
    </row>
    <row r="3498" spans="1:12" x14ac:dyDescent="0.35">
      <c r="A3498">
        <v>5</v>
      </c>
      <c r="B3498" t="s">
        <v>20</v>
      </c>
      <c r="C3498">
        <v>17</v>
      </c>
      <c r="D3498">
        <v>2</v>
      </c>
      <c r="E3498">
        <v>1</v>
      </c>
      <c r="F3498">
        <v>90</v>
      </c>
      <c r="G3498">
        <v>1.4168518518518525E-2</v>
      </c>
      <c r="H3498">
        <v>1.4168518518518525E-2</v>
      </c>
      <c r="I3498">
        <v>1.4168518518518525E-2</v>
      </c>
      <c r="J3498">
        <v>2</v>
      </c>
      <c r="K3498">
        <v>29109</v>
      </c>
      <c r="L3498">
        <v>1</v>
      </c>
    </row>
    <row r="3499" spans="1:12" x14ac:dyDescent="0.35">
      <c r="A3499">
        <v>6</v>
      </c>
      <c r="B3499" t="s">
        <v>40</v>
      </c>
      <c r="C3499">
        <v>17</v>
      </c>
      <c r="D3499" t="s">
        <v>310</v>
      </c>
      <c r="E3499">
        <v>1</v>
      </c>
      <c r="F3499">
        <v>50</v>
      </c>
      <c r="G3499" t="s">
        <v>328</v>
      </c>
      <c r="H3499">
        <v>245</v>
      </c>
      <c r="I3499">
        <v>245</v>
      </c>
      <c r="J3499" t="s">
        <v>310</v>
      </c>
      <c r="K3499">
        <v>29109</v>
      </c>
      <c r="L3499">
        <v>1</v>
      </c>
    </row>
    <row r="3500" spans="1:12" x14ac:dyDescent="0.35">
      <c r="A3500">
        <v>7</v>
      </c>
      <c r="B3500" t="s">
        <v>36</v>
      </c>
      <c r="C3500">
        <v>17</v>
      </c>
      <c r="D3500">
        <v>9</v>
      </c>
      <c r="E3500">
        <v>1</v>
      </c>
      <c r="F3500">
        <v>20</v>
      </c>
      <c r="G3500" t="s">
        <v>68</v>
      </c>
      <c r="H3500" t="s">
        <v>68</v>
      </c>
      <c r="I3500">
        <v>6</v>
      </c>
      <c r="J3500">
        <v>9</v>
      </c>
      <c r="K3500">
        <v>29109</v>
      </c>
      <c r="L3500">
        <v>1</v>
      </c>
    </row>
    <row r="3501" spans="1:12" x14ac:dyDescent="0.35">
      <c r="A3501">
        <v>8</v>
      </c>
      <c r="B3501" t="s">
        <v>19</v>
      </c>
      <c r="C3501">
        <v>17</v>
      </c>
      <c r="D3501" t="s">
        <v>326</v>
      </c>
      <c r="E3501">
        <v>1</v>
      </c>
      <c r="F3501">
        <v>60</v>
      </c>
      <c r="G3501" t="s">
        <v>164</v>
      </c>
      <c r="H3501" t="s">
        <v>164</v>
      </c>
      <c r="I3501">
        <v>9</v>
      </c>
      <c r="J3501" t="s">
        <v>326</v>
      </c>
      <c r="K3501">
        <v>29109</v>
      </c>
      <c r="L3501">
        <v>1</v>
      </c>
    </row>
    <row r="3502" spans="1:12" x14ac:dyDescent="0.35">
      <c r="A3502">
        <v>1</v>
      </c>
      <c r="B3502" t="s">
        <v>40</v>
      </c>
      <c r="C3502">
        <v>17</v>
      </c>
      <c r="D3502">
        <v>6</v>
      </c>
      <c r="E3502">
        <v>1</v>
      </c>
      <c r="F3502">
        <v>50</v>
      </c>
      <c r="G3502">
        <v>2.0369212962962902E-3</v>
      </c>
      <c r="H3502">
        <v>2.0369212962962902E-3</v>
      </c>
      <c r="I3502">
        <v>2.0369212962962902E-3</v>
      </c>
      <c r="J3502">
        <v>6</v>
      </c>
      <c r="K3502">
        <v>8743</v>
      </c>
      <c r="L3502">
        <v>1</v>
      </c>
    </row>
    <row r="3503" spans="1:12" x14ac:dyDescent="0.35">
      <c r="A3503">
        <v>2</v>
      </c>
      <c r="B3503" t="s">
        <v>21</v>
      </c>
      <c r="C3503">
        <v>17</v>
      </c>
      <c r="D3503">
        <v>4</v>
      </c>
      <c r="E3503">
        <v>1</v>
      </c>
      <c r="F3503">
        <v>70</v>
      </c>
      <c r="G3503">
        <v>6.8722222222221685E-3</v>
      </c>
      <c r="H3503">
        <v>6.8722222222221685E-3</v>
      </c>
      <c r="I3503">
        <v>6.8722222222221685E-3</v>
      </c>
      <c r="J3503">
        <v>4</v>
      </c>
      <c r="K3503">
        <v>8743</v>
      </c>
      <c r="L3503">
        <v>1</v>
      </c>
    </row>
    <row r="3504" spans="1:12" x14ac:dyDescent="0.35">
      <c r="A3504">
        <v>3</v>
      </c>
      <c r="B3504" t="s">
        <v>69</v>
      </c>
      <c r="C3504">
        <v>23</v>
      </c>
      <c r="D3504">
        <v>10</v>
      </c>
      <c r="E3504">
        <v>1</v>
      </c>
      <c r="F3504">
        <v>10</v>
      </c>
      <c r="G3504">
        <v>2.556412037037048E-2</v>
      </c>
      <c r="H3504">
        <v>2.556412037037048E-2</v>
      </c>
      <c r="I3504">
        <v>2.556412037037048E-2</v>
      </c>
      <c r="J3504">
        <v>10</v>
      </c>
      <c r="K3504">
        <v>8743</v>
      </c>
      <c r="L3504">
        <v>1</v>
      </c>
    </row>
    <row r="3505" spans="1:12" x14ac:dyDescent="0.35">
      <c r="A3505">
        <v>4</v>
      </c>
      <c r="B3505" t="s">
        <v>19</v>
      </c>
      <c r="C3505">
        <v>12</v>
      </c>
      <c r="D3505">
        <v>5</v>
      </c>
      <c r="E3505">
        <v>1</v>
      </c>
      <c r="F3505">
        <v>60</v>
      </c>
      <c r="G3505">
        <v>1.7826388888888545E-3</v>
      </c>
      <c r="H3505">
        <v>1.7826388888888545E-3</v>
      </c>
      <c r="I3505">
        <v>1.7826388888888545E-3</v>
      </c>
      <c r="J3505">
        <v>5</v>
      </c>
      <c r="K3505">
        <v>8743</v>
      </c>
      <c r="L3505">
        <v>1</v>
      </c>
    </row>
    <row r="3506" spans="1:12" x14ac:dyDescent="0.35">
      <c r="A3506">
        <v>5</v>
      </c>
      <c r="B3506" t="s">
        <v>13</v>
      </c>
      <c r="C3506">
        <v>12</v>
      </c>
      <c r="D3506">
        <v>7</v>
      </c>
      <c r="E3506">
        <v>1</v>
      </c>
      <c r="F3506">
        <v>40</v>
      </c>
      <c r="G3506">
        <v>1.6358101851851936E-2</v>
      </c>
      <c r="H3506">
        <v>1.6358101851851936E-2</v>
      </c>
      <c r="I3506">
        <v>1.6358101851851936E-2</v>
      </c>
      <c r="J3506">
        <v>7</v>
      </c>
      <c r="K3506">
        <v>8743</v>
      </c>
      <c r="L3506">
        <v>1</v>
      </c>
    </row>
    <row r="3507" spans="1:12" x14ac:dyDescent="0.35">
      <c r="A3507">
        <v>6</v>
      </c>
      <c r="B3507" t="s">
        <v>11</v>
      </c>
      <c r="C3507">
        <v>19</v>
      </c>
      <c r="D3507">
        <v>1</v>
      </c>
      <c r="E3507">
        <v>1</v>
      </c>
      <c r="F3507">
        <v>100</v>
      </c>
      <c r="G3507" t="s">
        <v>329</v>
      </c>
      <c r="H3507">
        <v>310</v>
      </c>
      <c r="I3507">
        <v>310</v>
      </c>
      <c r="J3507">
        <v>1</v>
      </c>
      <c r="K3507">
        <v>8743</v>
      </c>
      <c r="L3507">
        <v>1</v>
      </c>
    </row>
    <row r="3508" spans="1:12" x14ac:dyDescent="0.35">
      <c r="A3508">
        <v>7</v>
      </c>
      <c r="B3508" t="s">
        <v>40</v>
      </c>
      <c r="C3508">
        <v>19</v>
      </c>
      <c r="D3508">
        <v>6</v>
      </c>
      <c r="E3508">
        <v>1</v>
      </c>
      <c r="F3508">
        <v>50</v>
      </c>
      <c r="G3508">
        <v>3.8084490740741828E-3</v>
      </c>
      <c r="H3508">
        <v>3.8084490740741828E-3</v>
      </c>
      <c r="I3508">
        <v>3.8084490740741828E-3</v>
      </c>
      <c r="J3508">
        <v>6</v>
      </c>
      <c r="K3508">
        <v>8743</v>
      </c>
      <c r="L3508">
        <v>1</v>
      </c>
    </row>
    <row r="3509" spans="1:12" x14ac:dyDescent="0.35">
      <c r="A3509">
        <v>8</v>
      </c>
      <c r="B3509" t="s">
        <v>13</v>
      </c>
      <c r="C3509">
        <v>19</v>
      </c>
      <c r="D3509" t="s">
        <v>330</v>
      </c>
      <c r="E3509">
        <v>1</v>
      </c>
      <c r="F3509">
        <v>40</v>
      </c>
      <c r="G3509" t="s">
        <v>202</v>
      </c>
      <c r="H3509" t="s">
        <v>202</v>
      </c>
      <c r="I3509">
        <v>18</v>
      </c>
      <c r="J3509" t="s">
        <v>330</v>
      </c>
      <c r="K3509">
        <v>8743</v>
      </c>
      <c r="L3509">
        <v>1</v>
      </c>
    </row>
    <row r="3510" spans="1:12" x14ac:dyDescent="0.35">
      <c r="A3510">
        <v>1</v>
      </c>
      <c r="B3510" t="s">
        <v>28</v>
      </c>
      <c r="C3510">
        <v>18</v>
      </c>
      <c r="D3510">
        <v>3</v>
      </c>
      <c r="E3510">
        <v>1</v>
      </c>
      <c r="F3510">
        <v>80</v>
      </c>
      <c r="G3510">
        <v>2.006597222222295E-3</v>
      </c>
      <c r="H3510">
        <v>2.006597222222295E-3</v>
      </c>
      <c r="I3510">
        <v>2.006597222222295E-3</v>
      </c>
      <c r="J3510">
        <v>3</v>
      </c>
      <c r="K3510">
        <v>167005</v>
      </c>
      <c r="L3510">
        <v>1</v>
      </c>
    </row>
    <row r="3511" spans="1:12" x14ac:dyDescent="0.35">
      <c r="A3511">
        <v>2</v>
      </c>
      <c r="B3511" t="s">
        <v>19</v>
      </c>
      <c r="C3511">
        <v>18</v>
      </c>
      <c r="D3511">
        <v>5</v>
      </c>
      <c r="E3511">
        <v>1</v>
      </c>
      <c r="F3511">
        <v>60</v>
      </c>
      <c r="G3511">
        <v>6.9138888888888861E-3</v>
      </c>
      <c r="H3511">
        <v>6.9138888888888861E-3</v>
      </c>
      <c r="I3511">
        <v>6.9138888888888861E-3</v>
      </c>
      <c r="J3511">
        <v>5</v>
      </c>
      <c r="K3511">
        <v>167005</v>
      </c>
      <c r="L3511">
        <v>1</v>
      </c>
    </row>
    <row r="3512" spans="1:12" x14ac:dyDescent="0.35">
      <c r="A3512">
        <v>3</v>
      </c>
      <c r="B3512" t="s">
        <v>16</v>
      </c>
      <c r="C3512">
        <v>25</v>
      </c>
      <c r="D3512">
        <v>8</v>
      </c>
      <c r="E3512">
        <v>1</v>
      </c>
      <c r="F3512">
        <v>30</v>
      </c>
      <c r="G3512">
        <v>2.1057060185185161E-2</v>
      </c>
      <c r="H3512">
        <v>2.1057060185185161E-2</v>
      </c>
      <c r="I3512">
        <v>2.1057060185185161E-2</v>
      </c>
      <c r="J3512">
        <v>8</v>
      </c>
      <c r="K3512">
        <v>167005</v>
      </c>
      <c r="L3512">
        <v>1</v>
      </c>
    </row>
    <row r="3513" spans="1:12" x14ac:dyDescent="0.35">
      <c r="A3513">
        <v>4</v>
      </c>
      <c r="B3513" t="s">
        <v>16</v>
      </c>
      <c r="C3513">
        <v>13</v>
      </c>
      <c r="D3513">
        <v>8</v>
      </c>
      <c r="E3513">
        <v>1</v>
      </c>
      <c r="F3513">
        <v>30</v>
      </c>
      <c r="G3513">
        <v>2.4060185185186267E-3</v>
      </c>
      <c r="H3513">
        <v>2.4060185185186267E-3</v>
      </c>
      <c r="I3513">
        <v>2.4060185185186267E-3</v>
      </c>
      <c r="J3513">
        <v>8</v>
      </c>
      <c r="K3513">
        <v>167005</v>
      </c>
      <c r="L3513">
        <v>1</v>
      </c>
    </row>
    <row r="3514" spans="1:12" x14ac:dyDescent="0.35">
      <c r="A3514">
        <v>5</v>
      </c>
      <c r="B3514" t="s">
        <v>40</v>
      </c>
      <c r="C3514">
        <v>13</v>
      </c>
      <c r="D3514">
        <v>6</v>
      </c>
      <c r="E3514">
        <v>1</v>
      </c>
      <c r="F3514">
        <v>50</v>
      </c>
      <c r="G3514">
        <v>1.5502199074074019E-2</v>
      </c>
      <c r="H3514">
        <v>1.5502199074074019E-2</v>
      </c>
      <c r="I3514">
        <v>1.5502199074074019E-2</v>
      </c>
      <c r="J3514">
        <v>6</v>
      </c>
      <c r="K3514">
        <v>167005</v>
      </c>
      <c r="L3514">
        <v>1</v>
      </c>
    </row>
    <row r="3515" spans="1:12" x14ac:dyDescent="0.35">
      <c r="A3515">
        <v>6</v>
      </c>
      <c r="B3515" t="s">
        <v>40</v>
      </c>
      <c r="C3515">
        <v>18</v>
      </c>
      <c r="D3515" t="s">
        <v>310</v>
      </c>
      <c r="E3515">
        <v>1</v>
      </c>
      <c r="F3515">
        <v>50</v>
      </c>
      <c r="G3515" t="s">
        <v>328</v>
      </c>
      <c r="H3515">
        <v>245</v>
      </c>
      <c r="I3515">
        <v>245</v>
      </c>
      <c r="J3515" t="s">
        <v>310</v>
      </c>
      <c r="K3515">
        <v>167005</v>
      </c>
      <c r="L3515">
        <v>1</v>
      </c>
    </row>
    <row r="3516" spans="1:12" x14ac:dyDescent="0.35">
      <c r="A3516">
        <v>7</v>
      </c>
      <c r="B3516" t="s">
        <v>19</v>
      </c>
      <c r="C3516">
        <v>18</v>
      </c>
      <c r="D3516">
        <v>5</v>
      </c>
      <c r="E3516">
        <v>1</v>
      </c>
      <c r="F3516">
        <v>60</v>
      </c>
      <c r="G3516">
        <v>3.7506944444445356E-3</v>
      </c>
      <c r="H3516">
        <v>3.7506944444445356E-3</v>
      </c>
      <c r="I3516">
        <v>3.7506944444445356E-3</v>
      </c>
      <c r="J3516">
        <v>5</v>
      </c>
      <c r="K3516">
        <v>167005</v>
      </c>
      <c r="L3516">
        <v>1</v>
      </c>
    </row>
    <row r="3517" spans="1:12" x14ac:dyDescent="0.35">
      <c r="A3517">
        <v>8</v>
      </c>
      <c r="B3517" t="s">
        <v>13</v>
      </c>
      <c r="C3517">
        <v>18</v>
      </c>
      <c r="D3517" t="s">
        <v>330</v>
      </c>
      <c r="E3517">
        <v>1</v>
      </c>
      <c r="F3517">
        <v>40</v>
      </c>
      <c r="G3517" t="s">
        <v>202</v>
      </c>
      <c r="H3517" t="s">
        <v>202</v>
      </c>
      <c r="I3517">
        <v>18</v>
      </c>
      <c r="J3517" t="s">
        <v>330</v>
      </c>
      <c r="K3517">
        <v>167005</v>
      </c>
      <c r="L3517">
        <v>1</v>
      </c>
    </row>
    <row r="3518" spans="1:12" x14ac:dyDescent="0.35">
      <c r="A3518">
        <v>1</v>
      </c>
      <c r="B3518" t="s">
        <v>36</v>
      </c>
      <c r="C3518">
        <v>16</v>
      </c>
      <c r="D3518">
        <v>9</v>
      </c>
      <c r="E3518">
        <v>1</v>
      </c>
      <c r="F3518">
        <v>20</v>
      </c>
      <c r="G3518">
        <v>2.1057870370371212E-3</v>
      </c>
      <c r="H3518">
        <v>2.1057870370371212E-3</v>
      </c>
      <c r="I3518">
        <v>2.1057870370371212E-3</v>
      </c>
      <c r="J3518">
        <v>9</v>
      </c>
      <c r="K3518">
        <v>171764</v>
      </c>
      <c r="L3518">
        <v>1</v>
      </c>
    </row>
    <row r="3519" spans="1:12" x14ac:dyDescent="0.35">
      <c r="A3519">
        <v>2</v>
      </c>
      <c r="B3519" t="s">
        <v>13</v>
      </c>
      <c r="C3519">
        <v>16</v>
      </c>
      <c r="D3519">
        <v>7</v>
      </c>
      <c r="E3519">
        <v>1</v>
      </c>
      <c r="F3519">
        <v>40</v>
      </c>
      <c r="G3519">
        <v>7.3582175925925863E-3</v>
      </c>
      <c r="H3519">
        <v>7.3582175925925863E-3</v>
      </c>
      <c r="I3519">
        <v>7.3582175925925863E-3</v>
      </c>
      <c r="J3519">
        <v>7</v>
      </c>
      <c r="K3519">
        <v>171764</v>
      </c>
      <c r="L3519">
        <v>1</v>
      </c>
    </row>
    <row r="3520" spans="1:12" x14ac:dyDescent="0.35">
      <c r="A3520">
        <v>3</v>
      </c>
      <c r="B3520" t="s">
        <v>36</v>
      </c>
      <c r="C3520">
        <v>21</v>
      </c>
      <c r="D3520">
        <v>9</v>
      </c>
      <c r="E3520">
        <v>1</v>
      </c>
      <c r="F3520">
        <v>20</v>
      </c>
      <c r="G3520">
        <v>2.1201041666666587E-2</v>
      </c>
      <c r="H3520">
        <v>2.1201041666666587E-2</v>
      </c>
      <c r="I3520">
        <v>2.1201041666666587E-2</v>
      </c>
      <c r="J3520">
        <v>9</v>
      </c>
      <c r="K3520">
        <v>171764</v>
      </c>
      <c r="L3520">
        <v>1</v>
      </c>
    </row>
    <row r="3521" spans="1:12" x14ac:dyDescent="0.35">
      <c r="A3521">
        <v>4</v>
      </c>
      <c r="B3521" t="s">
        <v>28</v>
      </c>
      <c r="C3521">
        <v>20</v>
      </c>
      <c r="D3521">
        <v>3</v>
      </c>
      <c r="E3521">
        <v>1</v>
      </c>
      <c r="F3521">
        <v>80</v>
      </c>
      <c r="G3521">
        <v>1.5932870370369834E-3</v>
      </c>
      <c r="H3521">
        <v>1.5932870370369834E-3</v>
      </c>
      <c r="I3521">
        <v>1.5932870370369834E-3</v>
      </c>
      <c r="J3521">
        <v>3</v>
      </c>
      <c r="K3521">
        <v>171764</v>
      </c>
      <c r="L3521">
        <v>1</v>
      </c>
    </row>
    <row r="3522" spans="1:12" x14ac:dyDescent="0.35">
      <c r="A3522">
        <v>5</v>
      </c>
      <c r="B3522" t="s">
        <v>28</v>
      </c>
      <c r="C3522">
        <v>20</v>
      </c>
      <c r="D3522">
        <v>3</v>
      </c>
      <c r="E3522">
        <v>1</v>
      </c>
      <c r="F3522">
        <v>80</v>
      </c>
      <c r="G3522">
        <v>1.46511574074073E-2</v>
      </c>
      <c r="H3522">
        <v>1.46511574074073E-2</v>
      </c>
      <c r="I3522">
        <v>1.46511574074073E-2</v>
      </c>
      <c r="J3522">
        <v>3</v>
      </c>
      <c r="K3522">
        <v>171764</v>
      </c>
      <c r="L3522">
        <v>1</v>
      </c>
    </row>
    <row r="3523" spans="1:12" x14ac:dyDescent="0.35">
      <c r="A3523">
        <v>6</v>
      </c>
      <c r="B3523" t="s">
        <v>28</v>
      </c>
      <c r="C3523">
        <v>12</v>
      </c>
      <c r="D3523" t="s">
        <v>321</v>
      </c>
      <c r="E3523">
        <v>1</v>
      </c>
      <c r="F3523">
        <v>80</v>
      </c>
      <c r="G3523" t="s">
        <v>317</v>
      </c>
      <c r="H3523">
        <v>275</v>
      </c>
      <c r="I3523">
        <v>275</v>
      </c>
      <c r="J3523" t="s">
        <v>321</v>
      </c>
      <c r="K3523">
        <v>171764</v>
      </c>
      <c r="L3523">
        <v>1</v>
      </c>
    </row>
    <row r="3524" spans="1:12" x14ac:dyDescent="0.35">
      <c r="A3524">
        <v>7</v>
      </c>
      <c r="B3524" t="s">
        <v>16</v>
      </c>
      <c r="C3524">
        <v>12</v>
      </c>
      <c r="D3524">
        <v>8</v>
      </c>
      <c r="E3524">
        <v>1</v>
      </c>
      <c r="F3524">
        <v>30</v>
      </c>
      <c r="G3524">
        <v>3.9539351851851645E-3</v>
      </c>
      <c r="H3524">
        <v>3.9539351851851645E-3</v>
      </c>
      <c r="I3524">
        <v>3.9539351851851645E-3</v>
      </c>
      <c r="J3524">
        <v>8</v>
      </c>
      <c r="K3524">
        <v>171764</v>
      </c>
      <c r="L3524">
        <v>1</v>
      </c>
    </row>
    <row r="3525" spans="1:12" x14ac:dyDescent="0.35">
      <c r="A3525">
        <v>8</v>
      </c>
      <c r="B3525" t="s">
        <v>13</v>
      </c>
      <c r="C3525">
        <v>12</v>
      </c>
      <c r="D3525" t="s">
        <v>330</v>
      </c>
      <c r="E3525">
        <v>1</v>
      </c>
      <c r="F3525">
        <v>40</v>
      </c>
      <c r="G3525" t="s">
        <v>202</v>
      </c>
      <c r="H3525" t="s">
        <v>202</v>
      </c>
      <c r="I3525">
        <v>18</v>
      </c>
      <c r="J3525" t="s">
        <v>330</v>
      </c>
      <c r="K3525">
        <v>171764</v>
      </c>
      <c r="L3525">
        <v>1</v>
      </c>
    </row>
    <row r="3526" spans="1:12" x14ac:dyDescent="0.35">
      <c r="A3526">
        <v>1</v>
      </c>
      <c r="B3526" t="s">
        <v>19</v>
      </c>
      <c r="C3526">
        <v>15</v>
      </c>
      <c r="D3526">
        <v>5</v>
      </c>
      <c r="E3526">
        <v>1</v>
      </c>
      <c r="F3526">
        <v>60</v>
      </c>
      <c r="G3526">
        <v>2.0174768518519404E-3</v>
      </c>
      <c r="H3526">
        <v>2.0174768518519404E-3</v>
      </c>
      <c r="I3526">
        <v>2.0174768518519404E-3</v>
      </c>
      <c r="J3526">
        <v>5</v>
      </c>
      <c r="K3526">
        <v>168610</v>
      </c>
      <c r="L3526">
        <v>1</v>
      </c>
    </row>
    <row r="3527" spans="1:12" x14ac:dyDescent="0.35">
      <c r="A3527">
        <v>2</v>
      </c>
      <c r="B3527" t="s">
        <v>69</v>
      </c>
      <c r="C3527">
        <v>15</v>
      </c>
      <c r="D3527">
        <v>10</v>
      </c>
      <c r="E3527">
        <v>1</v>
      </c>
      <c r="F3527">
        <v>10</v>
      </c>
      <c r="G3527">
        <v>8.0297453703703781E-3</v>
      </c>
      <c r="H3527">
        <v>8.0297453703703781E-3</v>
      </c>
      <c r="I3527">
        <v>8.0297453703703781E-3</v>
      </c>
      <c r="J3527">
        <v>10</v>
      </c>
      <c r="K3527">
        <v>168610</v>
      </c>
      <c r="L3527">
        <v>1</v>
      </c>
    </row>
    <row r="3528" spans="1:12" x14ac:dyDescent="0.35">
      <c r="A3528">
        <v>3</v>
      </c>
      <c r="B3528" t="s">
        <v>19</v>
      </c>
      <c r="C3528">
        <v>20</v>
      </c>
      <c r="D3528">
        <v>5</v>
      </c>
      <c r="E3528">
        <v>1</v>
      </c>
      <c r="F3528">
        <v>60</v>
      </c>
      <c r="G3528">
        <v>2.0268171296296211E-2</v>
      </c>
      <c r="H3528">
        <v>2.0268171296296211E-2</v>
      </c>
      <c r="I3528">
        <v>2.0268171296296211E-2</v>
      </c>
      <c r="J3528">
        <v>5</v>
      </c>
      <c r="K3528">
        <v>168610</v>
      </c>
      <c r="L3528">
        <v>1</v>
      </c>
    </row>
    <row r="3529" spans="1:12" x14ac:dyDescent="0.35">
      <c r="A3529">
        <v>4</v>
      </c>
      <c r="B3529" t="s">
        <v>13</v>
      </c>
      <c r="C3529">
        <v>19</v>
      </c>
      <c r="D3529">
        <v>7</v>
      </c>
      <c r="E3529">
        <v>1</v>
      </c>
      <c r="F3529">
        <v>40</v>
      </c>
      <c r="G3529">
        <v>1.9476851851851773E-3</v>
      </c>
      <c r="H3529">
        <v>1.9476851851851773E-3</v>
      </c>
      <c r="I3529">
        <v>1.9476851851851773E-3</v>
      </c>
      <c r="J3529">
        <v>7</v>
      </c>
      <c r="K3529">
        <v>168610</v>
      </c>
      <c r="L3529">
        <v>1</v>
      </c>
    </row>
    <row r="3530" spans="1:12" x14ac:dyDescent="0.35">
      <c r="A3530">
        <v>5</v>
      </c>
      <c r="B3530" t="s">
        <v>69</v>
      </c>
      <c r="C3530">
        <v>19</v>
      </c>
      <c r="D3530">
        <v>10</v>
      </c>
      <c r="E3530">
        <v>1</v>
      </c>
      <c r="F3530">
        <v>10</v>
      </c>
      <c r="G3530" t="s">
        <v>162</v>
      </c>
      <c r="H3530" t="s">
        <v>162</v>
      </c>
      <c r="I3530">
        <v>1</v>
      </c>
      <c r="J3530">
        <v>10</v>
      </c>
      <c r="K3530">
        <v>168610</v>
      </c>
      <c r="L3530">
        <v>1</v>
      </c>
    </row>
    <row r="3531" spans="1:12" x14ac:dyDescent="0.35">
      <c r="A3531">
        <v>6</v>
      </c>
      <c r="B3531" t="s">
        <v>20</v>
      </c>
      <c r="C3531">
        <v>11</v>
      </c>
      <c r="D3531">
        <v>2</v>
      </c>
      <c r="E3531">
        <v>1</v>
      </c>
      <c r="F3531">
        <v>90</v>
      </c>
      <c r="G3531" t="s">
        <v>313</v>
      </c>
      <c r="H3531">
        <v>280</v>
      </c>
      <c r="I3531">
        <v>280</v>
      </c>
      <c r="J3531">
        <v>2</v>
      </c>
      <c r="K3531">
        <v>168610</v>
      </c>
      <c r="L3531">
        <v>1</v>
      </c>
    </row>
    <row r="3532" spans="1:12" x14ac:dyDescent="0.35">
      <c r="A3532">
        <v>7</v>
      </c>
      <c r="B3532" t="s">
        <v>69</v>
      </c>
      <c r="C3532">
        <v>11</v>
      </c>
      <c r="D3532">
        <v>10</v>
      </c>
      <c r="E3532">
        <v>1</v>
      </c>
      <c r="F3532">
        <v>10</v>
      </c>
      <c r="G3532" t="s">
        <v>192</v>
      </c>
      <c r="H3532" t="s">
        <v>192</v>
      </c>
      <c r="I3532">
        <v>14</v>
      </c>
      <c r="J3532">
        <v>10</v>
      </c>
      <c r="K3532">
        <v>168610</v>
      </c>
      <c r="L3532">
        <v>1</v>
      </c>
    </row>
    <row r="3533" spans="1:12" x14ac:dyDescent="0.35">
      <c r="A3533">
        <v>8</v>
      </c>
      <c r="B3533" t="s">
        <v>11</v>
      </c>
      <c r="C3533">
        <v>11</v>
      </c>
      <c r="D3533">
        <v>1</v>
      </c>
      <c r="E3533">
        <v>1</v>
      </c>
      <c r="F3533">
        <v>100</v>
      </c>
      <c r="G3533">
        <v>4.0871527777777139E-3</v>
      </c>
      <c r="H3533">
        <v>4.0871527777777139E-3</v>
      </c>
      <c r="I3533">
        <v>4.0871527777777139E-3</v>
      </c>
      <c r="J3533">
        <v>1</v>
      </c>
      <c r="K3533">
        <v>168610</v>
      </c>
      <c r="L3533">
        <v>1</v>
      </c>
    </row>
    <row r="3534" spans="1:12" x14ac:dyDescent="0.35">
      <c r="A3534">
        <v>1</v>
      </c>
      <c r="B3534" t="s">
        <v>13</v>
      </c>
      <c r="C3534">
        <v>19</v>
      </c>
      <c r="D3534">
        <v>7</v>
      </c>
      <c r="E3534">
        <v>1</v>
      </c>
      <c r="F3534">
        <v>40</v>
      </c>
      <c r="G3534">
        <v>2.0505787037037315E-3</v>
      </c>
      <c r="H3534">
        <v>2.0505787037037315E-3</v>
      </c>
      <c r="I3534">
        <v>2.0505787037037315E-3</v>
      </c>
      <c r="J3534">
        <v>7</v>
      </c>
      <c r="K3534">
        <v>86878</v>
      </c>
      <c r="L3534">
        <v>1</v>
      </c>
    </row>
    <row r="3535" spans="1:12" x14ac:dyDescent="0.35">
      <c r="A3535">
        <v>2</v>
      </c>
      <c r="B3535" t="s">
        <v>16</v>
      </c>
      <c r="C3535">
        <v>19</v>
      </c>
      <c r="D3535">
        <v>8</v>
      </c>
      <c r="E3535">
        <v>1</v>
      </c>
      <c r="F3535">
        <v>30</v>
      </c>
      <c r="G3535">
        <v>7.4078703703703841E-3</v>
      </c>
      <c r="H3535">
        <v>7.4078703703703841E-3</v>
      </c>
      <c r="I3535">
        <v>7.4078703703703841E-3</v>
      </c>
      <c r="J3535">
        <v>8</v>
      </c>
      <c r="K3535">
        <v>86878</v>
      </c>
      <c r="L3535">
        <v>1</v>
      </c>
    </row>
    <row r="3536" spans="1:12" x14ac:dyDescent="0.35">
      <c r="A3536">
        <v>3</v>
      </c>
      <c r="B3536" t="s">
        <v>13</v>
      </c>
      <c r="C3536">
        <v>27</v>
      </c>
      <c r="D3536">
        <v>7</v>
      </c>
      <c r="E3536">
        <v>1</v>
      </c>
      <c r="F3536">
        <v>40</v>
      </c>
      <c r="G3536">
        <v>2.0678703703703727E-2</v>
      </c>
      <c r="H3536">
        <v>2.0678703703703727E-2</v>
      </c>
      <c r="I3536">
        <v>2.0678703703703727E-2</v>
      </c>
      <c r="J3536">
        <v>7</v>
      </c>
      <c r="K3536">
        <v>86878</v>
      </c>
      <c r="L3536">
        <v>1</v>
      </c>
    </row>
    <row r="3537" spans="1:12" x14ac:dyDescent="0.35">
      <c r="A3537">
        <v>4</v>
      </c>
      <c r="B3537" t="s">
        <v>69</v>
      </c>
      <c r="C3537">
        <v>11</v>
      </c>
      <c r="D3537">
        <v>10</v>
      </c>
      <c r="E3537">
        <v>1</v>
      </c>
      <c r="F3537">
        <v>10</v>
      </c>
      <c r="G3537">
        <v>2.7255787037037127E-3</v>
      </c>
      <c r="H3537">
        <v>2.7255787037037127E-3</v>
      </c>
      <c r="I3537">
        <v>2.7255787037037127E-3</v>
      </c>
      <c r="J3537">
        <v>10</v>
      </c>
      <c r="K3537">
        <v>86878</v>
      </c>
      <c r="L3537">
        <v>1</v>
      </c>
    </row>
    <row r="3538" spans="1:12" x14ac:dyDescent="0.35">
      <c r="A3538">
        <v>5</v>
      </c>
      <c r="B3538" t="s">
        <v>19</v>
      </c>
      <c r="C3538">
        <v>11</v>
      </c>
      <c r="D3538">
        <v>5</v>
      </c>
      <c r="E3538">
        <v>1</v>
      </c>
      <c r="F3538">
        <v>60</v>
      </c>
      <c r="G3538">
        <v>1.529895833333339E-2</v>
      </c>
      <c r="H3538">
        <v>1.529895833333339E-2</v>
      </c>
      <c r="I3538">
        <v>1.529895833333339E-2</v>
      </c>
      <c r="J3538">
        <v>5</v>
      </c>
      <c r="K3538">
        <v>86878</v>
      </c>
      <c r="L3538">
        <v>1</v>
      </c>
    </row>
    <row r="3539" spans="1:12" x14ac:dyDescent="0.35">
      <c r="A3539">
        <v>6</v>
      </c>
      <c r="B3539" t="s">
        <v>16</v>
      </c>
      <c r="C3539">
        <v>20</v>
      </c>
      <c r="D3539" t="s">
        <v>327</v>
      </c>
      <c r="E3539">
        <v>1</v>
      </c>
      <c r="F3539">
        <v>30</v>
      </c>
      <c r="G3539" t="s">
        <v>260</v>
      </c>
      <c r="H3539">
        <v>225</v>
      </c>
      <c r="I3539">
        <v>225</v>
      </c>
      <c r="J3539" t="s">
        <v>327</v>
      </c>
      <c r="K3539">
        <v>86878</v>
      </c>
      <c r="L3539">
        <v>1</v>
      </c>
    </row>
    <row r="3540" spans="1:12" x14ac:dyDescent="0.35">
      <c r="A3540">
        <v>7</v>
      </c>
      <c r="B3540" t="s">
        <v>21</v>
      </c>
      <c r="C3540">
        <v>20</v>
      </c>
      <c r="D3540">
        <v>4</v>
      </c>
      <c r="E3540">
        <v>1</v>
      </c>
      <c r="F3540">
        <v>70</v>
      </c>
      <c r="G3540">
        <v>3.7236111111111914E-3</v>
      </c>
      <c r="H3540">
        <v>3.7236111111111914E-3</v>
      </c>
      <c r="I3540">
        <v>3.7236111111111914E-3</v>
      </c>
      <c r="J3540">
        <v>4</v>
      </c>
      <c r="K3540">
        <v>86878</v>
      </c>
      <c r="L3540">
        <v>1</v>
      </c>
    </row>
    <row r="3541" spans="1:12" x14ac:dyDescent="0.35">
      <c r="A3541">
        <v>8</v>
      </c>
      <c r="B3541" t="s">
        <v>20</v>
      </c>
      <c r="C3541">
        <v>20</v>
      </c>
      <c r="D3541">
        <v>2</v>
      </c>
      <c r="E3541">
        <v>1</v>
      </c>
      <c r="F3541">
        <v>90</v>
      </c>
      <c r="G3541" t="s">
        <v>273</v>
      </c>
      <c r="H3541" t="s">
        <v>273</v>
      </c>
      <c r="J3541">
        <v>2</v>
      </c>
      <c r="K3541">
        <v>86878</v>
      </c>
      <c r="L3541">
        <v>1</v>
      </c>
    </row>
    <row r="3542" spans="1:12" x14ac:dyDescent="0.35">
      <c r="A3542">
        <v>1</v>
      </c>
      <c r="B3542" t="s">
        <v>11</v>
      </c>
      <c r="C3542">
        <v>6</v>
      </c>
      <c r="D3542">
        <v>1</v>
      </c>
      <c r="E3542">
        <v>1</v>
      </c>
      <c r="F3542">
        <v>100</v>
      </c>
      <c r="G3542">
        <v>2.2974537037037113E-3</v>
      </c>
      <c r="H3542">
        <v>2.2974537037037113E-3</v>
      </c>
      <c r="I3542">
        <v>2.2974537037037113E-3</v>
      </c>
      <c r="J3542">
        <v>1</v>
      </c>
      <c r="K3542">
        <v>259327</v>
      </c>
      <c r="L3542">
        <v>1</v>
      </c>
    </row>
    <row r="3543" spans="1:12" x14ac:dyDescent="0.35">
      <c r="A3543">
        <v>2</v>
      </c>
      <c r="B3543" t="s">
        <v>11</v>
      </c>
      <c r="C3543">
        <v>6</v>
      </c>
      <c r="D3543">
        <v>1</v>
      </c>
      <c r="E3543">
        <v>1</v>
      </c>
      <c r="F3543">
        <v>100</v>
      </c>
      <c r="G3543">
        <v>6.5891203703702939E-3</v>
      </c>
      <c r="H3543">
        <v>6.5891203703702939E-3</v>
      </c>
      <c r="I3543">
        <v>6.5891203703702939E-3</v>
      </c>
      <c r="J3543">
        <v>1</v>
      </c>
      <c r="K3543">
        <v>259327</v>
      </c>
      <c r="L3543">
        <v>1</v>
      </c>
    </row>
    <row r="3544" spans="1:12" x14ac:dyDescent="0.35">
      <c r="A3544">
        <v>3</v>
      </c>
      <c r="B3544" t="s">
        <v>28</v>
      </c>
      <c r="C3544">
        <v>22</v>
      </c>
      <c r="D3544">
        <v>3</v>
      </c>
      <c r="E3544">
        <v>1</v>
      </c>
      <c r="F3544">
        <v>80</v>
      </c>
      <c r="G3544">
        <v>2.3717476851851771E-2</v>
      </c>
      <c r="H3544">
        <v>2.3717476851851771E-2</v>
      </c>
      <c r="I3544">
        <v>2.3717476851851771E-2</v>
      </c>
      <c r="J3544">
        <v>3</v>
      </c>
      <c r="K3544">
        <v>259327</v>
      </c>
      <c r="L3544">
        <v>1</v>
      </c>
    </row>
    <row r="3545" spans="1:12" x14ac:dyDescent="0.35">
      <c r="A3545">
        <v>4</v>
      </c>
      <c r="B3545" t="s">
        <v>19</v>
      </c>
      <c r="C3545">
        <v>6</v>
      </c>
      <c r="D3545">
        <v>5</v>
      </c>
      <c r="E3545">
        <v>1</v>
      </c>
      <c r="F3545">
        <v>60</v>
      </c>
      <c r="G3545">
        <v>2.6710648148147165E-3</v>
      </c>
      <c r="H3545">
        <v>2.6710648148147165E-3</v>
      </c>
      <c r="I3545">
        <v>2.6710648148147165E-3</v>
      </c>
      <c r="J3545">
        <v>5</v>
      </c>
      <c r="K3545">
        <v>259327</v>
      </c>
      <c r="L3545">
        <v>1</v>
      </c>
    </row>
    <row r="3546" spans="1:12" x14ac:dyDescent="0.35">
      <c r="A3546">
        <v>5</v>
      </c>
      <c r="B3546" t="s">
        <v>28</v>
      </c>
      <c r="C3546">
        <v>6</v>
      </c>
      <c r="D3546">
        <v>3</v>
      </c>
      <c r="E3546">
        <v>1</v>
      </c>
      <c r="F3546">
        <v>80</v>
      </c>
      <c r="G3546">
        <v>1.3698726851851806E-2</v>
      </c>
      <c r="H3546">
        <v>1.3698726851851806E-2</v>
      </c>
      <c r="I3546">
        <v>1.3698726851851806E-2</v>
      </c>
      <c r="J3546">
        <v>3</v>
      </c>
      <c r="K3546">
        <v>259327</v>
      </c>
      <c r="L3546">
        <v>1</v>
      </c>
    </row>
    <row r="3547" spans="1:12" x14ac:dyDescent="0.35">
      <c r="A3547">
        <v>6</v>
      </c>
      <c r="B3547" t="s">
        <v>28</v>
      </c>
      <c r="C3547">
        <v>6</v>
      </c>
      <c r="D3547" t="s">
        <v>321</v>
      </c>
      <c r="E3547">
        <v>1</v>
      </c>
      <c r="F3547">
        <v>80</v>
      </c>
      <c r="G3547" t="s">
        <v>319</v>
      </c>
      <c r="H3547">
        <v>195</v>
      </c>
      <c r="I3547">
        <v>195</v>
      </c>
      <c r="J3547" t="s">
        <v>321</v>
      </c>
      <c r="K3547">
        <v>259327</v>
      </c>
      <c r="L3547">
        <v>1</v>
      </c>
    </row>
    <row r="3548" spans="1:12" x14ac:dyDescent="0.35">
      <c r="A3548">
        <v>7</v>
      </c>
      <c r="B3548" t="s">
        <v>11</v>
      </c>
      <c r="C3548">
        <v>6</v>
      </c>
      <c r="D3548">
        <v>1</v>
      </c>
      <c r="E3548">
        <v>1</v>
      </c>
      <c r="F3548">
        <v>100</v>
      </c>
      <c r="G3548">
        <v>3.2437499999999897E-3</v>
      </c>
      <c r="H3548">
        <v>3.2437499999999897E-3</v>
      </c>
      <c r="I3548">
        <v>3.2437499999999897E-3</v>
      </c>
      <c r="J3548">
        <v>1</v>
      </c>
      <c r="K3548">
        <v>259327</v>
      </c>
      <c r="L3548">
        <v>1</v>
      </c>
    </row>
    <row r="3549" spans="1:12" x14ac:dyDescent="0.35">
      <c r="A3549">
        <v>8</v>
      </c>
      <c r="B3549" t="s">
        <v>11</v>
      </c>
      <c r="C3549">
        <v>6</v>
      </c>
      <c r="D3549">
        <v>1</v>
      </c>
      <c r="E3549">
        <v>1</v>
      </c>
      <c r="F3549">
        <v>100</v>
      </c>
      <c r="G3549">
        <v>3.5023148148147776E-3</v>
      </c>
      <c r="H3549">
        <v>3.5023148148147776E-3</v>
      </c>
      <c r="I3549">
        <v>3.5023148148147776E-3</v>
      </c>
      <c r="J3549">
        <v>1</v>
      </c>
      <c r="K3549">
        <v>259327</v>
      </c>
      <c r="L3549">
        <v>1</v>
      </c>
    </row>
    <row r="3550" spans="1:12" x14ac:dyDescent="0.35">
      <c r="A3550">
        <v>1</v>
      </c>
      <c r="B3550" t="s">
        <v>13</v>
      </c>
      <c r="C3550">
        <v>2</v>
      </c>
      <c r="D3550">
        <v>7</v>
      </c>
      <c r="E3550">
        <v>1</v>
      </c>
      <c r="F3550">
        <v>40</v>
      </c>
      <c r="G3550">
        <v>2.4584490740739984E-3</v>
      </c>
      <c r="H3550">
        <v>2.4584490740739984E-3</v>
      </c>
      <c r="I3550">
        <v>2.4584490740739984E-3</v>
      </c>
      <c r="J3550">
        <v>7</v>
      </c>
      <c r="K3550">
        <v>107129</v>
      </c>
      <c r="L3550">
        <v>1</v>
      </c>
    </row>
    <row r="3551" spans="1:12" x14ac:dyDescent="0.35">
      <c r="A3551">
        <v>2</v>
      </c>
      <c r="B3551" t="s">
        <v>28</v>
      </c>
      <c r="C3551">
        <v>2</v>
      </c>
      <c r="D3551">
        <v>3</v>
      </c>
      <c r="E3551">
        <v>1</v>
      </c>
      <c r="F3551">
        <v>80</v>
      </c>
      <c r="G3551">
        <v>7.3932870370370107E-3</v>
      </c>
      <c r="H3551">
        <v>7.3932870370370107E-3</v>
      </c>
      <c r="I3551">
        <v>7.3932870370370107E-3</v>
      </c>
      <c r="J3551">
        <v>3</v>
      </c>
      <c r="K3551">
        <v>107129</v>
      </c>
      <c r="L3551">
        <v>1</v>
      </c>
    </row>
    <row r="3552" spans="1:12" x14ac:dyDescent="0.35">
      <c r="A3552">
        <v>3</v>
      </c>
      <c r="B3552" t="s">
        <v>11</v>
      </c>
      <c r="C3552">
        <v>26</v>
      </c>
      <c r="D3552">
        <v>1</v>
      </c>
      <c r="E3552">
        <v>1</v>
      </c>
      <c r="F3552">
        <v>100</v>
      </c>
      <c r="G3552">
        <v>2.2745833333333243E-2</v>
      </c>
      <c r="H3552">
        <v>2.2745833333333243E-2</v>
      </c>
      <c r="I3552">
        <v>2.2745833333333243E-2</v>
      </c>
      <c r="J3552">
        <v>1</v>
      </c>
      <c r="K3552">
        <v>107129</v>
      </c>
      <c r="L3552">
        <v>1</v>
      </c>
    </row>
    <row r="3553" spans="1:12" x14ac:dyDescent="0.35">
      <c r="A3553">
        <v>4</v>
      </c>
      <c r="B3553" t="s">
        <v>28</v>
      </c>
      <c r="C3553">
        <v>7</v>
      </c>
      <c r="D3553">
        <v>3</v>
      </c>
      <c r="E3553">
        <v>1</v>
      </c>
      <c r="F3553">
        <v>80</v>
      </c>
      <c r="G3553">
        <v>2.3157407407408126E-3</v>
      </c>
      <c r="H3553">
        <v>2.3157407407408126E-3</v>
      </c>
      <c r="I3553">
        <v>2.3157407407408126E-3</v>
      </c>
      <c r="J3553">
        <v>3</v>
      </c>
      <c r="K3553">
        <v>107129</v>
      </c>
      <c r="L3553">
        <v>1</v>
      </c>
    </row>
    <row r="3554" spans="1:12" x14ac:dyDescent="0.35">
      <c r="A3554">
        <v>5</v>
      </c>
      <c r="B3554" t="s">
        <v>11</v>
      </c>
      <c r="C3554">
        <v>7</v>
      </c>
      <c r="D3554">
        <v>1</v>
      </c>
      <c r="E3554">
        <v>1</v>
      </c>
      <c r="F3554">
        <v>100</v>
      </c>
      <c r="G3554">
        <v>1.3251620370370309E-2</v>
      </c>
      <c r="H3554">
        <v>1.3251620370370309E-2</v>
      </c>
      <c r="I3554">
        <v>1.3251620370370309E-2</v>
      </c>
      <c r="J3554">
        <v>1</v>
      </c>
      <c r="K3554">
        <v>107129</v>
      </c>
      <c r="L3554">
        <v>1</v>
      </c>
    </row>
    <row r="3555" spans="1:12" x14ac:dyDescent="0.35">
      <c r="A3555">
        <v>6</v>
      </c>
      <c r="B3555" t="s">
        <v>20</v>
      </c>
      <c r="C3555">
        <v>7</v>
      </c>
      <c r="D3555">
        <v>2</v>
      </c>
      <c r="E3555">
        <v>1</v>
      </c>
      <c r="F3555">
        <v>90</v>
      </c>
      <c r="G3555" t="s">
        <v>331</v>
      </c>
      <c r="H3555">
        <v>210</v>
      </c>
      <c r="I3555">
        <v>210</v>
      </c>
      <c r="J3555">
        <v>2</v>
      </c>
      <c r="K3555">
        <v>107129</v>
      </c>
      <c r="L3555">
        <v>1</v>
      </c>
    </row>
    <row r="3556" spans="1:12" x14ac:dyDescent="0.35">
      <c r="A3556">
        <v>7</v>
      </c>
      <c r="B3556" t="s">
        <v>13</v>
      </c>
      <c r="C3556">
        <v>7</v>
      </c>
      <c r="D3556">
        <v>7</v>
      </c>
      <c r="E3556">
        <v>1</v>
      </c>
      <c r="F3556">
        <v>40</v>
      </c>
      <c r="G3556" t="s">
        <v>273</v>
      </c>
      <c r="H3556" t="s">
        <v>273</v>
      </c>
      <c r="J3556">
        <v>7</v>
      </c>
      <c r="K3556">
        <v>107129</v>
      </c>
      <c r="L3556">
        <v>1</v>
      </c>
    </row>
    <row r="3557" spans="1:12" x14ac:dyDescent="0.35">
      <c r="A3557">
        <v>8</v>
      </c>
      <c r="B3557" t="s">
        <v>28</v>
      </c>
      <c r="C3557">
        <v>7</v>
      </c>
      <c r="D3557" t="s">
        <v>321</v>
      </c>
      <c r="E3557">
        <v>1</v>
      </c>
      <c r="F3557">
        <v>80</v>
      </c>
      <c r="G3557" t="s">
        <v>273</v>
      </c>
      <c r="H3557" t="s">
        <v>273</v>
      </c>
      <c r="J3557" t="s">
        <v>321</v>
      </c>
      <c r="K3557">
        <v>107129</v>
      </c>
      <c r="L3557">
        <v>1</v>
      </c>
    </row>
    <row r="3558" spans="1:12" x14ac:dyDescent="0.35">
      <c r="A3558">
        <v>1</v>
      </c>
      <c r="B3558" t="s">
        <v>40</v>
      </c>
      <c r="C3558">
        <v>5</v>
      </c>
      <c r="D3558">
        <v>6</v>
      </c>
      <c r="E3558">
        <v>1</v>
      </c>
      <c r="F3558">
        <v>50</v>
      </c>
      <c r="G3558">
        <v>2.4271990740740712E-3</v>
      </c>
      <c r="H3558">
        <v>2.4271990740740712E-3</v>
      </c>
      <c r="I3558">
        <v>2.4271990740740712E-3</v>
      </c>
      <c r="J3558">
        <v>6</v>
      </c>
      <c r="K3558">
        <v>421299</v>
      </c>
      <c r="L3558">
        <v>1</v>
      </c>
    </row>
    <row r="3559" spans="1:12" x14ac:dyDescent="0.35">
      <c r="A3559">
        <v>2</v>
      </c>
      <c r="B3559" t="s">
        <v>13</v>
      </c>
      <c r="C3559">
        <v>5</v>
      </c>
      <c r="D3559">
        <v>7</v>
      </c>
      <c r="E3559">
        <v>1</v>
      </c>
      <c r="F3559">
        <v>40</v>
      </c>
      <c r="G3559">
        <v>8.3734953703704651E-3</v>
      </c>
      <c r="H3559">
        <v>8.3734953703704651E-3</v>
      </c>
      <c r="I3559">
        <v>8.3734953703704651E-3</v>
      </c>
      <c r="J3559">
        <v>7</v>
      </c>
      <c r="K3559">
        <v>421299</v>
      </c>
      <c r="L3559">
        <v>1</v>
      </c>
    </row>
    <row r="3560" spans="1:12" x14ac:dyDescent="0.35">
      <c r="A3560">
        <v>3</v>
      </c>
      <c r="B3560" t="s">
        <v>20</v>
      </c>
      <c r="C3560">
        <v>21</v>
      </c>
      <c r="D3560">
        <v>2</v>
      </c>
      <c r="E3560">
        <v>1</v>
      </c>
      <c r="F3560">
        <v>90</v>
      </c>
      <c r="G3560">
        <v>2.3219907407407314E-2</v>
      </c>
      <c r="H3560">
        <v>2.3219907407407314E-2</v>
      </c>
      <c r="I3560">
        <v>2.3219907407407314E-2</v>
      </c>
      <c r="J3560">
        <v>2</v>
      </c>
      <c r="K3560">
        <v>421299</v>
      </c>
      <c r="L3560">
        <v>1</v>
      </c>
    </row>
    <row r="3561" spans="1:12" x14ac:dyDescent="0.35">
      <c r="A3561">
        <v>4</v>
      </c>
      <c r="B3561" t="s">
        <v>11</v>
      </c>
      <c r="C3561">
        <v>4</v>
      </c>
      <c r="D3561">
        <v>1</v>
      </c>
      <c r="E3561">
        <v>1</v>
      </c>
      <c r="F3561">
        <v>100</v>
      </c>
      <c r="G3561">
        <v>2.2045138888888705E-3</v>
      </c>
      <c r="H3561">
        <v>2.2045138888888705E-3</v>
      </c>
      <c r="I3561">
        <v>2.2045138888888705E-3</v>
      </c>
      <c r="J3561">
        <v>1</v>
      </c>
      <c r="K3561">
        <v>421299</v>
      </c>
      <c r="L3561">
        <v>1</v>
      </c>
    </row>
    <row r="3562" spans="1:12" x14ac:dyDescent="0.35">
      <c r="A3562">
        <v>5</v>
      </c>
      <c r="B3562" t="s">
        <v>19</v>
      </c>
      <c r="C3562">
        <v>4</v>
      </c>
      <c r="D3562">
        <v>5</v>
      </c>
      <c r="E3562">
        <v>1</v>
      </c>
      <c r="F3562">
        <v>60</v>
      </c>
      <c r="G3562">
        <v>1.4042824074073978E-2</v>
      </c>
      <c r="H3562">
        <v>1.4042824074073978E-2</v>
      </c>
      <c r="I3562">
        <v>1.4042824074073978E-2</v>
      </c>
      <c r="J3562">
        <v>5</v>
      </c>
      <c r="K3562">
        <v>421299</v>
      </c>
      <c r="L3562">
        <v>1</v>
      </c>
    </row>
    <row r="3563" spans="1:12" x14ac:dyDescent="0.35">
      <c r="A3563">
        <v>6</v>
      </c>
      <c r="B3563" t="s">
        <v>13</v>
      </c>
      <c r="C3563">
        <v>8</v>
      </c>
      <c r="D3563">
        <v>7</v>
      </c>
      <c r="E3563">
        <v>1</v>
      </c>
      <c r="F3563">
        <v>40</v>
      </c>
      <c r="G3563" t="s">
        <v>332</v>
      </c>
      <c r="H3563">
        <v>180</v>
      </c>
      <c r="I3563">
        <v>180</v>
      </c>
      <c r="J3563">
        <v>7</v>
      </c>
      <c r="K3563">
        <v>421299</v>
      </c>
      <c r="L3563">
        <v>1</v>
      </c>
    </row>
    <row r="3564" spans="1:12" x14ac:dyDescent="0.35">
      <c r="A3564">
        <v>7</v>
      </c>
      <c r="B3564" t="s">
        <v>20</v>
      </c>
      <c r="C3564">
        <v>8</v>
      </c>
      <c r="D3564">
        <v>2</v>
      </c>
      <c r="E3564">
        <v>1</v>
      </c>
      <c r="F3564">
        <v>90</v>
      </c>
      <c r="G3564">
        <v>3.3158564814814717E-3</v>
      </c>
      <c r="H3564">
        <v>3.3158564814814717E-3</v>
      </c>
      <c r="I3564">
        <v>3.3158564814814717E-3</v>
      </c>
      <c r="J3564">
        <v>2</v>
      </c>
      <c r="K3564">
        <v>421299</v>
      </c>
      <c r="L3564">
        <v>1</v>
      </c>
    </row>
    <row r="3565" spans="1:12" x14ac:dyDescent="0.35">
      <c r="A3565">
        <v>8</v>
      </c>
      <c r="B3565" t="s">
        <v>20</v>
      </c>
      <c r="C3565">
        <v>8</v>
      </c>
      <c r="D3565">
        <v>2</v>
      </c>
      <c r="E3565">
        <v>1</v>
      </c>
      <c r="F3565">
        <v>90</v>
      </c>
      <c r="G3565">
        <v>3.7966435185186054E-3</v>
      </c>
      <c r="H3565">
        <v>3.7966435185186054E-3</v>
      </c>
      <c r="I3565">
        <v>3.7966435185186054E-3</v>
      </c>
      <c r="J3565">
        <v>2</v>
      </c>
      <c r="K3565">
        <v>421299</v>
      </c>
      <c r="L3565">
        <v>1</v>
      </c>
    </row>
    <row r="3566" spans="1:12" x14ac:dyDescent="0.35">
      <c r="A3566">
        <v>1</v>
      </c>
      <c r="B3566" t="s">
        <v>21</v>
      </c>
      <c r="C3566">
        <v>4</v>
      </c>
      <c r="D3566">
        <v>4</v>
      </c>
      <c r="E3566">
        <v>1</v>
      </c>
      <c r="F3566">
        <v>70</v>
      </c>
      <c r="G3566">
        <v>2.402893518518523E-3</v>
      </c>
      <c r="H3566">
        <v>2.402893518518523E-3</v>
      </c>
      <c r="I3566">
        <v>2.402893518518523E-3</v>
      </c>
      <c r="J3566">
        <v>4</v>
      </c>
      <c r="K3566">
        <v>226482</v>
      </c>
      <c r="L3566">
        <v>1</v>
      </c>
    </row>
    <row r="3567" spans="1:12" x14ac:dyDescent="0.35">
      <c r="A3567">
        <v>2</v>
      </c>
      <c r="B3567" t="s">
        <v>19</v>
      </c>
      <c r="C3567">
        <v>4</v>
      </c>
      <c r="D3567">
        <v>5</v>
      </c>
      <c r="E3567">
        <v>1</v>
      </c>
      <c r="F3567">
        <v>60</v>
      </c>
      <c r="G3567">
        <v>7.9306712962963211E-3</v>
      </c>
      <c r="H3567">
        <v>7.9306712962963211E-3</v>
      </c>
      <c r="I3567">
        <v>7.9306712962963211E-3</v>
      </c>
      <c r="J3567">
        <v>5</v>
      </c>
      <c r="K3567">
        <v>226482</v>
      </c>
      <c r="L3567">
        <v>1</v>
      </c>
    </row>
    <row r="3568" spans="1:12" x14ac:dyDescent="0.35">
      <c r="A3568">
        <v>3</v>
      </c>
      <c r="B3568" t="s">
        <v>21</v>
      </c>
      <c r="C3568">
        <v>23</v>
      </c>
      <c r="D3568">
        <v>4</v>
      </c>
      <c r="E3568">
        <v>1</v>
      </c>
      <c r="F3568">
        <v>70</v>
      </c>
      <c r="G3568">
        <v>2.4491550925926031E-2</v>
      </c>
      <c r="H3568">
        <v>2.4491550925926031E-2</v>
      </c>
      <c r="I3568">
        <v>2.4491550925926031E-2</v>
      </c>
      <c r="J3568">
        <v>4</v>
      </c>
      <c r="K3568">
        <v>226482</v>
      </c>
      <c r="L3568">
        <v>1</v>
      </c>
    </row>
    <row r="3569" spans="1:12" x14ac:dyDescent="0.35">
      <c r="A3569">
        <v>4</v>
      </c>
      <c r="B3569" t="s">
        <v>21</v>
      </c>
      <c r="C3569">
        <v>8</v>
      </c>
      <c r="D3569">
        <v>4</v>
      </c>
      <c r="E3569">
        <v>1</v>
      </c>
      <c r="F3569">
        <v>70</v>
      </c>
      <c r="G3569">
        <v>2.6659722222222015E-3</v>
      </c>
      <c r="H3569">
        <v>2.6659722222222015E-3</v>
      </c>
      <c r="I3569">
        <v>2.6659722222222015E-3</v>
      </c>
      <c r="J3569">
        <v>4</v>
      </c>
      <c r="K3569">
        <v>226482</v>
      </c>
      <c r="L3569">
        <v>1</v>
      </c>
    </row>
    <row r="3570" spans="1:12" x14ac:dyDescent="0.35">
      <c r="A3570">
        <v>5</v>
      </c>
      <c r="B3570" t="s">
        <v>20</v>
      </c>
      <c r="C3570">
        <v>8</v>
      </c>
      <c r="D3570">
        <v>2</v>
      </c>
      <c r="E3570">
        <v>1</v>
      </c>
      <c r="F3570">
        <v>90</v>
      </c>
      <c r="G3570">
        <v>1.3592939814814908E-2</v>
      </c>
      <c r="H3570">
        <v>1.3592939814814908E-2</v>
      </c>
      <c r="I3570">
        <v>1.3592939814814908E-2</v>
      </c>
      <c r="J3570">
        <v>2</v>
      </c>
      <c r="K3570">
        <v>226482</v>
      </c>
      <c r="L3570">
        <v>1</v>
      </c>
    </row>
    <row r="3571" spans="1:12" x14ac:dyDescent="0.35">
      <c r="A3571">
        <v>6</v>
      </c>
      <c r="B3571" t="s">
        <v>16</v>
      </c>
      <c r="C3571">
        <v>5</v>
      </c>
      <c r="D3571">
        <v>8</v>
      </c>
      <c r="E3571">
        <v>1</v>
      </c>
      <c r="F3571">
        <v>30</v>
      </c>
      <c r="G3571" t="s">
        <v>320</v>
      </c>
      <c r="H3571">
        <v>175</v>
      </c>
      <c r="I3571">
        <v>175</v>
      </c>
      <c r="J3571">
        <v>8</v>
      </c>
      <c r="K3571">
        <v>226482</v>
      </c>
      <c r="L3571">
        <v>1</v>
      </c>
    </row>
    <row r="3572" spans="1:12" x14ac:dyDescent="0.35">
      <c r="A3572">
        <v>7</v>
      </c>
      <c r="B3572" t="s">
        <v>21</v>
      </c>
      <c r="C3572">
        <v>5</v>
      </c>
      <c r="D3572">
        <v>4</v>
      </c>
      <c r="E3572">
        <v>1</v>
      </c>
      <c r="F3572">
        <v>70</v>
      </c>
      <c r="G3572">
        <v>3.7730324074074506E-3</v>
      </c>
      <c r="H3572">
        <v>3.7730324074074506E-3</v>
      </c>
      <c r="I3572">
        <v>3.7730324074074506E-3</v>
      </c>
      <c r="J3572">
        <v>4</v>
      </c>
      <c r="K3572">
        <v>226482</v>
      </c>
      <c r="L3572">
        <v>1</v>
      </c>
    </row>
    <row r="3573" spans="1:12" x14ac:dyDescent="0.35">
      <c r="A3573">
        <v>8</v>
      </c>
      <c r="B3573" t="s">
        <v>40</v>
      </c>
      <c r="C3573">
        <v>5</v>
      </c>
      <c r="D3573">
        <v>6</v>
      </c>
      <c r="E3573">
        <v>1</v>
      </c>
      <c r="F3573">
        <v>50</v>
      </c>
      <c r="G3573" t="s">
        <v>170</v>
      </c>
      <c r="H3573" t="s">
        <v>170</v>
      </c>
      <c r="I3573">
        <v>11</v>
      </c>
      <c r="J3573">
        <v>6</v>
      </c>
      <c r="K3573">
        <v>226482</v>
      </c>
      <c r="L3573">
        <v>1</v>
      </c>
    </row>
    <row r="3574" spans="1:12" x14ac:dyDescent="0.35">
      <c r="A3574">
        <v>1</v>
      </c>
      <c r="B3574" t="s">
        <v>19</v>
      </c>
      <c r="C3574">
        <v>10</v>
      </c>
      <c r="D3574">
        <v>5</v>
      </c>
      <c r="E3574">
        <v>1</v>
      </c>
      <c r="F3574">
        <v>60</v>
      </c>
      <c r="G3574">
        <v>2.4112268518519109E-3</v>
      </c>
      <c r="H3574">
        <v>2.4112268518519109E-3</v>
      </c>
      <c r="I3574">
        <v>2.4112268518519109E-3</v>
      </c>
      <c r="J3574">
        <v>5</v>
      </c>
      <c r="K3574">
        <v>434123</v>
      </c>
      <c r="L3574">
        <v>1</v>
      </c>
    </row>
    <row r="3575" spans="1:12" x14ac:dyDescent="0.35">
      <c r="A3575">
        <v>2</v>
      </c>
      <c r="B3575" t="s">
        <v>20</v>
      </c>
      <c r="C3575">
        <v>10</v>
      </c>
      <c r="D3575">
        <v>2</v>
      </c>
      <c r="E3575">
        <v>1</v>
      </c>
      <c r="F3575">
        <v>90</v>
      </c>
      <c r="G3575">
        <v>7.1211805555555507E-3</v>
      </c>
      <c r="H3575">
        <v>7.1211805555555507E-3</v>
      </c>
      <c r="I3575">
        <v>7.1211805555555507E-3</v>
      </c>
      <c r="J3575">
        <v>2</v>
      </c>
      <c r="K3575">
        <v>434123</v>
      </c>
      <c r="L3575">
        <v>1</v>
      </c>
    </row>
    <row r="3576" spans="1:12" x14ac:dyDescent="0.35">
      <c r="A3576">
        <v>3</v>
      </c>
      <c r="B3576" t="s">
        <v>19</v>
      </c>
      <c r="C3576">
        <v>29</v>
      </c>
      <c r="D3576">
        <v>5</v>
      </c>
      <c r="E3576">
        <v>1</v>
      </c>
      <c r="F3576">
        <v>60</v>
      </c>
      <c r="G3576">
        <v>2.4537731481481417E-2</v>
      </c>
      <c r="H3576">
        <v>2.4537731481481417E-2</v>
      </c>
      <c r="I3576">
        <v>2.4537731481481417E-2</v>
      </c>
      <c r="J3576">
        <v>5</v>
      </c>
      <c r="K3576">
        <v>434123</v>
      </c>
      <c r="L3576">
        <v>1</v>
      </c>
    </row>
    <row r="3577" spans="1:12" x14ac:dyDescent="0.35">
      <c r="A3577">
        <v>4</v>
      </c>
      <c r="B3577" t="s">
        <v>40</v>
      </c>
      <c r="C3577">
        <v>5</v>
      </c>
      <c r="D3577">
        <v>6</v>
      </c>
      <c r="E3577">
        <v>1</v>
      </c>
      <c r="F3577">
        <v>50</v>
      </c>
      <c r="G3577">
        <v>2.7957175925925615E-3</v>
      </c>
      <c r="H3577">
        <v>2.7957175925925615E-3</v>
      </c>
      <c r="I3577">
        <v>2.7957175925925615E-3</v>
      </c>
      <c r="J3577">
        <v>6</v>
      </c>
      <c r="K3577">
        <v>434123</v>
      </c>
      <c r="L3577">
        <v>1</v>
      </c>
    </row>
    <row r="3578" spans="1:12" x14ac:dyDescent="0.35">
      <c r="A3578">
        <v>5</v>
      </c>
      <c r="B3578" t="s">
        <v>21</v>
      </c>
      <c r="C3578">
        <v>5</v>
      </c>
      <c r="D3578">
        <v>4</v>
      </c>
      <c r="E3578">
        <v>1</v>
      </c>
      <c r="F3578">
        <v>70</v>
      </c>
      <c r="G3578">
        <v>1.3702662037037072E-2</v>
      </c>
      <c r="H3578">
        <v>1.3702662037037072E-2</v>
      </c>
      <c r="I3578">
        <v>1.3702662037037072E-2</v>
      </c>
      <c r="J3578">
        <v>4</v>
      </c>
      <c r="K3578">
        <v>434123</v>
      </c>
      <c r="L3578">
        <v>1</v>
      </c>
    </row>
    <row r="3579" spans="1:12" x14ac:dyDescent="0.35">
      <c r="A3579">
        <v>6</v>
      </c>
      <c r="B3579" t="s">
        <v>19</v>
      </c>
      <c r="C3579">
        <v>4</v>
      </c>
      <c r="D3579" t="s">
        <v>326</v>
      </c>
      <c r="E3579">
        <v>1</v>
      </c>
      <c r="F3579">
        <v>60</v>
      </c>
      <c r="G3579" t="s">
        <v>333</v>
      </c>
      <c r="H3579">
        <v>185</v>
      </c>
      <c r="I3579">
        <v>185</v>
      </c>
      <c r="J3579" t="s">
        <v>326</v>
      </c>
      <c r="K3579">
        <v>434123</v>
      </c>
      <c r="L3579">
        <v>1</v>
      </c>
    </row>
    <row r="3580" spans="1:12" x14ac:dyDescent="0.35">
      <c r="A3580">
        <v>7</v>
      </c>
      <c r="B3580" t="s">
        <v>40</v>
      </c>
      <c r="C3580">
        <v>4</v>
      </c>
      <c r="D3580">
        <v>6</v>
      </c>
      <c r="E3580">
        <v>1</v>
      </c>
      <c r="F3580">
        <v>50</v>
      </c>
      <c r="G3580">
        <v>4.0158564814813946E-3</v>
      </c>
      <c r="H3580">
        <v>4.0158564814813946E-3</v>
      </c>
      <c r="I3580">
        <v>4.0158564814813946E-3</v>
      </c>
      <c r="J3580">
        <v>6</v>
      </c>
      <c r="K3580">
        <v>434123</v>
      </c>
      <c r="L3580">
        <v>1</v>
      </c>
    </row>
    <row r="3581" spans="1:12" x14ac:dyDescent="0.35">
      <c r="A3581">
        <v>8</v>
      </c>
      <c r="B3581" t="s">
        <v>19</v>
      </c>
      <c r="C3581">
        <v>4</v>
      </c>
      <c r="D3581">
        <v>5</v>
      </c>
      <c r="E3581">
        <v>1</v>
      </c>
      <c r="F3581">
        <v>60</v>
      </c>
      <c r="G3581" t="s">
        <v>168</v>
      </c>
      <c r="H3581" t="s">
        <v>168</v>
      </c>
      <c r="I3581">
        <v>10</v>
      </c>
      <c r="J3581">
        <v>5</v>
      </c>
      <c r="K3581">
        <v>434123</v>
      </c>
      <c r="L3581">
        <v>1</v>
      </c>
    </row>
    <row r="3582" spans="1:12" x14ac:dyDescent="0.35">
      <c r="A3582">
        <v>1</v>
      </c>
      <c r="B3582" t="s">
        <v>28</v>
      </c>
      <c r="C3582">
        <v>7</v>
      </c>
      <c r="D3582">
        <v>3</v>
      </c>
      <c r="E3582">
        <v>1</v>
      </c>
      <c r="F3582">
        <v>80</v>
      </c>
      <c r="G3582">
        <v>2.3520833333332547E-3</v>
      </c>
      <c r="H3582">
        <v>2.3520833333332547E-3</v>
      </c>
      <c r="I3582">
        <v>2.3520833333332547E-3</v>
      </c>
      <c r="J3582">
        <v>3</v>
      </c>
      <c r="K3582">
        <v>256330</v>
      </c>
      <c r="L3582">
        <v>1</v>
      </c>
    </row>
    <row r="3583" spans="1:12" x14ac:dyDescent="0.35">
      <c r="A3583">
        <v>2</v>
      </c>
      <c r="B3583" t="s">
        <v>36</v>
      </c>
      <c r="C3583">
        <v>7</v>
      </c>
      <c r="D3583">
        <v>9</v>
      </c>
      <c r="E3583">
        <v>1</v>
      </c>
      <c r="F3583">
        <v>20</v>
      </c>
      <c r="G3583">
        <v>1.159583333333325E-2</v>
      </c>
      <c r="H3583">
        <v>1.159583333333325E-2</v>
      </c>
      <c r="I3583">
        <v>1.159583333333325E-2</v>
      </c>
      <c r="J3583">
        <v>9</v>
      </c>
      <c r="K3583">
        <v>256330</v>
      </c>
      <c r="L3583">
        <v>1</v>
      </c>
    </row>
    <row r="3584" spans="1:12" x14ac:dyDescent="0.35">
      <c r="A3584">
        <v>3</v>
      </c>
      <c r="B3584" t="s">
        <v>16</v>
      </c>
      <c r="C3584">
        <v>24</v>
      </c>
      <c r="D3584">
        <v>8</v>
      </c>
      <c r="E3584">
        <v>1</v>
      </c>
      <c r="F3584">
        <v>30</v>
      </c>
      <c r="G3584">
        <v>2.9347685185185268E-2</v>
      </c>
      <c r="H3584">
        <v>2.9347685185185268E-2</v>
      </c>
      <c r="I3584">
        <v>2.9347685185185268E-2</v>
      </c>
      <c r="J3584">
        <v>8</v>
      </c>
      <c r="K3584">
        <v>256330</v>
      </c>
      <c r="L3584">
        <v>1</v>
      </c>
    </row>
    <row r="3585" spans="1:12" x14ac:dyDescent="0.35">
      <c r="A3585">
        <v>4</v>
      </c>
      <c r="B3585" t="s">
        <v>20</v>
      </c>
      <c r="C3585">
        <v>9</v>
      </c>
      <c r="D3585">
        <v>2</v>
      </c>
      <c r="E3585">
        <v>1</v>
      </c>
      <c r="F3585">
        <v>90</v>
      </c>
      <c r="G3585">
        <v>2.2550925925926002E-3</v>
      </c>
      <c r="H3585">
        <v>2.2550925925926002E-3</v>
      </c>
      <c r="I3585">
        <v>2.2550925925926002E-3</v>
      </c>
      <c r="J3585">
        <v>2</v>
      </c>
      <c r="K3585">
        <v>256330</v>
      </c>
      <c r="L3585">
        <v>1</v>
      </c>
    </row>
    <row r="3586" spans="1:12" x14ac:dyDescent="0.35">
      <c r="A3586">
        <v>5</v>
      </c>
      <c r="B3586" t="s">
        <v>16</v>
      </c>
      <c r="C3586">
        <v>9</v>
      </c>
      <c r="D3586">
        <v>8</v>
      </c>
      <c r="E3586">
        <v>1</v>
      </c>
      <c r="F3586">
        <v>30</v>
      </c>
      <c r="G3586" t="s">
        <v>150</v>
      </c>
      <c r="H3586" t="s">
        <v>150</v>
      </c>
      <c r="I3586">
        <v>2</v>
      </c>
      <c r="J3586">
        <v>8</v>
      </c>
      <c r="K3586">
        <v>256330</v>
      </c>
      <c r="L3586">
        <v>1</v>
      </c>
    </row>
    <row r="3587" spans="1:12" x14ac:dyDescent="0.35">
      <c r="A3587">
        <v>6</v>
      </c>
      <c r="B3587" t="s">
        <v>11</v>
      </c>
      <c r="C3587">
        <v>9</v>
      </c>
      <c r="D3587">
        <v>1</v>
      </c>
      <c r="E3587">
        <v>1</v>
      </c>
      <c r="F3587">
        <v>100</v>
      </c>
      <c r="G3587" t="s">
        <v>272</v>
      </c>
      <c r="H3587">
        <v>215</v>
      </c>
      <c r="I3587">
        <v>215</v>
      </c>
      <c r="J3587">
        <v>1</v>
      </c>
      <c r="K3587">
        <v>256330</v>
      </c>
      <c r="L3587">
        <v>1</v>
      </c>
    </row>
    <row r="3588" spans="1:12" x14ac:dyDescent="0.35">
      <c r="A3588">
        <v>7</v>
      </c>
      <c r="B3588" t="s">
        <v>28</v>
      </c>
      <c r="C3588">
        <v>9</v>
      </c>
      <c r="D3588">
        <v>3</v>
      </c>
      <c r="E3588">
        <v>1</v>
      </c>
      <c r="F3588">
        <v>80</v>
      </c>
      <c r="G3588">
        <v>3.7674768518518587E-3</v>
      </c>
      <c r="H3588">
        <v>3.7674768518518587E-3</v>
      </c>
      <c r="I3588">
        <v>3.7674768518518587E-3</v>
      </c>
      <c r="J3588">
        <v>3</v>
      </c>
      <c r="K3588">
        <v>256330</v>
      </c>
      <c r="L3588">
        <v>1</v>
      </c>
    </row>
    <row r="3589" spans="1:12" x14ac:dyDescent="0.35">
      <c r="A3589">
        <v>8</v>
      </c>
      <c r="B3589" t="s">
        <v>16</v>
      </c>
      <c r="C3589">
        <v>9</v>
      </c>
      <c r="D3589">
        <v>8</v>
      </c>
      <c r="E3589">
        <v>1</v>
      </c>
      <c r="F3589">
        <v>30</v>
      </c>
      <c r="G3589" t="s">
        <v>222</v>
      </c>
      <c r="H3589" t="s">
        <v>222</v>
      </c>
      <c r="I3589">
        <v>24</v>
      </c>
      <c r="J3589">
        <v>8</v>
      </c>
      <c r="K3589">
        <v>256330</v>
      </c>
      <c r="L3589">
        <v>1</v>
      </c>
    </row>
    <row r="3590" spans="1:12" x14ac:dyDescent="0.35">
      <c r="A3590">
        <v>1</v>
      </c>
      <c r="B3590" t="s">
        <v>36</v>
      </c>
      <c r="C3590">
        <v>3</v>
      </c>
      <c r="D3590">
        <v>9</v>
      </c>
      <c r="E3590">
        <v>1</v>
      </c>
      <c r="F3590">
        <v>20</v>
      </c>
      <c r="G3590">
        <v>2.4874999999999758E-3</v>
      </c>
      <c r="H3590">
        <v>2.4874999999999758E-3</v>
      </c>
      <c r="I3590">
        <v>2.4874999999999758E-3</v>
      </c>
      <c r="J3590">
        <v>9</v>
      </c>
      <c r="K3590">
        <v>172716</v>
      </c>
      <c r="L3590">
        <v>1</v>
      </c>
    </row>
    <row r="3591" spans="1:12" x14ac:dyDescent="0.35">
      <c r="A3591">
        <v>2</v>
      </c>
      <c r="B3591" t="s">
        <v>21</v>
      </c>
      <c r="C3591">
        <v>3</v>
      </c>
      <c r="D3591">
        <v>4</v>
      </c>
      <c r="E3591">
        <v>1</v>
      </c>
      <c r="F3591">
        <v>70</v>
      </c>
      <c r="G3591">
        <v>7.5583333333333336E-3</v>
      </c>
      <c r="H3591">
        <v>7.5583333333333336E-3</v>
      </c>
      <c r="I3591">
        <v>7.5583333333333336E-3</v>
      </c>
      <c r="J3591">
        <v>4</v>
      </c>
      <c r="K3591">
        <v>172716</v>
      </c>
      <c r="L3591">
        <v>1</v>
      </c>
    </row>
    <row r="3592" spans="1:12" x14ac:dyDescent="0.35">
      <c r="A3592">
        <v>3</v>
      </c>
      <c r="B3592" t="s">
        <v>13</v>
      </c>
      <c r="C3592">
        <v>25</v>
      </c>
      <c r="D3592">
        <v>7</v>
      </c>
      <c r="E3592">
        <v>1</v>
      </c>
      <c r="F3592">
        <v>40</v>
      </c>
      <c r="G3592">
        <v>2.7246759259259345E-2</v>
      </c>
      <c r="H3592">
        <v>2.7246759259259345E-2</v>
      </c>
      <c r="I3592">
        <v>2.7246759259259345E-2</v>
      </c>
      <c r="J3592">
        <v>7</v>
      </c>
      <c r="K3592">
        <v>172716</v>
      </c>
      <c r="L3592">
        <v>1</v>
      </c>
    </row>
    <row r="3593" spans="1:12" x14ac:dyDescent="0.35">
      <c r="A3593">
        <v>4</v>
      </c>
      <c r="B3593" t="s">
        <v>13</v>
      </c>
      <c r="C3593">
        <v>3</v>
      </c>
      <c r="D3593">
        <v>7</v>
      </c>
      <c r="E3593">
        <v>1</v>
      </c>
      <c r="F3593">
        <v>40</v>
      </c>
      <c r="G3593">
        <v>2.9276620370370932E-3</v>
      </c>
      <c r="H3593">
        <v>2.9276620370370932E-3</v>
      </c>
      <c r="I3593">
        <v>2.9276620370370932E-3</v>
      </c>
      <c r="J3593">
        <v>7</v>
      </c>
      <c r="K3593">
        <v>172716</v>
      </c>
      <c r="L3593">
        <v>1</v>
      </c>
    </row>
    <row r="3594" spans="1:12" x14ac:dyDescent="0.35">
      <c r="A3594">
        <v>5</v>
      </c>
      <c r="B3594" t="s">
        <v>40</v>
      </c>
      <c r="C3594">
        <v>3</v>
      </c>
      <c r="D3594">
        <v>6</v>
      </c>
      <c r="E3594">
        <v>1</v>
      </c>
      <c r="F3594">
        <v>50</v>
      </c>
      <c r="G3594">
        <v>1.5887962962962909E-2</v>
      </c>
      <c r="H3594">
        <v>1.5887962962962909E-2</v>
      </c>
      <c r="I3594">
        <v>1.5887962962962909E-2</v>
      </c>
      <c r="J3594">
        <v>6</v>
      </c>
      <c r="K3594">
        <v>172716</v>
      </c>
      <c r="L3594">
        <v>1</v>
      </c>
    </row>
    <row r="3595" spans="1:12" x14ac:dyDescent="0.35">
      <c r="A3595">
        <v>6</v>
      </c>
      <c r="B3595" t="s">
        <v>19</v>
      </c>
      <c r="C3595">
        <v>3</v>
      </c>
      <c r="D3595" t="s">
        <v>326</v>
      </c>
      <c r="E3595">
        <v>1</v>
      </c>
      <c r="F3595">
        <v>60</v>
      </c>
      <c r="G3595" t="s">
        <v>333</v>
      </c>
      <c r="H3595">
        <v>185</v>
      </c>
      <c r="I3595">
        <v>185</v>
      </c>
      <c r="J3595" t="s">
        <v>326</v>
      </c>
      <c r="K3595">
        <v>172716</v>
      </c>
      <c r="L3595">
        <v>1</v>
      </c>
    </row>
    <row r="3596" spans="1:12" x14ac:dyDescent="0.35">
      <c r="A3596">
        <v>7</v>
      </c>
      <c r="B3596" t="s">
        <v>19</v>
      </c>
      <c r="C3596">
        <v>3</v>
      </c>
      <c r="D3596">
        <v>5</v>
      </c>
      <c r="E3596">
        <v>1</v>
      </c>
      <c r="F3596">
        <v>60</v>
      </c>
      <c r="G3596">
        <v>3.8987268518517748E-3</v>
      </c>
      <c r="H3596">
        <v>3.8987268518517748E-3</v>
      </c>
      <c r="I3596">
        <v>3.8987268518517748E-3</v>
      </c>
      <c r="J3596">
        <v>5</v>
      </c>
      <c r="K3596">
        <v>172716</v>
      </c>
      <c r="L3596">
        <v>1</v>
      </c>
    </row>
    <row r="3597" spans="1:12" x14ac:dyDescent="0.35">
      <c r="A3597">
        <v>8</v>
      </c>
      <c r="B3597" t="s">
        <v>28</v>
      </c>
      <c r="C3597">
        <v>3</v>
      </c>
      <c r="D3597" t="s">
        <v>321</v>
      </c>
      <c r="E3597">
        <v>1</v>
      </c>
      <c r="F3597">
        <v>80</v>
      </c>
      <c r="G3597" t="s">
        <v>273</v>
      </c>
      <c r="H3597" t="s">
        <v>273</v>
      </c>
      <c r="J3597" t="s">
        <v>321</v>
      </c>
      <c r="K3597">
        <v>172716</v>
      </c>
      <c r="L3597">
        <v>1</v>
      </c>
    </row>
    <row r="3598" spans="1:12" x14ac:dyDescent="0.35">
      <c r="A3598">
        <v>1</v>
      </c>
      <c r="B3598" t="s">
        <v>69</v>
      </c>
      <c r="C3598">
        <v>1</v>
      </c>
      <c r="D3598">
        <v>10</v>
      </c>
      <c r="E3598">
        <v>1</v>
      </c>
      <c r="F3598">
        <v>10</v>
      </c>
      <c r="G3598">
        <v>2.547569444444342E-3</v>
      </c>
      <c r="H3598">
        <v>2.547569444444342E-3</v>
      </c>
      <c r="I3598">
        <v>2.547569444444342E-3</v>
      </c>
      <c r="J3598">
        <v>10</v>
      </c>
      <c r="K3598">
        <v>650145</v>
      </c>
      <c r="L3598">
        <v>1</v>
      </c>
    </row>
    <row r="3599" spans="1:12" x14ac:dyDescent="0.35">
      <c r="A3599">
        <v>2</v>
      </c>
      <c r="B3599" t="s">
        <v>16</v>
      </c>
      <c r="C3599">
        <v>1</v>
      </c>
      <c r="D3599">
        <v>8</v>
      </c>
      <c r="E3599">
        <v>1</v>
      </c>
      <c r="F3599">
        <v>30</v>
      </c>
      <c r="G3599">
        <v>1.0563310185185193E-2</v>
      </c>
      <c r="H3599">
        <v>1.0563310185185193E-2</v>
      </c>
      <c r="I3599">
        <v>1.0563310185185193E-2</v>
      </c>
      <c r="J3599">
        <v>8</v>
      </c>
      <c r="K3599">
        <v>650145</v>
      </c>
      <c r="L3599">
        <v>1</v>
      </c>
    </row>
    <row r="3600" spans="1:12" x14ac:dyDescent="0.35">
      <c r="A3600">
        <v>3</v>
      </c>
      <c r="B3600" t="s">
        <v>40</v>
      </c>
      <c r="C3600">
        <v>28</v>
      </c>
      <c r="D3600">
        <v>6</v>
      </c>
      <c r="E3600">
        <v>1</v>
      </c>
      <c r="F3600">
        <v>50</v>
      </c>
      <c r="G3600">
        <v>2.7134953703703779E-2</v>
      </c>
      <c r="H3600">
        <v>2.7134953703703779E-2</v>
      </c>
      <c r="I3600">
        <v>2.7134953703703779E-2</v>
      </c>
      <c r="J3600">
        <v>6</v>
      </c>
      <c r="K3600">
        <v>650145</v>
      </c>
      <c r="L3600">
        <v>1</v>
      </c>
    </row>
    <row r="3601" spans="1:12" x14ac:dyDescent="0.35">
      <c r="A3601">
        <v>4</v>
      </c>
      <c r="B3601" t="s">
        <v>16</v>
      </c>
      <c r="C3601">
        <v>10</v>
      </c>
      <c r="D3601">
        <v>8</v>
      </c>
      <c r="E3601">
        <v>1</v>
      </c>
      <c r="F3601">
        <v>30</v>
      </c>
      <c r="G3601">
        <v>3.1186342592592897E-3</v>
      </c>
      <c r="H3601">
        <v>3.1186342592592897E-3</v>
      </c>
      <c r="I3601">
        <v>3.1186342592592897E-3</v>
      </c>
      <c r="J3601">
        <v>8</v>
      </c>
      <c r="K3601">
        <v>650145</v>
      </c>
      <c r="L3601">
        <v>1</v>
      </c>
    </row>
    <row r="3602" spans="1:12" x14ac:dyDescent="0.35">
      <c r="A3602">
        <v>5</v>
      </c>
      <c r="B3602" t="s">
        <v>13</v>
      </c>
      <c r="C3602">
        <v>10</v>
      </c>
      <c r="D3602">
        <v>7</v>
      </c>
      <c r="E3602">
        <v>1</v>
      </c>
      <c r="F3602">
        <v>40</v>
      </c>
      <c r="G3602">
        <v>1.604988425925935E-2</v>
      </c>
      <c r="H3602">
        <v>1.604988425925935E-2</v>
      </c>
      <c r="I3602">
        <v>1.604988425925935E-2</v>
      </c>
      <c r="J3602">
        <v>7</v>
      </c>
      <c r="K3602">
        <v>650145</v>
      </c>
      <c r="L3602">
        <v>1</v>
      </c>
    </row>
    <row r="3603" spans="1:12" x14ac:dyDescent="0.35">
      <c r="A3603">
        <v>6</v>
      </c>
      <c r="B3603" t="s">
        <v>28</v>
      </c>
      <c r="C3603">
        <v>10</v>
      </c>
      <c r="D3603" t="s">
        <v>321</v>
      </c>
      <c r="E3603">
        <v>1</v>
      </c>
      <c r="F3603">
        <v>80</v>
      </c>
      <c r="G3603" t="s">
        <v>319</v>
      </c>
      <c r="H3603">
        <v>195</v>
      </c>
      <c r="I3603">
        <v>195</v>
      </c>
      <c r="J3603" t="s">
        <v>321</v>
      </c>
      <c r="K3603">
        <v>650145</v>
      </c>
      <c r="L3603">
        <v>1</v>
      </c>
    </row>
    <row r="3604" spans="1:12" x14ac:dyDescent="0.35">
      <c r="A3604">
        <v>7</v>
      </c>
      <c r="B3604" t="s">
        <v>16</v>
      </c>
      <c r="C3604">
        <v>10</v>
      </c>
      <c r="D3604">
        <v>8</v>
      </c>
      <c r="E3604">
        <v>1</v>
      </c>
      <c r="F3604">
        <v>30</v>
      </c>
      <c r="G3604" t="s">
        <v>196</v>
      </c>
      <c r="H3604" t="s">
        <v>196</v>
      </c>
      <c r="I3604">
        <v>15</v>
      </c>
      <c r="J3604">
        <v>8</v>
      </c>
      <c r="K3604">
        <v>650145</v>
      </c>
      <c r="L3604">
        <v>1</v>
      </c>
    </row>
    <row r="3605" spans="1:12" x14ac:dyDescent="0.35">
      <c r="A3605">
        <v>8</v>
      </c>
      <c r="B3605" t="s">
        <v>13</v>
      </c>
      <c r="C3605">
        <v>10</v>
      </c>
      <c r="D3605">
        <v>7</v>
      </c>
      <c r="E3605">
        <v>1</v>
      </c>
      <c r="F3605">
        <v>40</v>
      </c>
      <c r="G3605" t="s">
        <v>202</v>
      </c>
      <c r="H3605" t="s">
        <v>202</v>
      </c>
      <c r="I3605">
        <v>18</v>
      </c>
      <c r="J3605">
        <v>7</v>
      </c>
      <c r="K3605">
        <v>650145</v>
      </c>
      <c r="L3605">
        <v>1</v>
      </c>
    </row>
    <row r="3606" spans="1:12" x14ac:dyDescent="0.35">
      <c r="A3606">
        <v>1</v>
      </c>
      <c r="B3606" t="s">
        <v>20</v>
      </c>
      <c r="C3606">
        <v>9</v>
      </c>
      <c r="D3606">
        <v>2</v>
      </c>
      <c r="E3606">
        <v>1</v>
      </c>
      <c r="F3606">
        <v>90</v>
      </c>
      <c r="G3606">
        <v>2.3442129629629438E-3</v>
      </c>
      <c r="H3606">
        <v>2.3442129629629438E-3</v>
      </c>
      <c r="I3606">
        <v>2.3442129629629438E-3</v>
      </c>
      <c r="J3606">
        <v>2</v>
      </c>
      <c r="K3606">
        <v>15182</v>
      </c>
      <c r="L3606">
        <v>1</v>
      </c>
    </row>
    <row r="3607" spans="1:12" x14ac:dyDescent="0.35">
      <c r="A3607">
        <v>2</v>
      </c>
      <c r="B3607" t="s">
        <v>40</v>
      </c>
      <c r="C3607">
        <v>9</v>
      </c>
      <c r="D3607">
        <v>6</v>
      </c>
      <c r="E3607">
        <v>1</v>
      </c>
      <c r="F3607">
        <v>50</v>
      </c>
      <c r="G3607">
        <v>8.0378472222222275E-3</v>
      </c>
      <c r="H3607">
        <v>8.0378472222222275E-3</v>
      </c>
      <c r="I3607">
        <v>8.0378472222222275E-3</v>
      </c>
      <c r="J3607">
        <v>6</v>
      </c>
      <c r="K3607">
        <v>15182</v>
      </c>
      <c r="L3607">
        <v>1</v>
      </c>
    </row>
    <row r="3608" spans="1:12" x14ac:dyDescent="0.35">
      <c r="A3608">
        <v>3</v>
      </c>
      <c r="B3608" t="s">
        <v>36</v>
      </c>
      <c r="C3608">
        <v>27</v>
      </c>
      <c r="D3608">
        <v>9</v>
      </c>
      <c r="E3608">
        <v>1</v>
      </c>
      <c r="F3608">
        <v>20</v>
      </c>
      <c r="G3608">
        <v>3.125E-2</v>
      </c>
      <c r="H3608">
        <v>3.125E-2</v>
      </c>
      <c r="I3608">
        <v>3.125E-2</v>
      </c>
      <c r="J3608">
        <v>9</v>
      </c>
      <c r="K3608">
        <v>15182</v>
      </c>
      <c r="L3608">
        <v>1</v>
      </c>
    </row>
    <row r="3609" spans="1:12" x14ac:dyDescent="0.35">
      <c r="A3609">
        <v>4</v>
      </c>
      <c r="C3609">
        <v>0</v>
      </c>
      <c r="D3609" t="s">
        <v>89</v>
      </c>
      <c r="E3609">
        <v>0</v>
      </c>
      <c r="F3609">
        <v>0</v>
      </c>
      <c r="J3609" t="s">
        <v>89</v>
      </c>
      <c r="K3609">
        <v>15182</v>
      </c>
      <c r="L3609">
        <v>1</v>
      </c>
    </row>
    <row r="3610" spans="1:12" x14ac:dyDescent="0.35">
      <c r="A3610">
        <v>5</v>
      </c>
      <c r="C3610">
        <v>0</v>
      </c>
      <c r="D3610" t="s">
        <v>89</v>
      </c>
      <c r="E3610">
        <v>0</v>
      </c>
      <c r="F3610">
        <v>0</v>
      </c>
      <c r="J3610" t="s">
        <v>89</v>
      </c>
      <c r="K3610">
        <v>15182</v>
      </c>
      <c r="L3610">
        <v>1</v>
      </c>
    </row>
    <row r="3611" spans="1:12" x14ac:dyDescent="0.35">
      <c r="A3611">
        <v>6</v>
      </c>
      <c r="C3611">
        <v>0</v>
      </c>
      <c r="D3611" t="s">
        <v>89</v>
      </c>
      <c r="E3611">
        <v>0</v>
      </c>
      <c r="F3611">
        <v>0</v>
      </c>
      <c r="J3611" t="s">
        <v>89</v>
      </c>
      <c r="K3611">
        <v>15182</v>
      </c>
      <c r="L3611">
        <v>1</v>
      </c>
    </row>
    <row r="3612" spans="1:12" x14ac:dyDescent="0.35">
      <c r="A3612">
        <v>7</v>
      </c>
      <c r="C3612">
        <v>0</v>
      </c>
      <c r="D3612" t="s">
        <v>89</v>
      </c>
      <c r="E3612">
        <v>0</v>
      </c>
      <c r="F3612">
        <v>0</v>
      </c>
      <c r="J3612" t="s">
        <v>89</v>
      </c>
      <c r="K3612">
        <v>15182</v>
      </c>
      <c r="L3612">
        <v>1</v>
      </c>
    </row>
    <row r="3613" spans="1:12" x14ac:dyDescent="0.35">
      <c r="A3613">
        <v>8</v>
      </c>
      <c r="C3613">
        <v>0</v>
      </c>
      <c r="D3613" t="s">
        <v>89</v>
      </c>
      <c r="E3613">
        <v>0</v>
      </c>
      <c r="F3613">
        <v>0</v>
      </c>
      <c r="J3613" t="s">
        <v>89</v>
      </c>
      <c r="K3613">
        <v>15182</v>
      </c>
      <c r="L3613">
        <v>1</v>
      </c>
    </row>
    <row r="3614" spans="1:12" x14ac:dyDescent="0.35">
      <c r="A3614">
        <v>1</v>
      </c>
      <c r="B3614" t="s">
        <v>16</v>
      </c>
      <c r="C3614">
        <v>8</v>
      </c>
      <c r="D3614">
        <v>8</v>
      </c>
      <c r="E3614">
        <v>1</v>
      </c>
      <c r="F3614">
        <v>30</v>
      </c>
      <c r="G3614">
        <v>2.4825231481482302E-3</v>
      </c>
      <c r="H3614">
        <v>2.4825231481482302E-3</v>
      </c>
      <c r="I3614">
        <v>2.4825231481482302E-3</v>
      </c>
      <c r="J3614">
        <v>8</v>
      </c>
      <c r="K3614">
        <v>12348</v>
      </c>
      <c r="L3614">
        <v>1</v>
      </c>
    </row>
    <row r="3615" spans="1:12" x14ac:dyDescent="0.35">
      <c r="A3615">
        <v>2</v>
      </c>
      <c r="B3615" t="s">
        <v>69</v>
      </c>
      <c r="C3615">
        <v>8</v>
      </c>
      <c r="D3615">
        <v>10</v>
      </c>
      <c r="E3615">
        <v>1</v>
      </c>
      <c r="F3615">
        <v>10</v>
      </c>
      <c r="G3615" t="s">
        <v>334</v>
      </c>
      <c r="H3615" t="s">
        <v>334</v>
      </c>
      <c r="I3615">
        <v>306</v>
      </c>
      <c r="J3615">
        <v>10</v>
      </c>
      <c r="K3615">
        <v>12348</v>
      </c>
      <c r="L3615">
        <v>1</v>
      </c>
    </row>
    <row r="3616" spans="1:12" x14ac:dyDescent="0.35">
      <c r="A3616">
        <v>3</v>
      </c>
      <c r="C3616">
        <v>47</v>
      </c>
      <c r="D3616" t="s">
        <v>257</v>
      </c>
      <c r="E3616">
        <v>1</v>
      </c>
      <c r="F3616">
        <v>0</v>
      </c>
      <c r="J3616" t="s">
        <v>257</v>
      </c>
      <c r="K3616">
        <v>12348</v>
      </c>
      <c r="L3616">
        <v>1</v>
      </c>
    </row>
    <row r="3617" spans="1:12" x14ac:dyDescent="0.35">
      <c r="A3617">
        <v>4</v>
      </c>
      <c r="C3617">
        <v>0</v>
      </c>
      <c r="D3617" t="s">
        <v>257</v>
      </c>
      <c r="E3617">
        <v>0</v>
      </c>
      <c r="F3617">
        <v>0</v>
      </c>
      <c r="J3617" t="s">
        <v>257</v>
      </c>
      <c r="K3617">
        <v>12348</v>
      </c>
      <c r="L3617">
        <v>1</v>
      </c>
    </row>
    <row r="3618" spans="1:12" x14ac:dyDescent="0.35">
      <c r="A3618">
        <v>5</v>
      </c>
      <c r="C3618">
        <v>0</v>
      </c>
      <c r="D3618" t="s">
        <v>257</v>
      </c>
      <c r="E3618">
        <v>0</v>
      </c>
      <c r="F3618">
        <v>0</v>
      </c>
      <c r="J3618" t="s">
        <v>257</v>
      </c>
      <c r="K3618">
        <v>12348</v>
      </c>
      <c r="L3618">
        <v>1</v>
      </c>
    </row>
    <row r="3619" spans="1:12" x14ac:dyDescent="0.35">
      <c r="A3619">
        <v>6</v>
      </c>
      <c r="C3619">
        <v>0</v>
      </c>
      <c r="D3619" t="s">
        <v>257</v>
      </c>
      <c r="E3619">
        <v>0</v>
      </c>
      <c r="F3619">
        <v>0</v>
      </c>
      <c r="J3619" t="s">
        <v>257</v>
      </c>
      <c r="K3619">
        <v>12348</v>
      </c>
      <c r="L3619">
        <v>1</v>
      </c>
    </row>
    <row r="3620" spans="1:12" x14ac:dyDescent="0.35">
      <c r="A3620">
        <v>7</v>
      </c>
      <c r="C3620">
        <v>0</v>
      </c>
      <c r="D3620" t="s">
        <v>257</v>
      </c>
      <c r="E3620">
        <v>0</v>
      </c>
      <c r="F3620">
        <v>0</v>
      </c>
      <c r="J3620" t="s">
        <v>257</v>
      </c>
      <c r="K3620">
        <v>12348</v>
      </c>
      <c r="L3620">
        <v>1</v>
      </c>
    </row>
    <row r="3621" spans="1:12" x14ac:dyDescent="0.35">
      <c r="A3621">
        <v>8</v>
      </c>
      <c r="C3621">
        <v>0</v>
      </c>
      <c r="D3621" t="s">
        <v>257</v>
      </c>
      <c r="E3621">
        <v>0</v>
      </c>
      <c r="F3621">
        <v>0</v>
      </c>
      <c r="J3621" t="s">
        <v>257</v>
      </c>
      <c r="K3621">
        <v>12348</v>
      </c>
      <c r="L3621">
        <v>1</v>
      </c>
    </row>
    <row r="3622" spans="1:12" x14ac:dyDescent="0.35">
      <c r="A3622">
        <v>1</v>
      </c>
      <c r="B3622" t="s">
        <v>11</v>
      </c>
      <c r="C3622">
        <v>19</v>
      </c>
      <c r="D3622">
        <v>1</v>
      </c>
      <c r="E3622">
        <v>1</v>
      </c>
      <c r="F3622">
        <v>100</v>
      </c>
      <c r="G3622">
        <v>2.0100694444444844E-3</v>
      </c>
      <c r="H3622">
        <v>2.0100694444444844E-3</v>
      </c>
      <c r="I3622">
        <v>2.0100694444444844E-3</v>
      </c>
      <c r="J3622">
        <v>1</v>
      </c>
      <c r="K3622">
        <v>631875</v>
      </c>
      <c r="L3622">
        <v>1</v>
      </c>
    </row>
    <row r="3623" spans="1:12" x14ac:dyDescent="0.35">
      <c r="A3623">
        <v>2</v>
      </c>
      <c r="B3623" t="s">
        <v>20</v>
      </c>
      <c r="C3623">
        <v>19</v>
      </c>
      <c r="D3623">
        <v>2</v>
      </c>
      <c r="E3623">
        <v>1</v>
      </c>
      <c r="F3623">
        <v>90</v>
      </c>
      <c r="G3623">
        <v>7.5797453703703166E-3</v>
      </c>
      <c r="H3623">
        <v>7.5797453703703166E-3</v>
      </c>
      <c r="I3623">
        <v>7.5797453703703166E-3</v>
      </c>
      <c r="J3623">
        <v>2</v>
      </c>
      <c r="K3623">
        <v>631875</v>
      </c>
      <c r="L3623">
        <v>1</v>
      </c>
    </row>
    <row r="3624" spans="1:12" x14ac:dyDescent="0.35">
      <c r="A3624">
        <v>3</v>
      </c>
      <c r="B3624" t="s">
        <v>11</v>
      </c>
      <c r="C3624">
        <v>37</v>
      </c>
      <c r="D3624">
        <v>1</v>
      </c>
      <c r="E3624">
        <v>1</v>
      </c>
      <c r="F3624">
        <v>100</v>
      </c>
      <c r="G3624">
        <v>2.1032407407407305E-2</v>
      </c>
      <c r="H3624">
        <v>2.1032407407407305E-2</v>
      </c>
      <c r="I3624">
        <v>2.1032407407407305E-2</v>
      </c>
      <c r="J3624">
        <v>1</v>
      </c>
      <c r="K3624">
        <v>631875</v>
      </c>
      <c r="L3624">
        <v>1</v>
      </c>
    </row>
    <row r="3625" spans="1:12" x14ac:dyDescent="0.35">
      <c r="A3625">
        <v>4</v>
      </c>
      <c r="B3625" t="s">
        <v>20</v>
      </c>
      <c r="C3625">
        <v>15</v>
      </c>
      <c r="D3625">
        <v>2</v>
      </c>
      <c r="E3625">
        <v>1</v>
      </c>
      <c r="F3625">
        <v>90</v>
      </c>
      <c r="G3625">
        <v>2.2681712962961953E-3</v>
      </c>
      <c r="H3625">
        <v>2.2681712962961953E-3</v>
      </c>
      <c r="I3625">
        <v>2.2681712962961953E-3</v>
      </c>
      <c r="J3625">
        <v>2</v>
      </c>
      <c r="K3625">
        <v>631875</v>
      </c>
      <c r="L3625">
        <v>1</v>
      </c>
    </row>
    <row r="3626" spans="1:12" x14ac:dyDescent="0.35">
      <c r="A3626">
        <v>5</v>
      </c>
      <c r="B3626" t="s">
        <v>11</v>
      </c>
      <c r="C3626">
        <v>15</v>
      </c>
      <c r="D3626">
        <v>1</v>
      </c>
      <c r="E3626">
        <v>1</v>
      </c>
      <c r="F3626">
        <v>100</v>
      </c>
      <c r="G3626">
        <v>1.396122685185186E-2</v>
      </c>
      <c r="H3626">
        <v>1.396122685185186E-2</v>
      </c>
      <c r="I3626">
        <v>1.396122685185186E-2</v>
      </c>
      <c r="J3626">
        <v>1</v>
      </c>
      <c r="K3626">
        <v>631875</v>
      </c>
      <c r="L3626">
        <v>1</v>
      </c>
    </row>
    <row r="3627" spans="1:12" x14ac:dyDescent="0.35">
      <c r="A3627">
        <v>6</v>
      </c>
      <c r="B3627" t="s">
        <v>28</v>
      </c>
      <c r="C3627">
        <v>15</v>
      </c>
      <c r="D3627">
        <v>3</v>
      </c>
      <c r="E3627">
        <v>1</v>
      </c>
      <c r="F3627">
        <v>80</v>
      </c>
      <c r="G3627" t="s">
        <v>335</v>
      </c>
      <c r="H3627">
        <v>250</v>
      </c>
      <c r="I3627">
        <v>250</v>
      </c>
      <c r="J3627">
        <v>3</v>
      </c>
      <c r="K3627">
        <v>631875</v>
      </c>
      <c r="L3627">
        <v>1</v>
      </c>
    </row>
    <row r="3628" spans="1:12" x14ac:dyDescent="0.35">
      <c r="A3628">
        <v>7</v>
      </c>
      <c r="B3628" t="s">
        <v>20</v>
      </c>
      <c r="C3628">
        <v>15</v>
      </c>
      <c r="D3628">
        <v>2</v>
      </c>
      <c r="E3628">
        <v>1</v>
      </c>
      <c r="F3628">
        <v>90</v>
      </c>
      <c r="G3628">
        <v>3.8109953703704402E-3</v>
      </c>
      <c r="H3628">
        <v>3.8109953703704402E-3</v>
      </c>
      <c r="I3628">
        <v>3.8109953703704402E-3</v>
      </c>
      <c r="J3628">
        <v>2</v>
      </c>
      <c r="K3628">
        <v>631875</v>
      </c>
      <c r="L3628">
        <v>1</v>
      </c>
    </row>
    <row r="3629" spans="1:12" x14ac:dyDescent="0.35">
      <c r="A3629">
        <v>8</v>
      </c>
      <c r="B3629" t="s">
        <v>20</v>
      </c>
      <c r="C3629">
        <v>0</v>
      </c>
      <c r="D3629">
        <v>2</v>
      </c>
      <c r="E3629">
        <v>1</v>
      </c>
      <c r="F3629">
        <v>90</v>
      </c>
      <c r="G3629" t="s">
        <v>164</v>
      </c>
      <c r="H3629" t="s">
        <v>164</v>
      </c>
      <c r="I3629">
        <v>9</v>
      </c>
      <c r="J3629">
        <v>2</v>
      </c>
      <c r="K3629">
        <v>631875</v>
      </c>
      <c r="L3629">
        <v>1</v>
      </c>
    </row>
    <row r="3630" spans="1:12" x14ac:dyDescent="0.35">
      <c r="A3630">
        <v>1</v>
      </c>
      <c r="B3630" t="s">
        <v>19</v>
      </c>
      <c r="C3630">
        <v>15</v>
      </c>
      <c r="D3630">
        <v>5</v>
      </c>
      <c r="E3630">
        <v>1</v>
      </c>
      <c r="F3630">
        <v>60</v>
      </c>
      <c r="G3630">
        <v>2.1534722222222857E-3</v>
      </c>
      <c r="H3630">
        <v>2.1534722222222857E-3</v>
      </c>
      <c r="I3630">
        <v>2.1534722222222857E-3</v>
      </c>
      <c r="J3630">
        <v>5</v>
      </c>
      <c r="K3630">
        <v>116627</v>
      </c>
      <c r="L3630">
        <v>1</v>
      </c>
    </row>
    <row r="3631" spans="1:12" x14ac:dyDescent="0.35">
      <c r="A3631">
        <v>2</v>
      </c>
      <c r="B3631" t="s">
        <v>11</v>
      </c>
      <c r="C3631">
        <v>15</v>
      </c>
      <c r="D3631">
        <v>1</v>
      </c>
      <c r="E3631">
        <v>1</v>
      </c>
      <c r="F3631">
        <v>100</v>
      </c>
      <c r="G3631">
        <v>7.0776620370369692E-3</v>
      </c>
      <c r="H3631">
        <v>7.0776620370369692E-3</v>
      </c>
      <c r="I3631">
        <v>7.0776620370369692E-3</v>
      </c>
      <c r="J3631">
        <v>1</v>
      </c>
      <c r="K3631">
        <v>116627</v>
      </c>
      <c r="L3631">
        <v>1</v>
      </c>
    </row>
    <row r="3632" spans="1:12" x14ac:dyDescent="0.35">
      <c r="A3632">
        <v>3</v>
      </c>
      <c r="B3632" t="s">
        <v>20</v>
      </c>
      <c r="C3632">
        <v>30</v>
      </c>
      <c r="D3632">
        <v>2</v>
      </c>
      <c r="E3632">
        <v>1</v>
      </c>
      <c r="F3632">
        <v>90</v>
      </c>
      <c r="G3632">
        <v>2.1633912037037017E-2</v>
      </c>
      <c r="H3632">
        <v>2.1633912037037017E-2</v>
      </c>
      <c r="I3632">
        <v>2.1633912037037017E-2</v>
      </c>
      <c r="J3632">
        <v>2</v>
      </c>
      <c r="K3632">
        <v>116627</v>
      </c>
      <c r="L3632">
        <v>1</v>
      </c>
    </row>
    <row r="3633" spans="1:12" x14ac:dyDescent="0.35">
      <c r="A3633">
        <v>4</v>
      </c>
      <c r="B3633" t="s">
        <v>11</v>
      </c>
      <c r="C3633">
        <v>16</v>
      </c>
      <c r="D3633">
        <v>1</v>
      </c>
      <c r="E3633">
        <v>1</v>
      </c>
      <c r="F3633">
        <v>100</v>
      </c>
      <c r="G3633">
        <v>2.1467592592592233E-3</v>
      </c>
      <c r="H3633">
        <v>2.1467592592592233E-3</v>
      </c>
      <c r="I3633">
        <v>2.1467592592592233E-3</v>
      </c>
      <c r="J3633">
        <v>1</v>
      </c>
      <c r="K3633">
        <v>116627</v>
      </c>
      <c r="L3633">
        <v>1</v>
      </c>
    </row>
    <row r="3634" spans="1:12" x14ac:dyDescent="0.35">
      <c r="A3634">
        <v>5</v>
      </c>
      <c r="B3634" t="s">
        <v>21</v>
      </c>
      <c r="C3634">
        <v>16</v>
      </c>
      <c r="D3634">
        <v>4</v>
      </c>
      <c r="E3634">
        <v>1</v>
      </c>
      <c r="F3634">
        <v>70</v>
      </c>
      <c r="G3634">
        <v>1.6212384259259194E-2</v>
      </c>
      <c r="H3634">
        <v>1.6212384259259194E-2</v>
      </c>
      <c r="I3634">
        <v>1.6212384259259194E-2</v>
      </c>
      <c r="J3634">
        <v>4</v>
      </c>
      <c r="K3634">
        <v>116627</v>
      </c>
      <c r="L3634">
        <v>1</v>
      </c>
    </row>
    <row r="3635" spans="1:12" x14ac:dyDescent="0.35">
      <c r="A3635">
        <v>6</v>
      </c>
      <c r="B3635" t="s">
        <v>11</v>
      </c>
      <c r="C3635">
        <v>16</v>
      </c>
      <c r="D3635" t="s">
        <v>318</v>
      </c>
      <c r="E3635">
        <v>1</v>
      </c>
      <c r="F3635">
        <v>100</v>
      </c>
      <c r="G3635" t="s">
        <v>313</v>
      </c>
      <c r="H3635">
        <v>280</v>
      </c>
      <c r="I3635">
        <v>280</v>
      </c>
      <c r="J3635" t="s">
        <v>318</v>
      </c>
      <c r="K3635">
        <v>116627</v>
      </c>
      <c r="L3635">
        <v>1</v>
      </c>
    </row>
    <row r="3636" spans="1:12" x14ac:dyDescent="0.35">
      <c r="A3636">
        <v>7</v>
      </c>
      <c r="B3636" t="s">
        <v>13</v>
      </c>
      <c r="C3636">
        <v>16</v>
      </c>
      <c r="D3636">
        <v>7</v>
      </c>
      <c r="E3636">
        <v>1</v>
      </c>
      <c r="F3636">
        <v>40</v>
      </c>
      <c r="G3636" t="s">
        <v>68</v>
      </c>
      <c r="H3636" t="s">
        <v>68</v>
      </c>
      <c r="I3636">
        <v>6</v>
      </c>
      <c r="J3636">
        <v>7</v>
      </c>
      <c r="K3636">
        <v>116627</v>
      </c>
      <c r="L3636">
        <v>1</v>
      </c>
    </row>
    <row r="3637" spans="1:12" x14ac:dyDescent="0.35">
      <c r="A3637">
        <v>8</v>
      </c>
      <c r="B3637" t="s">
        <v>28</v>
      </c>
      <c r="C3637">
        <v>0</v>
      </c>
      <c r="D3637">
        <v>3</v>
      </c>
      <c r="E3637">
        <v>1</v>
      </c>
      <c r="F3637">
        <v>80</v>
      </c>
      <c r="G3637" t="s">
        <v>190</v>
      </c>
      <c r="H3637" t="s">
        <v>190</v>
      </c>
      <c r="I3637">
        <v>12</v>
      </c>
      <c r="J3637">
        <v>3</v>
      </c>
      <c r="K3637">
        <v>116627</v>
      </c>
      <c r="L3637">
        <v>1</v>
      </c>
    </row>
    <row r="3638" spans="1:12" x14ac:dyDescent="0.35">
      <c r="A3638">
        <v>1</v>
      </c>
      <c r="B3638" t="s">
        <v>20</v>
      </c>
      <c r="C3638">
        <v>17</v>
      </c>
      <c r="D3638">
        <v>2</v>
      </c>
      <c r="E3638">
        <v>1</v>
      </c>
      <c r="F3638">
        <v>90</v>
      </c>
      <c r="G3638">
        <v>2.0788194444445462E-3</v>
      </c>
      <c r="H3638">
        <v>2.0788194444445462E-3</v>
      </c>
      <c r="I3638">
        <v>2.0788194444445462E-3</v>
      </c>
      <c r="J3638">
        <v>2</v>
      </c>
      <c r="K3638">
        <v>26902</v>
      </c>
      <c r="L3638">
        <v>1</v>
      </c>
    </row>
    <row r="3639" spans="1:12" x14ac:dyDescent="0.35">
      <c r="A3639">
        <v>2</v>
      </c>
      <c r="B3639" t="s">
        <v>28</v>
      </c>
      <c r="C3639">
        <v>17</v>
      </c>
      <c r="D3639">
        <v>3</v>
      </c>
      <c r="E3639">
        <v>1</v>
      </c>
      <c r="F3639">
        <v>80</v>
      </c>
      <c r="G3639">
        <v>7.8657407407407565E-3</v>
      </c>
      <c r="H3639">
        <v>7.8657407407407565E-3</v>
      </c>
      <c r="I3639">
        <v>7.8657407407407565E-3</v>
      </c>
      <c r="J3639">
        <v>3</v>
      </c>
      <c r="K3639">
        <v>26902</v>
      </c>
      <c r="L3639">
        <v>1</v>
      </c>
    </row>
    <row r="3640" spans="1:12" x14ac:dyDescent="0.35">
      <c r="A3640">
        <v>3</v>
      </c>
      <c r="B3640" t="s">
        <v>19</v>
      </c>
      <c r="C3640">
        <v>33</v>
      </c>
      <c r="D3640">
        <v>5</v>
      </c>
      <c r="E3640">
        <v>1</v>
      </c>
      <c r="F3640">
        <v>60</v>
      </c>
      <c r="G3640">
        <v>2.3014930555555591E-2</v>
      </c>
      <c r="H3640">
        <v>2.3014930555555591E-2</v>
      </c>
      <c r="I3640">
        <v>2.3014930555555591E-2</v>
      </c>
      <c r="J3640">
        <v>5</v>
      </c>
      <c r="K3640">
        <v>26902</v>
      </c>
      <c r="L3640">
        <v>1</v>
      </c>
    </row>
    <row r="3641" spans="1:12" x14ac:dyDescent="0.35">
      <c r="A3641">
        <v>4</v>
      </c>
      <c r="B3641" t="s">
        <v>16</v>
      </c>
      <c r="C3641">
        <v>14</v>
      </c>
      <c r="D3641">
        <v>8</v>
      </c>
      <c r="E3641">
        <v>1</v>
      </c>
      <c r="F3641">
        <v>30</v>
      </c>
      <c r="G3641">
        <v>2.9855324074075096E-3</v>
      </c>
      <c r="H3641">
        <v>2.9855324074075096E-3</v>
      </c>
      <c r="I3641">
        <v>2.9855324074075096E-3</v>
      </c>
      <c r="J3641">
        <v>8</v>
      </c>
      <c r="K3641">
        <v>26902</v>
      </c>
      <c r="L3641">
        <v>1</v>
      </c>
    </row>
    <row r="3642" spans="1:12" x14ac:dyDescent="0.35">
      <c r="A3642">
        <v>5</v>
      </c>
      <c r="B3642" t="s">
        <v>40</v>
      </c>
      <c r="C3642">
        <v>14</v>
      </c>
      <c r="D3642">
        <v>6</v>
      </c>
      <c r="E3642">
        <v>1</v>
      </c>
      <c r="F3642">
        <v>50</v>
      </c>
      <c r="G3642">
        <v>1.6634143518518441E-2</v>
      </c>
      <c r="H3642">
        <v>1.6634143518518441E-2</v>
      </c>
      <c r="I3642">
        <v>1.6634143518518441E-2</v>
      </c>
      <c r="J3642">
        <v>6</v>
      </c>
      <c r="K3642">
        <v>26902</v>
      </c>
      <c r="L3642">
        <v>1</v>
      </c>
    </row>
    <row r="3643" spans="1:12" x14ac:dyDescent="0.35">
      <c r="A3643">
        <v>6</v>
      </c>
      <c r="B3643" t="s">
        <v>69</v>
      </c>
      <c r="C3643">
        <v>14</v>
      </c>
      <c r="D3643">
        <v>10</v>
      </c>
      <c r="E3643">
        <v>1</v>
      </c>
      <c r="F3643">
        <v>10</v>
      </c>
      <c r="G3643" t="s">
        <v>336</v>
      </c>
      <c r="H3643">
        <v>170</v>
      </c>
      <c r="I3643">
        <v>170</v>
      </c>
      <c r="J3643">
        <v>10</v>
      </c>
      <c r="K3643">
        <v>26902</v>
      </c>
      <c r="L3643">
        <v>1</v>
      </c>
    </row>
    <row r="3644" spans="1:12" x14ac:dyDescent="0.35">
      <c r="A3644">
        <v>7</v>
      </c>
      <c r="B3644" t="s">
        <v>11</v>
      </c>
      <c r="C3644">
        <v>14</v>
      </c>
      <c r="D3644">
        <v>1</v>
      </c>
      <c r="E3644">
        <v>1</v>
      </c>
      <c r="F3644">
        <v>100</v>
      </c>
      <c r="G3644">
        <v>3.2584490740741323E-3</v>
      </c>
      <c r="H3644">
        <v>3.2584490740741323E-3</v>
      </c>
      <c r="I3644">
        <v>3.2584490740741323E-3</v>
      </c>
      <c r="J3644">
        <v>1</v>
      </c>
      <c r="K3644">
        <v>26902</v>
      </c>
      <c r="L3644">
        <v>1</v>
      </c>
    </row>
    <row r="3645" spans="1:12" x14ac:dyDescent="0.35">
      <c r="A3645">
        <v>8</v>
      </c>
      <c r="B3645" t="s">
        <v>11</v>
      </c>
      <c r="C3645">
        <v>0</v>
      </c>
      <c r="D3645">
        <v>1</v>
      </c>
      <c r="E3645">
        <v>1</v>
      </c>
      <c r="F3645">
        <v>100</v>
      </c>
      <c r="G3645" t="s">
        <v>273</v>
      </c>
      <c r="H3645" t="s">
        <v>273</v>
      </c>
      <c r="J3645">
        <v>1</v>
      </c>
      <c r="K3645">
        <v>26902</v>
      </c>
      <c r="L3645">
        <v>1</v>
      </c>
    </row>
    <row r="3646" spans="1:12" x14ac:dyDescent="0.35">
      <c r="A3646">
        <v>1</v>
      </c>
      <c r="B3646" t="s">
        <v>36</v>
      </c>
      <c r="C3646">
        <v>18</v>
      </c>
      <c r="D3646">
        <v>9</v>
      </c>
      <c r="E3646">
        <v>1</v>
      </c>
      <c r="F3646">
        <v>20</v>
      </c>
      <c r="G3646">
        <v>2.2523148148148042E-3</v>
      </c>
      <c r="H3646">
        <v>2.2523148148148042E-3</v>
      </c>
      <c r="I3646">
        <v>2.2523148148148042E-3</v>
      </c>
      <c r="J3646">
        <v>9</v>
      </c>
      <c r="K3646">
        <v>95809</v>
      </c>
      <c r="L3646">
        <v>1</v>
      </c>
    </row>
    <row r="3647" spans="1:12" x14ac:dyDescent="0.35">
      <c r="A3647">
        <v>2</v>
      </c>
      <c r="B3647" t="s">
        <v>21</v>
      </c>
      <c r="C3647">
        <v>18</v>
      </c>
      <c r="D3647">
        <v>4</v>
      </c>
      <c r="E3647">
        <v>1</v>
      </c>
      <c r="F3647">
        <v>70</v>
      </c>
      <c r="G3647">
        <v>8.1877314814815527E-3</v>
      </c>
      <c r="H3647">
        <v>8.1877314814815527E-3</v>
      </c>
      <c r="I3647">
        <v>8.1877314814815527E-3</v>
      </c>
      <c r="J3647">
        <v>4</v>
      </c>
      <c r="K3647">
        <v>95809</v>
      </c>
      <c r="L3647">
        <v>1</v>
      </c>
    </row>
    <row r="3648" spans="1:12" x14ac:dyDescent="0.35">
      <c r="A3648">
        <v>3</v>
      </c>
      <c r="B3648" t="s">
        <v>21</v>
      </c>
      <c r="C3648">
        <v>35</v>
      </c>
      <c r="D3648">
        <v>4</v>
      </c>
      <c r="E3648">
        <v>1</v>
      </c>
      <c r="F3648">
        <v>70</v>
      </c>
      <c r="G3648">
        <v>2.2625462962962972E-2</v>
      </c>
      <c r="H3648">
        <v>2.2625462962962972E-2</v>
      </c>
      <c r="I3648">
        <v>2.2625462962962972E-2</v>
      </c>
      <c r="J3648">
        <v>4</v>
      </c>
      <c r="K3648">
        <v>95809</v>
      </c>
      <c r="L3648">
        <v>1</v>
      </c>
    </row>
    <row r="3649" spans="1:12" x14ac:dyDescent="0.35">
      <c r="A3649">
        <v>4</v>
      </c>
      <c r="B3649" t="s">
        <v>40</v>
      </c>
      <c r="C3649">
        <v>13</v>
      </c>
      <c r="D3649">
        <v>6</v>
      </c>
      <c r="E3649">
        <v>1</v>
      </c>
      <c r="F3649">
        <v>50</v>
      </c>
      <c r="G3649">
        <v>2.8504629629628742E-3</v>
      </c>
      <c r="H3649">
        <v>2.8504629629628742E-3</v>
      </c>
      <c r="I3649">
        <v>2.8504629629628742E-3</v>
      </c>
      <c r="J3649">
        <v>6</v>
      </c>
      <c r="K3649">
        <v>95809</v>
      </c>
      <c r="L3649">
        <v>1</v>
      </c>
    </row>
    <row r="3650" spans="1:12" x14ac:dyDescent="0.35">
      <c r="A3650">
        <v>5</v>
      </c>
      <c r="B3650" t="s">
        <v>20</v>
      </c>
      <c r="C3650">
        <v>13</v>
      </c>
      <c r="D3650">
        <v>2</v>
      </c>
      <c r="E3650">
        <v>1</v>
      </c>
      <c r="F3650">
        <v>90</v>
      </c>
      <c r="G3650">
        <v>1.4597800925925997E-2</v>
      </c>
      <c r="H3650">
        <v>1.4597800925925997E-2</v>
      </c>
      <c r="I3650">
        <v>1.4597800925925997E-2</v>
      </c>
      <c r="J3650">
        <v>2</v>
      </c>
      <c r="K3650">
        <v>95809</v>
      </c>
      <c r="L3650">
        <v>1</v>
      </c>
    </row>
    <row r="3651" spans="1:12" x14ac:dyDescent="0.35">
      <c r="A3651">
        <v>6</v>
      </c>
      <c r="B3651" t="s">
        <v>21</v>
      </c>
      <c r="C3651">
        <v>17</v>
      </c>
      <c r="D3651">
        <v>4</v>
      </c>
      <c r="E3651">
        <v>1</v>
      </c>
      <c r="F3651">
        <v>70</v>
      </c>
      <c r="G3651" t="s">
        <v>328</v>
      </c>
      <c r="H3651">
        <v>245</v>
      </c>
      <c r="I3651">
        <v>245</v>
      </c>
      <c r="J3651">
        <v>4</v>
      </c>
      <c r="K3651">
        <v>95809</v>
      </c>
      <c r="L3651">
        <v>1</v>
      </c>
    </row>
    <row r="3652" spans="1:12" x14ac:dyDescent="0.35">
      <c r="A3652">
        <v>7</v>
      </c>
      <c r="B3652" t="s">
        <v>28</v>
      </c>
      <c r="C3652">
        <v>17</v>
      </c>
      <c r="D3652">
        <v>3</v>
      </c>
      <c r="E3652">
        <v>1</v>
      </c>
      <c r="F3652">
        <v>80</v>
      </c>
      <c r="G3652">
        <v>4.1280092592592688E-3</v>
      </c>
      <c r="H3652">
        <v>4.1280092592592688E-3</v>
      </c>
      <c r="I3652">
        <v>4.1280092592592688E-3</v>
      </c>
      <c r="J3652">
        <v>3</v>
      </c>
      <c r="K3652">
        <v>95809</v>
      </c>
      <c r="L3652">
        <v>1</v>
      </c>
    </row>
    <row r="3653" spans="1:12" x14ac:dyDescent="0.35">
      <c r="A3653">
        <v>8</v>
      </c>
      <c r="B3653" t="s">
        <v>19</v>
      </c>
      <c r="C3653">
        <v>0</v>
      </c>
      <c r="D3653">
        <v>5</v>
      </c>
      <c r="E3653">
        <v>1</v>
      </c>
      <c r="F3653">
        <v>60</v>
      </c>
      <c r="G3653" t="s">
        <v>198</v>
      </c>
      <c r="H3653" t="s">
        <v>198</v>
      </c>
      <c r="I3653">
        <v>16</v>
      </c>
      <c r="J3653">
        <v>5</v>
      </c>
      <c r="K3653">
        <v>95809</v>
      </c>
      <c r="L3653">
        <v>1</v>
      </c>
    </row>
    <row r="3654" spans="1:12" x14ac:dyDescent="0.35">
      <c r="A3654">
        <v>1</v>
      </c>
      <c r="B3654" t="s">
        <v>16</v>
      </c>
      <c r="C3654">
        <v>12</v>
      </c>
      <c r="D3654">
        <v>8</v>
      </c>
      <c r="E3654">
        <v>1</v>
      </c>
      <c r="F3654">
        <v>30</v>
      </c>
      <c r="G3654">
        <v>2.2353009259259426E-3</v>
      </c>
      <c r="H3654">
        <v>2.2353009259259426E-3</v>
      </c>
      <c r="I3654">
        <v>2.2353009259259426E-3</v>
      </c>
      <c r="J3654">
        <v>8</v>
      </c>
      <c r="K3654">
        <v>112592</v>
      </c>
      <c r="L3654">
        <v>1</v>
      </c>
    </row>
    <row r="3655" spans="1:12" x14ac:dyDescent="0.35">
      <c r="A3655">
        <v>2</v>
      </c>
      <c r="B3655" t="s">
        <v>19</v>
      </c>
      <c r="C3655">
        <v>12</v>
      </c>
      <c r="D3655">
        <v>5</v>
      </c>
      <c r="E3655">
        <v>1</v>
      </c>
      <c r="F3655">
        <v>60</v>
      </c>
      <c r="G3655">
        <v>8.7200231481481261E-3</v>
      </c>
      <c r="H3655">
        <v>8.7200231481481261E-3</v>
      </c>
      <c r="I3655">
        <v>8.7200231481481261E-3</v>
      </c>
      <c r="J3655">
        <v>5</v>
      </c>
      <c r="K3655">
        <v>112592</v>
      </c>
      <c r="L3655">
        <v>1</v>
      </c>
    </row>
    <row r="3656" spans="1:12" x14ac:dyDescent="0.35">
      <c r="A3656">
        <v>3</v>
      </c>
      <c r="B3656" t="s">
        <v>16</v>
      </c>
      <c r="C3656">
        <v>36</v>
      </c>
      <c r="D3656">
        <v>8</v>
      </c>
      <c r="E3656">
        <v>1</v>
      </c>
      <c r="F3656">
        <v>30</v>
      </c>
      <c r="G3656">
        <v>2.60851851851851E-2</v>
      </c>
      <c r="H3656">
        <v>2.60851851851851E-2</v>
      </c>
      <c r="I3656">
        <v>2.60851851851851E-2</v>
      </c>
      <c r="J3656">
        <v>8</v>
      </c>
      <c r="K3656">
        <v>112592</v>
      </c>
      <c r="L3656">
        <v>1</v>
      </c>
    </row>
    <row r="3657" spans="1:12" x14ac:dyDescent="0.35">
      <c r="A3657">
        <v>4</v>
      </c>
      <c r="B3657" t="s">
        <v>28</v>
      </c>
      <c r="C3657">
        <v>19</v>
      </c>
      <c r="D3657">
        <v>3</v>
      </c>
      <c r="E3657">
        <v>1</v>
      </c>
      <c r="F3657">
        <v>80</v>
      </c>
      <c r="G3657">
        <v>2.3634259259259771E-3</v>
      </c>
      <c r="H3657">
        <v>2.3634259259259771E-3</v>
      </c>
      <c r="I3657">
        <v>2.3634259259259771E-3</v>
      </c>
      <c r="J3657">
        <v>3</v>
      </c>
      <c r="K3657">
        <v>112592</v>
      </c>
      <c r="L3657">
        <v>1</v>
      </c>
    </row>
    <row r="3658" spans="1:12" x14ac:dyDescent="0.35">
      <c r="A3658">
        <v>5</v>
      </c>
      <c r="B3658" t="s">
        <v>16</v>
      </c>
      <c r="C3658">
        <v>19</v>
      </c>
      <c r="D3658">
        <v>8</v>
      </c>
      <c r="E3658">
        <v>1</v>
      </c>
      <c r="F3658">
        <v>30</v>
      </c>
      <c r="G3658" t="s">
        <v>273</v>
      </c>
      <c r="H3658" t="s">
        <v>273</v>
      </c>
      <c r="J3658">
        <v>8</v>
      </c>
      <c r="K3658">
        <v>112592</v>
      </c>
      <c r="L3658">
        <v>1</v>
      </c>
    </row>
    <row r="3659" spans="1:12" x14ac:dyDescent="0.35">
      <c r="A3659">
        <v>6</v>
      </c>
      <c r="B3659" t="s">
        <v>19</v>
      </c>
      <c r="C3659">
        <v>12</v>
      </c>
      <c r="D3659">
        <v>5</v>
      </c>
      <c r="E3659">
        <v>1</v>
      </c>
      <c r="F3659">
        <v>60</v>
      </c>
      <c r="G3659" t="s">
        <v>337</v>
      </c>
      <c r="H3659">
        <v>235</v>
      </c>
      <c r="I3659">
        <v>235</v>
      </c>
      <c r="J3659">
        <v>5</v>
      </c>
      <c r="K3659">
        <v>112592</v>
      </c>
      <c r="L3659">
        <v>1</v>
      </c>
    </row>
    <row r="3660" spans="1:12" x14ac:dyDescent="0.35">
      <c r="A3660">
        <v>7</v>
      </c>
      <c r="B3660" t="s">
        <v>21</v>
      </c>
      <c r="C3660">
        <v>12</v>
      </c>
      <c r="D3660">
        <v>4</v>
      </c>
      <c r="E3660">
        <v>1</v>
      </c>
      <c r="F3660">
        <v>70</v>
      </c>
      <c r="G3660">
        <v>4.1557870370370065E-3</v>
      </c>
      <c r="H3660">
        <v>4.1557870370370065E-3</v>
      </c>
      <c r="I3660">
        <v>4.1557870370370065E-3</v>
      </c>
      <c r="J3660">
        <v>4</v>
      </c>
      <c r="K3660">
        <v>112592</v>
      </c>
      <c r="L3660">
        <v>1</v>
      </c>
    </row>
    <row r="3661" spans="1:12" x14ac:dyDescent="0.35">
      <c r="A3661">
        <v>8</v>
      </c>
      <c r="B3661" t="s">
        <v>40</v>
      </c>
      <c r="C3661">
        <v>0</v>
      </c>
      <c r="D3661" t="s">
        <v>310</v>
      </c>
      <c r="E3661">
        <v>1</v>
      </c>
      <c r="F3661">
        <v>50</v>
      </c>
      <c r="G3661" t="s">
        <v>200</v>
      </c>
      <c r="H3661" t="s">
        <v>200</v>
      </c>
      <c r="I3661">
        <v>17</v>
      </c>
      <c r="J3661" t="s">
        <v>310</v>
      </c>
      <c r="K3661">
        <v>112592</v>
      </c>
      <c r="L3661">
        <v>1</v>
      </c>
    </row>
    <row r="3662" spans="1:12" x14ac:dyDescent="0.35">
      <c r="A3662">
        <v>1</v>
      </c>
      <c r="B3662" t="s">
        <v>13</v>
      </c>
      <c r="C3662">
        <v>16</v>
      </c>
      <c r="D3662">
        <v>7</v>
      </c>
      <c r="E3662">
        <v>1</v>
      </c>
      <c r="F3662">
        <v>40</v>
      </c>
      <c r="G3662">
        <v>2.1836805555555117E-3</v>
      </c>
      <c r="H3662">
        <v>2.1836805555555117E-3</v>
      </c>
      <c r="I3662">
        <v>2.1836805555555117E-3</v>
      </c>
      <c r="J3662">
        <v>7</v>
      </c>
      <c r="K3662">
        <v>17714</v>
      </c>
      <c r="L3662">
        <v>1</v>
      </c>
    </row>
    <row r="3663" spans="1:12" x14ac:dyDescent="0.35">
      <c r="A3663">
        <v>2</v>
      </c>
      <c r="B3663" t="s">
        <v>40</v>
      </c>
      <c r="C3663">
        <v>16</v>
      </c>
      <c r="D3663">
        <v>6</v>
      </c>
      <c r="E3663">
        <v>1</v>
      </c>
      <c r="F3663">
        <v>50</v>
      </c>
      <c r="G3663">
        <v>8.799074074073987E-3</v>
      </c>
      <c r="H3663">
        <v>8.799074074073987E-3</v>
      </c>
      <c r="I3663">
        <v>8.799074074073987E-3</v>
      </c>
      <c r="J3663">
        <v>6</v>
      </c>
      <c r="K3663">
        <v>17714</v>
      </c>
      <c r="L3663">
        <v>1</v>
      </c>
    </row>
    <row r="3664" spans="1:12" x14ac:dyDescent="0.35">
      <c r="A3664">
        <v>3</v>
      </c>
      <c r="B3664" t="s">
        <v>28</v>
      </c>
      <c r="C3664">
        <v>31</v>
      </c>
      <c r="D3664">
        <v>3</v>
      </c>
      <c r="E3664">
        <v>1</v>
      </c>
      <c r="F3664">
        <v>80</v>
      </c>
      <c r="G3664">
        <v>2.1816782407407365E-2</v>
      </c>
      <c r="H3664">
        <v>2.1816782407407365E-2</v>
      </c>
      <c r="I3664">
        <v>2.1816782407407365E-2</v>
      </c>
      <c r="J3664">
        <v>3</v>
      </c>
      <c r="K3664">
        <v>17714</v>
      </c>
      <c r="L3664">
        <v>1</v>
      </c>
    </row>
    <row r="3665" spans="1:12" x14ac:dyDescent="0.35">
      <c r="A3665">
        <v>4</v>
      </c>
      <c r="B3665" t="s">
        <v>36</v>
      </c>
      <c r="C3665">
        <v>17</v>
      </c>
      <c r="D3665">
        <v>9</v>
      </c>
      <c r="E3665">
        <v>1</v>
      </c>
      <c r="F3665">
        <v>20</v>
      </c>
      <c r="G3665" t="s">
        <v>162</v>
      </c>
      <c r="H3665" t="s">
        <v>162</v>
      </c>
      <c r="I3665">
        <v>1</v>
      </c>
      <c r="J3665">
        <v>9</v>
      </c>
      <c r="K3665">
        <v>17714</v>
      </c>
      <c r="L3665">
        <v>1</v>
      </c>
    </row>
    <row r="3666" spans="1:12" x14ac:dyDescent="0.35">
      <c r="A3666">
        <v>5</v>
      </c>
      <c r="B3666" t="s">
        <v>19</v>
      </c>
      <c r="C3666">
        <v>17</v>
      </c>
      <c r="D3666">
        <v>5</v>
      </c>
      <c r="E3666">
        <v>1</v>
      </c>
      <c r="F3666">
        <v>60</v>
      </c>
      <c r="G3666">
        <v>1.6405324074074024E-2</v>
      </c>
      <c r="H3666">
        <v>1.6405324074074024E-2</v>
      </c>
      <c r="I3666">
        <v>1.6405324074074024E-2</v>
      </c>
      <c r="J3666">
        <v>5</v>
      </c>
      <c r="K3666">
        <v>17714</v>
      </c>
      <c r="L3666">
        <v>1</v>
      </c>
    </row>
    <row r="3667" spans="1:12" x14ac:dyDescent="0.35">
      <c r="A3667">
        <v>6</v>
      </c>
      <c r="B3667" t="s">
        <v>36</v>
      </c>
      <c r="C3667">
        <v>18</v>
      </c>
      <c r="D3667">
        <v>9</v>
      </c>
      <c r="E3667">
        <v>1</v>
      </c>
      <c r="F3667">
        <v>20</v>
      </c>
      <c r="G3667" t="s">
        <v>331</v>
      </c>
      <c r="H3667">
        <v>210</v>
      </c>
      <c r="I3667">
        <v>210</v>
      </c>
      <c r="J3667">
        <v>9</v>
      </c>
      <c r="K3667">
        <v>17714</v>
      </c>
      <c r="L3667">
        <v>1</v>
      </c>
    </row>
    <row r="3668" spans="1:12" x14ac:dyDescent="0.35">
      <c r="A3668">
        <v>7</v>
      </c>
      <c r="B3668" t="s">
        <v>19</v>
      </c>
      <c r="C3668">
        <v>18</v>
      </c>
      <c r="D3668" t="s">
        <v>326</v>
      </c>
      <c r="E3668">
        <v>1</v>
      </c>
      <c r="F3668">
        <v>60</v>
      </c>
      <c r="G3668" t="s">
        <v>273</v>
      </c>
      <c r="H3668" t="s">
        <v>273</v>
      </c>
      <c r="J3668" t="s">
        <v>326</v>
      </c>
      <c r="K3668">
        <v>17714</v>
      </c>
      <c r="L3668">
        <v>1</v>
      </c>
    </row>
    <row r="3669" spans="1:12" x14ac:dyDescent="0.35">
      <c r="A3669">
        <v>8</v>
      </c>
      <c r="B3669" t="s">
        <v>21</v>
      </c>
      <c r="C3669">
        <v>0</v>
      </c>
      <c r="D3669">
        <v>4</v>
      </c>
      <c r="E3669">
        <v>1</v>
      </c>
      <c r="F3669">
        <v>70</v>
      </c>
      <c r="G3669" t="s">
        <v>192</v>
      </c>
      <c r="H3669" t="s">
        <v>192</v>
      </c>
      <c r="I3669">
        <v>14</v>
      </c>
      <c r="J3669">
        <v>4</v>
      </c>
      <c r="K3669">
        <v>17714</v>
      </c>
      <c r="L3669">
        <v>1</v>
      </c>
    </row>
    <row r="3670" spans="1:12" x14ac:dyDescent="0.35">
      <c r="A3670">
        <v>1</v>
      </c>
      <c r="B3670" t="s">
        <v>21</v>
      </c>
      <c r="C3670">
        <v>14</v>
      </c>
      <c r="D3670">
        <v>4</v>
      </c>
      <c r="E3670">
        <v>1</v>
      </c>
      <c r="F3670">
        <v>70</v>
      </c>
      <c r="G3670">
        <v>2.1331018518517819E-3</v>
      </c>
      <c r="H3670">
        <v>2.1331018518517819E-3</v>
      </c>
      <c r="I3670">
        <v>2.1331018518517819E-3</v>
      </c>
      <c r="J3670">
        <v>4</v>
      </c>
      <c r="K3670">
        <v>76101</v>
      </c>
      <c r="L3670">
        <v>1</v>
      </c>
    </row>
    <row r="3671" spans="1:12" x14ac:dyDescent="0.35">
      <c r="A3671">
        <v>2</v>
      </c>
      <c r="B3671" t="s">
        <v>13</v>
      </c>
      <c r="C3671">
        <v>14</v>
      </c>
      <c r="D3671">
        <v>7</v>
      </c>
      <c r="E3671">
        <v>1</v>
      </c>
      <c r="F3671">
        <v>40</v>
      </c>
      <c r="G3671">
        <v>9.736342592592484E-3</v>
      </c>
      <c r="H3671">
        <v>9.736342592592484E-3</v>
      </c>
      <c r="I3671">
        <v>9.736342592592484E-3</v>
      </c>
      <c r="J3671">
        <v>7</v>
      </c>
      <c r="K3671">
        <v>76101</v>
      </c>
      <c r="L3671">
        <v>1</v>
      </c>
    </row>
    <row r="3672" spans="1:12" x14ac:dyDescent="0.35">
      <c r="A3672">
        <v>3</v>
      </c>
      <c r="B3672" t="s">
        <v>13</v>
      </c>
      <c r="C3672">
        <v>32</v>
      </c>
      <c r="D3672">
        <v>7</v>
      </c>
      <c r="E3672">
        <v>1</v>
      </c>
      <c r="F3672">
        <v>40</v>
      </c>
      <c r="G3672">
        <v>2.5304745370370307E-2</v>
      </c>
      <c r="H3672">
        <v>2.5304745370370307E-2</v>
      </c>
      <c r="I3672">
        <v>2.5304745370370307E-2</v>
      </c>
      <c r="J3672">
        <v>7</v>
      </c>
      <c r="K3672">
        <v>76101</v>
      </c>
      <c r="L3672">
        <v>1</v>
      </c>
    </row>
    <row r="3673" spans="1:12" x14ac:dyDescent="0.35">
      <c r="A3673">
        <v>4</v>
      </c>
      <c r="B3673" t="s">
        <v>13</v>
      </c>
      <c r="C3673">
        <v>12</v>
      </c>
      <c r="D3673">
        <v>7</v>
      </c>
      <c r="E3673">
        <v>1</v>
      </c>
      <c r="F3673">
        <v>40</v>
      </c>
      <c r="G3673">
        <v>2.9428240740740907E-3</v>
      </c>
      <c r="H3673">
        <v>2.9428240740740907E-3</v>
      </c>
      <c r="I3673">
        <v>2.9428240740740907E-3</v>
      </c>
      <c r="J3673">
        <v>7</v>
      </c>
      <c r="K3673">
        <v>76101</v>
      </c>
      <c r="L3673">
        <v>1</v>
      </c>
    </row>
    <row r="3674" spans="1:12" x14ac:dyDescent="0.35">
      <c r="A3674">
        <v>5</v>
      </c>
      <c r="B3674" t="s">
        <v>13</v>
      </c>
      <c r="C3674">
        <v>12</v>
      </c>
      <c r="D3674">
        <v>7</v>
      </c>
      <c r="E3674">
        <v>1</v>
      </c>
      <c r="F3674">
        <v>40</v>
      </c>
      <c r="G3674">
        <v>1.6816203703703625E-2</v>
      </c>
      <c r="H3674">
        <v>1.6816203703703625E-2</v>
      </c>
      <c r="I3674">
        <v>1.6816203703703625E-2</v>
      </c>
      <c r="J3674">
        <v>7</v>
      </c>
      <c r="K3674">
        <v>76101</v>
      </c>
      <c r="L3674">
        <v>1</v>
      </c>
    </row>
    <row r="3675" spans="1:12" x14ac:dyDescent="0.35">
      <c r="A3675">
        <v>6</v>
      </c>
      <c r="B3675" t="s">
        <v>40</v>
      </c>
      <c r="C3675">
        <v>19</v>
      </c>
      <c r="D3675" t="s">
        <v>310</v>
      </c>
      <c r="E3675">
        <v>1</v>
      </c>
      <c r="F3675">
        <v>50</v>
      </c>
      <c r="G3675" t="s">
        <v>260</v>
      </c>
      <c r="H3675">
        <v>225</v>
      </c>
      <c r="I3675">
        <v>225</v>
      </c>
      <c r="J3675" t="s">
        <v>310</v>
      </c>
      <c r="K3675">
        <v>76101</v>
      </c>
      <c r="L3675">
        <v>1</v>
      </c>
    </row>
    <row r="3676" spans="1:12" x14ac:dyDescent="0.35">
      <c r="A3676">
        <v>7</v>
      </c>
      <c r="B3676" t="s">
        <v>19</v>
      </c>
      <c r="C3676">
        <v>19</v>
      </c>
      <c r="D3676" t="s">
        <v>326</v>
      </c>
      <c r="E3676">
        <v>1</v>
      </c>
      <c r="F3676">
        <v>60</v>
      </c>
      <c r="G3676" t="s">
        <v>273</v>
      </c>
      <c r="H3676" t="s">
        <v>273</v>
      </c>
      <c r="J3676" t="s">
        <v>326</v>
      </c>
      <c r="K3676">
        <v>76101</v>
      </c>
      <c r="L3676">
        <v>1</v>
      </c>
    </row>
    <row r="3677" spans="1:12" x14ac:dyDescent="0.35">
      <c r="A3677">
        <v>8</v>
      </c>
      <c r="B3677" t="s">
        <v>40</v>
      </c>
      <c r="C3677">
        <v>0</v>
      </c>
      <c r="D3677" t="s">
        <v>310</v>
      </c>
      <c r="E3677">
        <v>1</v>
      </c>
      <c r="F3677">
        <v>50</v>
      </c>
      <c r="G3677" t="s">
        <v>200</v>
      </c>
      <c r="H3677" t="s">
        <v>200</v>
      </c>
      <c r="I3677">
        <v>17</v>
      </c>
      <c r="J3677" t="s">
        <v>310</v>
      </c>
      <c r="K3677">
        <v>76101</v>
      </c>
      <c r="L3677">
        <v>1</v>
      </c>
    </row>
    <row r="3678" spans="1:12" x14ac:dyDescent="0.35">
      <c r="A3678">
        <v>1</v>
      </c>
      <c r="B3678" t="s">
        <v>40</v>
      </c>
      <c r="C3678">
        <v>20</v>
      </c>
      <c r="D3678">
        <v>6</v>
      </c>
      <c r="E3678">
        <v>1</v>
      </c>
      <c r="F3678">
        <v>50</v>
      </c>
      <c r="G3678">
        <v>2.1682870370369756E-3</v>
      </c>
      <c r="H3678">
        <v>2.1682870370369756E-3</v>
      </c>
      <c r="I3678">
        <v>2.1682870370369756E-3</v>
      </c>
      <c r="J3678">
        <v>6</v>
      </c>
      <c r="K3678">
        <v>278581</v>
      </c>
      <c r="L3678">
        <v>1</v>
      </c>
    </row>
    <row r="3679" spans="1:12" x14ac:dyDescent="0.35">
      <c r="A3679">
        <v>2</v>
      </c>
      <c r="B3679" t="s">
        <v>16</v>
      </c>
      <c r="C3679">
        <v>20</v>
      </c>
      <c r="D3679">
        <v>8</v>
      </c>
      <c r="E3679">
        <v>1</v>
      </c>
      <c r="F3679">
        <v>30</v>
      </c>
      <c r="G3679">
        <v>1.0009259259259329E-2</v>
      </c>
      <c r="H3679">
        <v>1.0009259259259329E-2</v>
      </c>
      <c r="I3679">
        <v>1.0009259259259329E-2</v>
      </c>
      <c r="J3679">
        <v>8</v>
      </c>
      <c r="K3679">
        <v>278581</v>
      </c>
      <c r="L3679">
        <v>1</v>
      </c>
    </row>
    <row r="3680" spans="1:12" x14ac:dyDescent="0.35">
      <c r="A3680">
        <v>3</v>
      </c>
      <c r="B3680" t="s">
        <v>69</v>
      </c>
      <c r="C3680">
        <v>39</v>
      </c>
      <c r="D3680">
        <v>10</v>
      </c>
      <c r="E3680">
        <v>1</v>
      </c>
      <c r="F3680">
        <v>10</v>
      </c>
      <c r="G3680">
        <v>2.8980092592592488E-2</v>
      </c>
      <c r="H3680">
        <v>2.8980092592592488E-2</v>
      </c>
      <c r="I3680">
        <v>2.8980092592592488E-2</v>
      </c>
      <c r="J3680">
        <v>10</v>
      </c>
      <c r="K3680">
        <v>278581</v>
      </c>
      <c r="L3680">
        <v>1</v>
      </c>
    </row>
    <row r="3681" spans="1:12" x14ac:dyDescent="0.35">
      <c r="A3681">
        <v>4</v>
      </c>
      <c r="B3681" t="s">
        <v>69</v>
      </c>
      <c r="C3681">
        <v>11</v>
      </c>
      <c r="D3681">
        <v>10</v>
      </c>
      <c r="E3681">
        <v>1</v>
      </c>
      <c r="F3681">
        <v>10</v>
      </c>
      <c r="G3681" t="s">
        <v>222</v>
      </c>
      <c r="H3681" t="s">
        <v>222</v>
      </c>
      <c r="I3681">
        <v>24</v>
      </c>
      <c r="J3681">
        <v>10</v>
      </c>
      <c r="K3681">
        <v>278581</v>
      </c>
      <c r="L3681">
        <v>1</v>
      </c>
    </row>
    <row r="3682" spans="1:12" x14ac:dyDescent="0.35">
      <c r="A3682">
        <v>5</v>
      </c>
      <c r="B3682" t="s">
        <v>69</v>
      </c>
      <c r="C3682">
        <v>11</v>
      </c>
      <c r="D3682">
        <v>10</v>
      </c>
      <c r="E3682">
        <v>1</v>
      </c>
      <c r="F3682">
        <v>10</v>
      </c>
      <c r="G3682" t="s">
        <v>154</v>
      </c>
      <c r="H3682" t="s">
        <v>154</v>
      </c>
      <c r="I3682">
        <v>7</v>
      </c>
      <c r="J3682">
        <v>10</v>
      </c>
      <c r="K3682">
        <v>278581</v>
      </c>
      <c r="L3682">
        <v>1</v>
      </c>
    </row>
    <row r="3683" spans="1:12" x14ac:dyDescent="0.35">
      <c r="A3683">
        <v>6</v>
      </c>
      <c r="B3683" t="s">
        <v>11</v>
      </c>
      <c r="C3683">
        <v>20</v>
      </c>
      <c r="D3683" t="s">
        <v>318</v>
      </c>
      <c r="E3683">
        <v>1</v>
      </c>
      <c r="F3683">
        <v>100</v>
      </c>
      <c r="G3683" t="s">
        <v>313</v>
      </c>
      <c r="H3683">
        <v>280</v>
      </c>
      <c r="I3683">
        <v>280</v>
      </c>
      <c r="J3683" t="s">
        <v>318</v>
      </c>
      <c r="K3683">
        <v>278581</v>
      </c>
      <c r="L3683">
        <v>1</v>
      </c>
    </row>
    <row r="3684" spans="1:12" x14ac:dyDescent="0.35">
      <c r="A3684">
        <v>7</v>
      </c>
      <c r="B3684" t="s">
        <v>16</v>
      </c>
      <c r="C3684">
        <v>20</v>
      </c>
      <c r="D3684">
        <v>8</v>
      </c>
      <c r="E3684">
        <v>1</v>
      </c>
      <c r="F3684">
        <v>30</v>
      </c>
      <c r="G3684" t="s">
        <v>129</v>
      </c>
      <c r="H3684" t="s">
        <v>129</v>
      </c>
      <c r="I3684">
        <v>8</v>
      </c>
      <c r="J3684">
        <v>8</v>
      </c>
      <c r="K3684">
        <v>278581</v>
      </c>
      <c r="L3684">
        <v>1</v>
      </c>
    </row>
    <row r="3685" spans="1:12" x14ac:dyDescent="0.35">
      <c r="A3685">
        <v>8</v>
      </c>
      <c r="B3685" t="s">
        <v>16</v>
      </c>
      <c r="C3685">
        <v>0</v>
      </c>
      <c r="D3685">
        <v>8</v>
      </c>
      <c r="E3685">
        <v>1</v>
      </c>
      <c r="F3685">
        <v>30</v>
      </c>
      <c r="G3685" t="s">
        <v>205</v>
      </c>
      <c r="H3685" t="s">
        <v>205</v>
      </c>
      <c r="I3685">
        <v>19</v>
      </c>
      <c r="J3685">
        <v>8</v>
      </c>
      <c r="K3685">
        <v>278581</v>
      </c>
      <c r="L3685">
        <v>1</v>
      </c>
    </row>
    <row r="3686" spans="1:12" x14ac:dyDescent="0.35">
      <c r="A3686">
        <v>1</v>
      </c>
      <c r="B3686" t="s">
        <v>69</v>
      </c>
      <c r="C3686">
        <v>13</v>
      </c>
      <c r="D3686">
        <v>10</v>
      </c>
      <c r="E3686">
        <v>1</v>
      </c>
      <c r="F3686">
        <v>10</v>
      </c>
      <c r="G3686">
        <v>2.2800925925925419E-3</v>
      </c>
      <c r="H3686">
        <v>2.2800925925925419E-3</v>
      </c>
      <c r="I3686">
        <v>2.2800925925925419E-3</v>
      </c>
      <c r="J3686">
        <v>10</v>
      </c>
      <c r="K3686">
        <v>110150</v>
      </c>
      <c r="L3686">
        <v>1</v>
      </c>
    </row>
    <row r="3687" spans="1:12" x14ac:dyDescent="0.35">
      <c r="A3687">
        <v>2</v>
      </c>
      <c r="B3687" t="s">
        <v>69</v>
      </c>
      <c r="C3687">
        <v>13</v>
      </c>
      <c r="D3687">
        <v>10</v>
      </c>
      <c r="E3687">
        <v>1</v>
      </c>
      <c r="F3687">
        <v>10</v>
      </c>
      <c r="G3687">
        <v>1.1121759259259179E-2</v>
      </c>
      <c r="H3687">
        <v>1.1121759259259179E-2</v>
      </c>
      <c r="I3687">
        <v>1.1121759259259179E-2</v>
      </c>
      <c r="J3687">
        <v>10</v>
      </c>
      <c r="K3687">
        <v>110150</v>
      </c>
      <c r="L3687">
        <v>1</v>
      </c>
    </row>
    <row r="3688" spans="1:12" x14ac:dyDescent="0.35">
      <c r="A3688">
        <v>3</v>
      </c>
      <c r="B3688" t="s">
        <v>36</v>
      </c>
      <c r="C3688">
        <v>34</v>
      </c>
      <c r="D3688">
        <v>9</v>
      </c>
      <c r="E3688">
        <v>1</v>
      </c>
      <c r="F3688">
        <v>20</v>
      </c>
      <c r="G3688">
        <v>2.7214930555555572E-2</v>
      </c>
      <c r="H3688">
        <v>2.7214930555555572E-2</v>
      </c>
      <c r="I3688">
        <v>2.7214930555555572E-2</v>
      </c>
      <c r="J3688">
        <v>9</v>
      </c>
      <c r="K3688">
        <v>110150</v>
      </c>
      <c r="L3688">
        <v>1</v>
      </c>
    </row>
    <row r="3689" spans="1:12" x14ac:dyDescent="0.35">
      <c r="A3689">
        <v>4</v>
      </c>
      <c r="B3689" t="s">
        <v>19</v>
      </c>
      <c r="C3689">
        <v>20</v>
      </c>
      <c r="D3689">
        <v>5</v>
      </c>
      <c r="E3689">
        <v>1</v>
      </c>
      <c r="F3689">
        <v>60</v>
      </c>
      <c r="G3689">
        <v>2.7439814814815833E-3</v>
      </c>
      <c r="H3689">
        <v>2.7439814814815833E-3</v>
      </c>
      <c r="I3689">
        <v>2.7439814814815833E-3</v>
      </c>
      <c r="J3689">
        <v>5</v>
      </c>
      <c r="K3689">
        <v>110150</v>
      </c>
      <c r="L3689">
        <v>1</v>
      </c>
    </row>
    <row r="3690" spans="1:12" x14ac:dyDescent="0.35">
      <c r="A3690">
        <v>5</v>
      </c>
      <c r="B3690" t="s">
        <v>36</v>
      </c>
      <c r="C3690">
        <v>20</v>
      </c>
      <c r="D3690">
        <v>9</v>
      </c>
      <c r="E3690">
        <v>1</v>
      </c>
      <c r="F3690">
        <v>20</v>
      </c>
      <c r="G3690" t="s">
        <v>150</v>
      </c>
      <c r="H3690" t="s">
        <v>150</v>
      </c>
      <c r="I3690">
        <v>2</v>
      </c>
      <c r="J3690">
        <v>9</v>
      </c>
      <c r="K3690">
        <v>110150</v>
      </c>
      <c r="L3690">
        <v>1</v>
      </c>
    </row>
    <row r="3691" spans="1:12" x14ac:dyDescent="0.35">
      <c r="A3691">
        <v>6</v>
      </c>
      <c r="B3691" t="s">
        <v>40</v>
      </c>
      <c r="C3691">
        <v>11</v>
      </c>
      <c r="D3691" t="s">
        <v>310</v>
      </c>
      <c r="E3691">
        <v>1</v>
      </c>
      <c r="F3691">
        <v>50</v>
      </c>
      <c r="G3691" t="s">
        <v>260</v>
      </c>
      <c r="H3691">
        <v>225</v>
      </c>
      <c r="I3691">
        <v>225</v>
      </c>
      <c r="J3691" t="s">
        <v>310</v>
      </c>
      <c r="K3691">
        <v>110150</v>
      </c>
      <c r="L3691">
        <v>1</v>
      </c>
    </row>
    <row r="3692" spans="1:12" x14ac:dyDescent="0.35">
      <c r="A3692">
        <v>7</v>
      </c>
      <c r="B3692" t="s">
        <v>36</v>
      </c>
      <c r="C3692">
        <v>11</v>
      </c>
      <c r="D3692">
        <v>9</v>
      </c>
      <c r="E3692">
        <v>1</v>
      </c>
      <c r="F3692">
        <v>20</v>
      </c>
      <c r="G3692" t="s">
        <v>164</v>
      </c>
      <c r="H3692" t="s">
        <v>164</v>
      </c>
      <c r="I3692">
        <v>9</v>
      </c>
      <c r="J3692">
        <v>9</v>
      </c>
      <c r="K3692">
        <v>110150</v>
      </c>
      <c r="L3692">
        <v>1</v>
      </c>
    </row>
    <row r="3693" spans="1:12" x14ac:dyDescent="0.35">
      <c r="A3693">
        <v>8</v>
      </c>
      <c r="B3693" t="s">
        <v>36</v>
      </c>
      <c r="C3693">
        <v>0</v>
      </c>
      <c r="D3693">
        <v>9</v>
      </c>
      <c r="E3693">
        <v>1</v>
      </c>
      <c r="F3693">
        <v>20</v>
      </c>
      <c r="G3693" t="s">
        <v>219</v>
      </c>
      <c r="H3693" t="s">
        <v>219</v>
      </c>
      <c r="I3693">
        <v>22</v>
      </c>
      <c r="J3693">
        <v>9</v>
      </c>
      <c r="K3693">
        <v>110150</v>
      </c>
      <c r="L3693">
        <v>1</v>
      </c>
    </row>
    <row r="3694" spans="1:12" x14ac:dyDescent="0.35">
      <c r="A3694">
        <v>1</v>
      </c>
      <c r="B3694" t="s">
        <v>28</v>
      </c>
      <c r="C3694">
        <v>11</v>
      </c>
      <c r="D3694">
        <v>3</v>
      </c>
      <c r="E3694">
        <v>1</v>
      </c>
      <c r="F3694">
        <v>80</v>
      </c>
      <c r="G3694">
        <v>2.0942129629628603E-3</v>
      </c>
      <c r="H3694">
        <v>2.0942129629628603E-3</v>
      </c>
      <c r="I3694">
        <v>2.0942129629628603E-3</v>
      </c>
      <c r="J3694">
        <v>3</v>
      </c>
      <c r="K3694">
        <v>13342</v>
      </c>
      <c r="L3694">
        <v>1</v>
      </c>
    </row>
    <row r="3695" spans="1:12" x14ac:dyDescent="0.35">
      <c r="A3695">
        <v>2</v>
      </c>
      <c r="B3695" t="s">
        <v>36</v>
      </c>
      <c r="C3695">
        <v>11</v>
      </c>
      <c r="D3695">
        <v>9</v>
      </c>
      <c r="E3695">
        <v>1</v>
      </c>
      <c r="F3695">
        <v>20</v>
      </c>
      <c r="G3695">
        <v>1.1037152777777726E-2</v>
      </c>
      <c r="H3695">
        <v>1.1037152777777726E-2</v>
      </c>
      <c r="I3695">
        <v>1.1037152777777726E-2</v>
      </c>
      <c r="J3695">
        <v>9</v>
      </c>
      <c r="K3695">
        <v>13342</v>
      </c>
      <c r="L3695">
        <v>1</v>
      </c>
    </row>
    <row r="3696" spans="1:12" x14ac:dyDescent="0.35">
      <c r="A3696">
        <v>3</v>
      </c>
      <c r="B3696" t="s">
        <v>40</v>
      </c>
      <c r="C3696">
        <v>38</v>
      </c>
      <c r="D3696">
        <v>6</v>
      </c>
      <c r="E3696">
        <v>1</v>
      </c>
      <c r="F3696">
        <v>50</v>
      </c>
      <c r="G3696">
        <v>2.3449768518518432E-2</v>
      </c>
      <c r="H3696">
        <v>2.3449768518518432E-2</v>
      </c>
      <c r="I3696">
        <v>2.3449768518518432E-2</v>
      </c>
      <c r="J3696">
        <v>6</v>
      </c>
      <c r="K3696">
        <v>13342</v>
      </c>
      <c r="L3696">
        <v>1</v>
      </c>
    </row>
    <row r="3697" spans="1:12" x14ac:dyDescent="0.35">
      <c r="A3697">
        <v>4</v>
      </c>
      <c r="B3697" t="s">
        <v>21</v>
      </c>
      <c r="C3697">
        <v>18</v>
      </c>
      <c r="D3697">
        <v>4</v>
      </c>
      <c r="E3697">
        <v>1</v>
      </c>
      <c r="F3697">
        <v>70</v>
      </c>
      <c r="G3697">
        <v>2.7077546296296884E-3</v>
      </c>
      <c r="H3697">
        <v>2.7077546296296884E-3</v>
      </c>
      <c r="I3697">
        <v>2.7077546296296884E-3</v>
      </c>
      <c r="J3697">
        <v>4</v>
      </c>
      <c r="K3697">
        <v>13342</v>
      </c>
      <c r="L3697">
        <v>1</v>
      </c>
    </row>
    <row r="3698" spans="1:12" x14ac:dyDescent="0.35">
      <c r="A3698">
        <v>5</v>
      </c>
      <c r="B3698" t="s">
        <v>28</v>
      </c>
      <c r="C3698">
        <v>18</v>
      </c>
      <c r="D3698">
        <v>3</v>
      </c>
      <c r="E3698">
        <v>1</v>
      </c>
      <c r="F3698">
        <v>80</v>
      </c>
      <c r="G3698">
        <v>1.5954166666666714E-2</v>
      </c>
      <c r="H3698">
        <v>1.5954166666666714E-2</v>
      </c>
      <c r="I3698">
        <v>1.5954166666666714E-2</v>
      </c>
      <c r="J3698">
        <v>3</v>
      </c>
      <c r="K3698">
        <v>13342</v>
      </c>
      <c r="L3698">
        <v>1</v>
      </c>
    </row>
    <row r="3699" spans="1:12" x14ac:dyDescent="0.35">
      <c r="A3699">
        <v>6</v>
      </c>
      <c r="B3699" t="s">
        <v>40</v>
      </c>
      <c r="C3699">
        <v>13</v>
      </c>
      <c r="D3699" t="s">
        <v>310</v>
      </c>
      <c r="E3699">
        <v>1</v>
      </c>
      <c r="F3699">
        <v>50</v>
      </c>
      <c r="G3699" t="s">
        <v>260</v>
      </c>
      <c r="H3699">
        <v>225</v>
      </c>
      <c r="I3699">
        <v>225</v>
      </c>
      <c r="J3699" t="s">
        <v>310</v>
      </c>
      <c r="K3699">
        <v>13342</v>
      </c>
      <c r="L3699">
        <v>1</v>
      </c>
    </row>
    <row r="3700" spans="1:12" x14ac:dyDescent="0.35">
      <c r="A3700">
        <v>7</v>
      </c>
      <c r="C3700">
        <v>13</v>
      </c>
      <c r="D3700" t="s">
        <v>257</v>
      </c>
      <c r="E3700">
        <v>1</v>
      </c>
      <c r="F3700">
        <v>0</v>
      </c>
      <c r="J3700" t="s">
        <v>257</v>
      </c>
      <c r="K3700">
        <v>13342</v>
      </c>
      <c r="L3700">
        <v>1</v>
      </c>
    </row>
    <row r="3701" spans="1:12" x14ac:dyDescent="0.35">
      <c r="A3701">
        <v>8</v>
      </c>
      <c r="C3701">
        <v>0</v>
      </c>
      <c r="D3701" t="s">
        <v>257</v>
      </c>
      <c r="E3701">
        <v>1</v>
      </c>
      <c r="F3701">
        <v>0</v>
      </c>
      <c r="J3701" t="s">
        <v>257</v>
      </c>
      <c r="K3701">
        <v>13342</v>
      </c>
      <c r="L3701">
        <v>1</v>
      </c>
    </row>
    <row r="3702" spans="1:12" x14ac:dyDescent="0.35">
      <c r="A3702">
        <v>1</v>
      </c>
      <c r="B3702" t="s">
        <v>11</v>
      </c>
      <c r="C3702">
        <v>6</v>
      </c>
      <c r="D3702">
        <v>1</v>
      </c>
      <c r="E3702">
        <v>1</v>
      </c>
      <c r="F3702">
        <v>100</v>
      </c>
      <c r="G3702">
        <v>2.3660879629630038E-3</v>
      </c>
      <c r="H3702">
        <v>2.3660879629630038E-3</v>
      </c>
      <c r="I3702">
        <v>2.3660879629630038E-3</v>
      </c>
      <c r="J3702">
        <v>1</v>
      </c>
      <c r="K3702">
        <v>9184</v>
      </c>
      <c r="L3702">
        <v>1</v>
      </c>
    </row>
    <row r="3703" spans="1:12" x14ac:dyDescent="0.35">
      <c r="A3703">
        <v>2</v>
      </c>
      <c r="B3703" t="s">
        <v>40</v>
      </c>
      <c r="C3703">
        <v>6</v>
      </c>
      <c r="D3703">
        <v>6</v>
      </c>
      <c r="E3703">
        <v>1</v>
      </c>
      <c r="F3703">
        <v>50</v>
      </c>
      <c r="G3703">
        <v>8.8124999999998899E-3</v>
      </c>
      <c r="H3703">
        <v>8.8124999999998899E-3</v>
      </c>
      <c r="I3703">
        <v>8.8124999999998899E-3</v>
      </c>
      <c r="J3703">
        <v>6</v>
      </c>
      <c r="K3703">
        <v>9184</v>
      </c>
      <c r="L3703">
        <v>1</v>
      </c>
    </row>
    <row r="3704" spans="1:12" x14ac:dyDescent="0.35">
      <c r="A3704">
        <v>3</v>
      </c>
      <c r="B3704" t="s">
        <v>21</v>
      </c>
      <c r="C3704">
        <v>31</v>
      </c>
      <c r="D3704">
        <v>4</v>
      </c>
      <c r="E3704">
        <v>1</v>
      </c>
      <c r="F3704">
        <v>70</v>
      </c>
      <c r="G3704">
        <v>2.5453587962962931E-2</v>
      </c>
      <c r="H3704">
        <v>2.5453587962962931E-2</v>
      </c>
      <c r="I3704">
        <v>2.5453587962962931E-2</v>
      </c>
      <c r="J3704">
        <v>4</v>
      </c>
      <c r="K3704">
        <v>9184</v>
      </c>
      <c r="L3704">
        <v>1</v>
      </c>
    </row>
    <row r="3705" spans="1:12" x14ac:dyDescent="0.35">
      <c r="A3705">
        <v>4</v>
      </c>
      <c r="B3705" t="s">
        <v>40</v>
      </c>
      <c r="C3705">
        <v>5</v>
      </c>
      <c r="D3705">
        <v>6</v>
      </c>
      <c r="E3705">
        <v>1</v>
      </c>
      <c r="F3705">
        <v>50</v>
      </c>
      <c r="G3705">
        <v>2.7093750000000139E-3</v>
      </c>
      <c r="H3705">
        <v>2.7093750000000139E-3</v>
      </c>
      <c r="I3705">
        <v>2.7093750000000139E-3</v>
      </c>
      <c r="J3705">
        <v>6</v>
      </c>
      <c r="K3705">
        <v>9184</v>
      </c>
      <c r="L3705">
        <v>1</v>
      </c>
    </row>
    <row r="3706" spans="1:12" x14ac:dyDescent="0.35">
      <c r="A3706">
        <v>5</v>
      </c>
      <c r="B3706" t="s">
        <v>11</v>
      </c>
      <c r="C3706">
        <v>5</v>
      </c>
      <c r="D3706">
        <v>1</v>
      </c>
      <c r="E3706">
        <v>1</v>
      </c>
      <c r="F3706">
        <v>100</v>
      </c>
      <c r="G3706">
        <v>1.3709259259259365E-2</v>
      </c>
      <c r="H3706">
        <v>1.3709259259259365E-2</v>
      </c>
      <c r="I3706">
        <v>1.3709259259259365E-2</v>
      </c>
      <c r="J3706">
        <v>1</v>
      </c>
      <c r="K3706">
        <v>9184</v>
      </c>
      <c r="L3706">
        <v>1</v>
      </c>
    </row>
    <row r="3707" spans="1:12" x14ac:dyDescent="0.35">
      <c r="A3707">
        <v>6</v>
      </c>
      <c r="B3707" t="s">
        <v>28</v>
      </c>
      <c r="C3707">
        <v>7</v>
      </c>
      <c r="D3707">
        <v>3</v>
      </c>
      <c r="E3707">
        <v>1</v>
      </c>
      <c r="F3707">
        <v>80</v>
      </c>
      <c r="G3707" t="s">
        <v>324</v>
      </c>
      <c r="H3707">
        <v>190</v>
      </c>
      <c r="I3707">
        <v>190</v>
      </c>
      <c r="J3707">
        <v>3</v>
      </c>
      <c r="K3707">
        <v>9184</v>
      </c>
      <c r="L3707">
        <v>1</v>
      </c>
    </row>
    <row r="3708" spans="1:12" x14ac:dyDescent="0.35">
      <c r="A3708">
        <v>7</v>
      </c>
      <c r="B3708" t="s">
        <v>20</v>
      </c>
      <c r="C3708">
        <v>7</v>
      </c>
      <c r="D3708">
        <v>2</v>
      </c>
      <c r="E3708">
        <v>1</v>
      </c>
      <c r="F3708">
        <v>90</v>
      </c>
      <c r="G3708">
        <v>3.606712962962888E-3</v>
      </c>
      <c r="H3708">
        <v>3.606712962962888E-3</v>
      </c>
      <c r="I3708">
        <v>3.606712962962888E-3</v>
      </c>
      <c r="J3708">
        <v>2</v>
      </c>
      <c r="K3708">
        <v>9184</v>
      </c>
      <c r="L3708">
        <v>1</v>
      </c>
    </row>
    <row r="3709" spans="1:12" x14ac:dyDescent="0.35">
      <c r="A3709">
        <v>8</v>
      </c>
      <c r="B3709" t="s">
        <v>11</v>
      </c>
      <c r="C3709">
        <v>7</v>
      </c>
      <c r="D3709">
        <v>1</v>
      </c>
      <c r="E3709">
        <v>1</v>
      </c>
      <c r="F3709">
        <v>100</v>
      </c>
      <c r="G3709">
        <v>3.7435185185186182E-3</v>
      </c>
      <c r="H3709">
        <v>3.7435185185186182E-3</v>
      </c>
      <c r="I3709">
        <v>3.7435185185186182E-3</v>
      </c>
      <c r="J3709">
        <v>1</v>
      </c>
      <c r="K3709">
        <v>9184</v>
      </c>
      <c r="L3709">
        <v>1</v>
      </c>
    </row>
    <row r="3710" spans="1:12" x14ac:dyDescent="0.35">
      <c r="A3710">
        <v>1</v>
      </c>
      <c r="B3710" t="s">
        <v>20</v>
      </c>
      <c r="C3710">
        <v>10</v>
      </c>
      <c r="D3710">
        <v>2</v>
      </c>
      <c r="E3710">
        <v>1</v>
      </c>
      <c r="F3710">
        <v>90</v>
      </c>
      <c r="G3710">
        <v>2.3760416666667172E-3</v>
      </c>
      <c r="H3710">
        <v>2.3760416666667172E-3</v>
      </c>
      <c r="I3710">
        <v>2.3760416666667172E-3</v>
      </c>
      <c r="J3710">
        <v>2</v>
      </c>
      <c r="K3710">
        <v>244482</v>
      </c>
      <c r="L3710">
        <v>1</v>
      </c>
    </row>
    <row r="3711" spans="1:12" x14ac:dyDescent="0.35">
      <c r="A3711">
        <v>2</v>
      </c>
      <c r="B3711" t="s">
        <v>11</v>
      </c>
      <c r="C3711">
        <v>10</v>
      </c>
      <c r="D3711">
        <v>1</v>
      </c>
      <c r="E3711">
        <v>1</v>
      </c>
      <c r="F3711">
        <v>100</v>
      </c>
      <c r="G3711">
        <v>8.3440972222221799E-3</v>
      </c>
      <c r="H3711">
        <v>8.3440972222221799E-3</v>
      </c>
      <c r="I3711">
        <v>8.3440972222221799E-3</v>
      </c>
      <c r="J3711">
        <v>1</v>
      </c>
      <c r="K3711">
        <v>244482</v>
      </c>
      <c r="L3711">
        <v>1</v>
      </c>
    </row>
    <row r="3712" spans="1:12" x14ac:dyDescent="0.35">
      <c r="A3712">
        <v>3</v>
      </c>
      <c r="B3712" t="s">
        <v>40</v>
      </c>
      <c r="C3712">
        <v>38</v>
      </c>
      <c r="D3712">
        <v>6</v>
      </c>
      <c r="E3712">
        <v>1</v>
      </c>
      <c r="F3712">
        <v>50</v>
      </c>
      <c r="G3712">
        <v>2.6429282407407495E-2</v>
      </c>
      <c r="H3712">
        <v>2.6429282407407495E-2</v>
      </c>
      <c r="I3712">
        <v>2.6429282407407495E-2</v>
      </c>
      <c r="J3712">
        <v>6</v>
      </c>
      <c r="K3712">
        <v>244482</v>
      </c>
      <c r="L3712">
        <v>1</v>
      </c>
    </row>
    <row r="3713" spans="1:12" x14ac:dyDescent="0.35">
      <c r="A3713">
        <v>4</v>
      </c>
      <c r="B3713" t="s">
        <v>11</v>
      </c>
      <c r="C3713">
        <v>7</v>
      </c>
      <c r="D3713">
        <v>1</v>
      </c>
      <c r="E3713">
        <v>1</v>
      </c>
      <c r="F3713">
        <v>100</v>
      </c>
      <c r="G3713">
        <v>2.4126157407406978E-3</v>
      </c>
      <c r="H3713">
        <v>2.4126157407406978E-3</v>
      </c>
      <c r="I3713">
        <v>2.4126157407406978E-3</v>
      </c>
      <c r="J3713">
        <v>1</v>
      </c>
      <c r="K3713">
        <v>244482</v>
      </c>
      <c r="L3713">
        <v>1</v>
      </c>
    </row>
    <row r="3714" spans="1:12" x14ac:dyDescent="0.35">
      <c r="A3714">
        <v>5</v>
      </c>
      <c r="B3714" t="s">
        <v>28</v>
      </c>
      <c r="C3714">
        <v>7</v>
      </c>
      <c r="D3714">
        <v>3</v>
      </c>
      <c r="E3714">
        <v>1</v>
      </c>
      <c r="F3714">
        <v>80</v>
      </c>
      <c r="G3714">
        <v>1.4657291666666739E-2</v>
      </c>
      <c r="H3714">
        <v>1.4657291666666739E-2</v>
      </c>
      <c r="I3714">
        <v>1.4657291666666739E-2</v>
      </c>
      <c r="J3714">
        <v>3</v>
      </c>
      <c r="K3714">
        <v>244482</v>
      </c>
      <c r="L3714">
        <v>1</v>
      </c>
    </row>
    <row r="3715" spans="1:12" x14ac:dyDescent="0.35">
      <c r="A3715">
        <v>6</v>
      </c>
      <c r="B3715" t="s">
        <v>19</v>
      </c>
      <c r="C3715">
        <v>6</v>
      </c>
      <c r="D3715" t="s">
        <v>326</v>
      </c>
      <c r="E3715">
        <v>1</v>
      </c>
      <c r="F3715">
        <v>60</v>
      </c>
      <c r="G3715" t="s">
        <v>320</v>
      </c>
      <c r="H3715">
        <v>175</v>
      </c>
      <c r="I3715">
        <v>175</v>
      </c>
      <c r="J3715" t="s">
        <v>326</v>
      </c>
      <c r="K3715">
        <v>244482</v>
      </c>
      <c r="L3715">
        <v>1</v>
      </c>
    </row>
    <row r="3716" spans="1:12" x14ac:dyDescent="0.35">
      <c r="A3716">
        <v>7</v>
      </c>
      <c r="B3716" t="s">
        <v>11</v>
      </c>
      <c r="C3716">
        <v>6</v>
      </c>
      <c r="D3716">
        <v>1</v>
      </c>
      <c r="E3716">
        <v>1</v>
      </c>
      <c r="F3716">
        <v>100</v>
      </c>
      <c r="G3716">
        <v>3.4466435185185329E-3</v>
      </c>
      <c r="H3716">
        <v>3.4466435185185329E-3</v>
      </c>
      <c r="I3716">
        <v>3.4466435185185329E-3</v>
      </c>
      <c r="J3716">
        <v>1</v>
      </c>
      <c r="K3716">
        <v>244482</v>
      </c>
      <c r="L3716">
        <v>1</v>
      </c>
    </row>
    <row r="3717" spans="1:12" x14ac:dyDescent="0.35">
      <c r="A3717">
        <v>8</v>
      </c>
      <c r="B3717" t="s">
        <v>36</v>
      </c>
      <c r="C3717">
        <v>6</v>
      </c>
      <c r="D3717">
        <v>9</v>
      </c>
      <c r="E3717">
        <v>1</v>
      </c>
      <c r="F3717">
        <v>20</v>
      </c>
      <c r="G3717" t="s">
        <v>219</v>
      </c>
      <c r="H3717" t="s">
        <v>219</v>
      </c>
      <c r="I3717">
        <v>22</v>
      </c>
      <c r="J3717">
        <v>9</v>
      </c>
      <c r="K3717">
        <v>244482</v>
      </c>
      <c r="L3717">
        <v>1</v>
      </c>
    </row>
    <row r="3718" spans="1:12" x14ac:dyDescent="0.35">
      <c r="A3718">
        <v>1</v>
      </c>
      <c r="B3718" t="s">
        <v>21</v>
      </c>
      <c r="C3718">
        <v>5</v>
      </c>
      <c r="D3718">
        <v>4</v>
      </c>
      <c r="E3718">
        <v>1</v>
      </c>
      <c r="F3718">
        <v>70</v>
      </c>
      <c r="G3718">
        <v>2.3901620370370136E-3</v>
      </c>
      <c r="H3718">
        <v>2.3901620370370136E-3</v>
      </c>
      <c r="I3718">
        <v>2.3901620370370136E-3</v>
      </c>
      <c r="J3718">
        <v>4</v>
      </c>
      <c r="K3718">
        <v>21214</v>
      </c>
      <c r="L3718">
        <v>1</v>
      </c>
    </row>
    <row r="3719" spans="1:12" x14ac:dyDescent="0.35">
      <c r="A3719">
        <v>2</v>
      </c>
      <c r="B3719" t="s">
        <v>19</v>
      </c>
      <c r="C3719">
        <v>5</v>
      </c>
      <c r="D3719">
        <v>5</v>
      </c>
      <c r="E3719">
        <v>1</v>
      </c>
      <c r="F3719">
        <v>60</v>
      </c>
      <c r="G3719">
        <v>8.7832175925925959E-3</v>
      </c>
      <c r="H3719">
        <v>8.7832175925925959E-3</v>
      </c>
      <c r="I3719">
        <v>8.7832175925925959E-3</v>
      </c>
      <c r="J3719">
        <v>5</v>
      </c>
      <c r="K3719">
        <v>21214</v>
      </c>
      <c r="L3719">
        <v>1</v>
      </c>
    </row>
    <row r="3720" spans="1:12" x14ac:dyDescent="0.35">
      <c r="A3720">
        <v>3</v>
      </c>
      <c r="B3720" t="s">
        <v>13</v>
      </c>
      <c r="C3720">
        <v>30</v>
      </c>
      <c r="D3720">
        <v>7</v>
      </c>
      <c r="E3720">
        <v>1</v>
      </c>
      <c r="F3720">
        <v>40</v>
      </c>
      <c r="G3720">
        <v>2.7575115740740674E-2</v>
      </c>
      <c r="H3720">
        <v>2.7575115740740674E-2</v>
      </c>
      <c r="I3720">
        <v>2.7575115740740674E-2</v>
      </c>
      <c r="J3720">
        <v>7</v>
      </c>
      <c r="K3720">
        <v>21214</v>
      </c>
      <c r="L3720">
        <v>1</v>
      </c>
    </row>
    <row r="3721" spans="1:12" x14ac:dyDescent="0.35">
      <c r="A3721">
        <v>4</v>
      </c>
      <c r="B3721" t="s">
        <v>20</v>
      </c>
      <c r="C3721">
        <v>9</v>
      </c>
      <c r="D3721">
        <v>2</v>
      </c>
      <c r="E3721">
        <v>1</v>
      </c>
      <c r="F3721">
        <v>90</v>
      </c>
      <c r="G3721">
        <v>2.5656249999999048E-3</v>
      </c>
      <c r="H3721">
        <v>2.5656249999999048E-3</v>
      </c>
      <c r="I3721">
        <v>2.5656249999999048E-3</v>
      </c>
      <c r="J3721">
        <v>2</v>
      </c>
      <c r="K3721">
        <v>21214</v>
      </c>
      <c r="L3721">
        <v>1</v>
      </c>
    </row>
    <row r="3722" spans="1:12" x14ac:dyDescent="0.35">
      <c r="A3722">
        <v>5</v>
      </c>
      <c r="B3722" t="s">
        <v>20</v>
      </c>
      <c r="C3722">
        <v>9</v>
      </c>
      <c r="D3722">
        <v>2</v>
      </c>
      <c r="E3722">
        <v>1</v>
      </c>
      <c r="F3722">
        <v>90</v>
      </c>
      <c r="G3722">
        <v>1.3803124999999916E-2</v>
      </c>
      <c r="H3722">
        <v>1.3803124999999916E-2</v>
      </c>
      <c r="I3722">
        <v>1.3803124999999916E-2</v>
      </c>
      <c r="J3722">
        <v>2</v>
      </c>
      <c r="K3722">
        <v>21214</v>
      </c>
      <c r="L3722">
        <v>1</v>
      </c>
    </row>
    <row r="3723" spans="1:12" x14ac:dyDescent="0.35">
      <c r="A3723">
        <v>6</v>
      </c>
      <c r="B3723" t="s">
        <v>11</v>
      </c>
      <c r="C3723">
        <v>8</v>
      </c>
      <c r="D3723" t="s">
        <v>318</v>
      </c>
      <c r="E3723">
        <v>1</v>
      </c>
      <c r="F3723">
        <v>100</v>
      </c>
      <c r="G3723" t="s">
        <v>319</v>
      </c>
      <c r="H3723">
        <v>195</v>
      </c>
      <c r="I3723">
        <v>195</v>
      </c>
      <c r="J3723" t="s">
        <v>318</v>
      </c>
      <c r="K3723">
        <v>21214</v>
      </c>
      <c r="L3723">
        <v>1</v>
      </c>
    </row>
    <row r="3724" spans="1:12" x14ac:dyDescent="0.35">
      <c r="A3724">
        <v>7</v>
      </c>
      <c r="B3724" t="s">
        <v>19</v>
      </c>
      <c r="C3724">
        <v>8</v>
      </c>
      <c r="D3724">
        <v>5</v>
      </c>
      <c r="E3724">
        <v>1</v>
      </c>
      <c r="F3724">
        <v>60</v>
      </c>
      <c r="G3724">
        <v>4.0307870370370757E-3</v>
      </c>
      <c r="H3724">
        <v>4.0307870370370757E-3</v>
      </c>
      <c r="I3724">
        <v>4.0307870370370757E-3</v>
      </c>
      <c r="J3724">
        <v>5</v>
      </c>
      <c r="K3724">
        <v>21214</v>
      </c>
      <c r="L3724">
        <v>1</v>
      </c>
    </row>
    <row r="3725" spans="1:12" x14ac:dyDescent="0.35">
      <c r="A3725">
        <v>8</v>
      </c>
      <c r="B3725" t="s">
        <v>21</v>
      </c>
      <c r="C3725">
        <v>8</v>
      </c>
      <c r="D3725">
        <v>4</v>
      </c>
      <c r="E3725">
        <v>1</v>
      </c>
      <c r="F3725">
        <v>70</v>
      </c>
      <c r="G3725" t="s">
        <v>158</v>
      </c>
      <c r="H3725" t="s">
        <v>158</v>
      </c>
      <c r="I3725">
        <v>4</v>
      </c>
      <c r="J3725">
        <v>4</v>
      </c>
      <c r="K3725">
        <v>21214</v>
      </c>
      <c r="L3725">
        <v>1</v>
      </c>
    </row>
    <row r="3726" spans="1:12" x14ac:dyDescent="0.35">
      <c r="A3726">
        <v>1</v>
      </c>
      <c r="B3726" t="s">
        <v>19</v>
      </c>
      <c r="C3726">
        <v>7</v>
      </c>
      <c r="D3726">
        <v>5</v>
      </c>
      <c r="E3726">
        <v>1</v>
      </c>
      <c r="F3726">
        <v>60</v>
      </c>
      <c r="G3726">
        <v>2.4396990740740421E-3</v>
      </c>
      <c r="H3726">
        <v>2.4396990740740421E-3</v>
      </c>
      <c r="I3726">
        <v>2.4396990740740421E-3</v>
      </c>
      <c r="J3726">
        <v>5</v>
      </c>
      <c r="K3726">
        <v>413700</v>
      </c>
      <c r="L3726">
        <v>1</v>
      </c>
    </row>
    <row r="3727" spans="1:12" x14ac:dyDescent="0.35">
      <c r="A3727">
        <v>2</v>
      </c>
      <c r="B3727" t="s">
        <v>21</v>
      </c>
      <c r="C3727">
        <v>7</v>
      </c>
      <c r="D3727">
        <v>4</v>
      </c>
      <c r="E3727">
        <v>1</v>
      </c>
      <c r="F3727">
        <v>70</v>
      </c>
      <c r="G3727">
        <v>8.7581018518518849E-3</v>
      </c>
      <c r="H3727">
        <v>8.7581018518518849E-3</v>
      </c>
      <c r="I3727">
        <v>8.7581018518518849E-3</v>
      </c>
      <c r="J3727">
        <v>4</v>
      </c>
      <c r="K3727">
        <v>413700</v>
      </c>
      <c r="L3727">
        <v>1</v>
      </c>
    </row>
    <row r="3728" spans="1:12" x14ac:dyDescent="0.35">
      <c r="A3728">
        <v>3</v>
      </c>
      <c r="B3728" t="s">
        <v>28</v>
      </c>
      <c r="C3728">
        <v>33</v>
      </c>
      <c r="D3728">
        <v>3</v>
      </c>
      <c r="E3728">
        <v>1</v>
      </c>
      <c r="F3728">
        <v>80</v>
      </c>
      <c r="G3728">
        <v>2.4744328703703689E-2</v>
      </c>
      <c r="H3728">
        <v>2.4744328703703689E-2</v>
      </c>
      <c r="I3728">
        <v>2.4744328703703689E-2</v>
      </c>
      <c r="J3728">
        <v>3</v>
      </c>
      <c r="K3728">
        <v>413700</v>
      </c>
      <c r="L3728">
        <v>1</v>
      </c>
    </row>
    <row r="3729" spans="1:12" x14ac:dyDescent="0.35">
      <c r="A3729">
        <v>4</v>
      </c>
      <c r="B3729" t="s">
        <v>28</v>
      </c>
      <c r="C3729">
        <v>4</v>
      </c>
      <c r="D3729">
        <v>3</v>
      </c>
      <c r="E3729">
        <v>1</v>
      </c>
      <c r="F3729">
        <v>80</v>
      </c>
      <c r="G3729">
        <v>2.6061342592591519E-3</v>
      </c>
      <c r="H3729">
        <v>2.6061342592591519E-3</v>
      </c>
      <c r="I3729">
        <v>2.6061342592591519E-3</v>
      </c>
      <c r="J3729">
        <v>3</v>
      </c>
      <c r="K3729">
        <v>413700</v>
      </c>
      <c r="L3729">
        <v>1</v>
      </c>
    </row>
    <row r="3730" spans="1:12" x14ac:dyDescent="0.35">
      <c r="A3730">
        <v>5</v>
      </c>
      <c r="B3730" t="s">
        <v>19</v>
      </c>
      <c r="C3730">
        <v>4</v>
      </c>
      <c r="D3730">
        <v>5</v>
      </c>
      <c r="E3730">
        <v>1</v>
      </c>
      <c r="F3730">
        <v>60</v>
      </c>
      <c r="G3730">
        <v>1.467893518518526E-2</v>
      </c>
      <c r="H3730">
        <v>1.467893518518526E-2</v>
      </c>
      <c r="I3730">
        <v>1.467893518518526E-2</v>
      </c>
      <c r="J3730">
        <v>5</v>
      </c>
      <c r="K3730">
        <v>413700</v>
      </c>
      <c r="L3730">
        <v>1</v>
      </c>
    </row>
    <row r="3731" spans="1:12" x14ac:dyDescent="0.35">
      <c r="A3731">
        <v>6</v>
      </c>
      <c r="B3731" t="s">
        <v>16</v>
      </c>
      <c r="C3731">
        <v>4</v>
      </c>
      <c r="D3731">
        <v>8</v>
      </c>
      <c r="E3731">
        <v>1</v>
      </c>
      <c r="F3731">
        <v>30</v>
      </c>
      <c r="G3731" t="s">
        <v>338</v>
      </c>
      <c r="H3731">
        <v>160</v>
      </c>
      <c r="I3731">
        <v>160</v>
      </c>
      <c r="J3731">
        <v>8</v>
      </c>
      <c r="K3731">
        <v>413700</v>
      </c>
      <c r="L3731">
        <v>1</v>
      </c>
    </row>
    <row r="3732" spans="1:12" x14ac:dyDescent="0.35">
      <c r="A3732">
        <v>7</v>
      </c>
      <c r="B3732" t="s">
        <v>28</v>
      </c>
      <c r="C3732">
        <v>4</v>
      </c>
      <c r="D3732">
        <v>3</v>
      </c>
      <c r="E3732">
        <v>1</v>
      </c>
      <c r="F3732">
        <v>80</v>
      </c>
      <c r="G3732">
        <v>3.7607638888887962E-3</v>
      </c>
      <c r="H3732">
        <v>3.7607638888887962E-3</v>
      </c>
      <c r="I3732">
        <v>3.7607638888887962E-3</v>
      </c>
      <c r="J3732">
        <v>3</v>
      </c>
      <c r="K3732">
        <v>413700</v>
      </c>
      <c r="L3732">
        <v>1</v>
      </c>
    </row>
    <row r="3733" spans="1:12" x14ac:dyDescent="0.35">
      <c r="A3733">
        <v>8</v>
      </c>
      <c r="B3733" t="s">
        <v>20</v>
      </c>
      <c r="C3733">
        <v>4</v>
      </c>
      <c r="D3733">
        <v>2</v>
      </c>
      <c r="E3733">
        <v>1</v>
      </c>
      <c r="F3733">
        <v>90</v>
      </c>
      <c r="G3733" t="s">
        <v>162</v>
      </c>
      <c r="H3733" t="s">
        <v>162</v>
      </c>
      <c r="I3733">
        <v>1</v>
      </c>
      <c r="J3733">
        <v>2</v>
      </c>
      <c r="K3733">
        <v>413700</v>
      </c>
      <c r="L3733">
        <v>1</v>
      </c>
    </row>
    <row r="3734" spans="1:12" x14ac:dyDescent="0.35">
      <c r="A3734">
        <v>1</v>
      </c>
      <c r="B3734" t="s">
        <v>13</v>
      </c>
      <c r="C3734">
        <v>2</v>
      </c>
      <c r="D3734">
        <v>7</v>
      </c>
      <c r="E3734">
        <v>1</v>
      </c>
      <c r="F3734">
        <v>40</v>
      </c>
      <c r="G3734">
        <v>2.517824074073971E-3</v>
      </c>
      <c r="H3734">
        <v>2.517824074073971E-3</v>
      </c>
      <c r="I3734">
        <v>2.517824074073971E-3</v>
      </c>
      <c r="J3734">
        <v>7</v>
      </c>
      <c r="K3734">
        <v>294840</v>
      </c>
      <c r="L3734">
        <v>1</v>
      </c>
    </row>
    <row r="3735" spans="1:12" x14ac:dyDescent="0.35">
      <c r="A3735">
        <v>2</v>
      </c>
      <c r="B3735" t="s">
        <v>20</v>
      </c>
      <c r="C3735">
        <v>2</v>
      </c>
      <c r="D3735">
        <v>2</v>
      </c>
      <c r="E3735">
        <v>1</v>
      </c>
      <c r="F3735">
        <v>90</v>
      </c>
      <c r="G3735">
        <v>8.6042824074075153E-3</v>
      </c>
      <c r="H3735">
        <v>8.6042824074075153E-3</v>
      </c>
      <c r="I3735">
        <v>8.6042824074075153E-3</v>
      </c>
      <c r="J3735">
        <v>2</v>
      </c>
      <c r="K3735">
        <v>294840</v>
      </c>
      <c r="L3735">
        <v>1</v>
      </c>
    </row>
    <row r="3736" spans="1:12" x14ac:dyDescent="0.35">
      <c r="A3736">
        <v>3</v>
      </c>
      <c r="B3736" t="s">
        <v>20</v>
      </c>
      <c r="C3736">
        <v>36</v>
      </c>
      <c r="D3736">
        <v>2</v>
      </c>
      <c r="E3736">
        <v>1</v>
      </c>
      <c r="F3736">
        <v>90</v>
      </c>
      <c r="G3736">
        <v>2.4042592592592671E-2</v>
      </c>
      <c r="H3736">
        <v>2.4042592592592671E-2</v>
      </c>
      <c r="I3736">
        <v>2.4042592592592671E-2</v>
      </c>
      <c r="J3736">
        <v>2</v>
      </c>
      <c r="K3736">
        <v>294840</v>
      </c>
      <c r="L3736">
        <v>1</v>
      </c>
    </row>
    <row r="3737" spans="1:12" x14ac:dyDescent="0.35">
      <c r="A3737">
        <v>4</v>
      </c>
      <c r="B3737" t="s">
        <v>21</v>
      </c>
      <c r="C3737">
        <v>8</v>
      </c>
      <c r="D3737">
        <v>4</v>
      </c>
      <c r="E3737">
        <v>1</v>
      </c>
      <c r="F3737">
        <v>70</v>
      </c>
      <c r="G3737">
        <v>2.6194444444445075E-3</v>
      </c>
      <c r="H3737">
        <v>2.6194444444445075E-3</v>
      </c>
      <c r="I3737">
        <v>2.6194444444445075E-3</v>
      </c>
      <c r="J3737">
        <v>4</v>
      </c>
      <c r="K3737">
        <v>294840</v>
      </c>
      <c r="L3737">
        <v>1</v>
      </c>
    </row>
    <row r="3738" spans="1:12" x14ac:dyDescent="0.35">
      <c r="A3738">
        <v>5</v>
      </c>
      <c r="B3738" t="s">
        <v>21</v>
      </c>
      <c r="C3738">
        <v>8</v>
      </c>
      <c r="D3738">
        <v>4</v>
      </c>
      <c r="E3738">
        <v>1</v>
      </c>
      <c r="F3738">
        <v>70</v>
      </c>
      <c r="G3738">
        <v>1.4667129629629683E-2</v>
      </c>
      <c r="H3738">
        <v>1.4667129629629683E-2</v>
      </c>
      <c r="I3738">
        <v>1.4667129629629683E-2</v>
      </c>
      <c r="J3738">
        <v>4</v>
      </c>
      <c r="K3738">
        <v>294840</v>
      </c>
      <c r="L3738">
        <v>1</v>
      </c>
    </row>
    <row r="3739" spans="1:12" x14ac:dyDescent="0.35">
      <c r="A3739">
        <v>6</v>
      </c>
      <c r="B3739" t="s">
        <v>19</v>
      </c>
      <c r="C3739">
        <v>5</v>
      </c>
      <c r="D3739" t="s">
        <v>326</v>
      </c>
      <c r="E3739">
        <v>1</v>
      </c>
      <c r="F3739">
        <v>60</v>
      </c>
      <c r="G3739" t="s">
        <v>320</v>
      </c>
      <c r="H3739">
        <v>175</v>
      </c>
      <c r="I3739">
        <v>175</v>
      </c>
      <c r="J3739" t="s">
        <v>326</v>
      </c>
      <c r="K3739">
        <v>294840</v>
      </c>
      <c r="L3739">
        <v>1</v>
      </c>
    </row>
    <row r="3740" spans="1:12" x14ac:dyDescent="0.35">
      <c r="A3740">
        <v>7</v>
      </c>
      <c r="B3740" t="s">
        <v>13</v>
      </c>
      <c r="C3740">
        <v>5</v>
      </c>
      <c r="D3740" t="s">
        <v>330</v>
      </c>
      <c r="E3740">
        <v>1</v>
      </c>
      <c r="F3740">
        <v>40</v>
      </c>
      <c r="G3740" t="s">
        <v>273</v>
      </c>
      <c r="H3740" t="s">
        <v>273</v>
      </c>
      <c r="J3740" t="s">
        <v>330</v>
      </c>
      <c r="K3740">
        <v>294840</v>
      </c>
      <c r="L3740">
        <v>1</v>
      </c>
    </row>
    <row r="3741" spans="1:12" x14ac:dyDescent="0.35">
      <c r="A3741">
        <v>8</v>
      </c>
      <c r="B3741" t="s">
        <v>19</v>
      </c>
      <c r="C3741">
        <v>5</v>
      </c>
      <c r="D3741" t="s">
        <v>326</v>
      </c>
      <c r="E3741">
        <v>1</v>
      </c>
      <c r="F3741">
        <v>60</v>
      </c>
      <c r="G3741" t="s">
        <v>164</v>
      </c>
      <c r="H3741" t="s">
        <v>164</v>
      </c>
      <c r="I3741">
        <v>9</v>
      </c>
      <c r="J3741" t="s">
        <v>326</v>
      </c>
      <c r="K3741">
        <v>294840</v>
      </c>
      <c r="L3741">
        <v>1</v>
      </c>
    </row>
    <row r="3742" spans="1:12" x14ac:dyDescent="0.35">
      <c r="A3742">
        <v>1</v>
      </c>
      <c r="B3742" t="s">
        <v>28</v>
      </c>
      <c r="C3742">
        <v>8</v>
      </c>
      <c r="D3742">
        <v>3</v>
      </c>
      <c r="E3742">
        <v>1</v>
      </c>
      <c r="F3742">
        <v>80</v>
      </c>
      <c r="G3742">
        <v>2.3832175925926347E-3</v>
      </c>
      <c r="H3742">
        <v>2.3832175925926347E-3</v>
      </c>
      <c r="I3742">
        <v>2.3832175925926347E-3</v>
      </c>
      <c r="J3742">
        <v>3</v>
      </c>
      <c r="K3742">
        <v>178647</v>
      </c>
      <c r="L3742">
        <v>1</v>
      </c>
    </row>
    <row r="3743" spans="1:12" x14ac:dyDescent="0.35">
      <c r="A3743">
        <v>2</v>
      </c>
      <c r="B3743" t="s">
        <v>28</v>
      </c>
      <c r="C3743">
        <v>8</v>
      </c>
      <c r="D3743">
        <v>3</v>
      </c>
      <c r="E3743">
        <v>1</v>
      </c>
      <c r="F3743">
        <v>80</v>
      </c>
      <c r="G3743">
        <v>8.6877314814814977E-3</v>
      </c>
      <c r="H3743">
        <v>8.6877314814814977E-3</v>
      </c>
      <c r="I3743">
        <v>8.6877314814814977E-3</v>
      </c>
      <c r="J3743">
        <v>3</v>
      </c>
      <c r="K3743">
        <v>178647</v>
      </c>
      <c r="L3743">
        <v>1</v>
      </c>
    </row>
    <row r="3744" spans="1:12" x14ac:dyDescent="0.35">
      <c r="A3744">
        <v>3</v>
      </c>
      <c r="B3744" t="s">
        <v>11</v>
      </c>
      <c r="C3744">
        <v>35</v>
      </c>
      <c r="D3744">
        <v>1</v>
      </c>
      <c r="E3744">
        <v>1</v>
      </c>
      <c r="F3744">
        <v>100</v>
      </c>
      <c r="G3744">
        <v>2.3304050925925912E-2</v>
      </c>
      <c r="H3744">
        <v>2.3304050925925912E-2</v>
      </c>
      <c r="I3744">
        <v>2.3304050925925912E-2</v>
      </c>
      <c r="J3744">
        <v>1</v>
      </c>
      <c r="K3744">
        <v>178647</v>
      </c>
      <c r="L3744">
        <v>1</v>
      </c>
    </row>
    <row r="3745" spans="1:12" x14ac:dyDescent="0.35">
      <c r="A3745">
        <v>4</v>
      </c>
      <c r="B3745" t="s">
        <v>16</v>
      </c>
      <c r="C3745">
        <v>6</v>
      </c>
      <c r="D3745">
        <v>8</v>
      </c>
      <c r="E3745">
        <v>1</v>
      </c>
      <c r="F3745">
        <v>30</v>
      </c>
      <c r="G3745">
        <v>2.9532407407406591E-3</v>
      </c>
      <c r="H3745">
        <v>2.9532407407406591E-3</v>
      </c>
      <c r="I3745">
        <v>2.9532407407406591E-3</v>
      </c>
      <c r="J3745">
        <v>8</v>
      </c>
      <c r="K3745">
        <v>178647</v>
      </c>
      <c r="L3745">
        <v>1</v>
      </c>
    </row>
    <row r="3746" spans="1:12" x14ac:dyDescent="0.35">
      <c r="A3746">
        <v>5</v>
      </c>
      <c r="B3746" t="s">
        <v>40</v>
      </c>
      <c r="C3746">
        <v>6</v>
      </c>
      <c r="D3746">
        <v>6</v>
      </c>
      <c r="E3746">
        <v>1</v>
      </c>
      <c r="F3746">
        <v>50</v>
      </c>
      <c r="G3746">
        <v>1.4807638888888919E-2</v>
      </c>
      <c r="H3746">
        <v>1.4807638888888919E-2</v>
      </c>
      <c r="I3746">
        <v>1.4807638888888919E-2</v>
      </c>
      <c r="J3746">
        <v>6</v>
      </c>
      <c r="K3746">
        <v>178647</v>
      </c>
      <c r="L3746">
        <v>1</v>
      </c>
    </row>
    <row r="3747" spans="1:12" x14ac:dyDescent="0.35">
      <c r="A3747">
        <v>6</v>
      </c>
      <c r="B3747" t="s">
        <v>36</v>
      </c>
      <c r="C3747">
        <v>9</v>
      </c>
      <c r="D3747">
        <v>9</v>
      </c>
      <c r="E3747">
        <v>1</v>
      </c>
      <c r="F3747">
        <v>20</v>
      </c>
      <c r="G3747" t="s">
        <v>339</v>
      </c>
      <c r="H3747">
        <v>105</v>
      </c>
      <c r="I3747">
        <v>105</v>
      </c>
      <c r="J3747">
        <v>9</v>
      </c>
      <c r="K3747">
        <v>178647</v>
      </c>
      <c r="L3747">
        <v>1</v>
      </c>
    </row>
    <row r="3748" spans="1:12" x14ac:dyDescent="0.35">
      <c r="A3748">
        <v>7</v>
      </c>
      <c r="B3748" t="s">
        <v>36</v>
      </c>
      <c r="C3748">
        <v>9</v>
      </c>
      <c r="D3748">
        <v>9</v>
      </c>
      <c r="E3748">
        <v>1</v>
      </c>
      <c r="F3748">
        <v>20</v>
      </c>
      <c r="G3748" t="s">
        <v>154</v>
      </c>
      <c r="H3748" t="s">
        <v>154</v>
      </c>
      <c r="I3748">
        <v>7</v>
      </c>
      <c r="J3748">
        <v>9</v>
      </c>
      <c r="K3748">
        <v>178647</v>
      </c>
      <c r="L3748">
        <v>1</v>
      </c>
    </row>
    <row r="3749" spans="1:12" x14ac:dyDescent="0.35">
      <c r="A3749">
        <v>8</v>
      </c>
      <c r="B3749" t="s">
        <v>16</v>
      </c>
      <c r="C3749">
        <v>9</v>
      </c>
      <c r="D3749">
        <v>8</v>
      </c>
      <c r="E3749">
        <v>1</v>
      </c>
      <c r="F3749">
        <v>30</v>
      </c>
      <c r="G3749" t="s">
        <v>202</v>
      </c>
      <c r="H3749" t="s">
        <v>202</v>
      </c>
      <c r="I3749">
        <v>18</v>
      </c>
      <c r="J3749">
        <v>8</v>
      </c>
      <c r="K3749">
        <v>178647</v>
      </c>
      <c r="L3749">
        <v>1</v>
      </c>
    </row>
    <row r="3750" spans="1:12" x14ac:dyDescent="0.35">
      <c r="A3750">
        <v>1</v>
      </c>
      <c r="B3750" t="s">
        <v>40</v>
      </c>
      <c r="C3750">
        <v>3</v>
      </c>
      <c r="D3750">
        <v>6</v>
      </c>
      <c r="E3750">
        <v>1</v>
      </c>
      <c r="F3750">
        <v>50</v>
      </c>
      <c r="G3750">
        <v>2.4567129629629036E-3</v>
      </c>
      <c r="H3750">
        <v>2.4567129629629036E-3</v>
      </c>
      <c r="I3750">
        <v>2.4567129629629036E-3</v>
      </c>
      <c r="J3750">
        <v>6</v>
      </c>
      <c r="K3750">
        <v>8770</v>
      </c>
      <c r="L3750">
        <v>1</v>
      </c>
    </row>
    <row r="3751" spans="1:12" x14ac:dyDescent="0.35">
      <c r="A3751">
        <v>2</v>
      </c>
      <c r="B3751" t="s">
        <v>13</v>
      </c>
      <c r="C3751">
        <v>3</v>
      </c>
      <c r="D3751">
        <v>7</v>
      </c>
      <c r="E3751">
        <v>1</v>
      </c>
      <c r="F3751">
        <v>40</v>
      </c>
      <c r="G3751">
        <v>8.8312500000000682E-3</v>
      </c>
      <c r="H3751">
        <v>8.8312500000000682E-3</v>
      </c>
      <c r="I3751">
        <v>8.8312500000000682E-3</v>
      </c>
      <c r="J3751">
        <v>7</v>
      </c>
      <c r="K3751">
        <v>8770</v>
      </c>
      <c r="L3751">
        <v>1</v>
      </c>
    </row>
    <row r="3752" spans="1:12" x14ac:dyDescent="0.35">
      <c r="A3752">
        <v>3</v>
      </c>
      <c r="B3752" t="s">
        <v>19</v>
      </c>
      <c r="C3752">
        <v>34</v>
      </c>
      <c r="D3752">
        <v>5</v>
      </c>
      <c r="E3752">
        <v>1</v>
      </c>
      <c r="F3752">
        <v>60</v>
      </c>
      <c r="G3752">
        <v>2.5842129629629618E-2</v>
      </c>
      <c r="H3752">
        <v>2.5842129629629618E-2</v>
      </c>
      <c r="I3752">
        <v>2.5842129629629618E-2</v>
      </c>
      <c r="J3752">
        <v>5</v>
      </c>
      <c r="K3752">
        <v>8770</v>
      </c>
      <c r="L3752">
        <v>1</v>
      </c>
    </row>
    <row r="3753" spans="1:12" x14ac:dyDescent="0.35">
      <c r="A3753">
        <v>4</v>
      </c>
      <c r="B3753" t="s">
        <v>19</v>
      </c>
      <c r="C3753">
        <v>3</v>
      </c>
      <c r="D3753">
        <v>5</v>
      </c>
      <c r="E3753">
        <v>1</v>
      </c>
      <c r="F3753">
        <v>60</v>
      </c>
      <c r="G3753">
        <v>2.7038194444444219E-3</v>
      </c>
      <c r="H3753">
        <v>2.7038194444444219E-3</v>
      </c>
      <c r="I3753">
        <v>2.7038194444444219E-3</v>
      </c>
      <c r="J3753">
        <v>5</v>
      </c>
      <c r="K3753">
        <v>8770</v>
      </c>
      <c r="L3753">
        <v>1</v>
      </c>
    </row>
    <row r="3754" spans="1:12" x14ac:dyDescent="0.35">
      <c r="A3754">
        <v>5</v>
      </c>
      <c r="B3754" t="s">
        <v>36</v>
      </c>
      <c r="C3754">
        <v>3</v>
      </c>
      <c r="D3754">
        <v>9</v>
      </c>
      <c r="E3754">
        <v>1</v>
      </c>
      <c r="F3754">
        <v>20</v>
      </c>
      <c r="G3754">
        <v>1.5931018518518414E-2</v>
      </c>
      <c r="H3754">
        <v>1.5931018518518414E-2</v>
      </c>
      <c r="I3754">
        <v>1.5931018518518414E-2</v>
      </c>
      <c r="J3754">
        <v>9</v>
      </c>
      <c r="K3754">
        <v>8770</v>
      </c>
      <c r="L3754">
        <v>1</v>
      </c>
    </row>
    <row r="3755" spans="1:12" x14ac:dyDescent="0.35">
      <c r="A3755">
        <v>6</v>
      </c>
      <c r="B3755" t="s">
        <v>19</v>
      </c>
      <c r="C3755">
        <v>3</v>
      </c>
      <c r="D3755" t="s">
        <v>326</v>
      </c>
      <c r="E3755">
        <v>1</v>
      </c>
      <c r="F3755">
        <v>60</v>
      </c>
      <c r="G3755" t="s">
        <v>320</v>
      </c>
      <c r="H3755">
        <v>175</v>
      </c>
      <c r="I3755">
        <v>175</v>
      </c>
      <c r="J3755" t="s">
        <v>326</v>
      </c>
      <c r="K3755">
        <v>8770</v>
      </c>
      <c r="L3755">
        <v>1</v>
      </c>
    </row>
    <row r="3756" spans="1:12" x14ac:dyDescent="0.35">
      <c r="A3756">
        <v>7</v>
      </c>
      <c r="B3756" t="s">
        <v>13</v>
      </c>
      <c r="C3756">
        <v>3</v>
      </c>
      <c r="D3756" t="s">
        <v>330</v>
      </c>
      <c r="E3756">
        <v>1</v>
      </c>
      <c r="F3756">
        <v>40</v>
      </c>
      <c r="G3756" t="s">
        <v>273</v>
      </c>
      <c r="H3756" t="s">
        <v>273</v>
      </c>
      <c r="J3756" t="s">
        <v>330</v>
      </c>
      <c r="K3756">
        <v>8770</v>
      </c>
      <c r="L3756">
        <v>1</v>
      </c>
    </row>
    <row r="3757" spans="1:12" x14ac:dyDescent="0.35">
      <c r="A3757">
        <v>8</v>
      </c>
      <c r="B3757" t="s">
        <v>19</v>
      </c>
      <c r="C3757">
        <v>3</v>
      </c>
      <c r="D3757" t="s">
        <v>326</v>
      </c>
      <c r="E3757">
        <v>1</v>
      </c>
      <c r="F3757">
        <v>60</v>
      </c>
      <c r="G3757" t="s">
        <v>164</v>
      </c>
      <c r="H3757" t="s">
        <v>164</v>
      </c>
      <c r="I3757">
        <v>9</v>
      </c>
      <c r="J3757" t="s">
        <v>326</v>
      </c>
      <c r="K3757">
        <v>8770</v>
      </c>
      <c r="L3757">
        <v>1</v>
      </c>
    </row>
    <row r="3758" spans="1:12" x14ac:dyDescent="0.35">
      <c r="A3758">
        <v>1</v>
      </c>
      <c r="B3758" t="s">
        <v>36</v>
      </c>
      <c r="C3758">
        <v>9</v>
      </c>
      <c r="D3758">
        <v>9</v>
      </c>
      <c r="E3758">
        <v>1</v>
      </c>
      <c r="F3758">
        <v>20</v>
      </c>
      <c r="G3758">
        <v>2.571759259259343E-3</v>
      </c>
      <c r="H3758">
        <v>2.571759259259343E-3</v>
      </c>
      <c r="I3758">
        <v>2.571759259259343E-3</v>
      </c>
      <c r="J3758">
        <v>9</v>
      </c>
      <c r="K3758">
        <v>8618</v>
      </c>
      <c r="L3758">
        <v>1</v>
      </c>
    </row>
    <row r="3759" spans="1:12" x14ac:dyDescent="0.35">
      <c r="A3759">
        <v>2</v>
      </c>
      <c r="B3759" t="s">
        <v>16</v>
      </c>
      <c r="C3759">
        <v>9</v>
      </c>
      <c r="D3759">
        <v>8</v>
      </c>
      <c r="E3759">
        <v>1</v>
      </c>
      <c r="F3759">
        <v>30</v>
      </c>
      <c r="G3759">
        <v>8.849768518518486E-3</v>
      </c>
      <c r="H3759">
        <v>8.849768518518486E-3</v>
      </c>
      <c r="I3759">
        <v>8.849768518518486E-3</v>
      </c>
      <c r="J3759">
        <v>8</v>
      </c>
      <c r="K3759">
        <v>8618</v>
      </c>
      <c r="L3759">
        <v>1</v>
      </c>
    </row>
    <row r="3760" spans="1:12" x14ac:dyDescent="0.35">
      <c r="A3760">
        <v>3</v>
      </c>
      <c r="B3760" t="s">
        <v>16</v>
      </c>
      <c r="C3760">
        <v>37</v>
      </c>
      <c r="D3760">
        <v>8</v>
      </c>
      <c r="E3760">
        <v>1</v>
      </c>
      <c r="F3760">
        <v>30</v>
      </c>
      <c r="G3760">
        <v>2.7915740740740658E-2</v>
      </c>
      <c r="H3760">
        <v>2.7915740740740658E-2</v>
      </c>
      <c r="I3760">
        <v>2.7915740740740658E-2</v>
      </c>
      <c r="J3760">
        <v>8</v>
      </c>
      <c r="K3760">
        <v>8618</v>
      </c>
      <c r="L3760">
        <v>1</v>
      </c>
    </row>
    <row r="3761" spans="1:12" x14ac:dyDescent="0.35">
      <c r="A3761">
        <v>4</v>
      </c>
      <c r="B3761" t="s">
        <v>36</v>
      </c>
      <c r="C3761">
        <v>10</v>
      </c>
      <c r="D3761">
        <v>9</v>
      </c>
      <c r="E3761">
        <v>1</v>
      </c>
      <c r="F3761">
        <v>20</v>
      </c>
      <c r="G3761" t="s">
        <v>68</v>
      </c>
      <c r="H3761" t="s">
        <v>68</v>
      </c>
      <c r="I3761">
        <v>6</v>
      </c>
      <c r="J3761">
        <v>9</v>
      </c>
      <c r="K3761">
        <v>8618</v>
      </c>
      <c r="L3761">
        <v>1</v>
      </c>
    </row>
    <row r="3762" spans="1:12" x14ac:dyDescent="0.35">
      <c r="A3762">
        <v>5</v>
      </c>
      <c r="B3762" t="s">
        <v>16</v>
      </c>
      <c r="C3762">
        <v>10</v>
      </c>
      <c r="D3762">
        <v>8</v>
      </c>
      <c r="E3762">
        <v>1</v>
      </c>
      <c r="F3762">
        <v>30</v>
      </c>
      <c r="G3762">
        <v>1.587187499999998E-2</v>
      </c>
      <c r="H3762">
        <v>1.587187499999998E-2</v>
      </c>
      <c r="I3762">
        <v>1.587187499999998E-2</v>
      </c>
      <c r="J3762">
        <v>8</v>
      </c>
      <c r="K3762">
        <v>8618</v>
      </c>
      <c r="L3762">
        <v>1</v>
      </c>
    </row>
    <row r="3763" spans="1:12" x14ac:dyDescent="0.35">
      <c r="A3763">
        <v>6</v>
      </c>
      <c r="B3763" t="s">
        <v>21</v>
      </c>
      <c r="C3763">
        <v>2</v>
      </c>
      <c r="D3763">
        <v>4</v>
      </c>
      <c r="E3763">
        <v>1</v>
      </c>
      <c r="F3763">
        <v>70</v>
      </c>
      <c r="G3763" t="s">
        <v>333</v>
      </c>
      <c r="H3763">
        <v>185</v>
      </c>
      <c r="I3763">
        <v>185</v>
      </c>
      <c r="J3763">
        <v>4</v>
      </c>
      <c r="K3763">
        <v>8618</v>
      </c>
      <c r="L3763">
        <v>1</v>
      </c>
    </row>
    <row r="3764" spans="1:12" x14ac:dyDescent="0.35">
      <c r="A3764">
        <v>7</v>
      </c>
      <c r="B3764" t="s">
        <v>21</v>
      </c>
      <c r="C3764">
        <v>2</v>
      </c>
      <c r="D3764">
        <v>4</v>
      </c>
      <c r="E3764">
        <v>1</v>
      </c>
      <c r="F3764">
        <v>70</v>
      </c>
      <c r="G3764">
        <v>3.7704861111111931E-3</v>
      </c>
      <c r="H3764">
        <v>3.7704861111111931E-3</v>
      </c>
      <c r="I3764">
        <v>3.7704861111111931E-3</v>
      </c>
      <c r="J3764">
        <v>4</v>
      </c>
      <c r="K3764">
        <v>8618</v>
      </c>
      <c r="L3764">
        <v>1</v>
      </c>
    </row>
    <row r="3765" spans="1:12" x14ac:dyDescent="0.35">
      <c r="A3765">
        <v>8</v>
      </c>
      <c r="B3765" t="s">
        <v>28</v>
      </c>
      <c r="C3765">
        <v>2</v>
      </c>
      <c r="D3765">
        <v>3</v>
      </c>
      <c r="E3765">
        <v>1</v>
      </c>
      <c r="F3765">
        <v>80</v>
      </c>
      <c r="G3765" t="s">
        <v>150</v>
      </c>
      <c r="H3765" t="s">
        <v>150</v>
      </c>
      <c r="I3765">
        <v>2</v>
      </c>
      <c r="J3765">
        <v>3</v>
      </c>
      <c r="K3765">
        <v>8618</v>
      </c>
      <c r="L3765">
        <v>1</v>
      </c>
    </row>
    <row r="3766" spans="1:12" x14ac:dyDescent="0.35">
      <c r="A3766">
        <v>1</v>
      </c>
      <c r="B3766" t="s">
        <v>16</v>
      </c>
      <c r="C3766">
        <v>4</v>
      </c>
      <c r="D3766">
        <v>8</v>
      </c>
      <c r="E3766">
        <v>1</v>
      </c>
      <c r="F3766">
        <v>30</v>
      </c>
      <c r="G3766">
        <v>2.520138888888912E-3</v>
      </c>
      <c r="H3766">
        <v>2.520138888888912E-3</v>
      </c>
      <c r="I3766">
        <v>2.520138888888912E-3</v>
      </c>
      <c r="J3766">
        <v>8</v>
      </c>
      <c r="K3766">
        <v>50423</v>
      </c>
      <c r="L3766">
        <v>1</v>
      </c>
    </row>
    <row r="3767" spans="1:12" x14ac:dyDescent="0.35">
      <c r="A3767">
        <v>2</v>
      </c>
      <c r="B3767" t="s">
        <v>36</v>
      </c>
      <c r="C3767">
        <v>4</v>
      </c>
      <c r="D3767">
        <v>9</v>
      </c>
      <c r="E3767">
        <v>1</v>
      </c>
      <c r="F3767">
        <v>20</v>
      </c>
      <c r="G3767">
        <v>9.0091435185184476E-3</v>
      </c>
      <c r="H3767">
        <v>9.0091435185184476E-3</v>
      </c>
      <c r="I3767">
        <v>9.0091435185184476E-3</v>
      </c>
      <c r="J3767">
        <v>9</v>
      </c>
      <c r="K3767">
        <v>50423</v>
      </c>
      <c r="L3767">
        <v>1</v>
      </c>
    </row>
    <row r="3768" spans="1:12" x14ac:dyDescent="0.35">
      <c r="A3768">
        <v>3</v>
      </c>
      <c r="B3768" t="s">
        <v>36</v>
      </c>
      <c r="C3768">
        <v>32</v>
      </c>
      <c r="D3768">
        <v>9</v>
      </c>
      <c r="E3768">
        <v>1</v>
      </c>
      <c r="F3768">
        <v>20</v>
      </c>
      <c r="G3768">
        <v>3.0277199074074002E-2</v>
      </c>
      <c r="H3768">
        <v>3.0277199074074002E-2</v>
      </c>
      <c r="I3768">
        <v>3.0277199074074002E-2</v>
      </c>
      <c r="J3768">
        <v>9</v>
      </c>
      <c r="K3768">
        <v>50423</v>
      </c>
      <c r="L3768">
        <v>1</v>
      </c>
    </row>
    <row r="3769" spans="1:12" x14ac:dyDescent="0.35">
      <c r="A3769">
        <v>4</v>
      </c>
      <c r="B3769" t="s">
        <v>13</v>
      </c>
      <c r="C3769">
        <v>2</v>
      </c>
      <c r="D3769">
        <v>7</v>
      </c>
      <c r="E3769">
        <v>1</v>
      </c>
      <c r="F3769">
        <v>40</v>
      </c>
      <c r="G3769">
        <v>2.8296296296297374E-3</v>
      </c>
      <c r="H3769">
        <v>2.8296296296297374E-3</v>
      </c>
      <c r="I3769">
        <v>2.8296296296297374E-3</v>
      </c>
      <c r="J3769">
        <v>7</v>
      </c>
      <c r="K3769">
        <v>50423</v>
      </c>
      <c r="L3769">
        <v>1</v>
      </c>
    </row>
    <row r="3770" spans="1:12" x14ac:dyDescent="0.35">
      <c r="A3770">
        <v>5</v>
      </c>
      <c r="B3770" t="s">
        <v>13</v>
      </c>
      <c r="C3770">
        <v>2</v>
      </c>
      <c r="D3770">
        <v>7</v>
      </c>
      <c r="E3770">
        <v>1</v>
      </c>
      <c r="F3770">
        <v>40</v>
      </c>
      <c r="G3770">
        <v>1.4878009259259306E-2</v>
      </c>
      <c r="H3770">
        <v>1.4878009259259306E-2</v>
      </c>
      <c r="I3770">
        <v>1.4878009259259306E-2</v>
      </c>
      <c r="J3770">
        <v>7</v>
      </c>
      <c r="K3770">
        <v>50423</v>
      </c>
      <c r="L3770">
        <v>1</v>
      </c>
    </row>
    <row r="3771" spans="1:12" x14ac:dyDescent="0.35">
      <c r="A3771">
        <v>6</v>
      </c>
      <c r="B3771" t="s">
        <v>11</v>
      </c>
      <c r="C3771">
        <v>10</v>
      </c>
      <c r="D3771" t="s">
        <v>318</v>
      </c>
      <c r="E3771">
        <v>1</v>
      </c>
      <c r="F3771">
        <v>100</v>
      </c>
      <c r="G3771" t="s">
        <v>319</v>
      </c>
      <c r="H3771">
        <v>195</v>
      </c>
      <c r="I3771">
        <v>195</v>
      </c>
      <c r="J3771" t="s">
        <v>318</v>
      </c>
      <c r="K3771">
        <v>50423</v>
      </c>
      <c r="L3771">
        <v>1</v>
      </c>
    </row>
    <row r="3772" spans="1:12" x14ac:dyDescent="0.35">
      <c r="A3772">
        <v>7</v>
      </c>
      <c r="B3772" t="s">
        <v>40</v>
      </c>
      <c r="C3772">
        <v>10</v>
      </c>
      <c r="D3772">
        <v>6</v>
      </c>
      <c r="E3772">
        <v>1</v>
      </c>
      <c r="F3772">
        <v>50</v>
      </c>
      <c r="G3772">
        <v>4.1615740740741369E-3</v>
      </c>
      <c r="H3772">
        <v>4.1615740740741369E-3</v>
      </c>
      <c r="I3772">
        <v>4.1615740740741369E-3</v>
      </c>
      <c r="J3772">
        <v>6</v>
      </c>
      <c r="K3772">
        <v>50423</v>
      </c>
      <c r="L3772">
        <v>1</v>
      </c>
    </row>
    <row r="3773" spans="1:12" x14ac:dyDescent="0.35">
      <c r="A3773">
        <v>8</v>
      </c>
      <c r="B3773" t="s">
        <v>13</v>
      </c>
      <c r="C3773">
        <v>10</v>
      </c>
      <c r="D3773">
        <v>7</v>
      </c>
      <c r="E3773">
        <v>1</v>
      </c>
      <c r="F3773">
        <v>40</v>
      </c>
      <c r="G3773" t="s">
        <v>200</v>
      </c>
      <c r="H3773" t="s">
        <v>200</v>
      </c>
      <c r="I3773">
        <v>17</v>
      </c>
      <c r="J3773">
        <v>7</v>
      </c>
      <c r="K3773">
        <v>50423</v>
      </c>
      <c r="L3773">
        <v>1</v>
      </c>
    </row>
    <row r="3774" spans="1:12" x14ac:dyDescent="0.35">
      <c r="A3774">
        <v>1</v>
      </c>
      <c r="B3774" t="s">
        <v>69</v>
      </c>
      <c r="C3774">
        <v>1</v>
      </c>
      <c r="D3774">
        <v>10</v>
      </c>
      <c r="E3774">
        <v>1</v>
      </c>
      <c r="F3774">
        <v>10</v>
      </c>
      <c r="G3774">
        <v>2.9146990740740453E-3</v>
      </c>
      <c r="H3774">
        <v>2.9146990740740453E-3</v>
      </c>
      <c r="I3774">
        <v>2.9146990740740453E-3</v>
      </c>
      <c r="J3774">
        <v>10</v>
      </c>
      <c r="K3774">
        <v>586578</v>
      </c>
      <c r="L3774">
        <v>1</v>
      </c>
    </row>
    <row r="3775" spans="1:12" x14ac:dyDescent="0.35">
      <c r="A3775">
        <v>2</v>
      </c>
      <c r="B3775" t="s">
        <v>69</v>
      </c>
      <c r="C3775">
        <v>1</v>
      </c>
      <c r="D3775">
        <v>10</v>
      </c>
      <c r="E3775">
        <v>1</v>
      </c>
      <c r="F3775">
        <v>10</v>
      </c>
      <c r="G3775">
        <v>9.8662037037036132E-3</v>
      </c>
      <c r="H3775">
        <v>9.8662037037036132E-3</v>
      </c>
      <c r="I3775">
        <v>9.8662037037036132E-3</v>
      </c>
      <c r="J3775">
        <v>10</v>
      </c>
      <c r="K3775">
        <v>586578</v>
      </c>
      <c r="L3775">
        <v>1</v>
      </c>
    </row>
    <row r="3776" spans="1:12" x14ac:dyDescent="0.35">
      <c r="A3776">
        <v>3</v>
      </c>
      <c r="C3776">
        <v>68</v>
      </c>
      <c r="D3776" t="s">
        <v>257</v>
      </c>
      <c r="E3776">
        <v>1</v>
      </c>
      <c r="F3776">
        <v>0</v>
      </c>
      <c r="J3776" t="s">
        <v>257</v>
      </c>
      <c r="K3776">
        <v>586578</v>
      </c>
      <c r="L3776">
        <v>1</v>
      </c>
    </row>
    <row r="3777" spans="1:12" x14ac:dyDescent="0.35">
      <c r="A3777">
        <v>4</v>
      </c>
      <c r="C3777">
        <v>0</v>
      </c>
      <c r="D3777" t="s">
        <v>257</v>
      </c>
      <c r="E3777">
        <v>0</v>
      </c>
      <c r="F3777">
        <v>0</v>
      </c>
      <c r="J3777" t="s">
        <v>257</v>
      </c>
      <c r="K3777">
        <v>586578</v>
      </c>
      <c r="L3777">
        <v>1</v>
      </c>
    </row>
    <row r="3778" spans="1:12" x14ac:dyDescent="0.35">
      <c r="A3778">
        <v>5</v>
      </c>
      <c r="C3778">
        <v>0</v>
      </c>
      <c r="D3778" t="s">
        <v>257</v>
      </c>
      <c r="E3778">
        <v>0</v>
      </c>
      <c r="F3778">
        <v>0</v>
      </c>
      <c r="J3778" t="s">
        <v>257</v>
      </c>
      <c r="K3778">
        <v>586578</v>
      </c>
      <c r="L3778">
        <v>1</v>
      </c>
    </row>
    <row r="3779" spans="1:12" x14ac:dyDescent="0.35">
      <c r="A3779">
        <v>6</v>
      </c>
      <c r="C3779">
        <v>0</v>
      </c>
      <c r="D3779" t="s">
        <v>257</v>
      </c>
      <c r="E3779">
        <v>0</v>
      </c>
      <c r="F3779">
        <v>0</v>
      </c>
      <c r="J3779" t="s">
        <v>257</v>
      </c>
      <c r="K3779">
        <v>586578</v>
      </c>
      <c r="L3779">
        <v>1</v>
      </c>
    </row>
    <row r="3780" spans="1:12" x14ac:dyDescent="0.35">
      <c r="A3780">
        <v>7</v>
      </c>
      <c r="C3780">
        <v>0</v>
      </c>
      <c r="D3780" t="s">
        <v>257</v>
      </c>
      <c r="E3780">
        <v>0</v>
      </c>
      <c r="F3780">
        <v>0</v>
      </c>
      <c r="J3780" t="s">
        <v>257</v>
      </c>
      <c r="K3780">
        <v>586578</v>
      </c>
      <c r="L3780">
        <v>1</v>
      </c>
    </row>
    <row r="3781" spans="1:12" x14ac:dyDescent="0.35">
      <c r="A3781">
        <v>8</v>
      </c>
      <c r="C3781">
        <v>0</v>
      </c>
      <c r="D3781" t="s">
        <v>257</v>
      </c>
      <c r="E3781">
        <v>0</v>
      </c>
      <c r="F3781">
        <v>0</v>
      </c>
      <c r="J3781" t="s">
        <v>257</v>
      </c>
      <c r="K3781">
        <v>586578</v>
      </c>
      <c r="L3781">
        <v>1</v>
      </c>
    </row>
    <row r="3782" spans="1:12" x14ac:dyDescent="0.35">
      <c r="A3782">
        <v>1</v>
      </c>
      <c r="B3782" t="s">
        <v>11</v>
      </c>
      <c r="C3782">
        <v>16</v>
      </c>
      <c r="D3782">
        <v>1</v>
      </c>
      <c r="E3782">
        <v>1</v>
      </c>
      <c r="F3782">
        <v>100</v>
      </c>
      <c r="G3782">
        <v>2.0251157407407128E-3</v>
      </c>
      <c r="H3782">
        <v>2.0251157407407128E-3</v>
      </c>
      <c r="I3782">
        <v>2.0251157407407128E-3</v>
      </c>
      <c r="J3782">
        <v>1</v>
      </c>
      <c r="K3782">
        <v>721301</v>
      </c>
      <c r="L3782">
        <v>1</v>
      </c>
    </row>
    <row r="3783" spans="1:12" x14ac:dyDescent="0.35">
      <c r="A3783">
        <v>2</v>
      </c>
      <c r="B3783" t="s">
        <v>21</v>
      </c>
      <c r="C3783">
        <v>16</v>
      </c>
      <c r="D3783">
        <v>4</v>
      </c>
      <c r="E3783">
        <v>1</v>
      </c>
      <c r="F3783">
        <v>70</v>
      </c>
      <c r="G3783">
        <v>8.955787037037144E-3</v>
      </c>
      <c r="H3783">
        <v>8.955787037037144E-3</v>
      </c>
      <c r="I3783">
        <v>8.955787037037144E-3</v>
      </c>
      <c r="J3783">
        <v>4</v>
      </c>
      <c r="K3783">
        <v>721301</v>
      </c>
      <c r="L3783">
        <v>1</v>
      </c>
    </row>
    <row r="3784" spans="1:12" x14ac:dyDescent="0.35">
      <c r="A3784">
        <v>3</v>
      </c>
      <c r="B3784" t="s">
        <v>20</v>
      </c>
      <c r="C3784">
        <v>41</v>
      </c>
      <c r="D3784">
        <v>2</v>
      </c>
      <c r="E3784">
        <v>1</v>
      </c>
      <c r="F3784">
        <v>90</v>
      </c>
      <c r="G3784">
        <v>2.1759490740740794E-2</v>
      </c>
      <c r="H3784">
        <v>2.1759490740740794E-2</v>
      </c>
      <c r="I3784">
        <v>2.1759490740740794E-2</v>
      </c>
      <c r="J3784">
        <v>2</v>
      </c>
      <c r="K3784">
        <v>721301</v>
      </c>
      <c r="L3784">
        <v>1</v>
      </c>
    </row>
    <row r="3785" spans="1:12" x14ac:dyDescent="0.35">
      <c r="A3785">
        <v>4</v>
      </c>
      <c r="B3785" t="s">
        <v>20</v>
      </c>
      <c r="C3785">
        <v>15</v>
      </c>
      <c r="D3785">
        <v>2</v>
      </c>
      <c r="E3785">
        <v>1</v>
      </c>
      <c r="F3785">
        <v>90</v>
      </c>
      <c r="G3785">
        <v>2.3155092592592741E-3</v>
      </c>
      <c r="H3785">
        <v>2.3155092592592741E-3</v>
      </c>
      <c r="I3785">
        <v>2.3155092592592741E-3</v>
      </c>
      <c r="J3785">
        <v>2</v>
      </c>
      <c r="K3785">
        <v>721301</v>
      </c>
      <c r="L3785">
        <v>1</v>
      </c>
    </row>
    <row r="3786" spans="1:12" x14ac:dyDescent="0.35">
      <c r="A3786">
        <v>5</v>
      </c>
      <c r="B3786" t="s">
        <v>11</v>
      </c>
      <c r="C3786">
        <v>15</v>
      </c>
      <c r="D3786">
        <v>1</v>
      </c>
      <c r="E3786">
        <v>1</v>
      </c>
      <c r="F3786">
        <v>100</v>
      </c>
      <c r="G3786">
        <v>1.3578703703703621E-2</v>
      </c>
      <c r="H3786">
        <v>1.3578703703703621E-2</v>
      </c>
      <c r="I3786">
        <v>1.3578703703703621E-2</v>
      </c>
      <c r="J3786">
        <v>1</v>
      </c>
      <c r="K3786">
        <v>721301</v>
      </c>
      <c r="L3786">
        <v>1</v>
      </c>
    </row>
    <row r="3787" spans="1:12" x14ac:dyDescent="0.35">
      <c r="A3787">
        <v>6</v>
      </c>
      <c r="B3787" t="s">
        <v>16</v>
      </c>
      <c r="C3787">
        <v>15</v>
      </c>
      <c r="D3787" t="s">
        <v>327</v>
      </c>
      <c r="E3787">
        <v>1</v>
      </c>
      <c r="F3787">
        <v>30</v>
      </c>
      <c r="G3787" t="s">
        <v>322</v>
      </c>
      <c r="H3787">
        <v>205</v>
      </c>
      <c r="I3787">
        <v>205</v>
      </c>
      <c r="J3787" t="s">
        <v>327</v>
      </c>
      <c r="K3787">
        <v>721301</v>
      </c>
      <c r="L3787">
        <v>1</v>
      </c>
    </row>
    <row r="3788" spans="1:12" x14ac:dyDescent="0.35">
      <c r="A3788">
        <v>7</v>
      </c>
      <c r="B3788" t="s">
        <v>28</v>
      </c>
      <c r="C3788">
        <v>15</v>
      </c>
      <c r="D3788">
        <v>3</v>
      </c>
      <c r="E3788">
        <v>1</v>
      </c>
      <c r="F3788">
        <v>80</v>
      </c>
      <c r="G3788">
        <v>4.1668981481481904E-3</v>
      </c>
      <c r="H3788">
        <v>4.1668981481481904E-3</v>
      </c>
      <c r="I3788">
        <v>4.1668981481481904E-3</v>
      </c>
      <c r="J3788">
        <v>3</v>
      </c>
      <c r="K3788">
        <v>721301</v>
      </c>
      <c r="L3788">
        <v>1</v>
      </c>
    </row>
    <row r="3789" spans="1:12" x14ac:dyDescent="0.35">
      <c r="A3789">
        <v>8</v>
      </c>
      <c r="B3789" t="s">
        <v>21</v>
      </c>
      <c r="C3789">
        <v>15</v>
      </c>
      <c r="D3789">
        <v>4</v>
      </c>
      <c r="E3789">
        <v>1</v>
      </c>
      <c r="F3789">
        <v>70</v>
      </c>
      <c r="G3789">
        <v>3.782523148148087E-3</v>
      </c>
      <c r="H3789">
        <v>3.782523148148087E-3</v>
      </c>
      <c r="I3789">
        <v>3.782523148148087E-3</v>
      </c>
      <c r="J3789">
        <v>4</v>
      </c>
      <c r="K3789">
        <v>721301</v>
      </c>
      <c r="L3789">
        <v>1</v>
      </c>
    </row>
    <row r="3790" spans="1:12" x14ac:dyDescent="0.35">
      <c r="A3790">
        <v>1</v>
      </c>
      <c r="B3790" t="s">
        <v>36</v>
      </c>
      <c r="C3790">
        <v>15</v>
      </c>
      <c r="D3790">
        <v>9</v>
      </c>
      <c r="E3790">
        <v>1</v>
      </c>
      <c r="F3790">
        <v>20</v>
      </c>
      <c r="G3790">
        <v>2.3390046296296596E-3</v>
      </c>
      <c r="H3790">
        <v>2.3390046296296596E-3</v>
      </c>
      <c r="I3790">
        <v>2.3390046296296596E-3</v>
      </c>
      <c r="J3790">
        <v>9</v>
      </c>
      <c r="K3790">
        <v>297488</v>
      </c>
      <c r="L3790">
        <v>1</v>
      </c>
    </row>
    <row r="3791" spans="1:12" x14ac:dyDescent="0.35">
      <c r="A3791">
        <v>2</v>
      </c>
      <c r="B3791" t="s">
        <v>11</v>
      </c>
      <c r="C3791">
        <v>15</v>
      </c>
      <c r="D3791">
        <v>1</v>
      </c>
      <c r="E3791">
        <v>1</v>
      </c>
      <c r="F3791">
        <v>100</v>
      </c>
      <c r="G3791">
        <v>7.4085648148147776E-3</v>
      </c>
      <c r="H3791">
        <v>7.4085648148147776E-3</v>
      </c>
      <c r="I3791">
        <v>7.4085648148147776E-3</v>
      </c>
      <c r="J3791">
        <v>1</v>
      </c>
      <c r="K3791">
        <v>297488</v>
      </c>
      <c r="L3791">
        <v>1</v>
      </c>
    </row>
    <row r="3792" spans="1:12" x14ac:dyDescent="0.35">
      <c r="A3792">
        <v>3</v>
      </c>
      <c r="B3792" t="s">
        <v>11</v>
      </c>
      <c r="C3792">
        <v>40</v>
      </c>
      <c r="D3792">
        <v>1</v>
      </c>
      <c r="E3792">
        <v>1</v>
      </c>
      <c r="F3792">
        <v>100</v>
      </c>
      <c r="G3792">
        <v>2.1745486111111045E-2</v>
      </c>
      <c r="H3792">
        <v>2.1745486111111045E-2</v>
      </c>
      <c r="I3792">
        <v>2.1745486111111045E-2</v>
      </c>
      <c r="J3792">
        <v>1</v>
      </c>
      <c r="K3792">
        <v>297488</v>
      </c>
      <c r="L3792">
        <v>1</v>
      </c>
    </row>
    <row r="3793" spans="1:12" x14ac:dyDescent="0.35">
      <c r="A3793">
        <v>4</v>
      </c>
      <c r="B3793" t="s">
        <v>11</v>
      </c>
      <c r="C3793">
        <v>16</v>
      </c>
      <c r="D3793">
        <v>1</v>
      </c>
      <c r="E3793">
        <v>1</v>
      </c>
      <c r="F3793">
        <v>100</v>
      </c>
      <c r="G3793">
        <v>2.0821759259259665E-3</v>
      </c>
      <c r="H3793">
        <v>2.0821759259259665E-3</v>
      </c>
      <c r="I3793">
        <v>2.0821759259259665E-3</v>
      </c>
      <c r="J3793">
        <v>1</v>
      </c>
      <c r="K3793">
        <v>297488</v>
      </c>
      <c r="L3793">
        <v>1</v>
      </c>
    </row>
    <row r="3794" spans="1:12" x14ac:dyDescent="0.35">
      <c r="A3794">
        <v>5</v>
      </c>
      <c r="B3794" t="s">
        <v>20</v>
      </c>
      <c r="C3794">
        <v>16</v>
      </c>
      <c r="D3794">
        <v>2</v>
      </c>
      <c r="E3794">
        <v>1</v>
      </c>
      <c r="F3794">
        <v>90</v>
      </c>
      <c r="G3794">
        <v>1.4275347222222123E-2</v>
      </c>
      <c r="H3794">
        <v>1.4275347222222123E-2</v>
      </c>
      <c r="I3794">
        <v>1.4275347222222123E-2</v>
      </c>
      <c r="J3794">
        <v>2</v>
      </c>
      <c r="K3794">
        <v>297488</v>
      </c>
      <c r="L3794">
        <v>1</v>
      </c>
    </row>
    <row r="3795" spans="1:12" x14ac:dyDescent="0.35">
      <c r="A3795">
        <v>6</v>
      </c>
      <c r="B3795" t="s">
        <v>28</v>
      </c>
      <c r="C3795">
        <v>16</v>
      </c>
      <c r="D3795" t="s">
        <v>321</v>
      </c>
      <c r="E3795">
        <v>1</v>
      </c>
      <c r="F3795">
        <v>80</v>
      </c>
      <c r="G3795" t="s">
        <v>260</v>
      </c>
      <c r="H3795">
        <v>225</v>
      </c>
      <c r="I3795">
        <v>225</v>
      </c>
      <c r="J3795" t="s">
        <v>321</v>
      </c>
      <c r="K3795">
        <v>297488</v>
      </c>
      <c r="L3795">
        <v>1</v>
      </c>
    </row>
    <row r="3796" spans="1:12" x14ac:dyDescent="0.35">
      <c r="A3796">
        <v>7</v>
      </c>
      <c r="B3796" t="s">
        <v>40</v>
      </c>
      <c r="C3796">
        <v>16</v>
      </c>
      <c r="D3796">
        <v>6</v>
      </c>
      <c r="E3796">
        <v>1</v>
      </c>
      <c r="F3796">
        <v>50</v>
      </c>
      <c r="G3796">
        <v>4.5224537037036328E-3</v>
      </c>
      <c r="H3796">
        <v>4.5224537037036328E-3</v>
      </c>
      <c r="I3796">
        <v>4.5224537037036328E-3</v>
      </c>
      <c r="J3796">
        <v>6</v>
      </c>
      <c r="K3796">
        <v>297488</v>
      </c>
      <c r="L3796">
        <v>1</v>
      </c>
    </row>
    <row r="3797" spans="1:12" x14ac:dyDescent="0.35">
      <c r="A3797">
        <v>8</v>
      </c>
      <c r="B3797" t="s">
        <v>28</v>
      </c>
      <c r="C3797">
        <v>16</v>
      </c>
      <c r="D3797">
        <v>3</v>
      </c>
      <c r="E3797">
        <v>1</v>
      </c>
      <c r="F3797">
        <v>80</v>
      </c>
      <c r="G3797">
        <v>3.7097222222222115E-3</v>
      </c>
      <c r="H3797">
        <v>3.7097222222222115E-3</v>
      </c>
      <c r="I3797">
        <v>3.7097222222222115E-3</v>
      </c>
      <c r="J3797">
        <v>3</v>
      </c>
      <c r="K3797">
        <v>297488</v>
      </c>
      <c r="L3797">
        <v>1</v>
      </c>
    </row>
    <row r="3798" spans="1:12" x14ac:dyDescent="0.35">
      <c r="A3798">
        <v>1</v>
      </c>
      <c r="B3798" t="s">
        <v>28</v>
      </c>
      <c r="C3798">
        <v>14</v>
      </c>
      <c r="D3798">
        <v>3</v>
      </c>
      <c r="E3798">
        <v>1</v>
      </c>
      <c r="F3798">
        <v>80</v>
      </c>
      <c r="G3798">
        <v>2.2293981481480429E-3</v>
      </c>
      <c r="H3798">
        <v>2.2293981481480429E-3</v>
      </c>
      <c r="I3798">
        <v>2.2293981481480429E-3</v>
      </c>
      <c r="J3798">
        <v>3</v>
      </c>
      <c r="K3798">
        <v>33259</v>
      </c>
      <c r="L3798">
        <v>1</v>
      </c>
    </row>
    <row r="3799" spans="1:12" x14ac:dyDescent="0.35">
      <c r="A3799">
        <v>2</v>
      </c>
      <c r="B3799" t="s">
        <v>28</v>
      </c>
      <c r="C3799">
        <v>14</v>
      </c>
      <c r="D3799">
        <v>3</v>
      </c>
      <c r="E3799">
        <v>1</v>
      </c>
      <c r="F3799">
        <v>80</v>
      </c>
      <c r="G3799">
        <v>8.4243055555555113E-3</v>
      </c>
      <c r="H3799">
        <v>8.4243055555555113E-3</v>
      </c>
      <c r="I3799">
        <v>8.4243055555555113E-3</v>
      </c>
      <c r="J3799">
        <v>3</v>
      </c>
      <c r="K3799">
        <v>33259</v>
      </c>
      <c r="L3799">
        <v>1</v>
      </c>
    </row>
    <row r="3800" spans="1:12" x14ac:dyDescent="0.35">
      <c r="A3800">
        <v>3</v>
      </c>
      <c r="B3800" t="s">
        <v>16</v>
      </c>
      <c r="C3800">
        <v>42</v>
      </c>
      <c r="D3800">
        <v>8</v>
      </c>
      <c r="E3800">
        <v>1</v>
      </c>
      <c r="F3800">
        <v>30</v>
      </c>
      <c r="G3800">
        <v>2.6486574074074065E-2</v>
      </c>
      <c r="H3800">
        <v>2.6486574074074065E-2</v>
      </c>
      <c r="I3800">
        <v>2.6486574074074065E-2</v>
      </c>
      <c r="J3800">
        <v>8</v>
      </c>
      <c r="K3800">
        <v>33259</v>
      </c>
      <c r="L3800">
        <v>1</v>
      </c>
    </row>
    <row r="3801" spans="1:12" x14ac:dyDescent="0.35">
      <c r="A3801">
        <v>4</v>
      </c>
      <c r="B3801" t="s">
        <v>28</v>
      </c>
      <c r="C3801">
        <v>13</v>
      </c>
      <c r="D3801">
        <v>3</v>
      </c>
      <c r="E3801">
        <v>1</v>
      </c>
      <c r="F3801">
        <v>80</v>
      </c>
      <c r="G3801">
        <v>2.4785879629629637E-3</v>
      </c>
      <c r="H3801">
        <v>2.4785879629629637E-3</v>
      </c>
      <c r="I3801">
        <v>2.4785879629629637E-3</v>
      </c>
      <c r="J3801">
        <v>3</v>
      </c>
      <c r="K3801">
        <v>33259</v>
      </c>
      <c r="L3801">
        <v>1</v>
      </c>
    </row>
    <row r="3802" spans="1:12" x14ac:dyDescent="0.35">
      <c r="A3802">
        <v>5</v>
      </c>
      <c r="B3802" t="s">
        <v>28</v>
      </c>
      <c r="C3802">
        <v>13</v>
      </c>
      <c r="D3802">
        <v>3</v>
      </c>
      <c r="E3802">
        <v>1</v>
      </c>
      <c r="F3802">
        <v>80</v>
      </c>
      <c r="G3802">
        <v>1.4425115740740679E-2</v>
      </c>
      <c r="H3802">
        <v>1.4425115740740679E-2</v>
      </c>
      <c r="I3802">
        <v>1.4425115740740679E-2</v>
      </c>
      <c r="J3802">
        <v>3</v>
      </c>
      <c r="K3802">
        <v>33259</v>
      </c>
      <c r="L3802">
        <v>1</v>
      </c>
    </row>
    <row r="3803" spans="1:12" x14ac:dyDescent="0.35">
      <c r="A3803">
        <v>6</v>
      </c>
      <c r="B3803" t="s">
        <v>28</v>
      </c>
      <c r="C3803">
        <v>14</v>
      </c>
      <c r="D3803" t="s">
        <v>321</v>
      </c>
      <c r="E3803">
        <v>1</v>
      </c>
      <c r="F3803">
        <v>80</v>
      </c>
      <c r="G3803" t="s">
        <v>260</v>
      </c>
      <c r="H3803">
        <v>225</v>
      </c>
      <c r="I3803">
        <v>225</v>
      </c>
      <c r="J3803" t="s">
        <v>321</v>
      </c>
      <c r="K3803">
        <v>33259</v>
      </c>
      <c r="L3803">
        <v>1</v>
      </c>
    </row>
    <row r="3804" spans="1:12" x14ac:dyDescent="0.35">
      <c r="A3804">
        <v>7</v>
      </c>
      <c r="B3804" t="s">
        <v>19</v>
      </c>
      <c r="C3804">
        <v>14</v>
      </c>
      <c r="D3804">
        <v>5</v>
      </c>
      <c r="E3804">
        <v>1</v>
      </c>
      <c r="F3804">
        <v>60</v>
      </c>
      <c r="G3804">
        <v>4.4570601851852132E-3</v>
      </c>
      <c r="H3804">
        <v>4.4570601851852132E-3</v>
      </c>
      <c r="I3804">
        <v>4.4570601851852132E-3</v>
      </c>
      <c r="J3804">
        <v>5</v>
      </c>
      <c r="K3804">
        <v>33259</v>
      </c>
      <c r="L3804">
        <v>1</v>
      </c>
    </row>
    <row r="3805" spans="1:12" x14ac:dyDescent="0.35">
      <c r="A3805">
        <v>8</v>
      </c>
      <c r="B3805" t="s">
        <v>11</v>
      </c>
      <c r="C3805">
        <v>14</v>
      </c>
      <c r="D3805">
        <v>1</v>
      </c>
      <c r="E3805">
        <v>1</v>
      </c>
      <c r="F3805">
        <v>100</v>
      </c>
      <c r="G3805">
        <v>3.3457175925926119E-3</v>
      </c>
      <c r="H3805">
        <v>3.3457175925926119E-3</v>
      </c>
      <c r="I3805">
        <v>3.3457175925926119E-3</v>
      </c>
      <c r="J3805">
        <v>1</v>
      </c>
      <c r="K3805">
        <v>33259</v>
      </c>
      <c r="L3805">
        <v>1</v>
      </c>
    </row>
    <row r="3806" spans="1:12" x14ac:dyDescent="0.35">
      <c r="A3806">
        <v>1</v>
      </c>
      <c r="B3806" t="s">
        <v>19</v>
      </c>
      <c r="C3806">
        <v>18</v>
      </c>
      <c r="D3806">
        <v>5</v>
      </c>
      <c r="E3806">
        <v>1</v>
      </c>
      <c r="F3806">
        <v>60</v>
      </c>
      <c r="G3806">
        <v>2.2306712962962827E-3</v>
      </c>
      <c r="H3806">
        <v>2.2306712962962827E-3</v>
      </c>
      <c r="I3806">
        <v>2.2306712962962827E-3</v>
      </c>
      <c r="J3806">
        <v>5</v>
      </c>
      <c r="K3806">
        <v>153858</v>
      </c>
      <c r="L3806">
        <v>1</v>
      </c>
    </row>
    <row r="3807" spans="1:12" x14ac:dyDescent="0.35">
      <c r="A3807">
        <v>2</v>
      </c>
      <c r="B3807" t="s">
        <v>16</v>
      </c>
      <c r="C3807">
        <v>18</v>
      </c>
      <c r="D3807">
        <v>8</v>
      </c>
      <c r="E3807">
        <v>1</v>
      </c>
      <c r="F3807">
        <v>30</v>
      </c>
      <c r="G3807">
        <v>1.176932870370373E-2</v>
      </c>
      <c r="H3807">
        <v>1.176932870370373E-2</v>
      </c>
      <c r="I3807">
        <v>1.176932870370373E-2</v>
      </c>
      <c r="J3807">
        <v>8</v>
      </c>
      <c r="K3807">
        <v>153858</v>
      </c>
      <c r="L3807">
        <v>1</v>
      </c>
    </row>
    <row r="3808" spans="1:12" x14ac:dyDescent="0.35">
      <c r="A3808">
        <v>3</v>
      </c>
      <c r="B3808" t="s">
        <v>28</v>
      </c>
      <c r="C3808">
        <v>45</v>
      </c>
      <c r="D3808">
        <v>3</v>
      </c>
      <c r="E3808">
        <v>1</v>
      </c>
      <c r="F3808">
        <v>80</v>
      </c>
      <c r="G3808">
        <v>2.3209490740740746E-2</v>
      </c>
      <c r="H3808">
        <v>2.3209490740740746E-2</v>
      </c>
      <c r="I3808">
        <v>2.3209490740740746E-2</v>
      </c>
      <c r="J3808">
        <v>3</v>
      </c>
      <c r="K3808">
        <v>153858</v>
      </c>
      <c r="L3808">
        <v>1</v>
      </c>
    </row>
    <row r="3809" spans="1:12" x14ac:dyDescent="0.35">
      <c r="A3809">
        <v>4</v>
      </c>
      <c r="B3809" t="s">
        <v>40</v>
      </c>
      <c r="C3809">
        <v>18</v>
      </c>
      <c r="D3809">
        <v>6</v>
      </c>
      <c r="E3809">
        <v>1</v>
      </c>
      <c r="F3809">
        <v>50</v>
      </c>
      <c r="G3809">
        <v>3.0759259259258709E-3</v>
      </c>
      <c r="H3809">
        <v>3.0759259259258709E-3</v>
      </c>
      <c r="I3809">
        <v>3.0759259259258709E-3</v>
      </c>
      <c r="J3809">
        <v>6</v>
      </c>
      <c r="K3809">
        <v>153858</v>
      </c>
      <c r="L3809">
        <v>1</v>
      </c>
    </row>
    <row r="3810" spans="1:12" x14ac:dyDescent="0.35">
      <c r="A3810">
        <v>5</v>
      </c>
      <c r="B3810" t="s">
        <v>21</v>
      </c>
      <c r="C3810">
        <v>18</v>
      </c>
      <c r="D3810">
        <v>4</v>
      </c>
      <c r="E3810">
        <v>1</v>
      </c>
      <c r="F3810">
        <v>70</v>
      </c>
      <c r="G3810">
        <v>1.5463078703703781E-2</v>
      </c>
      <c r="H3810">
        <v>1.5463078703703781E-2</v>
      </c>
      <c r="I3810">
        <v>1.5463078703703781E-2</v>
      </c>
      <c r="J3810">
        <v>4</v>
      </c>
      <c r="K3810">
        <v>153858</v>
      </c>
      <c r="L3810">
        <v>1</v>
      </c>
    </row>
    <row r="3811" spans="1:12" x14ac:dyDescent="0.35">
      <c r="A3811">
        <v>6</v>
      </c>
      <c r="B3811" t="s">
        <v>40</v>
      </c>
      <c r="C3811">
        <v>17</v>
      </c>
      <c r="D3811" t="s">
        <v>310</v>
      </c>
      <c r="E3811">
        <v>1</v>
      </c>
      <c r="F3811">
        <v>50</v>
      </c>
      <c r="G3811" t="s">
        <v>272</v>
      </c>
      <c r="H3811">
        <v>215</v>
      </c>
      <c r="I3811">
        <v>215</v>
      </c>
      <c r="J3811" t="s">
        <v>310</v>
      </c>
      <c r="K3811">
        <v>153858</v>
      </c>
      <c r="L3811">
        <v>1</v>
      </c>
    </row>
    <row r="3812" spans="1:12" x14ac:dyDescent="0.35">
      <c r="A3812">
        <v>7</v>
      </c>
      <c r="B3812" t="s">
        <v>20</v>
      </c>
      <c r="C3812">
        <v>17</v>
      </c>
      <c r="D3812">
        <v>2</v>
      </c>
      <c r="E3812">
        <v>1</v>
      </c>
      <c r="F3812">
        <v>90</v>
      </c>
      <c r="G3812">
        <v>3.9387731481481669E-3</v>
      </c>
      <c r="H3812">
        <v>3.9387731481481669E-3</v>
      </c>
      <c r="I3812">
        <v>3.9387731481481669E-3</v>
      </c>
      <c r="J3812">
        <v>2</v>
      </c>
      <c r="K3812">
        <v>153858</v>
      </c>
      <c r="L3812">
        <v>1</v>
      </c>
    </row>
    <row r="3813" spans="1:12" x14ac:dyDescent="0.35">
      <c r="A3813">
        <v>8</v>
      </c>
      <c r="B3813" t="s">
        <v>20</v>
      </c>
      <c r="C3813">
        <v>17</v>
      </c>
      <c r="D3813">
        <v>2</v>
      </c>
      <c r="E3813">
        <v>1</v>
      </c>
      <c r="F3813">
        <v>90</v>
      </c>
      <c r="G3813">
        <v>3.6765046296296511E-3</v>
      </c>
      <c r="H3813">
        <v>3.6765046296296511E-3</v>
      </c>
      <c r="I3813">
        <v>3.6765046296296511E-3</v>
      </c>
      <c r="J3813">
        <v>2</v>
      </c>
      <c r="K3813">
        <v>153858</v>
      </c>
      <c r="L3813">
        <v>1</v>
      </c>
    </row>
    <row r="3814" spans="1:12" x14ac:dyDescent="0.35">
      <c r="A3814">
        <v>1</v>
      </c>
      <c r="B3814" t="s">
        <v>20</v>
      </c>
      <c r="C3814">
        <v>17</v>
      </c>
      <c r="D3814">
        <v>2</v>
      </c>
      <c r="E3814">
        <v>1</v>
      </c>
      <c r="F3814">
        <v>90</v>
      </c>
      <c r="G3814">
        <v>2.148958333333395E-3</v>
      </c>
      <c r="H3814">
        <v>2.148958333333395E-3</v>
      </c>
      <c r="I3814">
        <v>2.148958333333395E-3</v>
      </c>
      <c r="J3814">
        <v>2</v>
      </c>
      <c r="K3814">
        <v>825700</v>
      </c>
      <c r="L3814">
        <v>1</v>
      </c>
    </row>
    <row r="3815" spans="1:12" x14ac:dyDescent="0.35">
      <c r="A3815">
        <v>2</v>
      </c>
      <c r="B3815" t="s">
        <v>13</v>
      </c>
      <c r="C3815">
        <v>17</v>
      </c>
      <c r="D3815">
        <v>7</v>
      </c>
      <c r="E3815">
        <v>1</v>
      </c>
      <c r="F3815">
        <v>40</v>
      </c>
      <c r="G3815">
        <v>1.0219328703703789E-2</v>
      </c>
      <c r="H3815">
        <v>1.0219328703703789E-2</v>
      </c>
      <c r="I3815">
        <v>1.0219328703703789E-2</v>
      </c>
      <c r="J3815">
        <v>7</v>
      </c>
      <c r="K3815">
        <v>825700</v>
      </c>
      <c r="L3815">
        <v>1</v>
      </c>
    </row>
    <row r="3816" spans="1:12" x14ac:dyDescent="0.35">
      <c r="A3816">
        <v>3</v>
      </c>
      <c r="B3816" t="s">
        <v>19</v>
      </c>
      <c r="C3816">
        <v>43</v>
      </c>
      <c r="D3816">
        <v>5</v>
      </c>
      <c r="E3816">
        <v>1</v>
      </c>
      <c r="F3816">
        <v>60</v>
      </c>
      <c r="G3816">
        <v>2.5278819444444434E-2</v>
      </c>
      <c r="H3816">
        <v>2.5278819444444434E-2</v>
      </c>
      <c r="I3816">
        <v>2.5278819444444434E-2</v>
      </c>
      <c r="J3816">
        <v>5</v>
      </c>
      <c r="K3816">
        <v>825700</v>
      </c>
      <c r="L3816">
        <v>1</v>
      </c>
    </row>
    <row r="3817" spans="1:12" x14ac:dyDescent="0.35">
      <c r="A3817">
        <v>4</v>
      </c>
      <c r="B3817" t="s">
        <v>36</v>
      </c>
      <c r="C3817">
        <v>17</v>
      </c>
      <c r="D3817">
        <v>9</v>
      </c>
      <c r="E3817">
        <v>1</v>
      </c>
      <c r="F3817">
        <v>20</v>
      </c>
      <c r="G3817">
        <v>3.2006944444444851E-3</v>
      </c>
      <c r="H3817">
        <v>3.2006944444444851E-3</v>
      </c>
      <c r="I3817">
        <v>3.2006944444444851E-3</v>
      </c>
      <c r="J3817">
        <v>9</v>
      </c>
      <c r="K3817">
        <v>825700</v>
      </c>
      <c r="L3817">
        <v>1</v>
      </c>
    </row>
    <row r="3818" spans="1:12" x14ac:dyDescent="0.35">
      <c r="A3818">
        <v>5</v>
      </c>
      <c r="B3818" t="s">
        <v>40</v>
      </c>
      <c r="C3818">
        <v>17</v>
      </c>
      <c r="D3818">
        <v>6</v>
      </c>
      <c r="E3818">
        <v>1</v>
      </c>
      <c r="F3818">
        <v>50</v>
      </c>
      <c r="G3818">
        <v>1.6849884259259262E-2</v>
      </c>
      <c r="H3818">
        <v>1.6849884259259262E-2</v>
      </c>
      <c r="I3818">
        <v>1.6849884259259262E-2</v>
      </c>
      <c r="J3818">
        <v>6</v>
      </c>
      <c r="K3818">
        <v>825700</v>
      </c>
      <c r="L3818">
        <v>1</v>
      </c>
    </row>
    <row r="3819" spans="1:12" x14ac:dyDescent="0.35">
      <c r="A3819">
        <v>6</v>
      </c>
      <c r="B3819" t="s">
        <v>20</v>
      </c>
      <c r="C3819">
        <v>12</v>
      </c>
      <c r="D3819">
        <v>2</v>
      </c>
      <c r="E3819">
        <v>1</v>
      </c>
      <c r="F3819">
        <v>90</v>
      </c>
      <c r="G3819" t="s">
        <v>328</v>
      </c>
      <c r="H3819">
        <v>245</v>
      </c>
      <c r="I3819">
        <v>245</v>
      </c>
      <c r="J3819">
        <v>2</v>
      </c>
      <c r="K3819">
        <v>825700</v>
      </c>
      <c r="L3819">
        <v>1</v>
      </c>
    </row>
    <row r="3820" spans="1:12" x14ac:dyDescent="0.35">
      <c r="A3820">
        <v>7</v>
      </c>
      <c r="B3820" t="s">
        <v>11</v>
      </c>
      <c r="C3820">
        <v>12</v>
      </c>
      <c r="D3820">
        <v>1</v>
      </c>
      <c r="E3820">
        <v>1</v>
      </c>
      <c r="F3820">
        <v>100</v>
      </c>
      <c r="G3820">
        <v>3.7114583333333062E-3</v>
      </c>
      <c r="H3820">
        <v>3.7114583333333062E-3</v>
      </c>
      <c r="I3820">
        <v>3.7114583333333062E-3</v>
      </c>
      <c r="J3820">
        <v>1</v>
      </c>
      <c r="K3820">
        <v>825700</v>
      </c>
      <c r="L3820">
        <v>1</v>
      </c>
    </row>
    <row r="3821" spans="1:12" x14ac:dyDescent="0.35">
      <c r="A3821">
        <v>8</v>
      </c>
      <c r="B3821" t="s">
        <v>40</v>
      </c>
      <c r="C3821">
        <v>12</v>
      </c>
      <c r="D3821">
        <v>6</v>
      </c>
      <c r="E3821">
        <v>1</v>
      </c>
      <c r="F3821">
        <v>50</v>
      </c>
      <c r="G3821">
        <v>4.4848379629629509E-3</v>
      </c>
      <c r="H3821">
        <v>4.4848379629629509E-3</v>
      </c>
      <c r="I3821">
        <v>4.4848379629629509E-3</v>
      </c>
      <c r="J3821">
        <v>6</v>
      </c>
      <c r="K3821">
        <v>825700</v>
      </c>
      <c r="L3821">
        <v>1</v>
      </c>
    </row>
    <row r="3822" spans="1:12" x14ac:dyDescent="0.35">
      <c r="A3822">
        <v>1</v>
      </c>
      <c r="B3822" t="s">
        <v>13</v>
      </c>
      <c r="C3822">
        <v>19</v>
      </c>
      <c r="D3822">
        <v>7</v>
      </c>
      <c r="E3822">
        <v>1</v>
      </c>
      <c r="F3822">
        <v>40</v>
      </c>
      <c r="G3822">
        <v>2.3254629629629875E-3</v>
      </c>
      <c r="H3822">
        <v>2.3254629629629875E-3</v>
      </c>
      <c r="I3822">
        <v>2.3254629629629875E-3</v>
      </c>
      <c r="J3822">
        <v>7</v>
      </c>
      <c r="K3822">
        <v>519096</v>
      </c>
      <c r="L3822">
        <v>1</v>
      </c>
    </row>
    <row r="3823" spans="1:12" x14ac:dyDescent="0.35">
      <c r="A3823">
        <v>2</v>
      </c>
      <c r="B3823" t="s">
        <v>19</v>
      </c>
      <c r="C3823">
        <v>19</v>
      </c>
      <c r="D3823">
        <v>5</v>
      </c>
      <c r="E3823">
        <v>1</v>
      </c>
      <c r="F3823">
        <v>60</v>
      </c>
      <c r="G3823">
        <v>8.9800925925926922E-3</v>
      </c>
      <c r="H3823">
        <v>8.9800925925926922E-3</v>
      </c>
      <c r="I3823">
        <v>8.9800925925926922E-3</v>
      </c>
      <c r="J3823">
        <v>5</v>
      </c>
      <c r="K3823">
        <v>519096</v>
      </c>
      <c r="L3823">
        <v>1</v>
      </c>
    </row>
    <row r="3824" spans="1:12" x14ac:dyDescent="0.35">
      <c r="A3824">
        <v>3</v>
      </c>
      <c r="B3824" t="s">
        <v>40</v>
      </c>
      <c r="C3824">
        <v>47</v>
      </c>
      <c r="D3824">
        <v>6</v>
      </c>
      <c r="E3824">
        <v>1</v>
      </c>
      <c r="F3824">
        <v>50</v>
      </c>
      <c r="G3824">
        <v>2.5614351851851902E-2</v>
      </c>
      <c r="H3824">
        <v>2.5614351851851902E-2</v>
      </c>
      <c r="I3824">
        <v>2.5614351851851902E-2</v>
      </c>
      <c r="J3824">
        <v>6</v>
      </c>
      <c r="K3824">
        <v>519096</v>
      </c>
      <c r="L3824">
        <v>1</v>
      </c>
    </row>
    <row r="3825" spans="1:12" x14ac:dyDescent="0.35">
      <c r="A3825">
        <v>4</v>
      </c>
      <c r="B3825" t="s">
        <v>21</v>
      </c>
      <c r="C3825">
        <v>12</v>
      </c>
      <c r="D3825">
        <v>4</v>
      </c>
      <c r="E3825">
        <v>1</v>
      </c>
      <c r="F3825">
        <v>70</v>
      </c>
      <c r="G3825">
        <v>2.6292824074074517E-3</v>
      </c>
      <c r="H3825">
        <v>2.6292824074074517E-3</v>
      </c>
      <c r="I3825">
        <v>2.6292824074074517E-3</v>
      </c>
      <c r="J3825">
        <v>4</v>
      </c>
      <c r="K3825">
        <v>519096</v>
      </c>
      <c r="L3825">
        <v>1</v>
      </c>
    </row>
    <row r="3826" spans="1:12" x14ac:dyDescent="0.35">
      <c r="A3826">
        <v>5</v>
      </c>
      <c r="B3826" t="s">
        <v>19</v>
      </c>
      <c r="C3826">
        <v>12</v>
      </c>
      <c r="D3826">
        <v>5</v>
      </c>
      <c r="E3826">
        <v>1</v>
      </c>
      <c r="F3826">
        <v>60</v>
      </c>
      <c r="G3826">
        <v>1.6161921296296233E-2</v>
      </c>
      <c r="H3826">
        <v>1.6161921296296233E-2</v>
      </c>
      <c r="I3826">
        <v>1.6161921296296233E-2</v>
      </c>
      <c r="J3826">
        <v>5</v>
      </c>
      <c r="K3826">
        <v>519096</v>
      </c>
      <c r="L3826">
        <v>1</v>
      </c>
    </row>
    <row r="3827" spans="1:12" x14ac:dyDescent="0.35">
      <c r="A3827">
        <v>6</v>
      </c>
      <c r="B3827" t="s">
        <v>28</v>
      </c>
      <c r="C3827">
        <v>13</v>
      </c>
      <c r="D3827" t="s">
        <v>321</v>
      </c>
      <c r="E3827">
        <v>1</v>
      </c>
      <c r="F3827">
        <v>80</v>
      </c>
      <c r="G3827" t="s">
        <v>260</v>
      </c>
      <c r="H3827">
        <v>225</v>
      </c>
      <c r="I3827">
        <v>225</v>
      </c>
      <c r="J3827" t="s">
        <v>321</v>
      </c>
      <c r="K3827">
        <v>519096</v>
      </c>
      <c r="L3827">
        <v>1</v>
      </c>
    </row>
    <row r="3828" spans="1:12" x14ac:dyDescent="0.35">
      <c r="A3828">
        <v>7</v>
      </c>
      <c r="B3828" t="s">
        <v>21</v>
      </c>
      <c r="C3828">
        <v>13</v>
      </c>
      <c r="D3828">
        <v>4</v>
      </c>
      <c r="E3828">
        <v>1</v>
      </c>
      <c r="F3828">
        <v>70</v>
      </c>
      <c r="G3828">
        <v>4.3703703703703578E-3</v>
      </c>
      <c r="H3828">
        <v>4.3703703703703578E-3</v>
      </c>
      <c r="I3828">
        <v>4.3703703703703578E-3</v>
      </c>
      <c r="J3828">
        <v>4</v>
      </c>
      <c r="K3828">
        <v>519096</v>
      </c>
      <c r="L3828">
        <v>1</v>
      </c>
    </row>
    <row r="3829" spans="1:12" x14ac:dyDescent="0.35">
      <c r="A3829">
        <v>8</v>
      </c>
      <c r="B3829" t="s">
        <v>19</v>
      </c>
      <c r="C3829">
        <v>13</v>
      </c>
      <c r="D3829">
        <v>5</v>
      </c>
      <c r="E3829">
        <v>1</v>
      </c>
      <c r="F3829">
        <v>60</v>
      </c>
      <c r="G3829">
        <v>3.859722222222306E-3</v>
      </c>
      <c r="H3829">
        <v>3.859722222222306E-3</v>
      </c>
      <c r="I3829">
        <v>3.859722222222306E-3</v>
      </c>
      <c r="J3829">
        <v>5</v>
      </c>
      <c r="K3829">
        <v>519096</v>
      </c>
      <c r="L3829">
        <v>1</v>
      </c>
    </row>
    <row r="3830" spans="1:12" x14ac:dyDescent="0.35">
      <c r="A3830">
        <v>1</v>
      </c>
      <c r="B3830" t="s">
        <v>16</v>
      </c>
      <c r="C3830">
        <v>13</v>
      </c>
      <c r="D3830">
        <v>8</v>
      </c>
      <c r="E3830">
        <v>1</v>
      </c>
      <c r="F3830">
        <v>30</v>
      </c>
      <c r="G3830">
        <v>2.3344907407407689E-3</v>
      </c>
      <c r="H3830">
        <v>2.3344907407407689E-3</v>
      </c>
      <c r="I3830">
        <v>2.3344907407407689E-3</v>
      </c>
      <c r="J3830">
        <v>8</v>
      </c>
      <c r="K3830">
        <v>121517</v>
      </c>
      <c r="L3830">
        <v>1</v>
      </c>
    </row>
    <row r="3831" spans="1:12" x14ac:dyDescent="0.35">
      <c r="A3831">
        <v>2</v>
      </c>
      <c r="B3831" t="s">
        <v>20</v>
      </c>
      <c r="C3831">
        <v>13</v>
      </c>
      <c r="D3831">
        <v>2</v>
      </c>
      <c r="E3831">
        <v>1</v>
      </c>
      <c r="F3831">
        <v>90</v>
      </c>
      <c r="G3831">
        <v>8.3651620370370772E-3</v>
      </c>
      <c r="H3831">
        <v>8.3651620370370772E-3</v>
      </c>
      <c r="I3831">
        <v>8.3651620370370772E-3</v>
      </c>
      <c r="J3831">
        <v>2</v>
      </c>
      <c r="K3831">
        <v>121517</v>
      </c>
      <c r="L3831">
        <v>1</v>
      </c>
    </row>
    <row r="3832" spans="1:12" x14ac:dyDescent="0.35">
      <c r="A3832">
        <v>3</v>
      </c>
      <c r="B3832" t="s">
        <v>21</v>
      </c>
      <c r="C3832">
        <v>44</v>
      </c>
      <c r="D3832">
        <v>4</v>
      </c>
      <c r="E3832">
        <v>1</v>
      </c>
      <c r="F3832">
        <v>70</v>
      </c>
      <c r="G3832">
        <v>2.4457175925926E-2</v>
      </c>
      <c r="H3832">
        <v>2.4457175925926E-2</v>
      </c>
      <c r="I3832">
        <v>2.4457175925926E-2</v>
      </c>
      <c r="J3832">
        <v>4</v>
      </c>
      <c r="K3832">
        <v>121517</v>
      </c>
      <c r="L3832">
        <v>1</v>
      </c>
    </row>
    <row r="3833" spans="1:12" x14ac:dyDescent="0.35">
      <c r="A3833">
        <v>4</v>
      </c>
      <c r="B3833" t="s">
        <v>19</v>
      </c>
      <c r="C3833">
        <v>14</v>
      </c>
      <c r="D3833">
        <v>5</v>
      </c>
      <c r="E3833">
        <v>1</v>
      </c>
      <c r="F3833">
        <v>60</v>
      </c>
      <c r="G3833">
        <v>2.8541666666666021E-3</v>
      </c>
      <c r="H3833">
        <v>2.8541666666666021E-3</v>
      </c>
      <c r="I3833">
        <v>2.8541666666666021E-3</v>
      </c>
      <c r="J3833">
        <v>5</v>
      </c>
      <c r="K3833">
        <v>121517</v>
      </c>
      <c r="L3833">
        <v>1</v>
      </c>
    </row>
    <row r="3834" spans="1:12" x14ac:dyDescent="0.35">
      <c r="A3834">
        <v>5</v>
      </c>
      <c r="B3834" t="s">
        <v>69</v>
      </c>
      <c r="C3834">
        <v>14</v>
      </c>
      <c r="D3834">
        <v>10</v>
      </c>
      <c r="E3834">
        <v>1</v>
      </c>
      <c r="F3834">
        <v>10</v>
      </c>
      <c r="G3834" t="s">
        <v>192</v>
      </c>
      <c r="H3834" t="s">
        <v>192</v>
      </c>
      <c r="I3834">
        <v>14</v>
      </c>
      <c r="J3834">
        <v>10</v>
      </c>
      <c r="K3834">
        <v>121517</v>
      </c>
      <c r="L3834">
        <v>1</v>
      </c>
    </row>
    <row r="3835" spans="1:12" x14ac:dyDescent="0.35">
      <c r="A3835">
        <v>6</v>
      </c>
      <c r="B3835" t="s">
        <v>16</v>
      </c>
      <c r="C3835">
        <v>18</v>
      </c>
      <c r="D3835" t="s">
        <v>327</v>
      </c>
      <c r="E3835">
        <v>1</v>
      </c>
      <c r="F3835">
        <v>30</v>
      </c>
      <c r="G3835" t="s">
        <v>322</v>
      </c>
      <c r="H3835">
        <v>205</v>
      </c>
      <c r="I3835">
        <v>205</v>
      </c>
      <c r="J3835" t="s">
        <v>327</v>
      </c>
      <c r="K3835">
        <v>121517</v>
      </c>
      <c r="L3835">
        <v>1</v>
      </c>
    </row>
    <row r="3836" spans="1:12" x14ac:dyDescent="0.35">
      <c r="A3836">
        <v>7</v>
      </c>
      <c r="B3836" t="s">
        <v>36</v>
      </c>
      <c r="C3836">
        <v>18</v>
      </c>
      <c r="D3836">
        <v>9</v>
      </c>
      <c r="E3836">
        <v>1</v>
      </c>
      <c r="F3836">
        <v>20</v>
      </c>
      <c r="G3836" t="s">
        <v>68</v>
      </c>
      <c r="H3836" t="s">
        <v>68</v>
      </c>
      <c r="I3836">
        <v>6</v>
      </c>
      <c r="J3836">
        <v>9</v>
      </c>
      <c r="K3836">
        <v>121517</v>
      </c>
      <c r="L3836">
        <v>1</v>
      </c>
    </row>
    <row r="3837" spans="1:12" x14ac:dyDescent="0.35">
      <c r="A3837">
        <v>8</v>
      </c>
      <c r="B3837" t="s">
        <v>13</v>
      </c>
      <c r="C3837">
        <v>18</v>
      </c>
      <c r="D3837">
        <v>7</v>
      </c>
      <c r="E3837">
        <v>1</v>
      </c>
      <c r="F3837">
        <v>40</v>
      </c>
      <c r="G3837">
        <v>4.6644675925926471E-3</v>
      </c>
      <c r="H3837">
        <v>4.6644675925926471E-3</v>
      </c>
      <c r="I3837">
        <v>4.6644675925926471E-3</v>
      </c>
      <c r="J3837">
        <v>7</v>
      </c>
      <c r="K3837">
        <v>121517</v>
      </c>
      <c r="L3837">
        <v>1</v>
      </c>
    </row>
    <row r="3838" spans="1:12" x14ac:dyDescent="0.35">
      <c r="A3838">
        <v>1</v>
      </c>
      <c r="B3838" t="s">
        <v>21</v>
      </c>
      <c r="C3838">
        <v>12</v>
      </c>
      <c r="D3838">
        <v>4</v>
      </c>
      <c r="E3838">
        <v>1</v>
      </c>
      <c r="F3838">
        <v>70</v>
      </c>
      <c r="G3838">
        <v>2.2296296296295814E-3</v>
      </c>
      <c r="H3838">
        <v>2.2296296296295814E-3</v>
      </c>
      <c r="I3838">
        <v>2.2296296296295814E-3</v>
      </c>
      <c r="J3838">
        <v>4</v>
      </c>
      <c r="K3838">
        <v>50856</v>
      </c>
      <c r="L3838">
        <v>1</v>
      </c>
    </row>
    <row r="3839" spans="1:12" x14ac:dyDescent="0.35">
      <c r="A3839">
        <v>2</v>
      </c>
      <c r="B3839" t="s">
        <v>40</v>
      </c>
      <c r="C3839">
        <v>12</v>
      </c>
      <c r="D3839">
        <v>6</v>
      </c>
      <c r="E3839">
        <v>1</v>
      </c>
      <c r="F3839">
        <v>50</v>
      </c>
      <c r="G3839">
        <v>9.7151620370370395E-3</v>
      </c>
      <c r="H3839">
        <v>9.7151620370370395E-3</v>
      </c>
      <c r="I3839">
        <v>9.7151620370370395E-3</v>
      </c>
      <c r="J3839">
        <v>6</v>
      </c>
      <c r="K3839">
        <v>50856</v>
      </c>
      <c r="L3839">
        <v>1</v>
      </c>
    </row>
    <row r="3840" spans="1:12" x14ac:dyDescent="0.35">
      <c r="A3840">
        <v>3</v>
      </c>
      <c r="B3840" t="s">
        <v>69</v>
      </c>
      <c r="C3840">
        <v>46</v>
      </c>
      <c r="D3840">
        <v>10</v>
      </c>
      <c r="E3840">
        <v>1</v>
      </c>
      <c r="F3840">
        <v>10</v>
      </c>
      <c r="G3840">
        <v>3.0717824074073974E-2</v>
      </c>
      <c r="H3840">
        <v>3.0717824074073974E-2</v>
      </c>
      <c r="I3840">
        <v>3.0717824074073974E-2</v>
      </c>
      <c r="J3840">
        <v>10</v>
      </c>
      <c r="K3840">
        <v>50856</v>
      </c>
      <c r="L3840">
        <v>1</v>
      </c>
    </row>
    <row r="3841" spans="1:12" x14ac:dyDescent="0.35">
      <c r="A3841">
        <v>4</v>
      </c>
      <c r="B3841" t="s">
        <v>13</v>
      </c>
      <c r="C3841">
        <v>19</v>
      </c>
      <c r="D3841">
        <v>7</v>
      </c>
      <c r="E3841">
        <v>1</v>
      </c>
      <c r="F3841">
        <v>40</v>
      </c>
      <c r="G3841">
        <v>3.1523148148147051E-3</v>
      </c>
      <c r="H3841">
        <v>3.1523148148147051E-3</v>
      </c>
      <c r="I3841">
        <v>3.1523148148147051E-3</v>
      </c>
      <c r="J3841">
        <v>7</v>
      </c>
      <c r="K3841">
        <v>50856</v>
      </c>
      <c r="L3841">
        <v>1</v>
      </c>
    </row>
    <row r="3842" spans="1:12" x14ac:dyDescent="0.35">
      <c r="A3842">
        <v>5</v>
      </c>
      <c r="B3842" t="s">
        <v>16</v>
      </c>
      <c r="C3842">
        <v>19</v>
      </c>
      <c r="D3842" t="s">
        <v>327</v>
      </c>
      <c r="E3842">
        <v>1</v>
      </c>
      <c r="F3842">
        <v>30</v>
      </c>
      <c r="G3842" t="s">
        <v>162</v>
      </c>
      <c r="H3842" t="s">
        <v>162</v>
      </c>
      <c r="I3842">
        <v>1</v>
      </c>
      <c r="J3842" t="s">
        <v>327</v>
      </c>
      <c r="K3842">
        <v>50856</v>
      </c>
      <c r="L3842">
        <v>1</v>
      </c>
    </row>
    <row r="3843" spans="1:12" x14ac:dyDescent="0.35">
      <c r="A3843">
        <v>6</v>
      </c>
      <c r="B3843" t="s">
        <v>40</v>
      </c>
      <c r="C3843">
        <v>19</v>
      </c>
      <c r="D3843" t="s">
        <v>310</v>
      </c>
      <c r="E3843">
        <v>1</v>
      </c>
      <c r="F3843">
        <v>50</v>
      </c>
      <c r="G3843" t="s">
        <v>272</v>
      </c>
      <c r="H3843">
        <v>215</v>
      </c>
      <c r="I3843">
        <v>215</v>
      </c>
      <c r="J3843" t="s">
        <v>310</v>
      </c>
      <c r="K3843">
        <v>50856</v>
      </c>
      <c r="L3843">
        <v>1</v>
      </c>
    </row>
    <row r="3844" spans="1:12" x14ac:dyDescent="0.35">
      <c r="A3844">
        <v>7</v>
      </c>
      <c r="B3844" t="s">
        <v>13</v>
      </c>
      <c r="C3844">
        <v>19</v>
      </c>
      <c r="D3844">
        <v>7</v>
      </c>
      <c r="E3844">
        <v>1</v>
      </c>
      <c r="F3844">
        <v>40</v>
      </c>
      <c r="G3844">
        <v>4.8354166666666476E-3</v>
      </c>
      <c r="H3844">
        <v>4.8354166666666476E-3</v>
      </c>
      <c r="I3844">
        <v>4.8354166666666476E-3</v>
      </c>
      <c r="J3844">
        <v>7</v>
      </c>
      <c r="K3844">
        <v>50856</v>
      </c>
      <c r="L3844">
        <v>1</v>
      </c>
    </row>
    <row r="3845" spans="1:12" x14ac:dyDescent="0.35">
      <c r="A3845">
        <v>8</v>
      </c>
      <c r="B3845" t="s">
        <v>16</v>
      </c>
      <c r="C3845">
        <v>19</v>
      </c>
      <c r="D3845">
        <v>8</v>
      </c>
      <c r="E3845">
        <v>1</v>
      </c>
      <c r="F3845">
        <v>30</v>
      </c>
      <c r="G3845">
        <v>4.7995370370370605E-3</v>
      </c>
      <c r="H3845">
        <v>4.7995370370370605E-3</v>
      </c>
      <c r="I3845">
        <v>4.7995370370370605E-3</v>
      </c>
      <c r="J3845">
        <v>8</v>
      </c>
      <c r="K3845">
        <v>50856</v>
      </c>
      <c r="L3845">
        <v>1</v>
      </c>
    </row>
    <row r="3846" spans="1:12" x14ac:dyDescent="0.35">
      <c r="A3846">
        <v>1</v>
      </c>
      <c r="B3846" t="s">
        <v>40</v>
      </c>
      <c r="C3846">
        <v>11</v>
      </c>
      <c r="D3846">
        <v>6</v>
      </c>
      <c r="E3846">
        <v>1</v>
      </c>
      <c r="F3846">
        <v>50</v>
      </c>
      <c r="G3846">
        <v>2.2811342592592432E-3</v>
      </c>
      <c r="H3846">
        <v>2.2811342592592432E-3</v>
      </c>
      <c r="I3846">
        <v>2.2811342592592432E-3</v>
      </c>
      <c r="J3846">
        <v>6</v>
      </c>
      <c r="K3846">
        <v>109071</v>
      </c>
      <c r="L3846">
        <v>1</v>
      </c>
    </row>
    <row r="3847" spans="1:12" x14ac:dyDescent="0.35">
      <c r="A3847">
        <v>2</v>
      </c>
      <c r="B3847" t="s">
        <v>36</v>
      </c>
      <c r="C3847">
        <v>11</v>
      </c>
      <c r="D3847" t="s">
        <v>340</v>
      </c>
      <c r="E3847">
        <v>1</v>
      </c>
      <c r="F3847">
        <v>20</v>
      </c>
      <c r="G3847" t="s">
        <v>224</v>
      </c>
      <c r="H3847" t="s">
        <v>224</v>
      </c>
      <c r="I3847">
        <v>25</v>
      </c>
      <c r="J3847" t="s">
        <v>340</v>
      </c>
      <c r="K3847">
        <v>109071</v>
      </c>
      <c r="L3847">
        <v>1</v>
      </c>
    </row>
    <row r="3848" spans="1:12" x14ac:dyDescent="0.35">
      <c r="A3848">
        <v>3</v>
      </c>
      <c r="B3848" t="s">
        <v>13</v>
      </c>
      <c r="C3848">
        <v>48</v>
      </c>
      <c r="D3848">
        <v>7</v>
      </c>
      <c r="E3848">
        <v>1</v>
      </c>
      <c r="F3848">
        <v>40</v>
      </c>
      <c r="G3848">
        <v>2.5871296296296364E-2</v>
      </c>
      <c r="H3848">
        <v>2.5871296296296364E-2</v>
      </c>
      <c r="I3848">
        <v>2.5871296296296364E-2</v>
      </c>
      <c r="J3848">
        <v>7</v>
      </c>
      <c r="K3848">
        <v>109071</v>
      </c>
      <c r="L3848">
        <v>1</v>
      </c>
    </row>
    <row r="3849" spans="1:12" x14ac:dyDescent="0.35">
      <c r="A3849">
        <v>4</v>
      </c>
      <c r="B3849" t="s">
        <v>69</v>
      </c>
      <c r="C3849">
        <v>11</v>
      </c>
      <c r="D3849">
        <v>10</v>
      </c>
      <c r="E3849">
        <v>1</v>
      </c>
      <c r="F3849">
        <v>10</v>
      </c>
      <c r="G3849" t="s">
        <v>168</v>
      </c>
      <c r="H3849" t="s">
        <v>168</v>
      </c>
      <c r="I3849">
        <v>10</v>
      </c>
      <c r="J3849">
        <v>10</v>
      </c>
      <c r="K3849">
        <v>109071</v>
      </c>
      <c r="L3849">
        <v>1</v>
      </c>
    </row>
    <row r="3850" spans="1:12" x14ac:dyDescent="0.35">
      <c r="A3850">
        <v>5</v>
      </c>
      <c r="B3850" t="s">
        <v>13</v>
      </c>
      <c r="C3850">
        <v>11</v>
      </c>
      <c r="D3850">
        <v>7</v>
      </c>
      <c r="E3850">
        <v>1</v>
      </c>
      <c r="F3850">
        <v>40</v>
      </c>
      <c r="G3850">
        <v>1.7317939814814887E-2</v>
      </c>
      <c r="H3850">
        <v>1.7317939814814887E-2</v>
      </c>
      <c r="I3850">
        <v>1.7317939814814887E-2</v>
      </c>
      <c r="J3850">
        <v>7</v>
      </c>
      <c r="K3850">
        <v>109071</v>
      </c>
      <c r="L3850">
        <v>1</v>
      </c>
    </row>
    <row r="3851" spans="1:12" x14ac:dyDescent="0.35">
      <c r="A3851">
        <v>6</v>
      </c>
      <c r="B3851" t="s">
        <v>11</v>
      </c>
      <c r="C3851">
        <v>11</v>
      </c>
      <c r="D3851">
        <v>1</v>
      </c>
      <c r="E3851">
        <v>1</v>
      </c>
      <c r="F3851">
        <v>100</v>
      </c>
      <c r="G3851" t="s">
        <v>341</v>
      </c>
      <c r="H3851">
        <v>255</v>
      </c>
      <c r="I3851">
        <v>255</v>
      </c>
      <c r="J3851">
        <v>1</v>
      </c>
      <c r="K3851">
        <v>109071</v>
      </c>
      <c r="L3851">
        <v>1</v>
      </c>
    </row>
    <row r="3852" spans="1:12" x14ac:dyDescent="0.35">
      <c r="A3852">
        <v>7</v>
      </c>
      <c r="B3852" t="s">
        <v>16</v>
      </c>
      <c r="C3852">
        <v>11</v>
      </c>
      <c r="D3852">
        <v>8</v>
      </c>
      <c r="E3852">
        <v>1</v>
      </c>
      <c r="F3852">
        <v>30</v>
      </c>
      <c r="G3852">
        <v>5.3697916666666234E-3</v>
      </c>
      <c r="H3852">
        <v>5.3697916666666234E-3</v>
      </c>
      <c r="I3852">
        <v>5.3697916666666234E-3</v>
      </c>
      <c r="J3852">
        <v>8</v>
      </c>
      <c r="K3852">
        <v>109071</v>
      </c>
      <c r="L3852">
        <v>1</v>
      </c>
    </row>
    <row r="3853" spans="1:12" x14ac:dyDescent="0.35">
      <c r="A3853">
        <v>8</v>
      </c>
      <c r="B3853" t="s">
        <v>36</v>
      </c>
      <c r="C3853">
        <v>11</v>
      </c>
      <c r="D3853">
        <v>9</v>
      </c>
      <c r="E3853">
        <v>1</v>
      </c>
      <c r="F3853">
        <v>20</v>
      </c>
      <c r="G3853">
        <v>5.3390046296295512E-3</v>
      </c>
      <c r="H3853">
        <v>5.3390046296295512E-3</v>
      </c>
      <c r="I3853">
        <v>5.3390046296295512E-3</v>
      </c>
      <c r="J3853">
        <v>9</v>
      </c>
      <c r="K3853">
        <v>109071</v>
      </c>
      <c r="L3853">
        <v>1</v>
      </c>
    </row>
    <row r="3854" spans="1:12" x14ac:dyDescent="0.35">
      <c r="A3854">
        <v>1</v>
      </c>
      <c r="B3854" t="s">
        <v>69</v>
      </c>
      <c r="C3854">
        <v>20</v>
      </c>
      <c r="D3854">
        <v>10</v>
      </c>
      <c r="E3854">
        <v>1</v>
      </c>
      <c r="F3854">
        <v>10</v>
      </c>
      <c r="G3854">
        <v>2.3687500000000306E-3</v>
      </c>
      <c r="H3854">
        <v>2.3687500000000306E-3</v>
      </c>
      <c r="I3854">
        <v>2.3687500000000306E-3</v>
      </c>
      <c r="J3854">
        <v>10</v>
      </c>
      <c r="K3854">
        <v>241233</v>
      </c>
      <c r="L3854">
        <v>1</v>
      </c>
    </row>
    <row r="3855" spans="1:12" x14ac:dyDescent="0.35">
      <c r="A3855">
        <v>2</v>
      </c>
      <c r="B3855" t="s">
        <v>36</v>
      </c>
      <c r="C3855">
        <v>20</v>
      </c>
      <c r="D3855" t="s">
        <v>340</v>
      </c>
      <c r="E3855">
        <v>1</v>
      </c>
      <c r="F3855">
        <v>20</v>
      </c>
      <c r="G3855" t="s">
        <v>224</v>
      </c>
      <c r="H3855" t="s">
        <v>224</v>
      </c>
      <c r="I3855">
        <v>25</v>
      </c>
      <c r="J3855" t="s">
        <v>340</v>
      </c>
      <c r="K3855">
        <v>241233</v>
      </c>
      <c r="L3855">
        <v>1</v>
      </c>
    </row>
    <row r="3856" spans="1:12" x14ac:dyDescent="0.35">
      <c r="A3856">
        <v>3</v>
      </c>
      <c r="B3856" t="s">
        <v>36</v>
      </c>
      <c r="C3856">
        <v>49</v>
      </c>
      <c r="D3856">
        <v>9</v>
      </c>
      <c r="E3856">
        <v>1</v>
      </c>
      <c r="F3856">
        <v>20</v>
      </c>
      <c r="G3856">
        <v>2.9047800925925849E-2</v>
      </c>
      <c r="H3856">
        <v>2.9047800925925849E-2</v>
      </c>
      <c r="I3856">
        <v>2.9047800925925849E-2</v>
      </c>
      <c r="J3856">
        <v>9</v>
      </c>
      <c r="K3856">
        <v>241233</v>
      </c>
      <c r="L3856">
        <v>1</v>
      </c>
    </row>
    <row r="3857" spans="1:12" x14ac:dyDescent="0.35">
      <c r="A3857">
        <v>4</v>
      </c>
      <c r="B3857" t="s">
        <v>16</v>
      </c>
      <c r="C3857">
        <v>20</v>
      </c>
      <c r="D3857">
        <v>8</v>
      </c>
      <c r="E3857">
        <v>1</v>
      </c>
      <c r="F3857">
        <v>30</v>
      </c>
      <c r="G3857">
        <v>3.1530092592593206E-3</v>
      </c>
      <c r="H3857">
        <v>3.1530092592593206E-3</v>
      </c>
      <c r="I3857">
        <v>3.1530092592593206E-3</v>
      </c>
      <c r="J3857">
        <v>8</v>
      </c>
      <c r="K3857">
        <v>241233</v>
      </c>
      <c r="L3857">
        <v>1</v>
      </c>
    </row>
    <row r="3858" spans="1:12" x14ac:dyDescent="0.35">
      <c r="A3858">
        <v>5</v>
      </c>
      <c r="B3858" t="s">
        <v>16</v>
      </c>
      <c r="C3858">
        <v>20</v>
      </c>
      <c r="D3858" t="s">
        <v>327</v>
      </c>
      <c r="E3858">
        <v>1</v>
      </c>
      <c r="F3858">
        <v>30</v>
      </c>
      <c r="G3858" t="s">
        <v>162</v>
      </c>
      <c r="H3858" t="s">
        <v>162</v>
      </c>
      <c r="I3858">
        <v>1</v>
      </c>
      <c r="J3858" t="s">
        <v>327</v>
      </c>
      <c r="K3858">
        <v>241233</v>
      </c>
      <c r="L3858">
        <v>1</v>
      </c>
    </row>
    <row r="3859" spans="1:12" x14ac:dyDescent="0.35">
      <c r="A3859">
        <v>6</v>
      </c>
      <c r="B3859" t="s">
        <v>16</v>
      </c>
      <c r="C3859">
        <v>20</v>
      </c>
      <c r="D3859" t="s">
        <v>327</v>
      </c>
      <c r="E3859">
        <v>1</v>
      </c>
      <c r="F3859">
        <v>30</v>
      </c>
      <c r="G3859" t="s">
        <v>322</v>
      </c>
      <c r="H3859">
        <v>205</v>
      </c>
      <c r="I3859">
        <v>205</v>
      </c>
      <c r="J3859" t="s">
        <v>327</v>
      </c>
      <c r="K3859">
        <v>241233</v>
      </c>
      <c r="L3859">
        <v>1</v>
      </c>
    </row>
    <row r="3860" spans="1:12" x14ac:dyDescent="0.35">
      <c r="A3860">
        <v>7</v>
      </c>
      <c r="C3860">
        <v>20</v>
      </c>
      <c r="D3860" t="s">
        <v>257</v>
      </c>
      <c r="E3860">
        <v>1</v>
      </c>
      <c r="F3860">
        <v>0</v>
      </c>
      <c r="J3860" t="s">
        <v>257</v>
      </c>
      <c r="K3860">
        <v>241233</v>
      </c>
      <c r="L3860">
        <v>1</v>
      </c>
    </row>
    <row r="3861" spans="1:12" x14ac:dyDescent="0.35">
      <c r="A3861">
        <v>8</v>
      </c>
      <c r="C3861">
        <v>20</v>
      </c>
      <c r="D3861" t="s">
        <v>257</v>
      </c>
      <c r="E3861">
        <v>1</v>
      </c>
      <c r="F3861">
        <v>0</v>
      </c>
      <c r="J3861" t="s">
        <v>257</v>
      </c>
      <c r="K3861">
        <v>241233</v>
      </c>
      <c r="L3861">
        <v>1</v>
      </c>
    </row>
    <row r="3862" spans="1:12" x14ac:dyDescent="0.35">
      <c r="A3862">
        <v>1</v>
      </c>
      <c r="B3862" t="s">
        <v>19</v>
      </c>
      <c r="C3862">
        <v>8</v>
      </c>
      <c r="D3862">
        <v>5</v>
      </c>
      <c r="E3862">
        <v>1</v>
      </c>
      <c r="F3862">
        <v>60</v>
      </c>
      <c r="G3862">
        <v>2.5383101851852441E-3</v>
      </c>
      <c r="H3862">
        <v>2.5383101851852441E-3</v>
      </c>
      <c r="I3862">
        <v>2.5383101851852441E-3</v>
      </c>
      <c r="J3862">
        <v>5</v>
      </c>
      <c r="K3862">
        <v>710834</v>
      </c>
      <c r="L3862">
        <v>1</v>
      </c>
    </row>
    <row r="3863" spans="1:12" x14ac:dyDescent="0.35">
      <c r="A3863">
        <v>2</v>
      </c>
      <c r="B3863" t="s">
        <v>28</v>
      </c>
      <c r="C3863">
        <v>8</v>
      </c>
      <c r="D3863">
        <v>3</v>
      </c>
      <c r="E3863">
        <v>1</v>
      </c>
      <c r="F3863">
        <v>80</v>
      </c>
      <c r="G3863">
        <v>8.9472222222222175E-3</v>
      </c>
      <c r="H3863">
        <v>8.9472222222222175E-3</v>
      </c>
      <c r="I3863">
        <v>8.9472222222222175E-3</v>
      </c>
      <c r="J3863">
        <v>3</v>
      </c>
      <c r="K3863">
        <v>710834</v>
      </c>
      <c r="L3863">
        <v>1</v>
      </c>
    </row>
    <row r="3864" spans="1:12" x14ac:dyDescent="0.35">
      <c r="A3864">
        <v>3</v>
      </c>
      <c r="B3864" t="s">
        <v>11</v>
      </c>
      <c r="C3864">
        <v>44</v>
      </c>
      <c r="D3864">
        <v>1</v>
      </c>
      <c r="E3864">
        <v>1</v>
      </c>
      <c r="F3864">
        <v>100</v>
      </c>
      <c r="G3864">
        <v>2.4735532407407446E-2</v>
      </c>
      <c r="H3864">
        <v>2.4735532407407446E-2</v>
      </c>
      <c r="I3864">
        <v>2.4735532407407446E-2</v>
      </c>
      <c r="J3864">
        <v>1</v>
      </c>
      <c r="K3864">
        <v>710834</v>
      </c>
      <c r="L3864">
        <v>1</v>
      </c>
    </row>
    <row r="3865" spans="1:12" x14ac:dyDescent="0.35">
      <c r="A3865">
        <v>4</v>
      </c>
      <c r="B3865" t="s">
        <v>11</v>
      </c>
      <c r="C3865">
        <v>5</v>
      </c>
      <c r="D3865">
        <v>1</v>
      </c>
      <c r="E3865">
        <v>1</v>
      </c>
      <c r="F3865">
        <v>100</v>
      </c>
      <c r="G3865">
        <v>2.9813657407407046E-3</v>
      </c>
      <c r="H3865">
        <v>2.9813657407407046E-3</v>
      </c>
      <c r="I3865">
        <v>2.9813657407407046E-3</v>
      </c>
      <c r="J3865">
        <v>1</v>
      </c>
      <c r="K3865">
        <v>710834</v>
      </c>
      <c r="L3865">
        <v>1</v>
      </c>
    </row>
    <row r="3866" spans="1:12" x14ac:dyDescent="0.35">
      <c r="A3866">
        <v>5</v>
      </c>
      <c r="B3866" t="s">
        <v>28</v>
      </c>
      <c r="C3866">
        <v>5</v>
      </c>
      <c r="D3866">
        <v>3</v>
      </c>
      <c r="E3866">
        <v>1</v>
      </c>
      <c r="F3866">
        <v>80</v>
      </c>
      <c r="G3866">
        <v>1.3632175925925916E-2</v>
      </c>
      <c r="H3866">
        <v>1.3632175925925916E-2</v>
      </c>
      <c r="I3866">
        <v>1.3632175925925916E-2</v>
      </c>
      <c r="J3866">
        <v>3</v>
      </c>
      <c r="K3866">
        <v>710834</v>
      </c>
      <c r="L3866">
        <v>1</v>
      </c>
    </row>
    <row r="3867" spans="1:12" x14ac:dyDescent="0.35">
      <c r="A3867">
        <v>6</v>
      </c>
      <c r="B3867" t="s">
        <v>11</v>
      </c>
      <c r="C3867">
        <v>5</v>
      </c>
      <c r="D3867" t="s">
        <v>318</v>
      </c>
      <c r="E3867">
        <v>1</v>
      </c>
      <c r="F3867">
        <v>100</v>
      </c>
      <c r="G3867" t="s">
        <v>338</v>
      </c>
      <c r="H3867">
        <v>160</v>
      </c>
      <c r="I3867">
        <v>160</v>
      </c>
      <c r="J3867" t="s">
        <v>318</v>
      </c>
      <c r="K3867">
        <v>710834</v>
      </c>
      <c r="L3867">
        <v>1</v>
      </c>
    </row>
    <row r="3868" spans="1:12" x14ac:dyDescent="0.35">
      <c r="A3868">
        <v>7</v>
      </c>
      <c r="B3868" t="s">
        <v>19</v>
      </c>
      <c r="C3868">
        <v>5</v>
      </c>
      <c r="D3868">
        <v>5</v>
      </c>
      <c r="E3868">
        <v>1</v>
      </c>
      <c r="F3868">
        <v>60</v>
      </c>
      <c r="G3868">
        <v>4.5871527777778809E-3</v>
      </c>
      <c r="H3868">
        <v>4.5871527777778809E-3</v>
      </c>
      <c r="I3868">
        <v>4.5871527777778809E-3</v>
      </c>
      <c r="J3868">
        <v>5</v>
      </c>
      <c r="K3868">
        <v>710834</v>
      </c>
      <c r="L3868">
        <v>1</v>
      </c>
    </row>
    <row r="3869" spans="1:12" x14ac:dyDescent="0.35">
      <c r="A3869">
        <v>8</v>
      </c>
      <c r="B3869" t="s">
        <v>21</v>
      </c>
      <c r="C3869">
        <v>5</v>
      </c>
      <c r="D3869">
        <v>4</v>
      </c>
      <c r="E3869">
        <v>1</v>
      </c>
      <c r="F3869">
        <v>70</v>
      </c>
      <c r="G3869">
        <v>3.5134259259259615E-3</v>
      </c>
      <c r="H3869">
        <v>3.5134259259259615E-3</v>
      </c>
      <c r="I3869">
        <v>3.5134259259259615E-3</v>
      </c>
      <c r="J3869">
        <v>4</v>
      </c>
      <c r="K3869">
        <v>710834</v>
      </c>
      <c r="L3869">
        <v>1</v>
      </c>
    </row>
    <row r="3870" spans="1:12" x14ac:dyDescent="0.35">
      <c r="A3870">
        <v>1</v>
      </c>
      <c r="B3870" t="s">
        <v>13</v>
      </c>
      <c r="C3870">
        <v>6</v>
      </c>
      <c r="D3870">
        <v>7</v>
      </c>
      <c r="E3870">
        <v>1</v>
      </c>
      <c r="F3870">
        <v>40</v>
      </c>
      <c r="G3870">
        <v>2.6312500000000849E-3</v>
      </c>
      <c r="H3870">
        <v>2.6312500000000849E-3</v>
      </c>
      <c r="I3870">
        <v>2.6312500000000849E-3</v>
      </c>
      <c r="J3870">
        <v>7</v>
      </c>
      <c r="K3870">
        <v>42565</v>
      </c>
      <c r="L3870">
        <v>1</v>
      </c>
    </row>
    <row r="3871" spans="1:12" x14ac:dyDescent="0.35">
      <c r="A3871">
        <v>2</v>
      </c>
      <c r="B3871" t="s">
        <v>20</v>
      </c>
      <c r="C3871">
        <v>6</v>
      </c>
      <c r="D3871">
        <v>2</v>
      </c>
      <c r="E3871">
        <v>1</v>
      </c>
      <c r="F3871">
        <v>90</v>
      </c>
      <c r="G3871">
        <v>8.8638888888887823E-3</v>
      </c>
      <c r="H3871">
        <v>8.8638888888887823E-3</v>
      </c>
      <c r="I3871">
        <v>8.8638888888887823E-3</v>
      </c>
      <c r="J3871">
        <v>2</v>
      </c>
      <c r="K3871">
        <v>42565</v>
      </c>
      <c r="L3871">
        <v>1</v>
      </c>
    </row>
    <row r="3872" spans="1:12" x14ac:dyDescent="0.35">
      <c r="A3872">
        <v>3</v>
      </c>
      <c r="B3872" t="s">
        <v>19</v>
      </c>
      <c r="C3872">
        <v>40</v>
      </c>
      <c r="D3872">
        <v>5</v>
      </c>
      <c r="E3872">
        <v>1</v>
      </c>
      <c r="F3872">
        <v>60</v>
      </c>
      <c r="G3872">
        <v>2.7432754629629574E-2</v>
      </c>
      <c r="H3872">
        <v>2.7432754629629574E-2</v>
      </c>
      <c r="I3872">
        <v>2.7432754629629574E-2</v>
      </c>
      <c r="J3872">
        <v>5</v>
      </c>
      <c r="K3872">
        <v>42565</v>
      </c>
      <c r="L3872">
        <v>1</v>
      </c>
    </row>
    <row r="3873" spans="1:12" x14ac:dyDescent="0.35">
      <c r="A3873">
        <v>4</v>
      </c>
      <c r="B3873" t="s">
        <v>20</v>
      </c>
      <c r="C3873">
        <v>8</v>
      </c>
      <c r="D3873">
        <v>2</v>
      </c>
      <c r="E3873">
        <v>1</v>
      </c>
      <c r="F3873">
        <v>90</v>
      </c>
      <c r="G3873">
        <v>3.2855324074074765E-3</v>
      </c>
      <c r="H3873">
        <v>3.2855324074074765E-3</v>
      </c>
      <c r="I3873">
        <v>3.2855324074074765E-3</v>
      </c>
      <c r="J3873">
        <v>2</v>
      </c>
      <c r="K3873">
        <v>42565</v>
      </c>
      <c r="L3873">
        <v>1</v>
      </c>
    </row>
    <row r="3874" spans="1:12" x14ac:dyDescent="0.35">
      <c r="A3874">
        <v>5</v>
      </c>
      <c r="B3874" t="s">
        <v>11</v>
      </c>
      <c r="C3874">
        <v>8</v>
      </c>
      <c r="D3874">
        <v>1</v>
      </c>
      <c r="E3874">
        <v>1</v>
      </c>
      <c r="F3874">
        <v>100</v>
      </c>
      <c r="G3874">
        <v>1.2747569444444551E-2</v>
      </c>
      <c r="H3874">
        <v>1.2747569444444551E-2</v>
      </c>
      <c r="I3874">
        <v>1.2747569444444551E-2</v>
      </c>
      <c r="J3874">
        <v>1</v>
      </c>
      <c r="K3874">
        <v>42565</v>
      </c>
      <c r="L3874">
        <v>1</v>
      </c>
    </row>
    <row r="3875" spans="1:12" x14ac:dyDescent="0.35">
      <c r="A3875">
        <v>6</v>
      </c>
      <c r="B3875" t="s">
        <v>21</v>
      </c>
      <c r="C3875">
        <v>6</v>
      </c>
      <c r="D3875" t="s">
        <v>311</v>
      </c>
      <c r="E3875">
        <v>1</v>
      </c>
      <c r="F3875">
        <v>70</v>
      </c>
      <c r="G3875" t="s">
        <v>316</v>
      </c>
      <c r="H3875">
        <v>135</v>
      </c>
      <c r="I3875">
        <v>135</v>
      </c>
      <c r="J3875" t="s">
        <v>311</v>
      </c>
      <c r="K3875">
        <v>42565</v>
      </c>
      <c r="L3875">
        <v>1</v>
      </c>
    </row>
    <row r="3876" spans="1:12" x14ac:dyDescent="0.35">
      <c r="A3876">
        <v>7</v>
      </c>
      <c r="B3876" t="s">
        <v>11</v>
      </c>
      <c r="C3876">
        <v>6</v>
      </c>
      <c r="D3876">
        <v>1</v>
      </c>
      <c r="E3876">
        <v>1</v>
      </c>
      <c r="F3876">
        <v>100</v>
      </c>
      <c r="G3876">
        <v>3.8410879629628969E-3</v>
      </c>
      <c r="H3876">
        <v>3.8410879629628969E-3</v>
      </c>
      <c r="I3876">
        <v>3.8410879629628969E-3</v>
      </c>
      <c r="J3876">
        <v>1</v>
      </c>
      <c r="K3876">
        <v>42565</v>
      </c>
      <c r="L3876">
        <v>1</v>
      </c>
    </row>
    <row r="3877" spans="1:12" x14ac:dyDescent="0.35">
      <c r="A3877">
        <v>8</v>
      </c>
      <c r="B3877" t="s">
        <v>28</v>
      </c>
      <c r="C3877">
        <v>6</v>
      </c>
      <c r="D3877">
        <v>3</v>
      </c>
      <c r="E3877">
        <v>1</v>
      </c>
      <c r="F3877">
        <v>80</v>
      </c>
      <c r="G3877">
        <v>3.3925925925926137E-3</v>
      </c>
      <c r="H3877">
        <v>3.3925925925926137E-3</v>
      </c>
      <c r="I3877">
        <v>3.3925925925926137E-3</v>
      </c>
      <c r="J3877">
        <v>3</v>
      </c>
      <c r="K3877">
        <v>42565</v>
      </c>
      <c r="L3877">
        <v>1</v>
      </c>
    </row>
    <row r="3878" spans="1:12" x14ac:dyDescent="0.35">
      <c r="A3878">
        <v>1</v>
      </c>
      <c r="B3878" t="s">
        <v>11</v>
      </c>
      <c r="C3878">
        <v>4</v>
      </c>
      <c r="D3878">
        <v>1</v>
      </c>
      <c r="E3878">
        <v>1</v>
      </c>
      <c r="F3878">
        <v>100</v>
      </c>
      <c r="G3878">
        <v>2.3922453703704161E-3</v>
      </c>
      <c r="H3878">
        <v>2.3922453703704161E-3</v>
      </c>
      <c r="I3878">
        <v>2.3922453703704161E-3</v>
      </c>
      <c r="J3878">
        <v>1</v>
      </c>
      <c r="K3878">
        <v>109033</v>
      </c>
      <c r="L3878">
        <v>1</v>
      </c>
    </row>
    <row r="3879" spans="1:12" x14ac:dyDescent="0.35">
      <c r="A3879">
        <v>2</v>
      </c>
      <c r="B3879" t="s">
        <v>13</v>
      </c>
      <c r="C3879">
        <v>4</v>
      </c>
      <c r="D3879">
        <v>7</v>
      </c>
      <c r="E3879">
        <v>1</v>
      </c>
      <c r="F3879">
        <v>40</v>
      </c>
      <c r="G3879">
        <v>9.4192129629628862E-3</v>
      </c>
      <c r="H3879">
        <v>9.4192129629628862E-3</v>
      </c>
      <c r="I3879">
        <v>9.4192129629628862E-3</v>
      </c>
      <c r="J3879">
        <v>7</v>
      </c>
      <c r="K3879">
        <v>109033</v>
      </c>
      <c r="L3879">
        <v>1</v>
      </c>
    </row>
    <row r="3880" spans="1:12" x14ac:dyDescent="0.35">
      <c r="A3880">
        <v>3</v>
      </c>
      <c r="B3880" t="s">
        <v>28</v>
      </c>
      <c r="C3880">
        <v>41</v>
      </c>
      <c r="D3880">
        <v>3</v>
      </c>
      <c r="E3880">
        <v>1</v>
      </c>
      <c r="F3880">
        <v>80</v>
      </c>
      <c r="G3880">
        <v>2.6361805555555451E-2</v>
      </c>
      <c r="H3880">
        <v>2.6361805555555451E-2</v>
      </c>
      <c r="I3880">
        <v>2.6361805555555451E-2</v>
      </c>
      <c r="J3880">
        <v>3</v>
      </c>
      <c r="K3880">
        <v>109033</v>
      </c>
      <c r="L3880">
        <v>1</v>
      </c>
    </row>
    <row r="3881" spans="1:12" x14ac:dyDescent="0.35">
      <c r="A3881">
        <v>4</v>
      </c>
      <c r="B3881" t="s">
        <v>21</v>
      </c>
      <c r="C3881">
        <v>6</v>
      </c>
      <c r="D3881">
        <v>4</v>
      </c>
      <c r="E3881">
        <v>1</v>
      </c>
      <c r="F3881">
        <v>70</v>
      </c>
      <c r="G3881" t="s">
        <v>295</v>
      </c>
      <c r="H3881" t="s">
        <v>295</v>
      </c>
      <c r="I3881">
        <v>13</v>
      </c>
      <c r="J3881">
        <v>4</v>
      </c>
      <c r="K3881">
        <v>109033</v>
      </c>
      <c r="L3881">
        <v>1</v>
      </c>
    </row>
    <row r="3882" spans="1:12" x14ac:dyDescent="0.35">
      <c r="A3882">
        <v>5</v>
      </c>
      <c r="B3882" t="s">
        <v>69</v>
      </c>
      <c r="C3882">
        <v>6</v>
      </c>
      <c r="D3882">
        <v>10</v>
      </c>
      <c r="E3882">
        <v>1</v>
      </c>
      <c r="F3882">
        <v>10</v>
      </c>
      <c r="G3882">
        <v>1.6633564814814816E-2</v>
      </c>
      <c r="H3882">
        <v>1.6633564814814816E-2</v>
      </c>
      <c r="I3882">
        <v>1.6633564814814816E-2</v>
      </c>
      <c r="J3882">
        <v>10</v>
      </c>
      <c r="K3882">
        <v>109033</v>
      </c>
      <c r="L3882">
        <v>1</v>
      </c>
    </row>
    <row r="3883" spans="1:12" x14ac:dyDescent="0.35">
      <c r="A3883">
        <v>6</v>
      </c>
      <c r="B3883" t="s">
        <v>21</v>
      </c>
      <c r="C3883">
        <v>3</v>
      </c>
      <c r="D3883" t="s">
        <v>311</v>
      </c>
      <c r="E3883">
        <v>1</v>
      </c>
      <c r="F3883">
        <v>70</v>
      </c>
      <c r="G3883" t="s">
        <v>316</v>
      </c>
      <c r="H3883">
        <v>135</v>
      </c>
      <c r="I3883">
        <v>135</v>
      </c>
      <c r="J3883" t="s">
        <v>311</v>
      </c>
      <c r="K3883">
        <v>109033</v>
      </c>
      <c r="L3883">
        <v>1</v>
      </c>
    </row>
    <row r="3884" spans="1:12" x14ac:dyDescent="0.35">
      <c r="A3884">
        <v>7</v>
      </c>
      <c r="B3884" t="s">
        <v>28</v>
      </c>
      <c r="C3884">
        <v>3</v>
      </c>
      <c r="D3884">
        <v>3</v>
      </c>
      <c r="E3884">
        <v>1</v>
      </c>
      <c r="F3884">
        <v>80</v>
      </c>
      <c r="G3884">
        <v>4.0084490740741607E-3</v>
      </c>
      <c r="H3884">
        <v>4.0084490740741607E-3</v>
      </c>
      <c r="I3884">
        <v>4.0084490740741607E-3</v>
      </c>
      <c r="J3884">
        <v>3</v>
      </c>
      <c r="K3884">
        <v>109033</v>
      </c>
      <c r="L3884">
        <v>1</v>
      </c>
    </row>
    <row r="3885" spans="1:12" x14ac:dyDescent="0.35">
      <c r="A3885">
        <v>8</v>
      </c>
      <c r="B3885" t="s">
        <v>20</v>
      </c>
      <c r="C3885">
        <v>3</v>
      </c>
      <c r="D3885">
        <v>2</v>
      </c>
      <c r="E3885">
        <v>1</v>
      </c>
      <c r="F3885">
        <v>90</v>
      </c>
      <c r="G3885">
        <v>3.3462962962962362E-3</v>
      </c>
      <c r="H3885">
        <v>3.3462962962962362E-3</v>
      </c>
      <c r="I3885">
        <v>3.3462962962962362E-3</v>
      </c>
      <c r="J3885">
        <v>2</v>
      </c>
      <c r="K3885">
        <v>109033</v>
      </c>
      <c r="L3885">
        <v>1</v>
      </c>
    </row>
    <row r="3886" spans="1:12" x14ac:dyDescent="0.35">
      <c r="A3886">
        <v>1</v>
      </c>
      <c r="B3886" t="s">
        <v>16</v>
      </c>
      <c r="C3886">
        <v>3</v>
      </c>
      <c r="D3886">
        <v>8</v>
      </c>
      <c r="E3886">
        <v>1</v>
      </c>
      <c r="F3886">
        <v>30</v>
      </c>
      <c r="G3886">
        <v>2.7505787037036544E-3</v>
      </c>
      <c r="H3886">
        <v>2.7505787037036544E-3</v>
      </c>
      <c r="I3886">
        <v>2.7505787037036544E-3</v>
      </c>
      <c r="J3886">
        <v>8</v>
      </c>
      <c r="K3886">
        <v>213252</v>
      </c>
      <c r="L3886">
        <v>1</v>
      </c>
    </row>
    <row r="3887" spans="1:12" x14ac:dyDescent="0.35">
      <c r="A3887">
        <v>2</v>
      </c>
      <c r="B3887" t="s">
        <v>21</v>
      </c>
      <c r="C3887">
        <v>3</v>
      </c>
      <c r="D3887">
        <v>4</v>
      </c>
      <c r="E3887">
        <v>1</v>
      </c>
      <c r="F3887">
        <v>70</v>
      </c>
      <c r="G3887">
        <v>8.9817129629630177E-3</v>
      </c>
      <c r="H3887">
        <v>8.9817129629630177E-3</v>
      </c>
      <c r="I3887">
        <v>8.9817129629630177E-3</v>
      </c>
      <c r="J3887">
        <v>4</v>
      </c>
      <c r="K3887">
        <v>213252</v>
      </c>
      <c r="L3887">
        <v>1</v>
      </c>
    </row>
    <row r="3888" spans="1:12" x14ac:dyDescent="0.35">
      <c r="A3888">
        <v>3</v>
      </c>
      <c r="B3888" t="s">
        <v>20</v>
      </c>
      <c r="C3888">
        <v>43</v>
      </c>
      <c r="D3888">
        <v>2</v>
      </c>
      <c r="E3888">
        <v>1</v>
      </c>
      <c r="F3888">
        <v>90</v>
      </c>
      <c r="G3888">
        <v>2.5293749999999893E-2</v>
      </c>
      <c r="H3888">
        <v>2.5293749999999893E-2</v>
      </c>
      <c r="I3888">
        <v>2.5293749999999893E-2</v>
      </c>
      <c r="J3888">
        <v>2</v>
      </c>
      <c r="K3888">
        <v>213252</v>
      </c>
      <c r="L3888">
        <v>1</v>
      </c>
    </row>
    <row r="3889" spans="1:12" x14ac:dyDescent="0.35">
      <c r="A3889">
        <v>4</v>
      </c>
      <c r="B3889" t="s">
        <v>19</v>
      </c>
      <c r="C3889">
        <v>3</v>
      </c>
      <c r="D3889" t="s">
        <v>326</v>
      </c>
      <c r="E3889">
        <v>1</v>
      </c>
      <c r="F3889">
        <v>60</v>
      </c>
      <c r="G3889" t="s">
        <v>202</v>
      </c>
      <c r="H3889" t="s">
        <v>202</v>
      </c>
      <c r="I3889">
        <v>18</v>
      </c>
      <c r="J3889" t="s">
        <v>326</v>
      </c>
      <c r="K3889">
        <v>213252</v>
      </c>
      <c r="L3889">
        <v>1</v>
      </c>
    </row>
    <row r="3890" spans="1:12" x14ac:dyDescent="0.35">
      <c r="A3890">
        <v>5</v>
      </c>
      <c r="B3890" t="s">
        <v>20</v>
      </c>
      <c r="C3890">
        <v>3</v>
      </c>
      <c r="D3890">
        <v>2</v>
      </c>
      <c r="E3890">
        <v>1</v>
      </c>
      <c r="F3890">
        <v>90</v>
      </c>
      <c r="G3890">
        <v>1.2908912037037146E-2</v>
      </c>
      <c r="H3890">
        <v>1.2908912037037146E-2</v>
      </c>
      <c r="I3890">
        <v>1.2908912037037146E-2</v>
      </c>
      <c r="J3890">
        <v>2</v>
      </c>
      <c r="K3890">
        <v>213252</v>
      </c>
      <c r="L3890">
        <v>1</v>
      </c>
    </row>
    <row r="3891" spans="1:12" x14ac:dyDescent="0.35">
      <c r="A3891">
        <v>6</v>
      </c>
      <c r="B3891" t="s">
        <v>36</v>
      </c>
      <c r="C3891">
        <v>4</v>
      </c>
      <c r="D3891">
        <v>9</v>
      </c>
      <c r="E3891">
        <v>1</v>
      </c>
      <c r="F3891">
        <v>20</v>
      </c>
      <c r="G3891" t="s">
        <v>342</v>
      </c>
      <c r="H3891">
        <v>115</v>
      </c>
      <c r="I3891">
        <v>115</v>
      </c>
      <c r="J3891">
        <v>9</v>
      </c>
      <c r="K3891">
        <v>213252</v>
      </c>
      <c r="L3891">
        <v>1</v>
      </c>
    </row>
    <row r="3892" spans="1:12" x14ac:dyDescent="0.35">
      <c r="A3892">
        <v>7</v>
      </c>
      <c r="B3892" t="s">
        <v>21</v>
      </c>
      <c r="C3892">
        <v>4</v>
      </c>
      <c r="D3892">
        <v>4</v>
      </c>
      <c r="E3892">
        <v>1</v>
      </c>
      <c r="F3892">
        <v>70</v>
      </c>
      <c r="G3892">
        <v>4.1731481481481758E-3</v>
      </c>
      <c r="H3892">
        <v>4.1731481481481758E-3</v>
      </c>
      <c r="I3892">
        <v>4.1731481481481758E-3</v>
      </c>
      <c r="J3892">
        <v>4</v>
      </c>
      <c r="K3892">
        <v>213252</v>
      </c>
      <c r="L3892">
        <v>1</v>
      </c>
    </row>
    <row r="3893" spans="1:12" x14ac:dyDescent="0.35">
      <c r="A3893">
        <v>8</v>
      </c>
      <c r="B3893" t="s">
        <v>11</v>
      </c>
      <c r="C3893">
        <v>4</v>
      </c>
      <c r="D3893">
        <v>1</v>
      </c>
      <c r="E3893">
        <v>1</v>
      </c>
      <c r="F3893">
        <v>100</v>
      </c>
      <c r="G3893">
        <v>3.1944444444444997E-3</v>
      </c>
      <c r="H3893">
        <v>3.1944444444444997E-3</v>
      </c>
      <c r="I3893">
        <v>3.1944444444444997E-3</v>
      </c>
      <c r="J3893">
        <v>1</v>
      </c>
      <c r="K3893">
        <v>213252</v>
      </c>
      <c r="L3893">
        <v>1</v>
      </c>
    </row>
    <row r="3894" spans="1:12" x14ac:dyDescent="0.35">
      <c r="A3894">
        <v>1</v>
      </c>
      <c r="B3894" t="s">
        <v>28</v>
      </c>
      <c r="C3894">
        <v>2</v>
      </c>
      <c r="D3894">
        <v>3</v>
      </c>
      <c r="E3894">
        <v>1</v>
      </c>
      <c r="F3894">
        <v>80</v>
      </c>
      <c r="G3894">
        <v>2.4930555555555678E-3</v>
      </c>
      <c r="H3894">
        <v>2.4930555555555678E-3</v>
      </c>
      <c r="I3894">
        <v>2.4930555555555678E-3</v>
      </c>
      <c r="J3894">
        <v>3</v>
      </c>
      <c r="K3894">
        <v>729204</v>
      </c>
      <c r="L3894">
        <v>1</v>
      </c>
    </row>
    <row r="3895" spans="1:12" x14ac:dyDescent="0.35">
      <c r="A3895">
        <v>2</v>
      </c>
      <c r="B3895" t="s">
        <v>40</v>
      </c>
      <c r="C3895">
        <v>2</v>
      </c>
      <c r="D3895">
        <v>6</v>
      </c>
      <c r="E3895">
        <v>1</v>
      </c>
      <c r="F3895">
        <v>50</v>
      </c>
      <c r="G3895">
        <v>9.3053240740741394E-3</v>
      </c>
      <c r="H3895">
        <v>9.3053240740741394E-3</v>
      </c>
      <c r="I3895">
        <v>9.3053240740741394E-3</v>
      </c>
      <c r="J3895">
        <v>6</v>
      </c>
      <c r="K3895">
        <v>729204</v>
      </c>
      <c r="L3895">
        <v>1</v>
      </c>
    </row>
    <row r="3896" spans="1:12" x14ac:dyDescent="0.35">
      <c r="A3896">
        <v>3</v>
      </c>
      <c r="B3896" t="s">
        <v>21</v>
      </c>
      <c r="C3896">
        <v>45</v>
      </c>
      <c r="D3896">
        <v>4</v>
      </c>
      <c r="E3896">
        <v>1</v>
      </c>
      <c r="F3896">
        <v>70</v>
      </c>
      <c r="G3896">
        <v>2.6588541666666687E-2</v>
      </c>
      <c r="H3896">
        <v>2.6588541666666687E-2</v>
      </c>
      <c r="I3896">
        <v>2.6588541666666687E-2</v>
      </c>
      <c r="J3896">
        <v>4</v>
      </c>
      <c r="K3896">
        <v>729204</v>
      </c>
      <c r="L3896">
        <v>1</v>
      </c>
    </row>
    <row r="3897" spans="1:12" x14ac:dyDescent="0.35">
      <c r="A3897">
        <v>4</v>
      </c>
      <c r="B3897" t="s">
        <v>13</v>
      </c>
      <c r="C3897">
        <v>7</v>
      </c>
      <c r="D3897" t="s">
        <v>330</v>
      </c>
      <c r="E3897">
        <v>1</v>
      </c>
      <c r="F3897">
        <v>40</v>
      </c>
      <c r="G3897" t="s">
        <v>205</v>
      </c>
      <c r="H3897" t="s">
        <v>205</v>
      </c>
      <c r="I3897">
        <v>19</v>
      </c>
      <c r="J3897" t="s">
        <v>330</v>
      </c>
      <c r="K3897">
        <v>729204</v>
      </c>
      <c r="L3897">
        <v>1</v>
      </c>
    </row>
    <row r="3898" spans="1:12" x14ac:dyDescent="0.35">
      <c r="A3898">
        <v>5</v>
      </c>
      <c r="B3898" t="s">
        <v>13</v>
      </c>
      <c r="C3898">
        <v>7</v>
      </c>
      <c r="D3898">
        <v>7</v>
      </c>
      <c r="E3898">
        <v>1</v>
      </c>
      <c r="F3898">
        <v>40</v>
      </c>
      <c r="G3898">
        <v>1.5089583333333323E-2</v>
      </c>
      <c r="H3898">
        <v>1.5089583333333323E-2</v>
      </c>
      <c r="I3898">
        <v>1.5089583333333323E-2</v>
      </c>
      <c r="J3898">
        <v>7</v>
      </c>
      <c r="K3898">
        <v>729204</v>
      </c>
      <c r="L3898">
        <v>1</v>
      </c>
    </row>
    <row r="3899" spans="1:12" x14ac:dyDescent="0.35">
      <c r="A3899">
        <v>6</v>
      </c>
      <c r="B3899" t="s">
        <v>21</v>
      </c>
      <c r="C3899">
        <v>2</v>
      </c>
      <c r="D3899" t="s">
        <v>311</v>
      </c>
      <c r="E3899">
        <v>1</v>
      </c>
      <c r="F3899">
        <v>70</v>
      </c>
      <c r="G3899" t="s">
        <v>316</v>
      </c>
      <c r="H3899">
        <v>135</v>
      </c>
      <c r="I3899">
        <v>135</v>
      </c>
      <c r="J3899" t="s">
        <v>311</v>
      </c>
      <c r="K3899">
        <v>729204</v>
      </c>
      <c r="L3899">
        <v>1</v>
      </c>
    </row>
    <row r="3900" spans="1:12" x14ac:dyDescent="0.35">
      <c r="A3900">
        <v>7</v>
      </c>
      <c r="B3900" t="s">
        <v>20</v>
      </c>
      <c r="C3900">
        <v>2</v>
      </c>
      <c r="D3900">
        <v>2</v>
      </c>
      <c r="E3900">
        <v>1</v>
      </c>
      <c r="F3900">
        <v>90</v>
      </c>
      <c r="G3900">
        <v>3.8702546296296436E-3</v>
      </c>
      <c r="H3900">
        <v>3.8702546296296436E-3</v>
      </c>
      <c r="I3900">
        <v>3.8702546296296436E-3</v>
      </c>
      <c r="J3900">
        <v>2</v>
      </c>
      <c r="K3900">
        <v>729204</v>
      </c>
      <c r="L3900">
        <v>1</v>
      </c>
    </row>
    <row r="3901" spans="1:12" x14ac:dyDescent="0.35">
      <c r="A3901">
        <v>8</v>
      </c>
      <c r="B3901" t="s">
        <v>40</v>
      </c>
      <c r="C3901">
        <v>2</v>
      </c>
      <c r="D3901">
        <v>6</v>
      </c>
      <c r="E3901">
        <v>1</v>
      </c>
      <c r="F3901">
        <v>50</v>
      </c>
      <c r="G3901">
        <v>4.0171296296296344E-3</v>
      </c>
      <c r="H3901">
        <v>4.0171296296296344E-3</v>
      </c>
      <c r="I3901">
        <v>4.0171296296296344E-3</v>
      </c>
      <c r="J3901">
        <v>6</v>
      </c>
      <c r="K3901">
        <v>729204</v>
      </c>
      <c r="L3901">
        <v>1</v>
      </c>
    </row>
    <row r="3902" spans="1:12" x14ac:dyDescent="0.35">
      <c r="A3902">
        <v>1</v>
      </c>
      <c r="B3902" t="s">
        <v>20</v>
      </c>
      <c r="C3902">
        <v>5</v>
      </c>
      <c r="D3902">
        <v>2</v>
      </c>
      <c r="E3902">
        <v>1</v>
      </c>
      <c r="F3902">
        <v>90</v>
      </c>
      <c r="G3902">
        <v>2.4850694444444876E-3</v>
      </c>
      <c r="H3902">
        <v>2.4850694444444876E-3</v>
      </c>
      <c r="I3902">
        <v>2.4850694444444876E-3</v>
      </c>
      <c r="J3902">
        <v>2</v>
      </c>
      <c r="K3902">
        <v>321495</v>
      </c>
      <c r="L3902">
        <v>1</v>
      </c>
    </row>
    <row r="3903" spans="1:12" x14ac:dyDescent="0.35">
      <c r="A3903">
        <v>2</v>
      </c>
      <c r="B3903" t="s">
        <v>11</v>
      </c>
      <c r="C3903">
        <v>5</v>
      </c>
      <c r="D3903">
        <v>1</v>
      </c>
      <c r="E3903">
        <v>1</v>
      </c>
      <c r="F3903">
        <v>100</v>
      </c>
      <c r="G3903">
        <v>8.8056712962962802E-3</v>
      </c>
      <c r="H3903">
        <v>8.8056712962962802E-3</v>
      </c>
      <c r="I3903">
        <v>8.8056712962962802E-3</v>
      </c>
      <c r="J3903">
        <v>1</v>
      </c>
      <c r="K3903">
        <v>321495</v>
      </c>
      <c r="L3903">
        <v>1</v>
      </c>
    </row>
    <row r="3904" spans="1:12" x14ac:dyDescent="0.35">
      <c r="A3904">
        <v>3</v>
      </c>
      <c r="B3904" t="s">
        <v>36</v>
      </c>
      <c r="C3904">
        <v>39</v>
      </c>
      <c r="D3904">
        <v>9</v>
      </c>
      <c r="E3904">
        <v>1</v>
      </c>
      <c r="F3904">
        <v>20</v>
      </c>
      <c r="G3904">
        <v>2.9760763888888819E-2</v>
      </c>
      <c r="H3904">
        <v>2.9760763888888819E-2</v>
      </c>
      <c r="I3904">
        <v>2.9760763888888819E-2</v>
      </c>
      <c r="J3904">
        <v>9</v>
      </c>
      <c r="K3904">
        <v>321495</v>
      </c>
      <c r="L3904">
        <v>1</v>
      </c>
    </row>
    <row r="3905" spans="1:12" x14ac:dyDescent="0.35">
      <c r="A3905">
        <v>4</v>
      </c>
      <c r="B3905" t="s">
        <v>19</v>
      </c>
      <c r="C3905">
        <v>4</v>
      </c>
      <c r="D3905" t="s">
        <v>326</v>
      </c>
      <c r="E3905">
        <v>1</v>
      </c>
      <c r="F3905">
        <v>60</v>
      </c>
      <c r="G3905" t="s">
        <v>202</v>
      </c>
      <c r="H3905" t="s">
        <v>202</v>
      </c>
      <c r="I3905">
        <v>18</v>
      </c>
      <c r="J3905" t="s">
        <v>326</v>
      </c>
      <c r="K3905">
        <v>321495</v>
      </c>
      <c r="L3905">
        <v>1</v>
      </c>
    </row>
    <row r="3906" spans="1:12" x14ac:dyDescent="0.35">
      <c r="A3906">
        <v>5</v>
      </c>
      <c r="B3906" t="s">
        <v>19</v>
      </c>
      <c r="C3906">
        <v>4</v>
      </c>
      <c r="D3906">
        <v>5</v>
      </c>
      <c r="E3906">
        <v>1</v>
      </c>
      <c r="F3906">
        <v>60</v>
      </c>
      <c r="G3906">
        <v>1.4331828703703753E-2</v>
      </c>
      <c r="H3906">
        <v>1.4331828703703753E-2</v>
      </c>
      <c r="I3906">
        <v>1.4331828703703753E-2</v>
      </c>
      <c r="J3906">
        <v>5</v>
      </c>
      <c r="K3906">
        <v>321495</v>
      </c>
      <c r="L3906">
        <v>1</v>
      </c>
    </row>
    <row r="3907" spans="1:12" x14ac:dyDescent="0.35">
      <c r="A3907">
        <v>6</v>
      </c>
      <c r="B3907" t="s">
        <v>28</v>
      </c>
      <c r="C3907">
        <v>7</v>
      </c>
      <c r="D3907">
        <v>3</v>
      </c>
      <c r="E3907">
        <v>1</v>
      </c>
      <c r="F3907">
        <v>80</v>
      </c>
      <c r="G3907" t="s">
        <v>343</v>
      </c>
      <c r="H3907">
        <v>145</v>
      </c>
      <c r="I3907">
        <v>145</v>
      </c>
      <c r="J3907">
        <v>3</v>
      </c>
      <c r="K3907">
        <v>321495</v>
      </c>
      <c r="L3907">
        <v>1</v>
      </c>
    </row>
    <row r="3908" spans="1:12" x14ac:dyDescent="0.35">
      <c r="A3908">
        <v>7</v>
      </c>
      <c r="B3908" t="s">
        <v>16</v>
      </c>
      <c r="C3908">
        <v>7</v>
      </c>
      <c r="D3908">
        <v>8</v>
      </c>
      <c r="E3908">
        <v>1</v>
      </c>
      <c r="F3908">
        <v>30</v>
      </c>
      <c r="G3908" t="s">
        <v>150</v>
      </c>
      <c r="H3908" t="s">
        <v>150</v>
      </c>
      <c r="I3908">
        <v>2</v>
      </c>
      <c r="J3908">
        <v>8</v>
      </c>
      <c r="K3908">
        <v>321495</v>
      </c>
      <c r="L3908">
        <v>1</v>
      </c>
    </row>
    <row r="3909" spans="1:12" x14ac:dyDescent="0.35">
      <c r="A3909">
        <v>8</v>
      </c>
      <c r="B3909" t="s">
        <v>13</v>
      </c>
      <c r="C3909">
        <v>7</v>
      </c>
      <c r="D3909">
        <v>7</v>
      </c>
      <c r="E3909">
        <v>1</v>
      </c>
      <c r="F3909">
        <v>40</v>
      </c>
      <c r="G3909">
        <v>4.2001157407407508E-3</v>
      </c>
      <c r="H3909">
        <v>4.2001157407407508E-3</v>
      </c>
      <c r="I3909">
        <v>4.2001157407407508E-3</v>
      </c>
      <c r="J3909">
        <v>7</v>
      </c>
      <c r="K3909">
        <v>321495</v>
      </c>
      <c r="L3909">
        <v>1</v>
      </c>
    </row>
    <row r="3910" spans="1:12" x14ac:dyDescent="0.35">
      <c r="A3910">
        <v>1</v>
      </c>
      <c r="B3910" t="s">
        <v>21</v>
      </c>
      <c r="C3910">
        <v>7</v>
      </c>
      <c r="D3910">
        <v>4</v>
      </c>
      <c r="E3910">
        <v>1</v>
      </c>
      <c r="F3910">
        <v>70</v>
      </c>
      <c r="G3910">
        <v>2.4952546296297395E-3</v>
      </c>
      <c r="H3910">
        <v>2.4952546296297395E-3</v>
      </c>
      <c r="I3910">
        <v>2.4952546296297395E-3</v>
      </c>
      <c r="J3910">
        <v>4</v>
      </c>
      <c r="K3910">
        <v>505635</v>
      </c>
      <c r="L3910">
        <v>1</v>
      </c>
    </row>
    <row r="3911" spans="1:12" x14ac:dyDescent="0.35">
      <c r="A3911">
        <v>2</v>
      </c>
      <c r="B3911" t="s">
        <v>36</v>
      </c>
      <c r="C3911">
        <v>7</v>
      </c>
      <c r="D3911">
        <v>9</v>
      </c>
      <c r="E3911">
        <v>1</v>
      </c>
      <c r="F3911">
        <v>20</v>
      </c>
      <c r="G3911">
        <v>1.0050694444444508E-2</v>
      </c>
      <c r="H3911">
        <v>1.0050694444444508E-2</v>
      </c>
      <c r="I3911">
        <v>1.0050694444444508E-2</v>
      </c>
      <c r="J3911">
        <v>9</v>
      </c>
      <c r="K3911">
        <v>505635</v>
      </c>
      <c r="L3911">
        <v>1</v>
      </c>
    </row>
    <row r="3912" spans="1:12" x14ac:dyDescent="0.35">
      <c r="A3912">
        <v>3</v>
      </c>
      <c r="B3912" t="s">
        <v>13</v>
      </c>
      <c r="C3912">
        <v>42</v>
      </c>
      <c r="D3912">
        <v>7</v>
      </c>
      <c r="E3912">
        <v>1</v>
      </c>
      <c r="F3912">
        <v>40</v>
      </c>
      <c r="G3912">
        <v>2.9370138888888953E-2</v>
      </c>
      <c r="H3912">
        <v>2.9370138888888953E-2</v>
      </c>
      <c r="I3912">
        <v>2.9370138888888953E-2</v>
      </c>
      <c r="J3912">
        <v>7</v>
      </c>
      <c r="K3912">
        <v>505635</v>
      </c>
      <c r="L3912">
        <v>1</v>
      </c>
    </row>
    <row r="3913" spans="1:12" x14ac:dyDescent="0.35">
      <c r="A3913">
        <v>4</v>
      </c>
      <c r="B3913" t="s">
        <v>28</v>
      </c>
      <c r="C3913">
        <v>2</v>
      </c>
      <c r="D3913">
        <v>3</v>
      </c>
      <c r="E3913">
        <v>1</v>
      </c>
      <c r="F3913">
        <v>80</v>
      </c>
      <c r="G3913" t="s">
        <v>170</v>
      </c>
      <c r="H3913" t="s">
        <v>170</v>
      </c>
      <c r="I3913">
        <v>11</v>
      </c>
      <c r="J3913">
        <v>3</v>
      </c>
      <c r="K3913">
        <v>505635</v>
      </c>
      <c r="L3913">
        <v>1</v>
      </c>
    </row>
    <row r="3914" spans="1:12" x14ac:dyDescent="0.35">
      <c r="A3914">
        <v>5</v>
      </c>
      <c r="B3914" t="s">
        <v>21</v>
      </c>
      <c r="C3914">
        <v>2</v>
      </c>
      <c r="D3914">
        <v>4</v>
      </c>
      <c r="E3914">
        <v>1</v>
      </c>
      <c r="F3914">
        <v>70</v>
      </c>
      <c r="G3914">
        <v>1.3975925925926003E-2</v>
      </c>
      <c r="H3914">
        <v>1.3975925925926003E-2</v>
      </c>
      <c r="I3914">
        <v>1.3975925925926003E-2</v>
      </c>
      <c r="J3914">
        <v>4</v>
      </c>
      <c r="K3914">
        <v>505635</v>
      </c>
      <c r="L3914">
        <v>1</v>
      </c>
    </row>
    <row r="3915" spans="1:12" x14ac:dyDescent="0.35">
      <c r="A3915">
        <v>6</v>
      </c>
      <c r="B3915" t="s">
        <v>11</v>
      </c>
      <c r="C3915">
        <v>8</v>
      </c>
      <c r="D3915" t="s">
        <v>318</v>
      </c>
      <c r="E3915">
        <v>1</v>
      </c>
      <c r="F3915">
        <v>100</v>
      </c>
      <c r="G3915" t="s">
        <v>338</v>
      </c>
      <c r="H3915">
        <v>160</v>
      </c>
      <c r="I3915">
        <v>160</v>
      </c>
      <c r="J3915" t="s">
        <v>318</v>
      </c>
      <c r="K3915">
        <v>505635</v>
      </c>
      <c r="L3915">
        <v>1</v>
      </c>
    </row>
    <row r="3916" spans="1:12" x14ac:dyDescent="0.35">
      <c r="A3916">
        <v>7</v>
      </c>
      <c r="B3916" t="s">
        <v>36</v>
      </c>
      <c r="C3916">
        <v>8</v>
      </c>
      <c r="D3916">
        <v>9</v>
      </c>
      <c r="E3916">
        <v>1</v>
      </c>
      <c r="F3916">
        <v>20</v>
      </c>
      <c r="G3916" t="s">
        <v>166</v>
      </c>
      <c r="H3916" t="s">
        <v>166</v>
      </c>
      <c r="I3916">
        <v>5</v>
      </c>
      <c r="J3916">
        <v>9</v>
      </c>
      <c r="K3916">
        <v>505635</v>
      </c>
      <c r="L3916">
        <v>1</v>
      </c>
    </row>
    <row r="3917" spans="1:12" x14ac:dyDescent="0.35">
      <c r="A3917">
        <v>8</v>
      </c>
      <c r="B3917" t="s">
        <v>36</v>
      </c>
      <c r="C3917">
        <v>8</v>
      </c>
      <c r="D3917">
        <v>9</v>
      </c>
      <c r="E3917">
        <v>1</v>
      </c>
      <c r="F3917">
        <v>20</v>
      </c>
      <c r="G3917">
        <v>4.7082175925925451E-3</v>
      </c>
      <c r="H3917">
        <v>4.7082175925925451E-3</v>
      </c>
      <c r="I3917">
        <v>4.7082175925925451E-3</v>
      </c>
      <c r="J3917">
        <v>9</v>
      </c>
      <c r="K3917">
        <v>505635</v>
      </c>
      <c r="L3917">
        <v>1</v>
      </c>
    </row>
    <row r="3918" spans="1:12" x14ac:dyDescent="0.35">
      <c r="A3918">
        <v>1</v>
      </c>
      <c r="B3918" t="s">
        <v>40</v>
      </c>
      <c r="C3918">
        <v>9</v>
      </c>
      <c r="D3918">
        <v>6</v>
      </c>
      <c r="E3918">
        <v>1</v>
      </c>
      <c r="F3918">
        <v>50</v>
      </c>
      <c r="G3918">
        <v>2.6087962962964006E-3</v>
      </c>
      <c r="H3918">
        <v>2.6087962962964006E-3</v>
      </c>
      <c r="I3918">
        <v>2.6087962962964006E-3</v>
      </c>
      <c r="J3918">
        <v>6</v>
      </c>
      <c r="K3918">
        <v>80344</v>
      </c>
      <c r="L3918">
        <v>1</v>
      </c>
    </row>
    <row r="3919" spans="1:12" x14ac:dyDescent="0.35">
      <c r="A3919">
        <v>2</v>
      </c>
      <c r="B3919" t="s">
        <v>69</v>
      </c>
      <c r="C3919">
        <v>9</v>
      </c>
      <c r="D3919">
        <v>10</v>
      </c>
      <c r="E3919">
        <v>1</v>
      </c>
      <c r="F3919">
        <v>10</v>
      </c>
      <c r="G3919">
        <v>1.0575694444444395E-2</v>
      </c>
      <c r="H3919">
        <v>1.0575694444444395E-2</v>
      </c>
      <c r="I3919">
        <v>1.0575694444444395E-2</v>
      </c>
      <c r="J3919">
        <v>10</v>
      </c>
      <c r="K3919">
        <v>80344</v>
      </c>
      <c r="L3919">
        <v>1</v>
      </c>
    </row>
    <row r="3920" spans="1:12" x14ac:dyDescent="0.35">
      <c r="A3920">
        <v>3</v>
      </c>
      <c r="B3920" t="s">
        <v>16</v>
      </c>
      <c r="C3920">
        <v>46</v>
      </c>
      <c r="D3920">
        <v>8</v>
      </c>
      <c r="E3920">
        <v>1</v>
      </c>
      <c r="F3920">
        <v>30</v>
      </c>
      <c r="G3920">
        <v>2.9570486111111016E-2</v>
      </c>
      <c r="H3920">
        <v>2.9570486111111016E-2</v>
      </c>
      <c r="I3920">
        <v>2.9570486111111016E-2</v>
      </c>
      <c r="J3920">
        <v>8</v>
      </c>
      <c r="K3920">
        <v>80344</v>
      </c>
      <c r="L3920">
        <v>1</v>
      </c>
    </row>
    <row r="3921" spans="1:12" x14ac:dyDescent="0.35">
      <c r="A3921">
        <v>4</v>
      </c>
      <c r="B3921" t="s">
        <v>36</v>
      </c>
      <c r="C3921">
        <v>1</v>
      </c>
      <c r="D3921">
        <v>9</v>
      </c>
      <c r="E3921">
        <v>1</v>
      </c>
      <c r="F3921">
        <v>20</v>
      </c>
      <c r="G3921" t="s">
        <v>239</v>
      </c>
      <c r="H3921" t="s">
        <v>239</v>
      </c>
      <c r="I3921">
        <v>31</v>
      </c>
      <c r="J3921">
        <v>9</v>
      </c>
      <c r="K3921">
        <v>80344</v>
      </c>
      <c r="L3921">
        <v>1</v>
      </c>
    </row>
    <row r="3922" spans="1:12" x14ac:dyDescent="0.35">
      <c r="A3922">
        <v>5</v>
      </c>
      <c r="B3922" t="s">
        <v>16</v>
      </c>
      <c r="C3922">
        <v>1</v>
      </c>
      <c r="D3922">
        <v>8</v>
      </c>
      <c r="E3922">
        <v>1</v>
      </c>
      <c r="F3922">
        <v>30</v>
      </c>
      <c r="G3922">
        <v>1.5572685185185176E-2</v>
      </c>
      <c r="H3922">
        <v>1.5572685185185176E-2</v>
      </c>
      <c r="I3922">
        <v>1.5572685185185176E-2</v>
      </c>
      <c r="J3922">
        <v>8</v>
      </c>
      <c r="K3922">
        <v>80344</v>
      </c>
      <c r="L3922">
        <v>1</v>
      </c>
    </row>
    <row r="3923" spans="1:12" x14ac:dyDescent="0.35">
      <c r="A3923">
        <v>6</v>
      </c>
      <c r="B3923" t="s">
        <v>21</v>
      </c>
      <c r="C3923">
        <v>1</v>
      </c>
      <c r="D3923" t="s">
        <v>311</v>
      </c>
      <c r="E3923">
        <v>1</v>
      </c>
      <c r="F3923">
        <v>70</v>
      </c>
      <c r="G3923" t="s">
        <v>316</v>
      </c>
      <c r="H3923">
        <v>135</v>
      </c>
      <c r="I3923">
        <v>135</v>
      </c>
      <c r="J3923" t="s">
        <v>311</v>
      </c>
      <c r="K3923">
        <v>80344</v>
      </c>
      <c r="L3923">
        <v>1</v>
      </c>
    </row>
    <row r="3924" spans="1:12" x14ac:dyDescent="0.35">
      <c r="A3924">
        <v>7</v>
      </c>
      <c r="B3924" t="s">
        <v>40</v>
      </c>
      <c r="C3924">
        <v>1</v>
      </c>
      <c r="D3924">
        <v>6</v>
      </c>
      <c r="E3924">
        <v>1</v>
      </c>
      <c r="F3924">
        <v>50</v>
      </c>
      <c r="G3924">
        <v>5.02118055555556E-3</v>
      </c>
      <c r="H3924">
        <v>5.02118055555556E-3</v>
      </c>
      <c r="I3924">
        <v>5.02118055555556E-3</v>
      </c>
      <c r="J3924">
        <v>6</v>
      </c>
      <c r="K3924">
        <v>80344</v>
      </c>
      <c r="L3924">
        <v>1</v>
      </c>
    </row>
    <row r="3925" spans="1:12" x14ac:dyDescent="0.35">
      <c r="A3925">
        <v>8</v>
      </c>
      <c r="B3925" t="s">
        <v>19</v>
      </c>
      <c r="C3925">
        <v>1</v>
      </c>
      <c r="D3925">
        <v>5</v>
      </c>
      <c r="E3925">
        <v>1</v>
      </c>
      <c r="F3925">
        <v>60</v>
      </c>
      <c r="G3925">
        <v>3.781597222222155E-3</v>
      </c>
      <c r="H3925">
        <v>3.781597222222155E-3</v>
      </c>
      <c r="I3925">
        <v>3.781597222222155E-3</v>
      </c>
      <c r="J3925">
        <v>5</v>
      </c>
      <c r="K3925">
        <v>80344</v>
      </c>
      <c r="L3925">
        <v>1</v>
      </c>
    </row>
    <row r="3926" spans="1:12" x14ac:dyDescent="0.35">
      <c r="A3926">
        <v>1</v>
      </c>
      <c r="B3926" t="s">
        <v>69</v>
      </c>
      <c r="C3926">
        <v>1</v>
      </c>
      <c r="D3926">
        <v>10</v>
      </c>
      <c r="E3926">
        <v>1</v>
      </c>
      <c r="F3926">
        <v>10</v>
      </c>
      <c r="G3926">
        <v>2.8777777777777569E-3</v>
      </c>
      <c r="H3926">
        <v>2.8777777777777569E-3</v>
      </c>
      <c r="I3926">
        <v>2.8777777777777569E-3</v>
      </c>
      <c r="J3926">
        <v>10</v>
      </c>
      <c r="K3926">
        <v>195717</v>
      </c>
      <c r="L3926">
        <v>1</v>
      </c>
    </row>
    <row r="3927" spans="1:12" x14ac:dyDescent="0.35">
      <c r="A3927">
        <v>2</v>
      </c>
      <c r="B3927" t="s">
        <v>19</v>
      </c>
      <c r="C3927">
        <v>1</v>
      </c>
      <c r="D3927">
        <v>5</v>
      </c>
      <c r="E3927">
        <v>1</v>
      </c>
      <c r="F3927">
        <v>60</v>
      </c>
      <c r="G3927">
        <v>9.0759259259258762E-3</v>
      </c>
      <c r="H3927">
        <v>9.0759259259258762E-3</v>
      </c>
      <c r="I3927">
        <v>9.0759259259258762E-3</v>
      </c>
      <c r="J3927">
        <v>5</v>
      </c>
      <c r="K3927">
        <v>195717</v>
      </c>
      <c r="L3927">
        <v>1</v>
      </c>
    </row>
    <row r="3928" spans="1:12" x14ac:dyDescent="0.35">
      <c r="A3928">
        <v>3</v>
      </c>
      <c r="B3928" t="s">
        <v>40</v>
      </c>
      <c r="C3928">
        <v>47</v>
      </c>
      <c r="D3928">
        <v>6</v>
      </c>
      <c r="E3928">
        <v>1</v>
      </c>
      <c r="F3928">
        <v>50</v>
      </c>
      <c r="G3928">
        <v>2.7658796296296195E-2</v>
      </c>
      <c r="H3928">
        <v>2.7658796296296195E-2</v>
      </c>
      <c r="I3928">
        <v>2.7658796296296195E-2</v>
      </c>
      <c r="J3928">
        <v>6</v>
      </c>
      <c r="K3928">
        <v>195717</v>
      </c>
      <c r="L3928">
        <v>1</v>
      </c>
    </row>
    <row r="3929" spans="1:12" x14ac:dyDescent="0.35">
      <c r="A3929">
        <v>4</v>
      </c>
      <c r="B3929" t="s">
        <v>69</v>
      </c>
      <c r="C3929">
        <v>9</v>
      </c>
      <c r="D3929">
        <v>10</v>
      </c>
      <c r="E3929">
        <v>1</v>
      </c>
      <c r="F3929">
        <v>10</v>
      </c>
      <c r="G3929" t="s">
        <v>344</v>
      </c>
      <c r="H3929" t="s">
        <v>344</v>
      </c>
      <c r="I3929">
        <v>58</v>
      </c>
      <c r="J3929">
        <v>10</v>
      </c>
      <c r="K3929">
        <v>195717</v>
      </c>
      <c r="L3929">
        <v>1</v>
      </c>
    </row>
    <row r="3930" spans="1:12" x14ac:dyDescent="0.35">
      <c r="A3930">
        <v>5</v>
      </c>
      <c r="B3930" t="s">
        <v>40</v>
      </c>
      <c r="C3930">
        <v>9</v>
      </c>
      <c r="D3930">
        <v>6</v>
      </c>
      <c r="E3930">
        <v>1</v>
      </c>
      <c r="F3930">
        <v>50</v>
      </c>
      <c r="G3930">
        <v>1.4952314814814738E-2</v>
      </c>
      <c r="H3930">
        <v>1.4952314814814738E-2</v>
      </c>
      <c r="I3930">
        <v>1.4952314814814738E-2</v>
      </c>
      <c r="J3930">
        <v>6</v>
      </c>
      <c r="K3930">
        <v>195717</v>
      </c>
      <c r="L3930">
        <v>1</v>
      </c>
    </row>
    <row r="3931" spans="1:12" x14ac:dyDescent="0.35">
      <c r="A3931">
        <v>6</v>
      </c>
      <c r="B3931" t="s">
        <v>16</v>
      </c>
      <c r="C3931">
        <v>9</v>
      </c>
      <c r="D3931">
        <v>8</v>
      </c>
      <c r="E3931">
        <v>1</v>
      </c>
      <c r="F3931">
        <v>30</v>
      </c>
      <c r="G3931" t="s">
        <v>345</v>
      </c>
      <c r="H3931">
        <v>125</v>
      </c>
      <c r="I3931">
        <v>125</v>
      </c>
      <c r="J3931">
        <v>8</v>
      </c>
      <c r="K3931">
        <v>195717</v>
      </c>
      <c r="L3931">
        <v>1</v>
      </c>
    </row>
    <row r="3932" spans="1:12" x14ac:dyDescent="0.35">
      <c r="A3932">
        <v>7</v>
      </c>
      <c r="B3932" t="s">
        <v>13</v>
      </c>
      <c r="C3932">
        <v>9</v>
      </c>
      <c r="D3932">
        <v>7</v>
      </c>
      <c r="E3932">
        <v>1</v>
      </c>
      <c r="F3932">
        <v>40</v>
      </c>
      <c r="G3932">
        <v>5.5166666666666142E-3</v>
      </c>
      <c r="H3932">
        <v>5.5166666666666142E-3</v>
      </c>
      <c r="I3932">
        <v>5.5166666666666142E-3</v>
      </c>
      <c r="J3932">
        <v>7</v>
      </c>
      <c r="K3932">
        <v>195717</v>
      </c>
      <c r="L3932">
        <v>1</v>
      </c>
    </row>
    <row r="3933" spans="1:12" x14ac:dyDescent="0.35">
      <c r="A3933">
        <v>8</v>
      </c>
      <c r="B3933" t="s">
        <v>16</v>
      </c>
      <c r="C3933">
        <v>9</v>
      </c>
      <c r="D3933">
        <v>8</v>
      </c>
      <c r="E3933">
        <v>1</v>
      </c>
      <c r="F3933">
        <v>30</v>
      </c>
      <c r="G3933">
        <v>4.4104166666667499E-3</v>
      </c>
      <c r="H3933">
        <v>4.4104166666667499E-3</v>
      </c>
      <c r="I3933">
        <v>4.4104166666667499E-3</v>
      </c>
      <c r="J3933">
        <v>8</v>
      </c>
      <c r="K3933">
        <v>195717</v>
      </c>
      <c r="L3933">
        <v>1</v>
      </c>
    </row>
    <row r="3934" spans="1:12" x14ac:dyDescent="0.35">
      <c r="A3934">
        <v>1</v>
      </c>
      <c r="B3934" t="s">
        <v>36</v>
      </c>
      <c r="C3934">
        <v>10</v>
      </c>
      <c r="D3934">
        <v>9</v>
      </c>
      <c r="E3934">
        <v>1</v>
      </c>
      <c r="F3934">
        <v>20</v>
      </c>
      <c r="G3934">
        <v>2.8123842592593373E-3</v>
      </c>
      <c r="H3934">
        <v>2.8123842592593373E-3</v>
      </c>
      <c r="I3934">
        <v>2.8123842592593373E-3</v>
      </c>
      <c r="J3934">
        <v>9</v>
      </c>
      <c r="K3934">
        <v>55291</v>
      </c>
      <c r="L3934">
        <v>1</v>
      </c>
    </row>
    <row r="3935" spans="1:12" x14ac:dyDescent="0.35">
      <c r="A3935">
        <v>2</v>
      </c>
      <c r="B3935" t="s">
        <v>16</v>
      </c>
      <c r="C3935">
        <v>10</v>
      </c>
      <c r="D3935">
        <v>8</v>
      </c>
      <c r="E3935">
        <v>1</v>
      </c>
      <c r="F3935">
        <v>30</v>
      </c>
      <c r="G3935">
        <v>9.5121527777777271E-3</v>
      </c>
      <c r="H3935">
        <v>9.5121527777777271E-3</v>
      </c>
      <c r="I3935">
        <v>9.5121527777777271E-3</v>
      </c>
      <c r="J3935">
        <v>8</v>
      </c>
      <c r="K3935">
        <v>55291</v>
      </c>
      <c r="L3935">
        <v>1</v>
      </c>
    </row>
    <row r="3936" spans="1:12" x14ac:dyDescent="0.35">
      <c r="A3936">
        <v>3</v>
      </c>
      <c r="B3936" t="s">
        <v>69</v>
      </c>
      <c r="C3936">
        <v>48</v>
      </c>
      <c r="D3936">
        <v>10</v>
      </c>
      <c r="E3936">
        <v>1</v>
      </c>
      <c r="F3936">
        <v>10</v>
      </c>
      <c r="G3936">
        <v>3.0968287037037134E-2</v>
      </c>
      <c r="H3936">
        <v>3.0968287037037134E-2</v>
      </c>
      <c r="I3936">
        <v>3.0968287037037134E-2</v>
      </c>
      <c r="J3936">
        <v>10</v>
      </c>
      <c r="K3936">
        <v>55291</v>
      </c>
      <c r="L3936">
        <v>1</v>
      </c>
    </row>
    <row r="3937" spans="1:12" x14ac:dyDescent="0.35">
      <c r="A3937">
        <v>4</v>
      </c>
      <c r="B3937" t="s">
        <v>13</v>
      </c>
      <c r="C3937">
        <v>10</v>
      </c>
      <c r="D3937" t="s">
        <v>330</v>
      </c>
      <c r="E3937">
        <v>1</v>
      </c>
      <c r="F3937">
        <v>40</v>
      </c>
      <c r="G3937" t="s">
        <v>205</v>
      </c>
      <c r="H3937" t="s">
        <v>205</v>
      </c>
      <c r="I3937">
        <v>19</v>
      </c>
      <c r="J3937" t="s">
        <v>330</v>
      </c>
      <c r="K3937">
        <v>55291</v>
      </c>
      <c r="L3937">
        <v>1</v>
      </c>
    </row>
    <row r="3938" spans="1:12" x14ac:dyDescent="0.35">
      <c r="A3938">
        <v>5</v>
      </c>
      <c r="B3938" t="s">
        <v>36</v>
      </c>
      <c r="C3938">
        <v>10</v>
      </c>
      <c r="D3938">
        <v>9</v>
      </c>
      <c r="E3938">
        <v>1</v>
      </c>
      <c r="F3938">
        <v>20</v>
      </c>
      <c r="G3938">
        <v>1.6422800925925962E-2</v>
      </c>
      <c r="H3938">
        <v>1.6422800925925962E-2</v>
      </c>
      <c r="I3938">
        <v>1.6422800925925962E-2</v>
      </c>
      <c r="J3938">
        <v>9</v>
      </c>
      <c r="K3938">
        <v>55291</v>
      </c>
      <c r="L3938">
        <v>1</v>
      </c>
    </row>
    <row r="3939" spans="1:12" x14ac:dyDescent="0.35">
      <c r="A3939">
        <v>6</v>
      </c>
      <c r="C3939">
        <v>10</v>
      </c>
      <c r="D3939" t="s">
        <v>257</v>
      </c>
      <c r="E3939">
        <v>1</v>
      </c>
      <c r="F3939">
        <v>0</v>
      </c>
      <c r="J3939" t="s">
        <v>257</v>
      </c>
      <c r="K3939">
        <v>55291</v>
      </c>
      <c r="L3939">
        <v>1</v>
      </c>
    </row>
    <row r="3940" spans="1:12" x14ac:dyDescent="0.35">
      <c r="A3940">
        <v>7</v>
      </c>
      <c r="C3940">
        <v>10</v>
      </c>
      <c r="D3940" t="s">
        <v>257</v>
      </c>
      <c r="E3940">
        <v>1</v>
      </c>
      <c r="F3940">
        <v>0</v>
      </c>
      <c r="J3940" t="s">
        <v>257</v>
      </c>
      <c r="K3940">
        <v>55291</v>
      </c>
      <c r="L3940">
        <v>1</v>
      </c>
    </row>
    <row r="3941" spans="1:12" x14ac:dyDescent="0.35">
      <c r="A3941">
        <v>8</v>
      </c>
      <c r="C3941">
        <v>10</v>
      </c>
      <c r="D3941" t="s">
        <v>257</v>
      </c>
      <c r="E3941">
        <v>1</v>
      </c>
      <c r="F3941">
        <v>0</v>
      </c>
      <c r="J3941" t="s">
        <v>257</v>
      </c>
      <c r="K3941">
        <v>55291</v>
      </c>
      <c r="L3941">
        <v>1</v>
      </c>
    </row>
    <row r="3942" spans="1:12" x14ac:dyDescent="0.35">
      <c r="A3942">
        <v>1</v>
      </c>
      <c r="B3942" t="s">
        <v>13</v>
      </c>
      <c r="C3942">
        <v>14</v>
      </c>
      <c r="D3942">
        <v>7</v>
      </c>
      <c r="E3942">
        <v>1</v>
      </c>
      <c r="F3942">
        <v>40</v>
      </c>
      <c r="G3942">
        <v>6.0890046296295797E-3</v>
      </c>
      <c r="H3942">
        <v>6.0890046296295797E-3</v>
      </c>
      <c r="I3942">
        <v>6.0890046296295797E-3</v>
      </c>
      <c r="J3942">
        <v>7</v>
      </c>
      <c r="K3942">
        <v>111119</v>
      </c>
      <c r="L3942">
        <v>1</v>
      </c>
    </row>
    <row r="3943" spans="1:12" x14ac:dyDescent="0.35">
      <c r="A3943">
        <v>2</v>
      </c>
      <c r="B3943" t="s">
        <v>11</v>
      </c>
      <c r="C3943">
        <v>34</v>
      </c>
      <c r="D3943">
        <v>1</v>
      </c>
      <c r="E3943">
        <v>1</v>
      </c>
      <c r="F3943">
        <v>100</v>
      </c>
      <c r="G3943">
        <v>1.4029398148148076E-2</v>
      </c>
      <c r="H3943">
        <v>1.4029398148148076E-2</v>
      </c>
      <c r="I3943">
        <v>1.4029398148148076E-2</v>
      </c>
      <c r="J3943">
        <v>1</v>
      </c>
      <c r="K3943">
        <v>111119</v>
      </c>
      <c r="L3943">
        <v>1</v>
      </c>
    </row>
    <row r="3944" spans="1:12" x14ac:dyDescent="0.35">
      <c r="A3944">
        <v>3</v>
      </c>
      <c r="B3944" t="s">
        <v>20</v>
      </c>
      <c r="C3944">
        <v>14</v>
      </c>
      <c r="D3944">
        <v>2</v>
      </c>
      <c r="E3944">
        <v>1</v>
      </c>
      <c r="F3944">
        <v>90</v>
      </c>
      <c r="G3944">
        <v>1.9322916666666412E-3</v>
      </c>
      <c r="H3944">
        <v>1.9322916666666412E-3</v>
      </c>
      <c r="I3944">
        <v>1.9322916666666412E-3</v>
      </c>
      <c r="J3944">
        <v>2</v>
      </c>
      <c r="K3944">
        <v>111119</v>
      </c>
      <c r="L3944">
        <v>1</v>
      </c>
    </row>
    <row r="3945" spans="1:12" x14ac:dyDescent="0.35">
      <c r="A3945">
        <v>4</v>
      </c>
      <c r="B3945" t="s">
        <v>28</v>
      </c>
      <c r="C3945">
        <v>14</v>
      </c>
      <c r="D3945">
        <v>3</v>
      </c>
      <c r="E3945">
        <v>1</v>
      </c>
      <c r="F3945">
        <v>80</v>
      </c>
      <c r="G3945">
        <v>8.7715277777777878E-3</v>
      </c>
      <c r="H3945">
        <v>8.7715277777777878E-3</v>
      </c>
      <c r="I3945">
        <v>8.7715277777777878E-3</v>
      </c>
      <c r="J3945">
        <v>3</v>
      </c>
      <c r="K3945">
        <v>111119</v>
      </c>
      <c r="L3945">
        <v>1</v>
      </c>
    </row>
    <row r="3946" spans="1:12" x14ac:dyDescent="0.35">
      <c r="A3946">
        <v>5</v>
      </c>
      <c r="B3946" t="s">
        <v>20</v>
      </c>
      <c r="C3946">
        <v>15</v>
      </c>
      <c r="D3946">
        <v>2</v>
      </c>
      <c r="E3946">
        <v>1</v>
      </c>
      <c r="F3946">
        <v>90</v>
      </c>
      <c r="G3946" t="s">
        <v>331</v>
      </c>
      <c r="H3946">
        <v>210</v>
      </c>
      <c r="I3946">
        <v>210</v>
      </c>
      <c r="J3946">
        <v>2</v>
      </c>
      <c r="K3946">
        <v>111119</v>
      </c>
      <c r="L3946">
        <v>1</v>
      </c>
    </row>
    <row r="3947" spans="1:12" x14ac:dyDescent="0.35">
      <c r="A3947">
        <v>6</v>
      </c>
      <c r="B3947" t="s">
        <v>19</v>
      </c>
      <c r="C3947">
        <v>15</v>
      </c>
      <c r="D3947">
        <v>5</v>
      </c>
      <c r="E3947">
        <v>1</v>
      </c>
      <c r="F3947">
        <v>60</v>
      </c>
      <c r="G3947">
        <v>3.4773148148148358E-3</v>
      </c>
      <c r="H3947">
        <v>3.4773148148148358E-3</v>
      </c>
      <c r="I3947">
        <v>3.4773148148148358E-3</v>
      </c>
      <c r="J3947">
        <v>5</v>
      </c>
      <c r="K3947">
        <v>111119</v>
      </c>
      <c r="L3947">
        <v>1</v>
      </c>
    </row>
    <row r="3948" spans="1:12" x14ac:dyDescent="0.35">
      <c r="A3948">
        <v>7</v>
      </c>
      <c r="B3948" t="s">
        <v>21</v>
      </c>
      <c r="C3948">
        <v>15</v>
      </c>
      <c r="D3948">
        <v>4</v>
      </c>
      <c r="E3948">
        <v>1</v>
      </c>
      <c r="F3948">
        <v>70</v>
      </c>
      <c r="G3948">
        <v>4.0261574074074158E-3</v>
      </c>
      <c r="H3948">
        <v>4.0261574074074158E-3</v>
      </c>
      <c r="I3948">
        <v>4.0261574074074158E-3</v>
      </c>
      <c r="J3948">
        <v>4</v>
      </c>
      <c r="K3948">
        <v>111119</v>
      </c>
      <c r="L3948">
        <v>1</v>
      </c>
    </row>
    <row r="3949" spans="1:12" x14ac:dyDescent="0.35">
      <c r="A3949">
        <v>1</v>
      </c>
      <c r="B3949" t="s">
        <v>28</v>
      </c>
      <c r="C3949">
        <v>12</v>
      </c>
      <c r="D3949">
        <v>3</v>
      </c>
      <c r="E3949">
        <v>1</v>
      </c>
      <c r="F3949">
        <v>80</v>
      </c>
      <c r="G3949">
        <v>5.5217592592593512E-3</v>
      </c>
      <c r="H3949">
        <v>5.5217592592593512E-3</v>
      </c>
      <c r="I3949">
        <v>5.5217592592593512E-3</v>
      </c>
      <c r="J3949">
        <v>3</v>
      </c>
      <c r="K3949">
        <v>38826</v>
      </c>
      <c r="L3949">
        <v>1</v>
      </c>
    </row>
    <row r="3950" spans="1:12" x14ac:dyDescent="0.35">
      <c r="A3950">
        <v>2</v>
      </c>
      <c r="B3950" t="s">
        <v>19</v>
      </c>
      <c r="C3950">
        <v>32</v>
      </c>
      <c r="D3950">
        <v>5</v>
      </c>
      <c r="E3950">
        <v>1</v>
      </c>
      <c r="F3950">
        <v>60</v>
      </c>
      <c r="G3950">
        <v>1.4520254629629692E-2</v>
      </c>
      <c r="H3950">
        <v>1.4520254629629692E-2</v>
      </c>
      <c r="I3950">
        <v>1.4520254629629692E-2</v>
      </c>
      <c r="J3950">
        <v>5</v>
      </c>
      <c r="K3950">
        <v>38826</v>
      </c>
      <c r="L3950">
        <v>1</v>
      </c>
    </row>
    <row r="3951" spans="1:12" x14ac:dyDescent="0.35">
      <c r="A3951">
        <v>3</v>
      </c>
      <c r="B3951" t="s">
        <v>11</v>
      </c>
      <c r="C3951">
        <v>17</v>
      </c>
      <c r="D3951">
        <v>1</v>
      </c>
      <c r="E3951">
        <v>1</v>
      </c>
      <c r="F3951">
        <v>100</v>
      </c>
      <c r="G3951">
        <v>1.7732638888889873E-3</v>
      </c>
      <c r="H3951">
        <v>1.7732638888889873E-3</v>
      </c>
      <c r="I3951">
        <v>1.7732638888889873E-3</v>
      </c>
      <c r="J3951">
        <v>1</v>
      </c>
      <c r="K3951">
        <v>38826</v>
      </c>
      <c r="L3951">
        <v>1</v>
      </c>
    </row>
    <row r="3952" spans="1:12" x14ac:dyDescent="0.35">
      <c r="A3952">
        <v>4</v>
      </c>
      <c r="B3952" t="s">
        <v>40</v>
      </c>
      <c r="C3952">
        <v>17</v>
      </c>
      <c r="D3952">
        <v>6</v>
      </c>
      <c r="E3952">
        <v>1</v>
      </c>
      <c r="F3952">
        <v>50</v>
      </c>
      <c r="G3952">
        <v>9.54745370370369E-3</v>
      </c>
      <c r="H3952">
        <v>9.54745370370369E-3</v>
      </c>
      <c r="I3952">
        <v>9.54745370370369E-3</v>
      </c>
      <c r="J3952">
        <v>6</v>
      </c>
      <c r="K3952">
        <v>38826</v>
      </c>
      <c r="L3952">
        <v>1</v>
      </c>
    </row>
    <row r="3953" spans="1:12" x14ac:dyDescent="0.35">
      <c r="A3953">
        <v>5</v>
      </c>
      <c r="B3953" t="s">
        <v>21</v>
      </c>
      <c r="C3953">
        <v>17</v>
      </c>
      <c r="D3953">
        <v>4</v>
      </c>
      <c r="E3953">
        <v>1</v>
      </c>
      <c r="F3953">
        <v>70</v>
      </c>
      <c r="G3953" t="s">
        <v>319</v>
      </c>
      <c r="H3953">
        <v>195</v>
      </c>
      <c r="I3953">
        <v>195</v>
      </c>
      <c r="J3953">
        <v>4</v>
      </c>
      <c r="K3953">
        <v>38826</v>
      </c>
      <c r="L3953">
        <v>1</v>
      </c>
    </row>
    <row r="3954" spans="1:12" x14ac:dyDescent="0.35">
      <c r="A3954">
        <v>6</v>
      </c>
      <c r="B3954" t="s">
        <v>20</v>
      </c>
      <c r="C3954">
        <v>17</v>
      </c>
      <c r="D3954">
        <v>2</v>
      </c>
      <c r="E3954">
        <v>1</v>
      </c>
      <c r="F3954">
        <v>90</v>
      </c>
      <c r="G3954">
        <v>3.3523148148149051E-3</v>
      </c>
      <c r="H3954">
        <v>3.3523148148149051E-3</v>
      </c>
      <c r="I3954">
        <v>3.3523148148149051E-3</v>
      </c>
      <c r="J3954">
        <v>2</v>
      </c>
      <c r="K3954">
        <v>38826</v>
      </c>
      <c r="L3954">
        <v>1</v>
      </c>
    </row>
    <row r="3955" spans="1:12" x14ac:dyDescent="0.35">
      <c r="A3955">
        <v>7</v>
      </c>
      <c r="B3955" t="s">
        <v>28</v>
      </c>
      <c r="C3955">
        <v>17</v>
      </c>
      <c r="D3955">
        <v>3</v>
      </c>
      <c r="E3955">
        <v>1</v>
      </c>
      <c r="F3955">
        <v>80</v>
      </c>
      <c r="G3955">
        <v>3.8734953703702946E-3</v>
      </c>
      <c r="H3955">
        <v>3.8734953703702946E-3</v>
      </c>
      <c r="I3955">
        <v>3.8734953703702946E-3</v>
      </c>
      <c r="J3955">
        <v>3</v>
      </c>
      <c r="K3955">
        <v>38826</v>
      </c>
      <c r="L3955">
        <v>1</v>
      </c>
    </row>
    <row r="3956" spans="1:12" x14ac:dyDescent="0.35">
      <c r="A3956">
        <v>1</v>
      </c>
      <c r="B3956" t="s">
        <v>20</v>
      </c>
      <c r="C3956">
        <v>16</v>
      </c>
      <c r="D3956">
        <v>2</v>
      </c>
      <c r="E3956">
        <v>1</v>
      </c>
      <c r="F3956">
        <v>90</v>
      </c>
      <c r="G3956">
        <v>5.4793981481482401E-3</v>
      </c>
      <c r="H3956">
        <v>5.4793981481482401E-3</v>
      </c>
      <c r="I3956">
        <v>5.4793981481482401E-3</v>
      </c>
      <c r="J3956">
        <v>2</v>
      </c>
      <c r="K3956">
        <v>123429</v>
      </c>
      <c r="L3956">
        <v>1</v>
      </c>
    </row>
    <row r="3957" spans="1:12" x14ac:dyDescent="0.35">
      <c r="A3957">
        <v>2</v>
      </c>
      <c r="B3957" t="s">
        <v>36</v>
      </c>
      <c r="C3957">
        <v>36</v>
      </c>
      <c r="D3957">
        <v>9</v>
      </c>
      <c r="E3957">
        <v>1</v>
      </c>
      <c r="F3957">
        <v>20</v>
      </c>
      <c r="G3957">
        <v>2.1472685185185192E-2</v>
      </c>
      <c r="H3957">
        <v>2.1472685185185192E-2</v>
      </c>
      <c r="I3957">
        <v>2.1472685185185192E-2</v>
      </c>
      <c r="J3957">
        <v>9</v>
      </c>
      <c r="K3957">
        <v>123429</v>
      </c>
      <c r="L3957">
        <v>1</v>
      </c>
    </row>
    <row r="3958" spans="1:12" x14ac:dyDescent="0.35">
      <c r="A3958">
        <v>3</v>
      </c>
      <c r="B3958" t="s">
        <v>21</v>
      </c>
      <c r="C3958">
        <v>18</v>
      </c>
      <c r="D3958">
        <v>4</v>
      </c>
      <c r="E3958">
        <v>1</v>
      </c>
      <c r="F3958">
        <v>70</v>
      </c>
      <c r="G3958">
        <v>2.326620370370458E-3</v>
      </c>
      <c r="H3958">
        <v>2.326620370370458E-3</v>
      </c>
      <c r="I3958">
        <v>2.326620370370458E-3</v>
      </c>
      <c r="J3958">
        <v>4</v>
      </c>
      <c r="K3958">
        <v>123429</v>
      </c>
      <c r="L3958">
        <v>1</v>
      </c>
    </row>
    <row r="3959" spans="1:12" x14ac:dyDescent="0.35">
      <c r="A3959">
        <v>4</v>
      </c>
      <c r="B3959" t="s">
        <v>19</v>
      </c>
      <c r="C3959">
        <v>18</v>
      </c>
      <c r="D3959">
        <v>5</v>
      </c>
      <c r="E3959">
        <v>1</v>
      </c>
      <c r="F3959">
        <v>60</v>
      </c>
      <c r="G3959">
        <v>9.4424768518519553E-3</v>
      </c>
      <c r="H3959">
        <v>9.4424768518519553E-3</v>
      </c>
      <c r="I3959">
        <v>9.4424768518519553E-3</v>
      </c>
      <c r="J3959">
        <v>5</v>
      </c>
      <c r="K3959">
        <v>123429</v>
      </c>
      <c r="L3959">
        <v>1</v>
      </c>
    </row>
    <row r="3960" spans="1:12" x14ac:dyDescent="0.35">
      <c r="A3960">
        <v>5</v>
      </c>
      <c r="B3960" t="s">
        <v>28</v>
      </c>
      <c r="C3960">
        <v>13</v>
      </c>
      <c r="D3960">
        <v>3</v>
      </c>
      <c r="E3960">
        <v>1</v>
      </c>
      <c r="F3960">
        <v>80</v>
      </c>
      <c r="G3960" t="s">
        <v>323</v>
      </c>
      <c r="H3960">
        <v>200</v>
      </c>
      <c r="I3960">
        <v>200</v>
      </c>
      <c r="J3960">
        <v>3</v>
      </c>
      <c r="K3960">
        <v>123429</v>
      </c>
      <c r="L3960">
        <v>1</v>
      </c>
    </row>
    <row r="3961" spans="1:12" x14ac:dyDescent="0.35">
      <c r="A3961">
        <v>6</v>
      </c>
      <c r="B3961" t="s">
        <v>11</v>
      </c>
      <c r="C3961">
        <v>13</v>
      </c>
      <c r="D3961">
        <v>1</v>
      </c>
      <c r="E3961">
        <v>1</v>
      </c>
      <c r="F3961">
        <v>100</v>
      </c>
      <c r="G3961">
        <v>3.0972222222223067E-3</v>
      </c>
      <c r="H3961">
        <v>3.0972222222223067E-3</v>
      </c>
      <c r="I3961">
        <v>3.0972222222223067E-3</v>
      </c>
      <c r="J3961">
        <v>1</v>
      </c>
      <c r="K3961">
        <v>123429</v>
      </c>
      <c r="L3961">
        <v>1</v>
      </c>
    </row>
    <row r="3962" spans="1:12" x14ac:dyDescent="0.35">
      <c r="A3962">
        <v>7</v>
      </c>
      <c r="B3962" t="s">
        <v>11</v>
      </c>
      <c r="C3962">
        <v>13</v>
      </c>
      <c r="D3962">
        <v>1</v>
      </c>
      <c r="E3962">
        <v>1</v>
      </c>
      <c r="F3962">
        <v>100</v>
      </c>
      <c r="G3962">
        <v>3.3499999999999641E-3</v>
      </c>
      <c r="H3962">
        <v>3.3499999999999641E-3</v>
      </c>
      <c r="I3962">
        <v>3.3499999999999641E-3</v>
      </c>
      <c r="J3962">
        <v>1</v>
      </c>
      <c r="K3962">
        <v>123429</v>
      </c>
      <c r="L3962">
        <v>1</v>
      </c>
    </row>
    <row r="3963" spans="1:12" x14ac:dyDescent="0.35">
      <c r="A3963">
        <v>1</v>
      </c>
      <c r="B3963" t="s">
        <v>11</v>
      </c>
      <c r="C3963">
        <v>15</v>
      </c>
      <c r="D3963">
        <v>1</v>
      </c>
      <c r="E3963">
        <v>1</v>
      </c>
      <c r="F3963">
        <v>100</v>
      </c>
      <c r="G3963">
        <v>5.2274305555555234E-3</v>
      </c>
      <c r="H3963">
        <v>5.2274305555555234E-3</v>
      </c>
      <c r="I3963">
        <v>5.2274305555555234E-3</v>
      </c>
      <c r="J3963">
        <v>1</v>
      </c>
      <c r="K3963">
        <v>53380</v>
      </c>
      <c r="L3963">
        <v>1</v>
      </c>
    </row>
    <row r="3964" spans="1:12" x14ac:dyDescent="0.35">
      <c r="A3964">
        <v>2</v>
      </c>
      <c r="B3964" t="s">
        <v>28</v>
      </c>
      <c r="C3964">
        <v>35</v>
      </c>
      <c r="D3964">
        <v>3</v>
      </c>
      <c r="E3964">
        <v>1</v>
      </c>
      <c r="F3964">
        <v>80</v>
      </c>
      <c r="G3964">
        <v>1.4048842592592647E-2</v>
      </c>
      <c r="H3964">
        <v>1.4048842592592647E-2</v>
      </c>
      <c r="I3964">
        <v>1.4048842592592647E-2</v>
      </c>
      <c r="J3964">
        <v>3</v>
      </c>
      <c r="K3964">
        <v>53380</v>
      </c>
      <c r="L3964">
        <v>1</v>
      </c>
    </row>
    <row r="3965" spans="1:12" x14ac:dyDescent="0.35">
      <c r="A3965">
        <v>3</v>
      </c>
      <c r="B3965" t="s">
        <v>36</v>
      </c>
      <c r="C3965">
        <v>15</v>
      </c>
      <c r="D3965">
        <v>9</v>
      </c>
      <c r="E3965">
        <v>1</v>
      </c>
      <c r="F3965">
        <v>20</v>
      </c>
      <c r="G3965">
        <v>3.2372685185184658E-3</v>
      </c>
      <c r="H3965">
        <v>3.2372685185184658E-3</v>
      </c>
      <c r="I3965">
        <v>3.2372685185184658E-3</v>
      </c>
      <c r="J3965">
        <v>9</v>
      </c>
      <c r="K3965">
        <v>53380</v>
      </c>
      <c r="L3965">
        <v>1</v>
      </c>
    </row>
    <row r="3966" spans="1:12" x14ac:dyDescent="0.35">
      <c r="A3966">
        <v>4</v>
      </c>
      <c r="B3966" t="s">
        <v>11</v>
      </c>
      <c r="C3966">
        <v>15</v>
      </c>
      <c r="D3966">
        <v>1</v>
      </c>
      <c r="E3966">
        <v>1</v>
      </c>
      <c r="F3966">
        <v>100</v>
      </c>
      <c r="G3966">
        <v>8.3605324074074172E-3</v>
      </c>
      <c r="H3966">
        <v>8.3605324074074172E-3</v>
      </c>
      <c r="I3966">
        <v>8.3605324074074172E-3</v>
      </c>
      <c r="J3966">
        <v>1</v>
      </c>
      <c r="K3966">
        <v>53380</v>
      </c>
      <c r="L3966">
        <v>1</v>
      </c>
    </row>
    <row r="3967" spans="1:12" x14ac:dyDescent="0.35">
      <c r="A3967">
        <v>5</v>
      </c>
      <c r="B3967" t="s">
        <v>40</v>
      </c>
      <c r="C3967">
        <v>16</v>
      </c>
      <c r="D3967" t="s">
        <v>310</v>
      </c>
      <c r="E3967">
        <v>1</v>
      </c>
      <c r="F3967">
        <v>50</v>
      </c>
      <c r="G3967" t="s">
        <v>336</v>
      </c>
      <c r="H3967">
        <v>170</v>
      </c>
      <c r="I3967">
        <v>170</v>
      </c>
      <c r="J3967" t="s">
        <v>310</v>
      </c>
      <c r="K3967">
        <v>53380</v>
      </c>
      <c r="L3967">
        <v>1</v>
      </c>
    </row>
    <row r="3968" spans="1:12" x14ac:dyDescent="0.35">
      <c r="A3968">
        <v>6</v>
      </c>
      <c r="B3968" t="s">
        <v>40</v>
      </c>
      <c r="C3968">
        <v>16</v>
      </c>
      <c r="D3968">
        <v>6</v>
      </c>
      <c r="E3968">
        <v>1</v>
      </c>
      <c r="F3968">
        <v>50</v>
      </c>
      <c r="G3968">
        <v>3.5289351851852668E-3</v>
      </c>
      <c r="H3968">
        <v>3.5289351851852668E-3</v>
      </c>
      <c r="I3968">
        <v>3.5289351851852668E-3</v>
      </c>
      <c r="J3968">
        <v>6</v>
      </c>
      <c r="K3968">
        <v>53380</v>
      </c>
      <c r="L3968">
        <v>1</v>
      </c>
    </row>
    <row r="3969" spans="1:12" x14ac:dyDescent="0.35">
      <c r="A3969">
        <v>7</v>
      </c>
      <c r="B3969" t="s">
        <v>20</v>
      </c>
      <c r="C3969">
        <v>16</v>
      </c>
      <c r="D3969">
        <v>2</v>
      </c>
      <c r="E3969">
        <v>1</v>
      </c>
      <c r="F3969">
        <v>90</v>
      </c>
      <c r="G3969">
        <v>3.5559027777778418E-3</v>
      </c>
      <c r="H3969">
        <v>3.5559027777778418E-3</v>
      </c>
      <c r="I3969">
        <v>3.5559027777778418E-3</v>
      </c>
      <c r="J3969">
        <v>2</v>
      </c>
      <c r="K3969">
        <v>53380</v>
      </c>
      <c r="L3969">
        <v>1</v>
      </c>
    </row>
    <row r="3970" spans="1:12" x14ac:dyDescent="0.35">
      <c r="A3970">
        <v>1</v>
      </c>
      <c r="B3970" t="s">
        <v>21</v>
      </c>
      <c r="C3970">
        <v>17</v>
      </c>
      <c r="D3970">
        <v>4</v>
      </c>
      <c r="E3970">
        <v>1</v>
      </c>
      <c r="F3970">
        <v>70</v>
      </c>
      <c r="G3970">
        <v>5.6880787037036917E-3</v>
      </c>
      <c r="H3970">
        <v>5.6880787037036917E-3</v>
      </c>
      <c r="I3970">
        <v>5.6880787037036917E-3</v>
      </c>
      <c r="J3970">
        <v>4</v>
      </c>
      <c r="K3970">
        <v>12819</v>
      </c>
      <c r="L3970">
        <v>1</v>
      </c>
    </row>
    <row r="3971" spans="1:12" x14ac:dyDescent="0.35">
      <c r="A3971">
        <v>2</v>
      </c>
      <c r="B3971" t="s">
        <v>20</v>
      </c>
      <c r="C3971">
        <v>37</v>
      </c>
      <c r="D3971">
        <v>2</v>
      </c>
      <c r="E3971">
        <v>1</v>
      </c>
      <c r="F3971">
        <v>90</v>
      </c>
      <c r="G3971">
        <v>1.4036458333333224E-2</v>
      </c>
      <c r="H3971">
        <v>1.4036458333333224E-2</v>
      </c>
      <c r="I3971">
        <v>1.4036458333333224E-2</v>
      </c>
      <c r="J3971">
        <v>2</v>
      </c>
      <c r="K3971">
        <v>12819</v>
      </c>
      <c r="L3971">
        <v>1</v>
      </c>
    </row>
    <row r="3972" spans="1:12" x14ac:dyDescent="0.35">
      <c r="A3972">
        <v>3</v>
      </c>
      <c r="B3972" t="s">
        <v>40</v>
      </c>
      <c r="C3972">
        <v>16</v>
      </c>
      <c r="D3972">
        <v>6</v>
      </c>
      <c r="E3972">
        <v>1</v>
      </c>
      <c r="F3972">
        <v>50</v>
      </c>
      <c r="G3972">
        <v>2.4784722222221944E-3</v>
      </c>
      <c r="H3972">
        <v>2.4784722222221944E-3</v>
      </c>
      <c r="I3972">
        <v>2.4784722222221944E-3</v>
      </c>
      <c r="J3972">
        <v>6</v>
      </c>
      <c r="K3972">
        <v>12819</v>
      </c>
      <c r="L3972">
        <v>1</v>
      </c>
    </row>
    <row r="3973" spans="1:12" x14ac:dyDescent="0.35">
      <c r="A3973">
        <v>4</v>
      </c>
      <c r="B3973" t="s">
        <v>20</v>
      </c>
      <c r="C3973">
        <v>16</v>
      </c>
      <c r="D3973">
        <v>2</v>
      </c>
      <c r="E3973">
        <v>1</v>
      </c>
      <c r="F3973">
        <v>90</v>
      </c>
      <c r="G3973">
        <v>8.3872685185184537E-3</v>
      </c>
      <c r="H3973">
        <v>8.3872685185184537E-3</v>
      </c>
      <c r="I3973">
        <v>8.3872685185184537E-3</v>
      </c>
      <c r="J3973">
        <v>2</v>
      </c>
      <c r="K3973">
        <v>12819</v>
      </c>
      <c r="L3973">
        <v>1</v>
      </c>
    </row>
    <row r="3974" spans="1:12" x14ac:dyDescent="0.35">
      <c r="A3974">
        <v>5</v>
      </c>
      <c r="B3974" t="s">
        <v>40</v>
      </c>
      <c r="C3974">
        <v>14</v>
      </c>
      <c r="D3974" t="s">
        <v>310</v>
      </c>
      <c r="E3974">
        <v>1</v>
      </c>
      <c r="F3974">
        <v>50</v>
      </c>
      <c r="G3974" t="s">
        <v>336</v>
      </c>
      <c r="H3974">
        <v>170</v>
      </c>
      <c r="I3974">
        <v>170</v>
      </c>
      <c r="J3974" t="s">
        <v>310</v>
      </c>
      <c r="K3974">
        <v>12819</v>
      </c>
      <c r="L3974">
        <v>1</v>
      </c>
    </row>
    <row r="3975" spans="1:12" x14ac:dyDescent="0.35">
      <c r="A3975">
        <v>6</v>
      </c>
      <c r="B3975" t="s">
        <v>21</v>
      </c>
      <c r="C3975">
        <v>14</v>
      </c>
      <c r="D3975">
        <v>4</v>
      </c>
      <c r="E3975">
        <v>1</v>
      </c>
      <c r="F3975">
        <v>70</v>
      </c>
      <c r="G3975">
        <v>3.3850694444443885E-3</v>
      </c>
      <c r="H3975">
        <v>3.3850694444443885E-3</v>
      </c>
      <c r="I3975">
        <v>3.3850694444443885E-3</v>
      </c>
      <c r="J3975">
        <v>4</v>
      </c>
      <c r="K3975">
        <v>12819</v>
      </c>
      <c r="L3975">
        <v>1</v>
      </c>
    </row>
    <row r="3976" spans="1:12" x14ac:dyDescent="0.35">
      <c r="A3976">
        <v>7</v>
      </c>
      <c r="B3976" t="s">
        <v>13</v>
      </c>
      <c r="C3976">
        <v>14</v>
      </c>
      <c r="D3976">
        <v>7</v>
      </c>
      <c r="E3976">
        <v>1</v>
      </c>
      <c r="F3976">
        <v>40</v>
      </c>
      <c r="G3976">
        <v>4.3863425925925181E-3</v>
      </c>
      <c r="H3976">
        <v>4.3863425925925181E-3</v>
      </c>
      <c r="I3976">
        <v>4.3863425925925181E-3</v>
      </c>
      <c r="J3976">
        <v>7</v>
      </c>
      <c r="K3976">
        <v>12819</v>
      </c>
      <c r="L3976">
        <v>1</v>
      </c>
    </row>
    <row r="3977" spans="1:12" x14ac:dyDescent="0.35">
      <c r="A3977">
        <v>1</v>
      </c>
      <c r="B3977" t="s">
        <v>36</v>
      </c>
      <c r="C3977">
        <v>19</v>
      </c>
      <c r="D3977">
        <v>9</v>
      </c>
      <c r="E3977">
        <v>1</v>
      </c>
      <c r="F3977">
        <v>20</v>
      </c>
      <c r="G3977">
        <v>7.7314814814815058E-3</v>
      </c>
      <c r="H3977">
        <v>7.7314814814815058E-3</v>
      </c>
      <c r="I3977">
        <v>7.7314814814815058E-3</v>
      </c>
      <c r="J3977">
        <v>9</v>
      </c>
      <c r="K3977">
        <v>59899</v>
      </c>
      <c r="L3977">
        <v>1</v>
      </c>
    </row>
    <row r="3978" spans="1:12" x14ac:dyDescent="0.35">
      <c r="A3978">
        <v>2</v>
      </c>
      <c r="B3978" t="s">
        <v>13</v>
      </c>
      <c r="C3978">
        <v>39</v>
      </c>
      <c r="D3978">
        <v>7</v>
      </c>
      <c r="E3978">
        <v>1</v>
      </c>
      <c r="F3978">
        <v>40</v>
      </c>
      <c r="G3978">
        <v>1.585914351851847E-2</v>
      </c>
      <c r="H3978">
        <v>1.585914351851847E-2</v>
      </c>
      <c r="I3978">
        <v>1.585914351851847E-2</v>
      </c>
      <c r="J3978">
        <v>7</v>
      </c>
      <c r="K3978">
        <v>59899</v>
      </c>
      <c r="L3978">
        <v>1</v>
      </c>
    </row>
    <row r="3979" spans="1:12" x14ac:dyDescent="0.35">
      <c r="A3979">
        <v>3</v>
      </c>
      <c r="B3979" t="s">
        <v>19</v>
      </c>
      <c r="C3979">
        <v>19</v>
      </c>
      <c r="D3979">
        <v>5</v>
      </c>
      <c r="E3979">
        <v>1</v>
      </c>
      <c r="F3979">
        <v>60</v>
      </c>
      <c r="G3979">
        <v>2.392708333333271E-3</v>
      </c>
      <c r="H3979">
        <v>2.392708333333271E-3</v>
      </c>
      <c r="I3979">
        <v>2.392708333333271E-3</v>
      </c>
      <c r="J3979">
        <v>5</v>
      </c>
      <c r="K3979">
        <v>59899</v>
      </c>
      <c r="L3979">
        <v>1</v>
      </c>
    </row>
    <row r="3980" spans="1:12" x14ac:dyDescent="0.35">
      <c r="A3980">
        <v>4</v>
      </c>
      <c r="B3980" t="s">
        <v>16</v>
      </c>
      <c r="C3980">
        <v>19</v>
      </c>
      <c r="D3980">
        <v>8</v>
      </c>
      <c r="E3980">
        <v>1</v>
      </c>
      <c r="F3980">
        <v>30</v>
      </c>
      <c r="G3980">
        <v>1.1027662037037089E-2</v>
      </c>
      <c r="H3980">
        <v>1.1027662037037089E-2</v>
      </c>
      <c r="I3980">
        <v>1.1027662037037089E-2</v>
      </c>
      <c r="J3980">
        <v>8</v>
      </c>
      <c r="K3980">
        <v>59899</v>
      </c>
      <c r="L3980">
        <v>1</v>
      </c>
    </row>
    <row r="3981" spans="1:12" x14ac:dyDescent="0.35">
      <c r="A3981">
        <v>5</v>
      </c>
      <c r="B3981" t="s">
        <v>11</v>
      </c>
      <c r="C3981">
        <v>11</v>
      </c>
      <c r="D3981">
        <v>1</v>
      </c>
      <c r="E3981">
        <v>1</v>
      </c>
      <c r="F3981">
        <v>100</v>
      </c>
      <c r="G3981" t="s">
        <v>262</v>
      </c>
      <c r="H3981">
        <v>220</v>
      </c>
      <c r="I3981">
        <v>220</v>
      </c>
      <c r="J3981">
        <v>1</v>
      </c>
      <c r="K3981">
        <v>59899</v>
      </c>
      <c r="L3981">
        <v>1</v>
      </c>
    </row>
    <row r="3982" spans="1:12" x14ac:dyDescent="0.35">
      <c r="A3982">
        <v>6</v>
      </c>
      <c r="B3982" t="s">
        <v>28</v>
      </c>
      <c r="C3982">
        <v>11</v>
      </c>
      <c r="D3982">
        <v>3</v>
      </c>
      <c r="E3982">
        <v>1</v>
      </c>
      <c r="F3982">
        <v>80</v>
      </c>
      <c r="G3982">
        <v>3.3545138888888548E-3</v>
      </c>
      <c r="H3982">
        <v>3.3545138888888548E-3</v>
      </c>
      <c r="I3982">
        <v>3.3545138888888548E-3</v>
      </c>
      <c r="J3982">
        <v>3</v>
      </c>
      <c r="K3982">
        <v>59899</v>
      </c>
      <c r="L3982">
        <v>1</v>
      </c>
    </row>
    <row r="3983" spans="1:12" x14ac:dyDescent="0.35">
      <c r="A3983">
        <v>7</v>
      </c>
      <c r="B3983" t="s">
        <v>19</v>
      </c>
      <c r="C3983">
        <v>11</v>
      </c>
      <c r="D3983">
        <v>5</v>
      </c>
      <c r="E3983">
        <v>1</v>
      </c>
      <c r="F3983">
        <v>60</v>
      </c>
      <c r="G3983">
        <v>4.2173611111111509E-3</v>
      </c>
      <c r="H3983">
        <v>4.2173611111111509E-3</v>
      </c>
      <c r="I3983">
        <v>4.2173611111111509E-3</v>
      </c>
      <c r="J3983">
        <v>5</v>
      </c>
      <c r="K3983">
        <v>59899</v>
      </c>
      <c r="L3983">
        <v>1</v>
      </c>
    </row>
    <row r="3984" spans="1:12" x14ac:dyDescent="0.35">
      <c r="A3984">
        <v>1</v>
      </c>
      <c r="B3984" t="s">
        <v>16</v>
      </c>
      <c r="C3984">
        <v>18</v>
      </c>
      <c r="D3984">
        <v>8</v>
      </c>
      <c r="E3984">
        <v>1</v>
      </c>
      <c r="F3984">
        <v>30</v>
      </c>
      <c r="G3984">
        <v>6.3096064814813779E-3</v>
      </c>
      <c r="H3984">
        <v>6.3096064814813779E-3</v>
      </c>
      <c r="I3984">
        <v>6.3096064814813779E-3</v>
      </c>
      <c r="J3984">
        <v>8</v>
      </c>
      <c r="K3984">
        <v>299915</v>
      </c>
      <c r="L3984">
        <v>1</v>
      </c>
    </row>
    <row r="3985" spans="1:12" x14ac:dyDescent="0.35">
      <c r="A3985">
        <v>2</v>
      </c>
      <c r="B3985" t="s">
        <v>16</v>
      </c>
      <c r="C3985">
        <v>38</v>
      </c>
      <c r="D3985">
        <v>8</v>
      </c>
      <c r="E3985">
        <v>1</v>
      </c>
      <c r="F3985">
        <v>30</v>
      </c>
      <c r="G3985">
        <v>1.6250694444444491E-2</v>
      </c>
      <c r="H3985">
        <v>1.6250694444444491E-2</v>
      </c>
      <c r="I3985">
        <v>1.6250694444444491E-2</v>
      </c>
      <c r="J3985">
        <v>8</v>
      </c>
      <c r="K3985">
        <v>299915</v>
      </c>
      <c r="L3985">
        <v>1</v>
      </c>
    </row>
    <row r="3986" spans="1:12" x14ac:dyDescent="0.35">
      <c r="A3986">
        <v>3</v>
      </c>
      <c r="B3986" t="s">
        <v>28</v>
      </c>
      <c r="C3986">
        <v>11</v>
      </c>
      <c r="D3986">
        <v>3</v>
      </c>
      <c r="E3986">
        <v>1</v>
      </c>
      <c r="F3986">
        <v>80</v>
      </c>
      <c r="G3986">
        <v>2.1376157407406726E-3</v>
      </c>
      <c r="H3986">
        <v>2.1376157407406726E-3</v>
      </c>
      <c r="I3986">
        <v>2.1376157407406726E-3</v>
      </c>
      <c r="J3986">
        <v>3</v>
      </c>
      <c r="K3986">
        <v>299915</v>
      </c>
      <c r="L3986">
        <v>1</v>
      </c>
    </row>
    <row r="3987" spans="1:12" x14ac:dyDescent="0.35">
      <c r="A3987">
        <v>4</v>
      </c>
      <c r="B3987" t="s">
        <v>21</v>
      </c>
      <c r="C3987">
        <v>11</v>
      </c>
      <c r="D3987">
        <v>4</v>
      </c>
      <c r="E3987">
        <v>1</v>
      </c>
      <c r="F3987">
        <v>70</v>
      </c>
      <c r="G3987">
        <v>8.9940972222222193E-3</v>
      </c>
      <c r="H3987">
        <v>8.9940972222222193E-3</v>
      </c>
      <c r="I3987">
        <v>8.9940972222222193E-3</v>
      </c>
      <c r="J3987">
        <v>4</v>
      </c>
      <c r="K3987">
        <v>299915</v>
      </c>
      <c r="L3987">
        <v>1</v>
      </c>
    </row>
    <row r="3988" spans="1:12" x14ac:dyDescent="0.35">
      <c r="A3988">
        <v>5</v>
      </c>
      <c r="B3988" t="s">
        <v>19</v>
      </c>
      <c r="C3988">
        <v>18</v>
      </c>
      <c r="D3988">
        <v>5</v>
      </c>
      <c r="E3988">
        <v>1</v>
      </c>
      <c r="F3988">
        <v>60</v>
      </c>
      <c r="G3988" t="s">
        <v>333</v>
      </c>
      <c r="H3988">
        <v>185</v>
      </c>
      <c r="I3988">
        <v>185</v>
      </c>
      <c r="J3988">
        <v>5</v>
      </c>
      <c r="K3988">
        <v>299915</v>
      </c>
      <c r="L3988">
        <v>1</v>
      </c>
    </row>
    <row r="3989" spans="1:12" x14ac:dyDescent="0.35">
      <c r="A3989">
        <v>6</v>
      </c>
      <c r="B3989" t="s">
        <v>16</v>
      </c>
      <c r="C3989">
        <v>18</v>
      </c>
      <c r="D3989">
        <v>8</v>
      </c>
      <c r="E3989">
        <v>1</v>
      </c>
      <c r="F3989">
        <v>30</v>
      </c>
      <c r="G3989">
        <v>3.8452546296297019E-3</v>
      </c>
      <c r="H3989">
        <v>3.8452546296297019E-3</v>
      </c>
      <c r="I3989">
        <v>3.8452546296297019E-3</v>
      </c>
      <c r="J3989">
        <v>8</v>
      </c>
      <c r="K3989">
        <v>299915</v>
      </c>
      <c r="L3989">
        <v>1</v>
      </c>
    </row>
    <row r="3990" spans="1:12" x14ac:dyDescent="0.35">
      <c r="A3990">
        <v>7</v>
      </c>
      <c r="B3990" t="s">
        <v>40</v>
      </c>
      <c r="C3990">
        <v>18</v>
      </c>
      <c r="D3990">
        <v>6</v>
      </c>
      <c r="E3990">
        <v>1</v>
      </c>
      <c r="F3990">
        <v>50</v>
      </c>
      <c r="G3990">
        <v>4.3714120370370591E-3</v>
      </c>
      <c r="H3990">
        <v>4.3714120370370591E-3</v>
      </c>
      <c r="I3990">
        <v>4.3714120370370591E-3</v>
      </c>
      <c r="J3990">
        <v>6</v>
      </c>
      <c r="K3990">
        <v>299915</v>
      </c>
      <c r="L3990">
        <v>1</v>
      </c>
    </row>
    <row r="3991" spans="1:12" x14ac:dyDescent="0.35">
      <c r="A3991">
        <v>1</v>
      </c>
      <c r="B3991" t="s">
        <v>19</v>
      </c>
      <c r="C3991">
        <v>11</v>
      </c>
      <c r="D3991">
        <v>5</v>
      </c>
      <c r="E3991">
        <v>1</v>
      </c>
      <c r="F3991">
        <v>60</v>
      </c>
      <c r="G3991">
        <v>5.9118055555555937E-3</v>
      </c>
      <c r="H3991">
        <v>5.9118055555555937E-3</v>
      </c>
      <c r="I3991">
        <v>5.9118055555555937E-3</v>
      </c>
      <c r="J3991">
        <v>5</v>
      </c>
      <c r="K3991">
        <v>56292</v>
      </c>
      <c r="L3991">
        <v>1</v>
      </c>
    </row>
    <row r="3992" spans="1:12" x14ac:dyDescent="0.35">
      <c r="A3992">
        <v>2</v>
      </c>
      <c r="B3992" t="s">
        <v>40</v>
      </c>
      <c r="C3992">
        <v>31</v>
      </c>
      <c r="D3992">
        <v>6</v>
      </c>
      <c r="E3992">
        <v>1</v>
      </c>
      <c r="F3992">
        <v>50</v>
      </c>
      <c r="G3992">
        <v>1.4741898148148191E-2</v>
      </c>
      <c r="H3992">
        <v>1.4741898148148191E-2</v>
      </c>
      <c r="I3992">
        <v>1.4741898148148191E-2</v>
      </c>
      <c r="J3992">
        <v>6</v>
      </c>
      <c r="K3992">
        <v>56292</v>
      </c>
      <c r="L3992">
        <v>1</v>
      </c>
    </row>
    <row r="3993" spans="1:12" x14ac:dyDescent="0.35">
      <c r="A3993">
        <v>3</v>
      </c>
      <c r="B3993" t="s">
        <v>16</v>
      </c>
      <c r="C3993">
        <v>12</v>
      </c>
      <c r="D3993">
        <v>8</v>
      </c>
      <c r="E3993">
        <v>1</v>
      </c>
      <c r="F3993">
        <v>30</v>
      </c>
      <c r="G3993">
        <v>2.695023148148179E-3</v>
      </c>
      <c r="H3993">
        <v>2.695023148148179E-3</v>
      </c>
      <c r="I3993">
        <v>2.695023148148179E-3</v>
      </c>
      <c r="J3993">
        <v>8</v>
      </c>
      <c r="K3993">
        <v>56292</v>
      </c>
      <c r="L3993">
        <v>1</v>
      </c>
    </row>
    <row r="3994" spans="1:12" x14ac:dyDescent="0.35">
      <c r="A3994">
        <v>4</v>
      </c>
      <c r="B3994" t="s">
        <v>36</v>
      </c>
      <c r="C3994">
        <v>12</v>
      </c>
      <c r="D3994">
        <v>9</v>
      </c>
      <c r="E3994">
        <v>1</v>
      </c>
      <c r="F3994">
        <v>20</v>
      </c>
      <c r="G3994">
        <v>1.1067361111111174E-2</v>
      </c>
      <c r="H3994">
        <v>1.1067361111111174E-2</v>
      </c>
      <c r="I3994">
        <v>1.1067361111111174E-2</v>
      </c>
      <c r="J3994">
        <v>9</v>
      </c>
      <c r="K3994">
        <v>56292</v>
      </c>
      <c r="L3994">
        <v>1</v>
      </c>
    </row>
    <row r="3995" spans="1:12" x14ac:dyDescent="0.35">
      <c r="A3995">
        <v>5</v>
      </c>
      <c r="B3995" t="s">
        <v>40</v>
      </c>
      <c r="C3995">
        <v>19</v>
      </c>
      <c r="D3995" t="s">
        <v>310</v>
      </c>
      <c r="E3995">
        <v>1</v>
      </c>
      <c r="F3995">
        <v>50</v>
      </c>
      <c r="G3995" t="s">
        <v>336</v>
      </c>
      <c r="H3995">
        <v>170</v>
      </c>
      <c r="I3995">
        <v>170</v>
      </c>
      <c r="J3995" t="s">
        <v>310</v>
      </c>
      <c r="K3995">
        <v>56292</v>
      </c>
      <c r="L3995">
        <v>1</v>
      </c>
    </row>
    <row r="3996" spans="1:12" x14ac:dyDescent="0.35">
      <c r="A3996">
        <v>6</v>
      </c>
      <c r="B3996" t="s">
        <v>13</v>
      </c>
      <c r="C3996">
        <v>19</v>
      </c>
      <c r="D3996">
        <v>7</v>
      </c>
      <c r="E3996">
        <v>1</v>
      </c>
      <c r="F3996">
        <v>40</v>
      </c>
      <c r="G3996">
        <v>3.7534722222223316E-3</v>
      </c>
      <c r="H3996">
        <v>3.7534722222223316E-3</v>
      </c>
      <c r="I3996">
        <v>3.7534722222223316E-3</v>
      </c>
      <c r="J3996">
        <v>7</v>
      </c>
      <c r="K3996">
        <v>56292</v>
      </c>
      <c r="L3996">
        <v>1</v>
      </c>
    </row>
    <row r="3997" spans="1:12" x14ac:dyDescent="0.35">
      <c r="A3997">
        <v>7</v>
      </c>
      <c r="B3997" t="s">
        <v>16</v>
      </c>
      <c r="C3997">
        <v>19</v>
      </c>
      <c r="D3997">
        <v>8</v>
      </c>
      <c r="E3997">
        <v>1</v>
      </c>
      <c r="F3997">
        <v>30</v>
      </c>
      <c r="G3997">
        <v>4.8315972222221504E-3</v>
      </c>
      <c r="H3997">
        <v>4.8315972222221504E-3</v>
      </c>
      <c r="I3997">
        <v>4.8315972222221504E-3</v>
      </c>
      <c r="J3997">
        <v>8</v>
      </c>
      <c r="K3997">
        <v>56292</v>
      </c>
      <c r="L3997">
        <v>1</v>
      </c>
    </row>
    <row r="3998" spans="1:12" x14ac:dyDescent="0.35">
      <c r="A3998">
        <v>1</v>
      </c>
      <c r="B3998" t="s">
        <v>40</v>
      </c>
      <c r="C3998">
        <v>13</v>
      </c>
      <c r="D3998">
        <v>6</v>
      </c>
      <c r="E3998">
        <v>1</v>
      </c>
      <c r="F3998">
        <v>50</v>
      </c>
      <c r="G3998">
        <v>5.9809027777777413E-3</v>
      </c>
      <c r="H3998">
        <v>5.9809027777777413E-3</v>
      </c>
      <c r="I3998">
        <v>5.9809027777777413E-3</v>
      </c>
      <c r="J3998">
        <v>6</v>
      </c>
      <c r="K3998">
        <v>221046</v>
      </c>
      <c r="L3998">
        <v>1</v>
      </c>
    </row>
    <row r="3999" spans="1:12" x14ac:dyDescent="0.35">
      <c r="A3999">
        <v>2</v>
      </c>
      <c r="B3999" t="s">
        <v>21</v>
      </c>
      <c r="C3999">
        <v>33</v>
      </c>
      <c r="D3999">
        <v>4</v>
      </c>
      <c r="E3999">
        <v>1</v>
      </c>
      <c r="F3999">
        <v>70</v>
      </c>
      <c r="G3999">
        <v>1.4191550925925833E-2</v>
      </c>
      <c r="H3999">
        <v>1.4191550925925833E-2</v>
      </c>
      <c r="I3999">
        <v>1.4191550925925833E-2</v>
      </c>
      <c r="J3999">
        <v>4</v>
      </c>
      <c r="K3999">
        <v>221046</v>
      </c>
      <c r="L3999">
        <v>1</v>
      </c>
    </row>
    <row r="4000" spans="1:12" x14ac:dyDescent="0.35">
      <c r="A4000">
        <v>3</v>
      </c>
      <c r="B4000" t="s">
        <v>13</v>
      </c>
      <c r="C4000">
        <v>13</v>
      </c>
      <c r="D4000">
        <v>7</v>
      </c>
      <c r="E4000">
        <v>1</v>
      </c>
      <c r="F4000">
        <v>40</v>
      </c>
      <c r="G4000">
        <v>2.5640046296295793E-3</v>
      </c>
      <c r="H4000">
        <v>2.5640046296295793E-3</v>
      </c>
      <c r="I4000">
        <v>2.5640046296295793E-3</v>
      </c>
      <c r="J4000">
        <v>7</v>
      </c>
      <c r="K4000">
        <v>221046</v>
      </c>
      <c r="L4000">
        <v>1</v>
      </c>
    </row>
    <row r="4001" spans="1:12" x14ac:dyDescent="0.35">
      <c r="A4001">
        <v>4</v>
      </c>
      <c r="B4001" t="s">
        <v>13</v>
      </c>
      <c r="C4001">
        <v>13</v>
      </c>
      <c r="D4001">
        <v>7</v>
      </c>
      <c r="E4001">
        <v>1</v>
      </c>
      <c r="F4001">
        <v>40</v>
      </c>
      <c r="G4001">
        <v>1.0535185185185147E-2</v>
      </c>
      <c r="H4001">
        <v>1.0535185185185147E-2</v>
      </c>
      <c r="I4001">
        <v>1.0535185185185147E-2</v>
      </c>
      <c r="J4001">
        <v>7</v>
      </c>
      <c r="K4001">
        <v>221046</v>
      </c>
      <c r="L4001">
        <v>1</v>
      </c>
    </row>
    <row r="4002" spans="1:12" x14ac:dyDescent="0.35">
      <c r="A4002">
        <v>5</v>
      </c>
      <c r="B4002" t="s">
        <v>36</v>
      </c>
      <c r="C4002">
        <v>12</v>
      </c>
      <c r="D4002">
        <v>9</v>
      </c>
      <c r="E4002">
        <v>1</v>
      </c>
      <c r="F4002">
        <v>20</v>
      </c>
      <c r="G4002" t="s">
        <v>325</v>
      </c>
      <c r="H4002">
        <v>155</v>
      </c>
      <c r="I4002">
        <v>155</v>
      </c>
      <c r="J4002">
        <v>9</v>
      </c>
      <c r="K4002">
        <v>221046</v>
      </c>
      <c r="L4002">
        <v>1</v>
      </c>
    </row>
    <row r="4003" spans="1:12" x14ac:dyDescent="0.35">
      <c r="A4003">
        <v>6</v>
      </c>
      <c r="B4003" t="s">
        <v>36</v>
      </c>
      <c r="C4003">
        <v>12</v>
      </c>
      <c r="D4003">
        <v>9</v>
      </c>
      <c r="E4003">
        <v>1</v>
      </c>
      <c r="F4003">
        <v>20</v>
      </c>
      <c r="G4003">
        <v>4.478819444444504E-3</v>
      </c>
      <c r="H4003">
        <v>4.478819444444504E-3</v>
      </c>
      <c r="I4003">
        <v>4.478819444444504E-3</v>
      </c>
      <c r="J4003">
        <v>9</v>
      </c>
      <c r="K4003">
        <v>221046</v>
      </c>
      <c r="L4003">
        <v>1</v>
      </c>
    </row>
    <row r="4004" spans="1:12" x14ac:dyDescent="0.35">
      <c r="A4004">
        <v>7</v>
      </c>
      <c r="B4004" t="s">
        <v>36</v>
      </c>
      <c r="C4004">
        <v>12</v>
      </c>
      <c r="D4004">
        <v>9</v>
      </c>
      <c r="E4004">
        <v>1</v>
      </c>
      <c r="F4004">
        <v>20</v>
      </c>
      <c r="G4004">
        <v>5.1802083333334359E-3</v>
      </c>
      <c r="H4004">
        <v>5.1802083333334359E-3</v>
      </c>
      <c r="I4004">
        <v>5.1802083333334359E-3</v>
      </c>
      <c r="J4004">
        <v>9</v>
      </c>
      <c r="K4004">
        <v>221046</v>
      </c>
      <c r="L4004">
        <v>1</v>
      </c>
    </row>
    <row r="4005" spans="1:12" x14ac:dyDescent="0.35">
      <c r="A4005">
        <v>1</v>
      </c>
      <c r="B4005" t="s">
        <v>11</v>
      </c>
      <c r="C4005">
        <v>5</v>
      </c>
      <c r="D4005">
        <v>1</v>
      </c>
      <c r="E4005">
        <v>1</v>
      </c>
      <c r="F4005">
        <v>100</v>
      </c>
      <c r="G4005">
        <v>5.5462962962962159E-3</v>
      </c>
      <c r="H4005">
        <v>5.5462962962962159E-3</v>
      </c>
      <c r="I4005">
        <v>5.5462962962962159E-3</v>
      </c>
      <c r="J4005">
        <v>1</v>
      </c>
      <c r="K4005">
        <v>13983</v>
      </c>
      <c r="L4005">
        <v>1</v>
      </c>
    </row>
    <row r="4006" spans="1:12" x14ac:dyDescent="0.35">
      <c r="A4006">
        <v>2</v>
      </c>
      <c r="B4006" t="s">
        <v>11</v>
      </c>
      <c r="C4006">
        <v>25</v>
      </c>
      <c r="D4006">
        <v>1</v>
      </c>
      <c r="E4006">
        <v>1</v>
      </c>
      <c r="F4006">
        <v>100</v>
      </c>
      <c r="G4006">
        <v>1.6526504629629679E-2</v>
      </c>
      <c r="H4006">
        <v>1.6526504629629679E-2</v>
      </c>
      <c r="I4006">
        <v>1.6526504629629679E-2</v>
      </c>
      <c r="J4006">
        <v>1</v>
      </c>
      <c r="K4006">
        <v>13983</v>
      </c>
      <c r="L4006">
        <v>1</v>
      </c>
    </row>
    <row r="4007" spans="1:12" x14ac:dyDescent="0.35">
      <c r="A4007">
        <v>3</v>
      </c>
      <c r="B4007" t="s">
        <v>20</v>
      </c>
      <c r="C4007">
        <v>5</v>
      </c>
      <c r="D4007">
        <v>2</v>
      </c>
      <c r="E4007">
        <v>1</v>
      </c>
      <c r="F4007">
        <v>90</v>
      </c>
      <c r="G4007">
        <v>2.3692129629628855E-3</v>
      </c>
      <c r="H4007">
        <v>2.3692129629628855E-3</v>
      </c>
      <c r="I4007">
        <v>2.3692129629628855E-3</v>
      </c>
      <c r="J4007">
        <v>2</v>
      </c>
      <c r="K4007">
        <v>13983</v>
      </c>
      <c r="L4007">
        <v>1</v>
      </c>
    </row>
    <row r="4008" spans="1:12" x14ac:dyDescent="0.35">
      <c r="A4008">
        <v>4</v>
      </c>
      <c r="B4008" t="s">
        <v>11</v>
      </c>
      <c r="C4008">
        <v>5</v>
      </c>
      <c r="D4008">
        <v>1</v>
      </c>
      <c r="E4008">
        <v>1</v>
      </c>
      <c r="F4008">
        <v>100</v>
      </c>
      <c r="G4008">
        <v>7.6383101851851265E-3</v>
      </c>
      <c r="H4008">
        <v>7.6383101851851265E-3</v>
      </c>
      <c r="I4008">
        <v>7.6383101851851265E-3</v>
      </c>
      <c r="J4008">
        <v>1</v>
      </c>
      <c r="K4008">
        <v>13983</v>
      </c>
      <c r="L4008">
        <v>1</v>
      </c>
    </row>
    <row r="4009" spans="1:12" x14ac:dyDescent="0.35">
      <c r="A4009">
        <v>5</v>
      </c>
      <c r="B4009" t="s">
        <v>21</v>
      </c>
      <c r="C4009">
        <v>5</v>
      </c>
      <c r="D4009" t="s">
        <v>311</v>
      </c>
      <c r="E4009">
        <v>1</v>
      </c>
      <c r="F4009">
        <v>70</v>
      </c>
      <c r="G4009" t="s">
        <v>316</v>
      </c>
      <c r="H4009">
        <v>135</v>
      </c>
      <c r="I4009">
        <v>135</v>
      </c>
      <c r="J4009" t="s">
        <v>311</v>
      </c>
      <c r="K4009">
        <v>13983</v>
      </c>
      <c r="L4009">
        <v>1</v>
      </c>
    </row>
    <row r="4010" spans="1:12" x14ac:dyDescent="0.35">
      <c r="A4010">
        <v>6</v>
      </c>
      <c r="B4010" t="s">
        <v>20</v>
      </c>
      <c r="C4010">
        <v>5</v>
      </c>
      <c r="D4010">
        <v>2</v>
      </c>
      <c r="E4010">
        <v>1</v>
      </c>
      <c r="F4010">
        <v>90</v>
      </c>
      <c r="G4010">
        <v>2.1163194444444589E-3</v>
      </c>
      <c r="H4010">
        <v>2.1163194444444589E-3</v>
      </c>
      <c r="I4010">
        <v>2.1163194444444589E-3</v>
      </c>
      <c r="J4010">
        <v>2</v>
      </c>
      <c r="K4010">
        <v>13983</v>
      </c>
      <c r="L4010">
        <v>1</v>
      </c>
    </row>
    <row r="4011" spans="1:12" x14ac:dyDescent="0.35">
      <c r="A4011">
        <v>7</v>
      </c>
      <c r="B4011" t="s">
        <v>20</v>
      </c>
      <c r="C4011">
        <v>5</v>
      </c>
      <c r="D4011">
        <v>2</v>
      </c>
      <c r="E4011">
        <v>1</v>
      </c>
      <c r="F4011">
        <v>90</v>
      </c>
      <c r="G4011">
        <v>2.3619212962961988E-3</v>
      </c>
      <c r="H4011">
        <v>2.3619212962961988E-3</v>
      </c>
      <c r="I4011">
        <v>2.3619212962961988E-3</v>
      </c>
      <c r="J4011">
        <v>2</v>
      </c>
      <c r="K4011">
        <v>13983</v>
      </c>
      <c r="L4011">
        <v>1</v>
      </c>
    </row>
    <row r="4012" spans="1:12" x14ac:dyDescent="0.35">
      <c r="A4012">
        <v>1</v>
      </c>
      <c r="B4012" t="s">
        <v>13</v>
      </c>
      <c r="C4012">
        <v>7</v>
      </c>
      <c r="D4012">
        <v>7</v>
      </c>
      <c r="E4012">
        <v>1</v>
      </c>
      <c r="F4012">
        <v>40</v>
      </c>
      <c r="G4012">
        <v>6.9677083333332668E-3</v>
      </c>
      <c r="H4012">
        <v>6.9677083333332668E-3</v>
      </c>
      <c r="I4012">
        <v>6.9677083333332668E-3</v>
      </c>
      <c r="J4012">
        <v>7</v>
      </c>
      <c r="K4012">
        <v>19241</v>
      </c>
      <c r="L4012">
        <v>1</v>
      </c>
    </row>
    <row r="4013" spans="1:12" x14ac:dyDescent="0.35">
      <c r="A4013">
        <v>2</v>
      </c>
      <c r="B4013" t="s">
        <v>28</v>
      </c>
      <c r="C4013">
        <v>27</v>
      </c>
      <c r="D4013">
        <v>3</v>
      </c>
      <c r="E4013">
        <v>1</v>
      </c>
      <c r="F4013">
        <v>80</v>
      </c>
      <c r="G4013">
        <v>1.7265046296296216E-2</v>
      </c>
      <c r="H4013">
        <v>1.7265046296296216E-2</v>
      </c>
      <c r="I4013">
        <v>1.7265046296296216E-2</v>
      </c>
      <c r="J4013">
        <v>3</v>
      </c>
      <c r="K4013">
        <v>19241</v>
      </c>
      <c r="L4013">
        <v>1</v>
      </c>
    </row>
    <row r="4014" spans="1:12" x14ac:dyDescent="0.35">
      <c r="A4014">
        <v>3</v>
      </c>
      <c r="B4014" t="s">
        <v>11</v>
      </c>
      <c r="C4014">
        <v>7</v>
      </c>
      <c r="D4014">
        <v>1</v>
      </c>
      <c r="E4014">
        <v>1</v>
      </c>
      <c r="F4014">
        <v>100</v>
      </c>
      <c r="G4014">
        <v>2.2957175925926165E-3</v>
      </c>
      <c r="H4014">
        <v>2.2957175925926165E-3</v>
      </c>
      <c r="I4014">
        <v>2.2957175925926165E-3</v>
      </c>
      <c r="J4014">
        <v>1</v>
      </c>
      <c r="K4014">
        <v>19241</v>
      </c>
      <c r="L4014">
        <v>1</v>
      </c>
    </row>
    <row r="4015" spans="1:12" x14ac:dyDescent="0.35">
      <c r="A4015">
        <v>4</v>
      </c>
      <c r="B4015" t="s">
        <v>20</v>
      </c>
      <c r="C4015">
        <v>7</v>
      </c>
      <c r="D4015">
        <v>2</v>
      </c>
      <c r="E4015">
        <v>1</v>
      </c>
      <c r="F4015">
        <v>90</v>
      </c>
      <c r="G4015">
        <v>8.925115740740841E-3</v>
      </c>
      <c r="H4015">
        <v>8.925115740740841E-3</v>
      </c>
      <c r="I4015">
        <v>8.925115740740841E-3</v>
      </c>
      <c r="J4015">
        <v>2</v>
      </c>
      <c r="K4015">
        <v>19241</v>
      </c>
      <c r="L4015">
        <v>1</v>
      </c>
    </row>
    <row r="4016" spans="1:12" x14ac:dyDescent="0.35">
      <c r="A4016">
        <v>5</v>
      </c>
      <c r="B4016" t="s">
        <v>20</v>
      </c>
      <c r="C4016">
        <v>6</v>
      </c>
      <c r="D4016" t="s">
        <v>346</v>
      </c>
      <c r="E4016">
        <v>1</v>
      </c>
      <c r="F4016">
        <v>90</v>
      </c>
      <c r="G4016" t="s">
        <v>343</v>
      </c>
      <c r="H4016">
        <v>145</v>
      </c>
      <c r="I4016">
        <v>145</v>
      </c>
      <c r="J4016" t="s">
        <v>346</v>
      </c>
      <c r="K4016">
        <v>19241</v>
      </c>
      <c r="L4016">
        <v>1</v>
      </c>
    </row>
    <row r="4017" spans="1:12" x14ac:dyDescent="0.35">
      <c r="A4017">
        <v>6</v>
      </c>
      <c r="B4017" t="s">
        <v>28</v>
      </c>
      <c r="C4017">
        <v>6</v>
      </c>
      <c r="D4017">
        <v>3</v>
      </c>
      <c r="E4017">
        <v>1</v>
      </c>
      <c r="F4017">
        <v>80</v>
      </c>
      <c r="G4017">
        <v>2.2228009259259718E-3</v>
      </c>
      <c r="H4017">
        <v>2.2228009259259718E-3</v>
      </c>
      <c r="I4017">
        <v>2.2228009259259718E-3</v>
      </c>
      <c r="J4017">
        <v>3</v>
      </c>
      <c r="K4017">
        <v>19241</v>
      </c>
      <c r="L4017">
        <v>1</v>
      </c>
    </row>
    <row r="4018" spans="1:12" x14ac:dyDescent="0.35">
      <c r="A4018">
        <v>7</v>
      </c>
      <c r="B4018" t="s">
        <v>21</v>
      </c>
      <c r="C4018">
        <v>6</v>
      </c>
      <c r="D4018">
        <v>4</v>
      </c>
      <c r="E4018">
        <v>1</v>
      </c>
      <c r="F4018">
        <v>70</v>
      </c>
      <c r="G4018">
        <v>2.4719907407406705E-3</v>
      </c>
      <c r="H4018">
        <v>2.4719907407406705E-3</v>
      </c>
      <c r="I4018">
        <v>2.4719907407406705E-3</v>
      </c>
      <c r="J4018">
        <v>4</v>
      </c>
      <c r="K4018">
        <v>19241</v>
      </c>
      <c r="L4018">
        <v>1</v>
      </c>
    </row>
    <row r="4019" spans="1:12" x14ac:dyDescent="0.35">
      <c r="A4019">
        <v>1</v>
      </c>
      <c r="B4019" t="s">
        <v>16</v>
      </c>
      <c r="C4019">
        <v>6</v>
      </c>
      <c r="D4019">
        <v>8</v>
      </c>
      <c r="E4019">
        <v>1</v>
      </c>
      <c r="F4019">
        <v>30</v>
      </c>
      <c r="G4019">
        <v>7.1015046296296624E-3</v>
      </c>
      <c r="H4019">
        <v>7.1015046296296624E-3</v>
      </c>
      <c r="I4019">
        <v>7.1015046296296624E-3</v>
      </c>
      <c r="J4019">
        <v>8</v>
      </c>
      <c r="K4019">
        <v>27530</v>
      </c>
      <c r="L4019">
        <v>1</v>
      </c>
    </row>
    <row r="4020" spans="1:12" x14ac:dyDescent="0.35">
      <c r="A4020">
        <v>2</v>
      </c>
      <c r="B4020" t="s">
        <v>16</v>
      </c>
      <c r="C4020">
        <v>26</v>
      </c>
      <c r="D4020">
        <v>8</v>
      </c>
      <c r="E4020">
        <v>1</v>
      </c>
      <c r="F4020">
        <v>30</v>
      </c>
      <c r="G4020">
        <v>1.8835763888888968E-2</v>
      </c>
      <c r="H4020">
        <v>1.8835763888888968E-2</v>
      </c>
      <c r="I4020">
        <v>1.8835763888888968E-2</v>
      </c>
      <c r="J4020">
        <v>8</v>
      </c>
      <c r="K4020">
        <v>27530</v>
      </c>
      <c r="L4020">
        <v>1</v>
      </c>
    </row>
    <row r="4021" spans="1:12" x14ac:dyDescent="0.35">
      <c r="A4021">
        <v>3</v>
      </c>
      <c r="B4021" t="s">
        <v>13</v>
      </c>
      <c r="C4021">
        <v>9</v>
      </c>
      <c r="D4021">
        <v>7</v>
      </c>
      <c r="E4021">
        <v>1</v>
      </c>
      <c r="F4021">
        <v>40</v>
      </c>
      <c r="G4021">
        <v>3.3310185185184693E-3</v>
      </c>
      <c r="H4021">
        <v>3.3310185185184693E-3</v>
      </c>
      <c r="I4021">
        <v>3.3310185185184693E-3</v>
      </c>
      <c r="J4021">
        <v>7</v>
      </c>
      <c r="K4021">
        <v>27530</v>
      </c>
      <c r="L4021">
        <v>1</v>
      </c>
    </row>
    <row r="4022" spans="1:12" x14ac:dyDescent="0.35">
      <c r="A4022">
        <v>4</v>
      </c>
      <c r="B4022" t="s">
        <v>21</v>
      </c>
      <c r="C4022">
        <v>9</v>
      </c>
      <c r="D4022">
        <v>4</v>
      </c>
      <c r="E4022">
        <v>1</v>
      </c>
      <c r="F4022">
        <v>70</v>
      </c>
      <c r="G4022">
        <v>9.0321759259259782E-3</v>
      </c>
      <c r="H4022">
        <v>9.0321759259259782E-3</v>
      </c>
      <c r="I4022">
        <v>9.0321759259259782E-3</v>
      </c>
      <c r="J4022">
        <v>4</v>
      </c>
      <c r="K4022">
        <v>27530</v>
      </c>
      <c r="L4022">
        <v>1</v>
      </c>
    </row>
    <row r="4023" spans="1:12" x14ac:dyDescent="0.35">
      <c r="A4023">
        <v>5</v>
      </c>
      <c r="B4023" t="s">
        <v>20</v>
      </c>
      <c r="C4023">
        <v>2</v>
      </c>
      <c r="D4023" t="s">
        <v>346</v>
      </c>
      <c r="E4023">
        <v>1</v>
      </c>
      <c r="F4023">
        <v>90</v>
      </c>
      <c r="G4023" t="s">
        <v>343</v>
      </c>
      <c r="H4023">
        <v>145</v>
      </c>
      <c r="I4023">
        <v>145</v>
      </c>
      <c r="J4023" t="s">
        <v>346</v>
      </c>
      <c r="K4023">
        <v>27530</v>
      </c>
      <c r="L4023">
        <v>1</v>
      </c>
    </row>
    <row r="4024" spans="1:12" x14ac:dyDescent="0.35">
      <c r="A4024">
        <v>6</v>
      </c>
      <c r="B4024" t="s">
        <v>11</v>
      </c>
      <c r="C4024">
        <v>2</v>
      </c>
      <c r="D4024">
        <v>1</v>
      </c>
      <c r="E4024">
        <v>1</v>
      </c>
      <c r="F4024">
        <v>100</v>
      </c>
      <c r="G4024">
        <v>1.7185185185184526E-3</v>
      </c>
      <c r="H4024">
        <v>1.7185185185184526E-3</v>
      </c>
      <c r="I4024">
        <v>1.7185185185184526E-3</v>
      </c>
      <c r="J4024">
        <v>1</v>
      </c>
      <c r="K4024">
        <v>27530</v>
      </c>
      <c r="L4024">
        <v>1</v>
      </c>
    </row>
    <row r="4025" spans="1:12" x14ac:dyDescent="0.35">
      <c r="A4025">
        <v>7</v>
      </c>
      <c r="B4025" t="s">
        <v>11</v>
      </c>
      <c r="C4025">
        <v>2</v>
      </c>
      <c r="D4025">
        <v>1</v>
      </c>
      <c r="E4025">
        <v>1</v>
      </c>
      <c r="F4025">
        <v>100</v>
      </c>
      <c r="G4025">
        <v>2.1312499999999179E-3</v>
      </c>
      <c r="H4025">
        <v>2.1312499999999179E-3</v>
      </c>
      <c r="I4025">
        <v>2.1312499999999179E-3</v>
      </c>
      <c r="J4025">
        <v>1</v>
      </c>
      <c r="K4025">
        <v>27530</v>
      </c>
      <c r="L4025">
        <v>1</v>
      </c>
    </row>
    <row r="4026" spans="1:12" x14ac:dyDescent="0.35">
      <c r="A4026">
        <v>1</v>
      </c>
      <c r="B4026" t="s">
        <v>19</v>
      </c>
      <c r="C4026">
        <v>4</v>
      </c>
      <c r="D4026">
        <v>5</v>
      </c>
      <c r="E4026">
        <v>1</v>
      </c>
      <c r="F4026">
        <v>60</v>
      </c>
      <c r="G4026">
        <v>6.4868055555555859E-3</v>
      </c>
      <c r="H4026">
        <v>6.4868055555555859E-3</v>
      </c>
      <c r="I4026">
        <v>6.4868055555555859E-3</v>
      </c>
      <c r="J4026">
        <v>5</v>
      </c>
      <c r="K4026">
        <v>29279</v>
      </c>
      <c r="L4026">
        <v>1</v>
      </c>
    </row>
    <row r="4027" spans="1:12" x14ac:dyDescent="0.35">
      <c r="A4027">
        <v>2</v>
      </c>
      <c r="B4027" t="s">
        <v>20</v>
      </c>
      <c r="C4027">
        <v>24</v>
      </c>
      <c r="D4027">
        <v>2</v>
      </c>
      <c r="E4027">
        <v>1</v>
      </c>
      <c r="F4027">
        <v>90</v>
      </c>
      <c r="G4027">
        <v>1.6892476851851912E-2</v>
      </c>
      <c r="H4027">
        <v>1.6892476851851912E-2</v>
      </c>
      <c r="I4027">
        <v>1.6892476851851912E-2</v>
      </c>
      <c r="J4027">
        <v>2</v>
      </c>
      <c r="K4027">
        <v>29279</v>
      </c>
      <c r="L4027">
        <v>1</v>
      </c>
    </row>
    <row r="4028" spans="1:12" x14ac:dyDescent="0.35">
      <c r="A4028">
        <v>3</v>
      </c>
      <c r="B4028" t="s">
        <v>21</v>
      </c>
      <c r="C4028">
        <v>4</v>
      </c>
      <c r="D4028">
        <v>4</v>
      </c>
      <c r="E4028">
        <v>1</v>
      </c>
      <c r="F4028">
        <v>70</v>
      </c>
      <c r="G4028">
        <v>2.9640046296295353E-3</v>
      </c>
      <c r="H4028">
        <v>2.9640046296295353E-3</v>
      </c>
      <c r="I4028">
        <v>2.9640046296295353E-3</v>
      </c>
      <c r="J4028">
        <v>4</v>
      </c>
      <c r="K4028">
        <v>29279</v>
      </c>
      <c r="L4028">
        <v>1</v>
      </c>
    </row>
    <row r="4029" spans="1:12" x14ac:dyDescent="0.35">
      <c r="A4029">
        <v>4</v>
      </c>
      <c r="B4029" t="s">
        <v>13</v>
      </c>
      <c r="C4029">
        <v>4</v>
      </c>
      <c r="D4029">
        <v>7</v>
      </c>
      <c r="E4029">
        <v>1</v>
      </c>
      <c r="F4029">
        <v>40</v>
      </c>
      <c r="G4029">
        <v>9.7804398148149119E-3</v>
      </c>
      <c r="H4029">
        <v>9.7804398148149119E-3</v>
      </c>
      <c r="I4029">
        <v>9.7804398148149119E-3</v>
      </c>
      <c r="J4029">
        <v>7</v>
      </c>
      <c r="K4029">
        <v>29279</v>
      </c>
      <c r="L4029">
        <v>1</v>
      </c>
    </row>
    <row r="4030" spans="1:12" x14ac:dyDescent="0.35">
      <c r="A4030">
        <v>5</v>
      </c>
      <c r="B4030" t="s">
        <v>21</v>
      </c>
      <c r="C4030">
        <v>4</v>
      </c>
      <c r="D4030" t="s">
        <v>311</v>
      </c>
      <c r="E4030">
        <v>1</v>
      </c>
      <c r="F4030">
        <v>70</v>
      </c>
      <c r="G4030" t="s">
        <v>316</v>
      </c>
      <c r="H4030">
        <v>135</v>
      </c>
      <c r="I4030">
        <v>135</v>
      </c>
      <c r="J4030" t="s">
        <v>311</v>
      </c>
      <c r="K4030">
        <v>29279</v>
      </c>
      <c r="L4030">
        <v>1</v>
      </c>
    </row>
    <row r="4031" spans="1:12" x14ac:dyDescent="0.35">
      <c r="A4031">
        <v>6</v>
      </c>
      <c r="B4031" t="s">
        <v>40</v>
      </c>
      <c r="C4031">
        <v>4</v>
      </c>
      <c r="D4031">
        <v>6</v>
      </c>
      <c r="E4031">
        <v>1</v>
      </c>
      <c r="F4031">
        <v>50</v>
      </c>
      <c r="G4031">
        <v>2.3520833333332547E-3</v>
      </c>
      <c r="H4031">
        <v>2.3520833333332547E-3</v>
      </c>
      <c r="I4031">
        <v>2.3520833333332547E-3</v>
      </c>
      <c r="J4031">
        <v>6</v>
      </c>
      <c r="K4031">
        <v>29279</v>
      </c>
      <c r="L4031">
        <v>1</v>
      </c>
    </row>
    <row r="4032" spans="1:12" x14ac:dyDescent="0.35">
      <c r="A4032">
        <v>7</v>
      </c>
      <c r="B4032" t="s">
        <v>40</v>
      </c>
      <c r="C4032">
        <v>4</v>
      </c>
      <c r="D4032">
        <v>6</v>
      </c>
      <c r="E4032">
        <v>1</v>
      </c>
      <c r="F4032">
        <v>50</v>
      </c>
      <c r="G4032">
        <v>2.9627314814815175E-3</v>
      </c>
      <c r="H4032">
        <v>2.9627314814815175E-3</v>
      </c>
      <c r="I4032">
        <v>2.9627314814815175E-3</v>
      </c>
      <c r="J4032">
        <v>6</v>
      </c>
      <c r="K4032">
        <v>29279</v>
      </c>
      <c r="L4032">
        <v>1</v>
      </c>
    </row>
    <row r="4033" spans="1:12" x14ac:dyDescent="0.35">
      <c r="A4033">
        <v>1</v>
      </c>
      <c r="B4033" t="s">
        <v>21</v>
      </c>
      <c r="C4033">
        <v>8</v>
      </c>
      <c r="D4033">
        <v>4</v>
      </c>
      <c r="E4033">
        <v>1</v>
      </c>
      <c r="F4033">
        <v>70</v>
      </c>
      <c r="G4033">
        <v>6.3754629629628745E-3</v>
      </c>
      <c r="H4033">
        <v>6.3754629629628745E-3</v>
      </c>
      <c r="I4033">
        <v>6.3754629629628745E-3</v>
      </c>
      <c r="J4033">
        <v>4</v>
      </c>
      <c r="K4033">
        <v>215328</v>
      </c>
      <c r="L4033">
        <v>1</v>
      </c>
    </row>
    <row r="4034" spans="1:12" x14ac:dyDescent="0.35">
      <c r="A4034">
        <v>2</v>
      </c>
      <c r="B4034" t="s">
        <v>40</v>
      </c>
      <c r="C4034">
        <v>28</v>
      </c>
      <c r="D4034">
        <v>6</v>
      </c>
      <c r="E4034">
        <v>1</v>
      </c>
      <c r="F4034">
        <v>50</v>
      </c>
      <c r="G4034">
        <v>1.8207870370370305E-2</v>
      </c>
      <c r="H4034">
        <v>1.8207870370370305E-2</v>
      </c>
      <c r="I4034">
        <v>1.8207870370370305E-2</v>
      </c>
      <c r="J4034">
        <v>6</v>
      </c>
      <c r="K4034">
        <v>215328</v>
      </c>
      <c r="L4034">
        <v>1</v>
      </c>
    </row>
    <row r="4035" spans="1:12" x14ac:dyDescent="0.35">
      <c r="A4035">
        <v>3</v>
      </c>
      <c r="B4035" t="s">
        <v>40</v>
      </c>
      <c r="C4035">
        <v>2</v>
      </c>
      <c r="D4035">
        <v>6</v>
      </c>
      <c r="E4035">
        <v>1</v>
      </c>
      <c r="F4035">
        <v>50</v>
      </c>
      <c r="G4035">
        <v>3.1733796296296024E-3</v>
      </c>
      <c r="H4035">
        <v>3.1733796296296024E-3</v>
      </c>
      <c r="I4035">
        <v>3.1733796296296024E-3</v>
      </c>
      <c r="J4035">
        <v>6</v>
      </c>
      <c r="K4035">
        <v>215328</v>
      </c>
      <c r="L4035">
        <v>1</v>
      </c>
    </row>
    <row r="4036" spans="1:12" x14ac:dyDescent="0.35">
      <c r="A4036">
        <v>4</v>
      </c>
      <c r="B4036" t="s">
        <v>19</v>
      </c>
      <c r="C4036">
        <v>2</v>
      </c>
      <c r="D4036">
        <v>5</v>
      </c>
      <c r="E4036">
        <v>1</v>
      </c>
      <c r="F4036">
        <v>60</v>
      </c>
      <c r="G4036">
        <v>9.0583333333333904E-3</v>
      </c>
      <c r="H4036">
        <v>9.0583333333333904E-3</v>
      </c>
      <c r="I4036">
        <v>9.0583333333333904E-3</v>
      </c>
      <c r="J4036">
        <v>5</v>
      </c>
      <c r="K4036">
        <v>215328</v>
      </c>
      <c r="L4036">
        <v>1</v>
      </c>
    </row>
    <row r="4037" spans="1:12" x14ac:dyDescent="0.35">
      <c r="A4037">
        <v>5</v>
      </c>
      <c r="B4037" t="s">
        <v>16</v>
      </c>
      <c r="C4037">
        <v>3</v>
      </c>
      <c r="D4037" t="s">
        <v>327</v>
      </c>
      <c r="E4037">
        <v>1</v>
      </c>
      <c r="F4037">
        <v>30</v>
      </c>
      <c r="G4037" t="s">
        <v>342</v>
      </c>
      <c r="H4037">
        <v>115</v>
      </c>
      <c r="I4037">
        <v>115</v>
      </c>
      <c r="J4037" t="s">
        <v>327</v>
      </c>
      <c r="K4037">
        <v>215328</v>
      </c>
      <c r="L4037">
        <v>1</v>
      </c>
    </row>
    <row r="4038" spans="1:12" x14ac:dyDescent="0.35">
      <c r="A4038">
        <v>6</v>
      </c>
      <c r="B4038" t="s">
        <v>21</v>
      </c>
      <c r="C4038">
        <v>3</v>
      </c>
      <c r="D4038">
        <v>4</v>
      </c>
      <c r="E4038">
        <v>1</v>
      </c>
      <c r="F4038">
        <v>70</v>
      </c>
      <c r="G4038">
        <v>2.2502314814814017E-3</v>
      </c>
      <c r="H4038">
        <v>2.2502314814814017E-3</v>
      </c>
      <c r="I4038">
        <v>2.2502314814814017E-3</v>
      </c>
      <c r="J4038">
        <v>4</v>
      </c>
      <c r="K4038">
        <v>215328</v>
      </c>
      <c r="L4038">
        <v>1</v>
      </c>
    </row>
    <row r="4039" spans="1:12" x14ac:dyDescent="0.35">
      <c r="A4039">
        <v>7</v>
      </c>
      <c r="B4039" t="s">
        <v>19</v>
      </c>
      <c r="C4039">
        <v>3</v>
      </c>
      <c r="D4039">
        <v>5</v>
      </c>
      <c r="E4039">
        <v>1</v>
      </c>
      <c r="F4039">
        <v>60</v>
      </c>
      <c r="G4039">
        <v>2.6048611111111342E-3</v>
      </c>
      <c r="H4039">
        <v>2.6048611111111342E-3</v>
      </c>
      <c r="I4039">
        <v>2.6048611111111342E-3</v>
      </c>
      <c r="J4039">
        <v>5</v>
      </c>
      <c r="K4039">
        <v>215328</v>
      </c>
      <c r="L4039">
        <v>1</v>
      </c>
    </row>
    <row r="4040" spans="1:12" x14ac:dyDescent="0.35">
      <c r="A4040">
        <v>1</v>
      </c>
      <c r="B4040" t="s">
        <v>20</v>
      </c>
      <c r="C4040">
        <v>10</v>
      </c>
      <c r="D4040">
        <v>2</v>
      </c>
      <c r="E4040">
        <v>1</v>
      </c>
      <c r="F4040">
        <v>90</v>
      </c>
      <c r="G4040">
        <v>5.8259259259259011E-3</v>
      </c>
      <c r="H4040">
        <v>5.8259259259259011E-3</v>
      </c>
      <c r="I4040">
        <v>5.8259259259259011E-3</v>
      </c>
      <c r="J4040">
        <v>2</v>
      </c>
      <c r="K4040">
        <v>24334</v>
      </c>
      <c r="L4040">
        <v>1</v>
      </c>
    </row>
    <row r="4041" spans="1:12" x14ac:dyDescent="0.35">
      <c r="A4041">
        <v>2</v>
      </c>
      <c r="B4041" t="s">
        <v>19</v>
      </c>
      <c r="C4041">
        <v>30</v>
      </c>
      <c r="D4041">
        <v>5</v>
      </c>
      <c r="E4041">
        <v>1</v>
      </c>
      <c r="F4041">
        <v>60</v>
      </c>
      <c r="G4041">
        <v>1.8192361111111222E-2</v>
      </c>
      <c r="H4041">
        <v>1.8192361111111222E-2</v>
      </c>
      <c r="I4041">
        <v>1.8192361111111222E-2</v>
      </c>
      <c r="J4041">
        <v>5</v>
      </c>
      <c r="K4041">
        <v>24334</v>
      </c>
      <c r="L4041">
        <v>1</v>
      </c>
    </row>
    <row r="4042" spans="1:12" x14ac:dyDescent="0.35">
      <c r="A4042">
        <v>3</v>
      </c>
      <c r="B4042" t="s">
        <v>69</v>
      </c>
      <c r="C4042">
        <v>6</v>
      </c>
      <c r="D4042">
        <v>10</v>
      </c>
      <c r="E4042">
        <v>1</v>
      </c>
      <c r="F4042">
        <v>10</v>
      </c>
      <c r="G4042" t="s">
        <v>347</v>
      </c>
      <c r="H4042" t="s">
        <v>347</v>
      </c>
      <c r="I4042">
        <v>57</v>
      </c>
      <c r="J4042">
        <v>10</v>
      </c>
      <c r="K4042">
        <v>24334</v>
      </c>
      <c r="L4042">
        <v>1</v>
      </c>
    </row>
    <row r="4043" spans="1:12" x14ac:dyDescent="0.35">
      <c r="A4043">
        <v>4</v>
      </c>
      <c r="B4043" t="s">
        <v>28</v>
      </c>
      <c r="C4043">
        <v>6</v>
      </c>
      <c r="D4043">
        <v>3</v>
      </c>
      <c r="E4043">
        <v>1</v>
      </c>
      <c r="F4043">
        <v>80</v>
      </c>
      <c r="G4043">
        <v>8.9890046296297044E-3</v>
      </c>
      <c r="H4043">
        <v>8.9890046296297044E-3</v>
      </c>
      <c r="I4043">
        <v>8.9890046296297044E-3</v>
      </c>
      <c r="J4043">
        <v>3</v>
      </c>
      <c r="K4043">
        <v>24334</v>
      </c>
      <c r="L4043">
        <v>1</v>
      </c>
    </row>
    <row r="4044" spans="1:12" x14ac:dyDescent="0.35">
      <c r="A4044">
        <v>5</v>
      </c>
      <c r="B4044" t="s">
        <v>16</v>
      </c>
      <c r="C4044">
        <v>7</v>
      </c>
      <c r="D4044" t="s">
        <v>327</v>
      </c>
      <c r="E4044">
        <v>1</v>
      </c>
      <c r="F4044">
        <v>30</v>
      </c>
      <c r="G4044" t="s">
        <v>342</v>
      </c>
      <c r="H4044">
        <v>115</v>
      </c>
      <c r="I4044">
        <v>115</v>
      </c>
      <c r="J4044" t="s">
        <v>327</v>
      </c>
      <c r="K4044">
        <v>24334</v>
      </c>
      <c r="L4044">
        <v>1</v>
      </c>
    </row>
    <row r="4045" spans="1:12" x14ac:dyDescent="0.35">
      <c r="A4045">
        <v>6</v>
      </c>
      <c r="B4045" t="s">
        <v>16</v>
      </c>
      <c r="C4045">
        <v>7</v>
      </c>
      <c r="D4045">
        <v>8</v>
      </c>
      <c r="E4045">
        <v>1</v>
      </c>
      <c r="F4045">
        <v>30</v>
      </c>
      <c r="G4045">
        <v>2.4384259259260244E-3</v>
      </c>
      <c r="H4045">
        <v>2.4384259259260244E-3</v>
      </c>
      <c r="I4045">
        <v>2.4384259259260244E-3</v>
      </c>
      <c r="J4045">
        <v>8</v>
      </c>
      <c r="K4045">
        <v>24334</v>
      </c>
      <c r="L4045">
        <v>1</v>
      </c>
    </row>
    <row r="4046" spans="1:12" x14ac:dyDescent="0.35">
      <c r="A4046">
        <v>7</v>
      </c>
      <c r="B4046" t="s">
        <v>28</v>
      </c>
      <c r="C4046">
        <v>7</v>
      </c>
      <c r="D4046">
        <v>3</v>
      </c>
      <c r="E4046">
        <v>1</v>
      </c>
      <c r="F4046">
        <v>80</v>
      </c>
      <c r="G4046">
        <v>2.4158564814815708E-3</v>
      </c>
      <c r="H4046">
        <v>2.4158564814815708E-3</v>
      </c>
      <c r="I4046">
        <v>2.4158564814815708E-3</v>
      </c>
      <c r="J4046">
        <v>3</v>
      </c>
      <c r="K4046">
        <v>24334</v>
      </c>
      <c r="L4046">
        <v>1</v>
      </c>
    </row>
    <row r="4047" spans="1:12" x14ac:dyDescent="0.35">
      <c r="A4047">
        <v>1</v>
      </c>
      <c r="B4047" t="s">
        <v>28</v>
      </c>
      <c r="C4047">
        <v>3</v>
      </c>
      <c r="D4047">
        <v>3</v>
      </c>
      <c r="E4047">
        <v>1</v>
      </c>
      <c r="F4047">
        <v>80</v>
      </c>
      <c r="G4047">
        <v>6.2192129629630166E-3</v>
      </c>
      <c r="H4047">
        <v>6.2192129629630166E-3</v>
      </c>
      <c r="I4047">
        <v>6.2192129629630166E-3</v>
      </c>
      <c r="J4047">
        <v>3</v>
      </c>
      <c r="K4047">
        <v>261786</v>
      </c>
      <c r="L4047">
        <v>1</v>
      </c>
    </row>
    <row r="4048" spans="1:12" x14ac:dyDescent="0.35">
      <c r="A4048">
        <v>2</v>
      </c>
      <c r="B4048" t="s">
        <v>13</v>
      </c>
      <c r="C4048">
        <v>23</v>
      </c>
      <c r="D4048">
        <v>7</v>
      </c>
      <c r="E4048">
        <v>1</v>
      </c>
      <c r="F4048">
        <v>40</v>
      </c>
      <c r="G4048">
        <v>1.8539583333333276E-2</v>
      </c>
      <c r="H4048">
        <v>1.8539583333333276E-2</v>
      </c>
      <c r="I4048">
        <v>1.8539583333333276E-2</v>
      </c>
      <c r="J4048">
        <v>7</v>
      </c>
      <c r="K4048">
        <v>261786</v>
      </c>
      <c r="L4048">
        <v>1</v>
      </c>
    </row>
    <row r="4049" spans="1:12" x14ac:dyDescent="0.35">
      <c r="A4049">
        <v>3</v>
      </c>
      <c r="B4049" t="s">
        <v>16</v>
      </c>
      <c r="C4049">
        <v>3</v>
      </c>
      <c r="D4049">
        <v>8</v>
      </c>
      <c r="E4049">
        <v>1</v>
      </c>
      <c r="F4049">
        <v>30</v>
      </c>
      <c r="G4049" t="s">
        <v>202</v>
      </c>
      <c r="H4049" t="s">
        <v>202</v>
      </c>
      <c r="I4049">
        <v>18</v>
      </c>
      <c r="J4049">
        <v>8</v>
      </c>
      <c r="K4049">
        <v>261786</v>
      </c>
      <c r="L4049">
        <v>1</v>
      </c>
    </row>
    <row r="4050" spans="1:12" x14ac:dyDescent="0.35">
      <c r="A4050">
        <v>4</v>
      </c>
      <c r="B4050" t="s">
        <v>16</v>
      </c>
      <c r="C4050">
        <v>3</v>
      </c>
      <c r="D4050">
        <v>8</v>
      </c>
      <c r="E4050">
        <v>1</v>
      </c>
      <c r="F4050">
        <v>30</v>
      </c>
      <c r="G4050">
        <v>1.0089583333333429E-2</v>
      </c>
      <c r="H4050">
        <v>1.0089583333333429E-2</v>
      </c>
      <c r="I4050">
        <v>1.0089583333333429E-2</v>
      </c>
      <c r="J4050">
        <v>8</v>
      </c>
      <c r="K4050">
        <v>261786</v>
      </c>
      <c r="L4050">
        <v>1</v>
      </c>
    </row>
    <row r="4051" spans="1:12" x14ac:dyDescent="0.35">
      <c r="A4051">
        <v>5</v>
      </c>
      <c r="B4051" t="s">
        <v>13</v>
      </c>
      <c r="C4051">
        <v>8</v>
      </c>
      <c r="D4051">
        <v>7</v>
      </c>
      <c r="E4051">
        <v>1</v>
      </c>
      <c r="F4051">
        <v>40</v>
      </c>
      <c r="G4051" t="s">
        <v>345</v>
      </c>
      <c r="H4051">
        <v>125</v>
      </c>
      <c r="I4051">
        <v>125</v>
      </c>
      <c r="J4051">
        <v>7</v>
      </c>
      <c r="K4051">
        <v>261786</v>
      </c>
      <c r="L4051">
        <v>1</v>
      </c>
    </row>
    <row r="4052" spans="1:12" x14ac:dyDescent="0.35">
      <c r="A4052">
        <v>6</v>
      </c>
      <c r="B4052" t="s">
        <v>19</v>
      </c>
      <c r="C4052">
        <v>8</v>
      </c>
      <c r="D4052">
        <v>5</v>
      </c>
      <c r="E4052">
        <v>1</v>
      </c>
      <c r="F4052">
        <v>60</v>
      </c>
      <c r="G4052">
        <v>2.252199074074035E-3</v>
      </c>
      <c r="H4052">
        <v>2.252199074074035E-3</v>
      </c>
      <c r="I4052">
        <v>2.252199074074035E-3</v>
      </c>
      <c r="J4052">
        <v>5</v>
      </c>
      <c r="K4052">
        <v>261786</v>
      </c>
      <c r="L4052">
        <v>1</v>
      </c>
    </row>
    <row r="4053" spans="1:12" x14ac:dyDescent="0.35">
      <c r="A4053">
        <v>7</v>
      </c>
      <c r="B4053" t="s">
        <v>13</v>
      </c>
      <c r="C4053">
        <v>8</v>
      </c>
      <c r="D4053">
        <v>7</v>
      </c>
      <c r="E4053">
        <v>1</v>
      </c>
      <c r="F4053">
        <v>40</v>
      </c>
      <c r="G4053">
        <v>2.9943287037037525E-3</v>
      </c>
      <c r="H4053">
        <v>2.9943287037037525E-3</v>
      </c>
      <c r="I4053">
        <v>2.9943287037037525E-3</v>
      </c>
      <c r="J4053">
        <v>7</v>
      </c>
      <c r="K4053">
        <v>261786</v>
      </c>
      <c r="L4053">
        <v>1</v>
      </c>
    </row>
    <row r="4054" spans="1:12" x14ac:dyDescent="0.35">
      <c r="A4054">
        <v>1</v>
      </c>
      <c r="B4054" t="s">
        <v>69</v>
      </c>
      <c r="C4054">
        <v>1</v>
      </c>
      <c r="D4054">
        <v>10</v>
      </c>
      <c r="E4054">
        <v>1</v>
      </c>
      <c r="F4054">
        <v>10</v>
      </c>
      <c r="G4054">
        <v>9.02048611111117E-3</v>
      </c>
      <c r="H4054">
        <v>9.02048611111117E-3</v>
      </c>
      <c r="I4054">
        <v>9.02048611111117E-3</v>
      </c>
      <c r="J4054">
        <v>10</v>
      </c>
      <c r="K4054">
        <v>100338</v>
      </c>
      <c r="L4054">
        <v>1</v>
      </c>
    </row>
    <row r="4055" spans="1:12" x14ac:dyDescent="0.35">
      <c r="A4055">
        <v>2</v>
      </c>
      <c r="B4055" t="s">
        <v>36</v>
      </c>
      <c r="C4055">
        <v>21</v>
      </c>
      <c r="D4055">
        <v>9</v>
      </c>
      <c r="E4055">
        <v>1</v>
      </c>
      <c r="F4055">
        <v>20</v>
      </c>
      <c r="G4055">
        <v>2.1129861111111037E-2</v>
      </c>
      <c r="H4055">
        <v>2.1129861111111037E-2</v>
      </c>
      <c r="I4055">
        <v>2.1129861111111037E-2</v>
      </c>
      <c r="J4055">
        <v>9</v>
      </c>
      <c r="K4055">
        <v>100338</v>
      </c>
      <c r="L4055">
        <v>1</v>
      </c>
    </row>
    <row r="4056" spans="1:12" x14ac:dyDescent="0.35">
      <c r="A4056">
        <v>3</v>
      </c>
      <c r="B4056" t="s">
        <v>28</v>
      </c>
      <c r="C4056">
        <v>10</v>
      </c>
      <c r="D4056">
        <v>3</v>
      </c>
      <c r="E4056">
        <v>1</v>
      </c>
      <c r="F4056">
        <v>80</v>
      </c>
      <c r="G4056">
        <v>2.5297453703703177E-3</v>
      </c>
      <c r="H4056">
        <v>2.5297453703703177E-3</v>
      </c>
      <c r="I4056">
        <v>2.5297453703703177E-3</v>
      </c>
      <c r="J4056">
        <v>3</v>
      </c>
      <c r="K4056">
        <v>100338</v>
      </c>
      <c r="L4056">
        <v>1</v>
      </c>
    </row>
    <row r="4057" spans="1:12" x14ac:dyDescent="0.35">
      <c r="A4057">
        <v>4</v>
      </c>
      <c r="B4057" t="s">
        <v>36</v>
      </c>
      <c r="C4057">
        <v>10</v>
      </c>
      <c r="D4057">
        <v>9</v>
      </c>
      <c r="E4057">
        <v>1</v>
      </c>
      <c r="F4057">
        <v>20</v>
      </c>
      <c r="G4057">
        <v>1.038692129629637E-2</v>
      </c>
      <c r="H4057">
        <v>1.038692129629637E-2</v>
      </c>
      <c r="I4057">
        <v>1.038692129629637E-2</v>
      </c>
      <c r="J4057">
        <v>9</v>
      </c>
      <c r="K4057">
        <v>100338</v>
      </c>
      <c r="L4057">
        <v>1</v>
      </c>
    </row>
    <row r="4058" spans="1:12" x14ac:dyDescent="0.35">
      <c r="A4058">
        <v>5</v>
      </c>
      <c r="B4058" t="s">
        <v>40</v>
      </c>
      <c r="C4058">
        <v>10</v>
      </c>
      <c r="D4058">
        <v>6</v>
      </c>
      <c r="E4058">
        <v>1</v>
      </c>
      <c r="F4058">
        <v>50</v>
      </c>
      <c r="G4058" t="s">
        <v>348</v>
      </c>
      <c r="H4058">
        <v>130</v>
      </c>
      <c r="I4058">
        <v>130</v>
      </c>
      <c r="J4058">
        <v>6</v>
      </c>
      <c r="K4058">
        <v>100338</v>
      </c>
      <c r="L4058">
        <v>1</v>
      </c>
    </row>
    <row r="4059" spans="1:12" x14ac:dyDescent="0.35">
      <c r="A4059">
        <v>6</v>
      </c>
      <c r="B4059" t="s">
        <v>13</v>
      </c>
      <c r="C4059">
        <v>10</v>
      </c>
      <c r="D4059">
        <v>7</v>
      </c>
      <c r="E4059">
        <v>1</v>
      </c>
      <c r="F4059">
        <v>40</v>
      </c>
      <c r="G4059">
        <v>2.4008101851851205E-3</v>
      </c>
      <c r="H4059">
        <v>2.4008101851851205E-3</v>
      </c>
      <c r="I4059">
        <v>2.4008101851851205E-3</v>
      </c>
      <c r="J4059">
        <v>7</v>
      </c>
      <c r="K4059">
        <v>100338</v>
      </c>
      <c r="L4059">
        <v>1</v>
      </c>
    </row>
    <row r="4060" spans="1:12" x14ac:dyDescent="0.35">
      <c r="A4060">
        <v>7</v>
      </c>
      <c r="B4060" t="s">
        <v>16</v>
      </c>
      <c r="C4060">
        <v>10</v>
      </c>
      <c r="D4060">
        <v>8</v>
      </c>
      <c r="E4060">
        <v>1</v>
      </c>
      <c r="F4060">
        <v>30</v>
      </c>
      <c r="G4060">
        <v>3.0989583333334014E-3</v>
      </c>
      <c r="H4060">
        <v>3.0989583333334014E-3</v>
      </c>
      <c r="I4060">
        <v>3.0989583333334014E-3</v>
      </c>
      <c r="J4060">
        <v>8</v>
      </c>
      <c r="K4060">
        <v>100338</v>
      </c>
      <c r="L4060">
        <v>1</v>
      </c>
    </row>
    <row r="4061" spans="1:12" x14ac:dyDescent="0.35">
      <c r="A4061">
        <v>1</v>
      </c>
      <c r="B4061" t="s">
        <v>40</v>
      </c>
      <c r="C4061">
        <v>9</v>
      </c>
      <c r="D4061">
        <v>6</v>
      </c>
      <c r="E4061">
        <v>1</v>
      </c>
      <c r="F4061">
        <v>50</v>
      </c>
      <c r="G4061">
        <v>6.8373842592592826E-3</v>
      </c>
      <c r="H4061">
        <v>6.8373842592592826E-3</v>
      </c>
      <c r="I4061">
        <v>6.8373842592592826E-3</v>
      </c>
      <c r="J4061">
        <v>6</v>
      </c>
      <c r="K4061">
        <v>13813</v>
      </c>
      <c r="L4061">
        <v>1</v>
      </c>
    </row>
    <row r="4062" spans="1:12" x14ac:dyDescent="0.35">
      <c r="A4062">
        <v>2</v>
      </c>
      <c r="B4062" t="s">
        <v>21</v>
      </c>
      <c r="C4062">
        <v>29</v>
      </c>
      <c r="D4062">
        <v>4</v>
      </c>
      <c r="E4062">
        <v>1</v>
      </c>
      <c r="F4062">
        <v>70</v>
      </c>
      <c r="G4062">
        <v>1.7883101851851935E-2</v>
      </c>
      <c r="H4062">
        <v>1.7883101851851935E-2</v>
      </c>
      <c r="I4062">
        <v>1.7883101851851935E-2</v>
      </c>
      <c r="J4062">
        <v>4</v>
      </c>
      <c r="K4062">
        <v>13813</v>
      </c>
      <c r="L4062">
        <v>1</v>
      </c>
    </row>
    <row r="4063" spans="1:12" x14ac:dyDescent="0.35">
      <c r="A4063">
        <v>3</v>
      </c>
      <c r="B4063" t="s">
        <v>36</v>
      </c>
      <c r="C4063">
        <v>8</v>
      </c>
      <c r="D4063">
        <v>9</v>
      </c>
      <c r="E4063">
        <v>1</v>
      </c>
      <c r="F4063">
        <v>20</v>
      </c>
      <c r="G4063" t="s">
        <v>349</v>
      </c>
      <c r="H4063" t="s">
        <v>349</v>
      </c>
      <c r="I4063">
        <v>47</v>
      </c>
      <c r="J4063">
        <v>9</v>
      </c>
      <c r="K4063">
        <v>13813</v>
      </c>
      <c r="L4063">
        <v>1</v>
      </c>
    </row>
    <row r="4064" spans="1:12" x14ac:dyDescent="0.35">
      <c r="A4064">
        <v>4</v>
      </c>
      <c r="B4064" t="s">
        <v>69</v>
      </c>
      <c r="C4064">
        <v>8</v>
      </c>
      <c r="D4064">
        <v>10</v>
      </c>
      <c r="E4064">
        <v>1</v>
      </c>
      <c r="F4064">
        <v>10</v>
      </c>
      <c r="G4064">
        <v>1.2842013888888948E-2</v>
      </c>
      <c r="H4064">
        <v>1.2842013888888948E-2</v>
      </c>
      <c r="I4064">
        <v>1.2842013888888948E-2</v>
      </c>
      <c r="J4064">
        <v>10</v>
      </c>
      <c r="K4064">
        <v>13813</v>
      </c>
      <c r="L4064">
        <v>1</v>
      </c>
    </row>
    <row r="4065" spans="1:12" x14ac:dyDescent="0.35">
      <c r="A4065">
        <v>5</v>
      </c>
      <c r="B4065" t="s">
        <v>16</v>
      </c>
      <c r="C4065">
        <v>9</v>
      </c>
      <c r="D4065" t="s">
        <v>327</v>
      </c>
      <c r="E4065">
        <v>1</v>
      </c>
      <c r="F4065">
        <v>30</v>
      </c>
      <c r="G4065" t="s">
        <v>342</v>
      </c>
      <c r="H4065">
        <v>115</v>
      </c>
      <c r="I4065">
        <v>115</v>
      </c>
      <c r="J4065" t="s">
        <v>327</v>
      </c>
      <c r="K4065">
        <v>13813</v>
      </c>
      <c r="L4065">
        <v>1</v>
      </c>
    </row>
    <row r="4066" spans="1:12" x14ac:dyDescent="0.35">
      <c r="A4066">
        <v>6</v>
      </c>
      <c r="B4066" t="s">
        <v>36</v>
      </c>
      <c r="C4066">
        <v>9</v>
      </c>
      <c r="D4066">
        <v>9</v>
      </c>
      <c r="E4066">
        <v>1</v>
      </c>
      <c r="F4066">
        <v>20</v>
      </c>
      <c r="G4066">
        <v>2.5270833333332909E-3</v>
      </c>
      <c r="H4066">
        <v>2.5270833333332909E-3</v>
      </c>
      <c r="I4066">
        <v>2.5270833333332909E-3</v>
      </c>
      <c r="J4066">
        <v>9</v>
      </c>
      <c r="K4066">
        <v>13813</v>
      </c>
      <c r="L4066">
        <v>1</v>
      </c>
    </row>
    <row r="4067" spans="1:12" x14ac:dyDescent="0.35">
      <c r="A4067">
        <v>7</v>
      </c>
      <c r="B4067" t="s">
        <v>36</v>
      </c>
      <c r="C4067">
        <v>9</v>
      </c>
      <c r="D4067">
        <v>9</v>
      </c>
      <c r="E4067">
        <v>1</v>
      </c>
      <c r="F4067">
        <v>20</v>
      </c>
      <c r="G4067">
        <v>3.5439814814814952E-3</v>
      </c>
      <c r="H4067">
        <v>3.5439814814814952E-3</v>
      </c>
      <c r="I4067">
        <v>3.5439814814814952E-3</v>
      </c>
      <c r="J4067">
        <v>9</v>
      </c>
      <c r="K4067">
        <v>13813</v>
      </c>
      <c r="L4067">
        <v>1</v>
      </c>
    </row>
    <row r="4068" spans="1:12" x14ac:dyDescent="0.35">
      <c r="A4068">
        <v>1</v>
      </c>
      <c r="B4068" t="s">
        <v>36</v>
      </c>
      <c r="C4068">
        <v>2</v>
      </c>
      <c r="D4068">
        <v>9</v>
      </c>
      <c r="E4068">
        <v>1</v>
      </c>
      <c r="F4068">
        <v>20</v>
      </c>
      <c r="G4068">
        <v>7.7309027777778816E-3</v>
      </c>
      <c r="H4068">
        <v>7.7309027777778816E-3</v>
      </c>
      <c r="I4068">
        <v>7.7309027777778816E-3</v>
      </c>
      <c r="J4068">
        <v>9</v>
      </c>
      <c r="K4068">
        <v>1900</v>
      </c>
      <c r="L4068">
        <v>1</v>
      </c>
    </row>
    <row r="4069" spans="1:12" x14ac:dyDescent="0.35">
      <c r="A4069">
        <v>2</v>
      </c>
      <c r="B4069" t="s">
        <v>69</v>
      </c>
      <c r="C4069">
        <v>22</v>
      </c>
      <c r="D4069">
        <v>10</v>
      </c>
      <c r="E4069">
        <v>1</v>
      </c>
      <c r="F4069">
        <v>10</v>
      </c>
      <c r="G4069">
        <v>2.2684490740740637E-2</v>
      </c>
      <c r="H4069">
        <v>2.2684490740740637E-2</v>
      </c>
      <c r="I4069">
        <v>2.2684490740740637E-2</v>
      </c>
      <c r="J4069">
        <v>10</v>
      </c>
      <c r="K4069">
        <v>1900</v>
      </c>
      <c r="L4069">
        <v>1</v>
      </c>
    </row>
    <row r="4070" spans="1:12" x14ac:dyDescent="0.35">
      <c r="A4070">
        <v>3</v>
      </c>
      <c r="B4070" t="s">
        <v>19</v>
      </c>
      <c r="C4070">
        <v>1</v>
      </c>
      <c r="D4070">
        <v>5</v>
      </c>
      <c r="E4070">
        <v>1</v>
      </c>
      <c r="F4070">
        <v>60</v>
      </c>
      <c r="G4070">
        <v>3.0711805555556637E-3</v>
      </c>
      <c r="H4070">
        <v>3.0711805555556637E-3</v>
      </c>
      <c r="I4070">
        <v>3.0711805555556637E-3</v>
      </c>
      <c r="J4070">
        <v>5</v>
      </c>
      <c r="K4070">
        <v>1900</v>
      </c>
      <c r="L4070">
        <v>1</v>
      </c>
    </row>
    <row r="4071" spans="1:12" x14ac:dyDescent="0.35">
      <c r="A4071">
        <v>4</v>
      </c>
      <c r="B4071" t="s">
        <v>40</v>
      </c>
      <c r="C4071">
        <v>1</v>
      </c>
      <c r="D4071">
        <v>6</v>
      </c>
      <c r="E4071">
        <v>1</v>
      </c>
      <c r="F4071">
        <v>50</v>
      </c>
      <c r="G4071">
        <v>9.1123842592593096E-3</v>
      </c>
      <c r="H4071">
        <v>9.1123842592593096E-3</v>
      </c>
      <c r="I4071">
        <v>9.1123842592593096E-3</v>
      </c>
      <c r="J4071">
        <v>6</v>
      </c>
      <c r="K4071">
        <v>1900</v>
      </c>
      <c r="L4071">
        <v>1</v>
      </c>
    </row>
    <row r="4072" spans="1:12" x14ac:dyDescent="0.35">
      <c r="A4072">
        <v>5</v>
      </c>
      <c r="B4072" t="s">
        <v>11</v>
      </c>
      <c r="C4072">
        <v>1</v>
      </c>
      <c r="D4072">
        <v>1</v>
      </c>
      <c r="E4072">
        <v>1</v>
      </c>
      <c r="F4072">
        <v>100</v>
      </c>
      <c r="G4072" t="s">
        <v>338</v>
      </c>
      <c r="H4072">
        <v>160</v>
      </c>
      <c r="I4072">
        <v>160</v>
      </c>
      <c r="J4072">
        <v>1</v>
      </c>
      <c r="K4072">
        <v>1900</v>
      </c>
      <c r="L4072">
        <v>1</v>
      </c>
    </row>
    <row r="4073" spans="1:12" x14ac:dyDescent="0.35">
      <c r="A4073">
        <v>6</v>
      </c>
      <c r="C4073">
        <v>1</v>
      </c>
      <c r="D4073" t="s">
        <v>257</v>
      </c>
      <c r="E4073">
        <v>1</v>
      </c>
      <c r="F4073">
        <v>0</v>
      </c>
      <c r="J4073" t="s">
        <v>257</v>
      </c>
      <c r="K4073">
        <v>1900</v>
      </c>
      <c r="L4073">
        <v>1</v>
      </c>
    </row>
    <row r="4074" spans="1:12" x14ac:dyDescent="0.35">
      <c r="A4074">
        <v>7</v>
      </c>
      <c r="C4074">
        <v>1</v>
      </c>
      <c r="D4074" t="s">
        <v>257</v>
      </c>
      <c r="E4074">
        <v>1</v>
      </c>
      <c r="F4074">
        <v>0</v>
      </c>
      <c r="J4074" t="s">
        <v>257</v>
      </c>
      <c r="K4074">
        <v>1900</v>
      </c>
      <c r="L4074">
        <v>1</v>
      </c>
    </row>
    <row r="4075" spans="1:12" x14ac:dyDescent="0.35">
      <c r="A4075">
        <v>1</v>
      </c>
      <c r="B4075" t="s">
        <v>20</v>
      </c>
      <c r="C4075">
        <v>15</v>
      </c>
      <c r="D4075">
        <v>2</v>
      </c>
      <c r="E4075">
        <v>1</v>
      </c>
      <c r="F4075">
        <v>90</v>
      </c>
      <c r="G4075">
        <v>6.5996527777778535E-3</v>
      </c>
      <c r="H4075">
        <v>6.5996527777778535E-3</v>
      </c>
      <c r="I4075">
        <v>6.5996527777778535E-3</v>
      </c>
      <c r="J4075">
        <v>2</v>
      </c>
      <c r="K4075">
        <v>750230</v>
      </c>
      <c r="L4075">
        <v>1</v>
      </c>
    </row>
    <row r="4076" spans="1:12" x14ac:dyDescent="0.35">
      <c r="A4076">
        <v>2</v>
      </c>
      <c r="B4076" t="s">
        <v>20</v>
      </c>
      <c r="C4076">
        <v>54</v>
      </c>
      <c r="D4076">
        <v>2</v>
      </c>
      <c r="E4076">
        <v>1</v>
      </c>
      <c r="F4076">
        <v>90</v>
      </c>
      <c r="G4076">
        <v>1.5565046296296403E-2</v>
      </c>
      <c r="H4076">
        <v>1.5565046296296403E-2</v>
      </c>
      <c r="I4076">
        <v>1.5565046296296403E-2</v>
      </c>
      <c r="J4076">
        <v>2</v>
      </c>
      <c r="K4076">
        <v>750230</v>
      </c>
      <c r="L4076">
        <v>1</v>
      </c>
    </row>
    <row r="4077" spans="1:12" x14ac:dyDescent="0.35">
      <c r="A4077">
        <v>3</v>
      </c>
      <c r="B4077" t="s">
        <v>36</v>
      </c>
      <c r="C4077">
        <v>15</v>
      </c>
      <c r="D4077">
        <v>9</v>
      </c>
      <c r="E4077">
        <v>1</v>
      </c>
      <c r="F4077">
        <v>20</v>
      </c>
      <c r="G4077" t="s">
        <v>294</v>
      </c>
      <c r="H4077" t="s">
        <v>294</v>
      </c>
      <c r="I4077">
        <v>3</v>
      </c>
      <c r="J4077">
        <v>9</v>
      </c>
      <c r="K4077">
        <v>750230</v>
      </c>
      <c r="L4077">
        <v>1</v>
      </c>
    </row>
    <row r="4078" spans="1:12" x14ac:dyDescent="0.35">
      <c r="A4078">
        <v>4</v>
      </c>
      <c r="B4078" t="s">
        <v>28</v>
      </c>
      <c r="C4078">
        <v>15</v>
      </c>
      <c r="D4078">
        <v>3</v>
      </c>
      <c r="E4078">
        <v>1</v>
      </c>
      <c r="F4078">
        <v>80</v>
      </c>
      <c r="G4078">
        <v>1.0788078703703796E-2</v>
      </c>
      <c r="H4078">
        <v>1.0788078703703796E-2</v>
      </c>
      <c r="I4078">
        <v>1.0788078703703796E-2</v>
      </c>
      <c r="J4078">
        <v>3</v>
      </c>
      <c r="K4078">
        <v>750230</v>
      </c>
      <c r="L4078">
        <v>1</v>
      </c>
    </row>
    <row r="4079" spans="1:12" x14ac:dyDescent="0.35">
      <c r="A4079">
        <v>5</v>
      </c>
      <c r="B4079" t="s">
        <v>19</v>
      </c>
      <c r="C4079">
        <v>14</v>
      </c>
      <c r="D4079" t="s">
        <v>326</v>
      </c>
      <c r="E4079">
        <v>1</v>
      </c>
      <c r="F4079">
        <v>60</v>
      </c>
      <c r="G4079" t="s">
        <v>350</v>
      </c>
      <c r="H4079">
        <v>165</v>
      </c>
      <c r="I4079">
        <v>165</v>
      </c>
      <c r="J4079" t="s">
        <v>326</v>
      </c>
      <c r="K4079">
        <v>750230</v>
      </c>
      <c r="L4079">
        <v>1</v>
      </c>
    </row>
    <row r="4080" spans="1:12" x14ac:dyDescent="0.35">
      <c r="A4080">
        <v>6</v>
      </c>
      <c r="B4080" t="s">
        <v>11</v>
      </c>
      <c r="C4080">
        <v>14</v>
      </c>
      <c r="D4080">
        <v>1</v>
      </c>
      <c r="E4080">
        <v>1</v>
      </c>
      <c r="F4080">
        <v>100</v>
      </c>
      <c r="G4080">
        <v>3.7151620370370342E-3</v>
      </c>
      <c r="H4080">
        <v>3.7151620370370342E-3</v>
      </c>
      <c r="I4080">
        <v>3.7151620370370342E-3</v>
      </c>
      <c r="J4080">
        <v>1</v>
      </c>
      <c r="K4080">
        <v>750230</v>
      </c>
      <c r="L4080">
        <v>1</v>
      </c>
    </row>
    <row r="4081" spans="1:12" x14ac:dyDescent="0.35">
      <c r="A4081">
        <v>7</v>
      </c>
      <c r="B4081" t="s">
        <v>28</v>
      </c>
      <c r="C4081">
        <v>14</v>
      </c>
      <c r="D4081">
        <v>3</v>
      </c>
      <c r="E4081">
        <v>1</v>
      </c>
      <c r="F4081">
        <v>80</v>
      </c>
      <c r="G4081">
        <v>4.3614583333333456E-3</v>
      </c>
      <c r="H4081">
        <v>4.3614583333333456E-3</v>
      </c>
      <c r="I4081">
        <v>4.3614583333333456E-3</v>
      </c>
      <c r="J4081">
        <v>3</v>
      </c>
      <c r="K4081">
        <v>750230</v>
      </c>
      <c r="L4081">
        <v>1</v>
      </c>
    </row>
    <row r="4082" spans="1:12" x14ac:dyDescent="0.35">
      <c r="A4082">
        <v>1</v>
      </c>
      <c r="B4082" t="s">
        <v>16</v>
      </c>
      <c r="C4082">
        <v>18</v>
      </c>
      <c r="D4082">
        <v>8</v>
      </c>
      <c r="E4082">
        <v>1</v>
      </c>
      <c r="F4082">
        <v>30</v>
      </c>
      <c r="G4082">
        <v>7.7548611111111221E-3</v>
      </c>
      <c r="H4082">
        <v>7.7548611111111221E-3</v>
      </c>
      <c r="I4082">
        <v>7.7548611111111221E-3</v>
      </c>
      <c r="J4082">
        <v>8</v>
      </c>
      <c r="K4082">
        <v>24918</v>
      </c>
      <c r="L4082">
        <v>1</v>
      </c>
    </row>
    <row r="4083" spans="1:12" x14ac:dyDescent="0.35">
      <c r="A4083">
        <v>2</v>
      </c>
      <c r="B4083" t="s">
        <v>28</v>
      </c>
      <c r="C4083">
        <v>57</v>
      </c>
      <c r="D4083">
        <v>3</v>
      </c>
      <c r="E4083">
        <v>1</v>
      </c>
      <c r="F4083">
        <v>80</v>
      </c>
      <c r="G4083">
        <v>1.6001388888888801E-2</v>
      </c>
      <c r="H4083">
        <v>1.6001388888888801E-2</v>
      </c>
      <c r="I4083">
        <v>1.6001388888888801E-2</v>
      </c>
      <c r="J4083">
        <v>3</v>
      </c>
      <c r="K4083">
        <v>24918</v>
      </c>
      <c r="L4083">
        <v>1</v>
      </c>
    </row>
    <row r="4084" spans="1:12" x14ac:dyDescent="0.35">
      <c r="A4084">
        <v>3</v>
      </c>
      <c r="B4084" t="s">
        <v>11</v>
      </c>
      <c r="C4084">
        <v>13</v>
      </c>
      <c r="D4084">
        <v>1</v>
      </c>
      <c r="E4084">
        <v>1</v>
      </c>
      <c r="F4084">
        <v>100</v>
      </c>
      <c r="G4084">
        <v>1.5616898148147484E-3</v>
      </c>
      <c r="H4084">
        <v>1.5616898148147484E-3</v>
      </c>
      <c r="I4084">
        <v>1.5616898148147484E-3</v>
      </c>
      <c r="J4084">
        <v>1</v>
      </c>
      <c r="K4084">
        <v>24918</v>
      </c>
      <c r="L4084">
        <v>1</v>
      </c>
    </row>
    <row r="4085" spans="1:12" x14ac:dyDescent="0.35">
      <c r="A4085">
        <v>4</v>
      </c>
      <c r="B4085" t="s">
        <v>16</v>
      </c>
      <c r="C4085">
        <v>13</v>
      </c>
      <c r="D4085">
        <v>8</v>
      </c>
      <c r="E4085">
        <v>1</v>
      </c>
      <c r="F4085">
        <v>30</v>
      </c>
      <c r="G4085" t="s">
        <v>162</v>
      </c>
      <c r="H4085" t="s">
        <v>162</v>
      </c>
      <c r="I4085">
        <v>1</v>
      </c>
      <c r="J4085">
        <v>8</v>
      </c>
      <c r="K4085">
        <v>24918</v>
      </c>
      <c r="L4085">
        <v>1</v>
      </c>
    </row>
    <row r="4086" spans="1:12" x14ac:dyDescent="0.35">
      <c r="A4086">
        <v>5</v>
      </c>
      <c r="B4086" t="s">
        <v>19</v>
      </c>
      <c r="C4086">
        <v>17</v>
      </c>
      <c r="D4086" t="s">
        <v>326</v>
      </c>
      <c r="E4086">
        <v>1</v>
      </c>
      <c r="F4086">
        <v>60</v>
      </c>
      <c r="G4086" t="s">
        <v>350</v>
      </c>
      <c r="H4086">
        <v>165</v>
      </c>
      <c r="I4086">
        <v>165</v>
      </c>
      <c r="J4086" t="s">
        <v>326</v>
      </c>
      <c r="K4086">
        <v>24918</v>
      </c>
      <c r="L4086">
        <v>1</v>
      </c>
    </row>
    <row r="4087" spans="1:12" x14ac:dyDescent="0.35">
      <c r="A4087">
        <v>6</v>
      </c>
      <c r="B4087" t="s">
        <v>20</v>
      </c>
      <c r="C4087">
        <v>17</v>
      </c>
      <c r="D4087">
        <v>2</v>
      </c>
      <c r="E4087">
        <v>1</v>
      </c>
      <c r="F4087">
        <v>90</v>
      </c>
      <c r="G4087">
        <v>3.8269675925926006E-3</v>
      </c>
      <c r="H4087">
        <v>3.8269675925926006E-3</v>
      </c>
      <c r="I4087">
        <v>3.8269675925926006E-3</v>
      </c>
      <c r="J4087">
        <v>2</v>
      </c>
      <c r="K4087">
        <v>24918</v>
      </c>
      <c r="L4087">
        <v>1</v>
      </c>
    </row>
    <row r="4088" spans="1:12" x14ac:dyDescent="0.35">
      <c r="A4088">
        <v>7</v>
      </c>
      <c r="B4088" t="s">
        <v>11</v>
      </c>
      <c r="C4088">
        <v>17</v>
      </c>
      <c r="D4088">
        <v>1</v>
      </c>
      <c r="E4088">
        <v>1</v>
      </c>
      <c r="F4088">
        <v>100</v>
      </c>
      <c r="G4088">
        <v>3.7060185185184835E-3</v>
      </c>
      <c r="H4088">
        <v>3.7060185185184835E-3</v>
      </c>
      <c r="I4088">
        <v>3.7060185185184835E-3</v>
      </c>
      <c r="J4088">
        <v>1</v>
      </c>
      <c r="K4088">
        <v>24918</v>
      </c>
      <c r="L4088">
        <v>1</v>
      </c>
    </row>
    <row r="4089" spans="1:12" x14ac:dyDescent="0.35">
      <c r="A4089">
        <v>1</v>
      </c>
      <c r="B4089" t="s">
        <v>40</v>
      </c>
      <c r="C4089">
        <v>16</v>
      </c>
      <c r="D4089">
        <v>6</v>
      </c>
      <c r="E4089">
        <v>1</v>
      </c>
      <c r="F4089">
        <v>50</v>
      </c>
      <c r="G4089">
        <v>6.9697916666666693E-3</v>
      </c>
      <c r="H4089">
        <v>6.9697916666666693E-3</v>
      </c>
      <c r="I4089">
        <v>6.9697916666666693E-3</v>
      </c>
      <c r="J4089">
        <v>6</v>
      </c>
      <c r="K4089">
        <v>283002</v>
      </c>
      <c r="L4089">
        <v>1</v>
      </c>
    </row>
    <row r="4090" spans="1:12" x14ac:dyDescent="0.35">
      <c r="A4090">
        <v>2</v>
      </c>
      <c r="B4090" t="s">
        <v>13</v>
      </c>
      <c r="C4090">
        <v>55</v>
      </c>
      <c r="D4090">
        <v>7</v>
      </c>
      <c r="E4090">
        <v>1</v>
      </c>
      <c r="F4090">
        <v>40</v>
      </c>
      <c r="G4090">
        <v>1.6682986111111076E-2</v>
      </c>
      <c r="H4090">
        <v>1.6682986111111076E-2</v>
      </c>
      <c r="I4090">
        <v>1.6682986111111076E-2</v>
      </c>
      <c r="J4090">
        <v>7</v>
      </c>
      <c r="K4090">
        <v>283002</v>
      </c>
      <c r="L4090">
        <v>1</v>
      </c>
    </row>
    <row r="4091" spans="1:12" x14ac:dyDescent="0.35">
      <c r="A4091">
        <v>3</v>
      </c>
      <c r="B4091" t="s">
        <v>20</v>
      </c>
      <c r="C4091">
        <v>18</v>
      </c>
      <c r="D4091">
        <v>2</v>
      </c>
      <c r="E4091">
        <v>1</v>
      </c>
      <c r="F4091">
        <v>90</v>
      </c>
      <c r="G4091">
        <v>1.9085648148147172E-3</v>
      </c>
      <c r="H4091">
        <v>1.9085648148147172E-3</v>
      </c>
      <c r="I4091">
        <v>1.9085648148147172E-3</v>
      </c>
      <c r="J4091">
        <v>2</v>
      </c>
      <c r="K4091">
        <v>283002</v>
      </c>
      <c r="L4091">
        <v>1</v>
      </c>
    </row>
    <row r="4092" spans="1:12" x14ac:dyDescent="0.35">
      <c r="A4092">
        <v>4</v>
      </c>
      <c r="B4092" t="s">
        <v>11</v>
      </c>
      <c r="C4092">
        <v>18</v>
      </c>
      <c r="D4092">
        <v>1</v>
      </c>
      <c r="E4092">
        <v>1</v>
      </c>
      <c r="F4092">
        <v>100</v>
      </c>
      <c r="G4092">
        <v>1.0318287037037077E-2</v>
      </c>
      <c r="H4092">
        <v>1.0318287037037077E-2</v>
      </c>
      <c r="I4092">
        <v>1.0318287037037077E-2</v>
      </c>
      <c r="J4092">
        <v>1</v>
      </c>
      <c r="K4092">
        <v>283002</v>
      </c>
      <c r="L4092">
        <v>1</v>
      </c>
    </row>
    <row r="4093" spans="1:12" x14ac:dyDescent="0.35">
      <c r="A4093">
        <v>5</v>
      </c>
      <c r="B4093" t="s">
        <v>11</v>
      </c>
      <c r="C4093">
        <v>16</v>
      </c>
      <c r="D4093" t="s">
        <v>318</v>
      </c>
      <c r="E4093">
        <v>1</v>
      </c>
      <c r="F4093">
        <v>100</v>
      </c>
      <c r="G4093" t="s">
        <v>333</v>
      </c>
      <c r="H4093">
        <v>185</v>
      </c>
      <c r="I4093">
        <v>185</v>
      </c>
      <c r="J4093" t="s">
        <v>318</v>
      </c>
      <c r="K4093">
        <v>283002</v>
      </c>
      <c r="L4093">
        <v>1</v>
      </c>
    </row>
    <row r="4094" spans="1:12" x14ac:dyDescent="0.35">
      <c r="A4094">
        <v>6</v>
      </c>
      <c r="B4094" t="s">
        <v>19</v>
      </c>
      <c r="C4094">
        <v>16</v>
      </c>
      <c r="D4094">
        <v>5</v>
      </c>
      <c r="E4094">
        <v>1</v>
      </c>
      <c r="F4094">
        <v>60</v>
      </c>
      <c r="G4094">
        <v>4.6731481481481207E-3</v>
      </c>
      <c r="H4094">
        <v>4.6731481481481207E-3</v>
      </c>
      <c r="I4094">
        <v>4.6731481481481207E-3</v>
      </c>
      <c r="J4094">
        <v>5</v>
      </c>
      <c r="K4094">
        <v>283002</v>
      </c>
      <c r="L4094">
        <v>1</v>
      </c>
    </row>
    <row r="4095" spans="1:12" x14ac:dyDescent="0.35">
      <c r="A4095">
        <v>7</v>
      </c>
      <c r="B4095" t="s">
        <v>13</v>
      </c>
      <c r="C4095">
        <v>16</v>
      </c>
      <c r="D4095">
        <v>7</v>
      </c>
      <c r="E4095">
        <v>1</v>
      </c>
      <c r="F4095">
        <v>40</v>
      </c>
      <c r="G4095">
        <v>5.4819444444444976E-3</v>
      </c>
      <c r="H4095">
        <v>5.4819444444444976E-3</v>
      </c>
      <c r="I4095">
        <v>5.4819444444444976E-3</v>
      </c>
      <c r="J4095">
        <v>7</v>
      </c>
      <c r="K4095">
        <v>283002</v>
      </c>
      <c r="L4095">
        <v>1</v>
      </c>
    </row>
    <row r="4096" spans="1:12" x14ac:dyDescent="0.35">
      <c r="A4096">
        <v>1</v>
      </c>
      <c r="B4096" t="s">
        <v>19</v>
      </c>
      <c r="C4096">
        <v>14</v>
      </c>
      <c r="D4096">
        <v>5</v>
      </c>
      <c r="E4096">
        <v>1</v>
      </c>
      <c r="F4096">
        <v>60</v>
      </c>
      <c r="G4096">
        <v>6.8608796296296681E-3</v>
      </c>
      <c r="H4096">
        <v>6.8608796296296681E-3</v>
      </c>
      <c r="I4096">
        <v>6.8608796296296681E-3</v>
      </c>
      <c r="J4096">
        <v>5</v>
      </c>
      <c r="K4096">
        <v>536200</v>
      </c>
      <c r="L4096">
        <v>1</v>
      </c>
    </row>
    <row r="4097" spans="1:12" x14ac:dyDescent="0.35">
      <c r="A4097">
        <v>2</v>
      </c>
      <c r="B4097" t="s">
        <v>69</v>
      </c>
      <c r="C4097">
        <v>53</v>
      </c>
      <c r="D4097">
        <v>10</v>
      </c>
      <c r="E4097">
        <v>1</v>
      </c>
      <c r="F4097">
        <v>10</v>
      </c>
      <c r="G4097">
        <v>1.8211458333333264E-2</v>
      </c>
      <c r="H4097">
        <v>1.8211458333333264E-2</v>
      </c>
      <c r="I4097">
        <v>1.8211458333333264E-2</v>
      </c>
      <c r="J4097">
        <v>10</v>
      </c>
      <c r="K4097">
        <v>536200</v>
      </c>
      <c r="L4097">
        <v>1</v>
      </c>
    </row>
    <row r="4098" spans="1:12" x14ac:dyDescent="0.35">
      <c r="A4098">
        <v>3</v>
      </c>
      <c r="B4098" t="s">
        <v>28</v>
      </c>
      <c r="C4098">
        <v>12</v>
      </c>
      <c r="D4098">
        <v>3</v>
      </c>
      <c r="E4098">
        <v>1</v>
      </c>
      <c r="F4098">
        <v>80</v>
      </c>
      <c r="G4098">
        <v>2.1438657407406581E-3</v>
      </c>
      <c r="H4098">
        <v>2.1438657407406581E-3</v>
      </c>
      <c r="I4098">
        <v>2.1438657407406581E-3</v>
      </c>
      <c r="J4098">
        <v>3</v>
      </c>
      <c r="K4098">
        <v>536200</v>
      </c>
      <c r="L4098">
        <v>1</v>
      </c>
    </row>
    <row r="4099" spans="1:12" x14ac:dyDescent="0.35">
      <c r="A4099">
        <v>4</v>
      </c>
      <c r="B4099" t="s">
        <v>21</v>
      </c>
      <c r="C4099">
        <v>12</v>
      </c>
      <c r="D4099">
        <v>4</v>
      </c>
      <c r="E4099">
        <v>1</v>
      </c>
      <c r="F4099">
        <v>70</v>
      </c>
      <c r="G4099">
        <v>1.0865277777777793E-2</v>
      </c>
      <c r="H4099">
        <v>1.0865277777777793E-2</v>
      </c>
      <c r="I4099">
        <v>1.0865277777777793E-2</v>
      </c>
      <c r="J4099">
        <v>4</v>
      </c>
      <c r="K4099">
        <v>536200</v>
      </c>
      <c r="L4099">
        <v>1</v>
      </c>
    </row>
    <row r="4100" spans="1:12" x14ac:dyDescent="0.35">
      <c r="A4100">
        <v>5</v>
      </c>
      <c r="B4100" t="s">
        <v>11</v>
      </c>
      <c r="C4100">
        <v>12</v>
      </c>
      <c r="D4100" t="s">
        <v>318</v>
      </c>
      <c r="E4100">
        <v>1</v>
      </c>
      <c r="F4100">
        <v>100</v>
      </c>
      <c r="G4100" t="s">
        <v>333</v>
      </c>
      <c r="H4100">
        <v>185</v>
      </c>
      <c r="I4100">
        <v>185</v>
      </c>
      <c r="J4100" t="s">
        <v>318</v>
      </c>
      <c r="K4100">
        <v>536200</v>
      </c>
      <c r="L4100">
        <v>1</v>
      </c>
    </row>
    <row r="4101" spans="1:12" x14ac:dyDescent="0.35">
      <c r="A4101">
        <v>6</v>
      </c>
      <c r="B4101" t="s">
        <v>28</v>
      </c>
      <c r="C4101">
        <v>12</v>
      </c>
      <c r="D4101">
        <v>3</v>
      </c>
      <c r="E4101">
        <v>1</v>
      </c>
      <c r="F4101">
        <v>80</v>
      </c>
      <c r="G4101">
        <v>4.2917824074073518E-3</v>
      </c>
      <c r="H4101">
        <v>4.2917824074073518E-3</v>
      </c>
      <c r="I4101">
        <v>4.2917824074073518E-3</v>
      </c>
      <c r="J4101">
        <v>3</v>
      </c>
      <c r="K4101">
        <v>536200</v>
      </c>
      <c r="L4101">
        <v>1</v>
      </c>
    </row>
    <row r="4102" spans="1:12" x14ac:dyDescent="0.35">
      <c r="A4102">
        <v>7</v>
      </c>
      <c r="B4102" t="s">
        <v>21</v>
      </c>
      <c r="C4102">
        <v>12</v>
      </c>
      <c r="D4102">
        <v>4</v>
      </c>
      <c r="E4102">
        <v>1</v>
      </c>
      <c r="F4102">
        <v>70</v>
      </c>
      <c r="G4102">
        <v>4.4511574074073135E-3</v>
      </c>
      <c r="H4102">
        <v>4.4511574074073135E-3</v>
      </c>
      <c r="I4102">
        <v>4.4511574074073135E-3</v>
      </c>
      <c r="J4102">
        <v>4</v>
      </c>
      <c r="K4102">
        <v>536200</v>
      </c>
      <c r="L4102">
        <v>1</v>
      </c>
    </row>
    <row r="4103" spans="1:12" x14ac:dyDescent="0.35">
      <c r="A4103">
        <v>1</v>
      </c>
      <c r="B4103" t="s">
        <v>28</v>
      </c>
      <c r="C4103">
        <v>13</v>
      </c>
      <c r="D4103">
        <v>3</v>
      </c>
      <c r="E4103">
        <v>1</v>
      </c>
      <c r="F4103">
        <v>80</v>
      </c>
      <c r="G4103">
        <v>6.6057870370370697E-3</v>
      </c>
      <c r="H4103">
        <v>6.6057870370370697E-3</v>
      </c>
      <c r="I4103">
        <v>6.6057870370370697E-3</v>
      </c>
      <c r="J4103">
        <v>3</v>
      </c>
      <c r="K4103">
        <v>18975</v>
      </c>
      <c r="L4103">
        <v>1</v>
      </c>
    </row>
    <row r="4104" spans="1:12" x14ac:dyDescent="0.35">
      <c r="A4104">
        <v>2</v>
      </c>
      <c r="B4104" t="s">
        <v>21</v>
      </c>
      <c r="C4104">
        <v>52</v>
      </c>
      <c r="D4104">
        <v>4</v>
      </c>
      <c r="E4104">
        <v>1</v>
      </c>
      <c r="F4104">
        <v>70</v>
      </c>
      <c r="G4104">
        <v>1.6410532407407308E-2</v>
      </c>
      <c r="H4104">
        <v>1.6410532407407308E-2</v>
      </c>
      <c r="I4104">
        <v>1.6410532407407308E-2</v>
      </c>
      <c r="J4104">
        <v>4</v>
      </c>
      <c r="K4104">
        <v>18975</v>
      </c>
      <c r="L4104">
        <v>1</v>
      </c>
    </row>
    <row r="4105" spans="1:12" x14ac:dyDescent="0.35">
      <c r="A4105">
        <v>3</v>
      </c>
      <c r="B4105" t="s">
        <v>21</v>
      </c>
      <c r="C4105">
        <v>14</v>
      </c>
      <c r="D4105">
        <v>4</v>
      </c>
      <c r="E4105">
        <v>1</v>
      </c>
      <c r="F4105">
        <v>70</v>
      </c>
      <c r="G4105">
        <v>2.3155092592592741E-3</v>
      </c>
      <c r="H4105">
        <v>2.3155092592592741E-3</v>
      </c>
      <c r="I4105">
        <v>2.3155092592592741E-3</v>
      </c>
      <c r="J4105">
        <v>4</v>
      </c>
      <c r="K4105">
        <v>18975</v>
      </c>
      <c r="L4105">
        <v>1</v>
      </c>
    </row>
    <row r="4106" spans="1:12" x14ac:dyDescent="0.35">
      <c r="A4106">
        <v>4</v>
      </c>
      <c r="B4106" t="s">
        <v>20</v>
      </c>
      <c r="C4106">
        <v>14</v>
      </c>
      <c r="D4106">
        <v>2</v>
      </c>
      <c r="E4106">
        <v>1</v>
      </c>
      <c r="F4106">
        <v>90</v>
      </c>
      <c r="G4106">
        <v>1.0588773148148212E-2</v>
      </c>
      <c r="H4106">
        <v>1.0588773148148212E-2</v>
      </c>
      <c r="I4106">
        <v>1.0588773148148212E-2</v>
      </c>
      <c r="J4106">
        <v>2</v>
      </c>
      <c r="K4106">
        <v>18975</v>
      </c>
      <c r="L4106">
        <v>1</v>
      </c>
    </row>
    <row r="4107" spans="1:12" x14ac:dyDescent="0.35">
      <c r="A4107">
        <v>5</v>
      </c>
      <c r="B4107" t="s">
        <v>13</v>
      </c>
      <c r="C4107">
        <v>15</v>
      </c>
      <c r="D4107" t="s">
        <v>330</v>
      </c>
      <c r="E4107">
        <v>1</v>
      </c>
      <c r="F4107">
        <v>40</v>
      </c>
      <c r="G4107" t="s">
        <v>325</v>
      </c>
      <c r="H4107">
        <v>155</v>
      </c>
      <c r="I4107">
        <v>155</v>
      </c>
      <c r="J4107" t="s">
        <v>330</v>
      </c>
      <c r="K4107">
        <v>18975</v>
      </c>
      <c r="L4107">
        <v>1</v>
      </c>
    </row>
    <row r="4108" spans="1:12" x14ac:dyDescent="0.35">
      <c r="A4108">
        <v>6</v>
      </c>
      <c r="B4108" t="s">
        <v>36</v>
      </c>
      <c r="C4108">
        <v>15</v>
      </c>
      <c r="D4108">
        <v>9</v>
      </c>
      <c r="E4108">
        <v>1</v>
      </c>
      <c r="F4108">
        <v>20</v>
      </c>
      <c r="G4108" t="s">
        <v>300</v>
      </c>
      <c r="H4108" t="s">
        <v>300</v>
      </c>
      <c r="I4108">
        <v>32</v>
      </c>
      <c r="J4108">
        <v>9</v>
      </c>
      <c r="K4108">
        <v>18975</v>
      </c>
      <c r="L4108">
        <v>1</v>
      </c>
    </row>
    <row r="4109" spans="1:12" x14ac:dyDescent="0.35">
      <c r="A4109">
        <v>7</v>
      </c>
      <c r="B4109" t="s">
        <v>20</v>
      </c>
      <c r="C4109">
        <v>15</v>
      </c>
      <c r="D4109">
        <v>2</v>
      </c>
      <c r="E4109">
        <v>1</v>
      </c>
      <c r="F4109">
        <v>90</v>
      </c>
      <c r="G4109">
        <v>3.9702546296296326E-3</v>
      </c>
      <c r="H4109">
        <v>3.9702546296296326E-3</v>
      </c>
      <c r="I4109">
        <v>3.9702546296296326E-3</v>
      </c>
      <c r="J4109">
        <v>2</v>
      </c>
      <c r="K4109">
        <v>18975</v>
      </c>
      <c r="L4109">
        <v>1</v>
      </c>
    </row>
    <row r="4110" spans="1:12" x14ac:dyDescent="0.35">
      <c r="A4110">
        <v>1</v>
      </c>
      <c r="B4110" t="s">
        <v>11</v>
      </c>
      <c r="C4110">
        <v>12</v>
      </c>
      <c r="D4110">
        <v>1</v>
      </c>
      <c r="E4110">
        <v>1</v>
      </c>
      <c r="F4110">
        <v>100</v>
      </c>
      <c r="G4110">
        <v>6.251041666666568E-3</v>
      </c>
      <c r="H4110">
        <v>6.251041666666568E-3</v>
      </c>
      <c r="I4110">
        <v>6.251041666666568E-3</v>
      </c>
      <c r="J4110">
        <v>1</v>
      </c>
      <c r="K4110">
        <v>57724</v>
      </c>
      <c r="L4110">
        <v>1</v>
      </c>
    </row>
    <row r="4111" spans="1:12" x14ac:dyDescent="0.35">
      <c r="A4111">
        <v>2</v>
      </c>
      <c r="B4111" t="s">
        <v>36</v>
      </c>
      <c r="C4111">
        <v>51</v>
      </c>
      <c r="D4111">
        <v>9</v>
      </c>
      <c r="E4111">
        <v>1</v>
      </c>
      <c r="F4111">
        <v>20</v>
      </c>
      <c r="G4111">
        <v>1.7790972222222257E-2</v>
      </c>
      <c r="H4111">
        <v>1.7790972222222257E-2</v>
      </c>
      <c r="I4111">
        <v>1.7790972222222257E-2</v>
      </c>
      <c r="J4111">
        <v>9</v>
      </c>
      <c r="K4111">
        <v>57724</v>
      </c>
      <c r="L4111">
        <v>1</v>
      </c>
    </row>
    <row r="4112" spans="1:12" x14ac:dyDescent="0.35">
      <c r="A4112">
        <v>3</v>
      </c>
      <c r="B4112" t="s">
        <v>40</v>
      </c>
      <c r="C4112">
        <v>17</v>
      </c>
      <c r="D4112">
        <v>6</v>
      </c>
      <c r="E4112">
        <v>1</v>
      </c>
      <c r="F4112">
        <v>50</v>
      </c>
      <c r="G4112">
        <v>2.5074074074074026E-3</v>
      </c>
      <c r="H4112">
        <v>2.5074074074074026E-3</v>
      </c>
      <c r="I4112">
        <v>2.5074074074074026E-3</v>
      </c>
      <c r="J4112">
        <v>6</v>
      </c>
      <c r="K4112">
        <v>57724</v>
      </c>
      <c r="L4112">
        <v>1</v>
      </c>
    </row>
    <row r="4113" spans="1:12" x14ac:dyDescent="0.35">
      <c r="A4113">
        <v>4</v>
      </c>
      <c r="B4113" t="s">
        <v>19</v>
      </c>
      <c r="C4113">
        <v>17</v>
      </c>
      <c r="D4113">
        <v>5</v>
      </c>
      <c r="E4113">
        <v>1</v>
      </c>
      <c r="F4113">
        <v>60</v>
      </c>
      <c r="G4113">
        <v>1.2145370370370445E-2</v>
      </c>
      <c r="H4113">
        <v>1.2145370370370445E-2</v>
      </c>
      <c r="I4113">
        <v>1.2145370370370445E-2</v>
      </c>
      <c r="J4113">
        <v>5</v>
      </c>
      <c r="K4113">
        <v>57724</v>
      </c>
      <c r="L4113">
        <v>1</v>
      </c>
    </row>
    <row r="4114" spans="1:12" x14ac:dyDescent="0.35">
      <c r="A4114">
        <v>5</v>
      </c>
      <c r="B4114" t="s">
        <v>13</v>
      </c>
      <c r="C4114">
        <v>13</v>
      </c>
      <c r="D4114" t="s">
        <v>330</v>
      </c>
      <c r="E4114">
        <v>1</v>
      </c>
      <c r="F4114">
        <v>40</v>
      </c>
      <c r="G4114" t="s">
        <v>325</v>
      </c>
      <c r="H4114">
        <v>155</v>
      </c>
      <c r="I4114">
        <v>155</v>
      </c>
      <c r="J4114" t="s">
        <v>330</v>
      </c>
      <c r="K4114">
        <v>57724</v>
      </c>
      <c r="L4114">
        <v>1</v>
      </c>
    </row>
    <row r="4115" spans="1:12" x14ac:dyDescent="0.35">
      <c r="A4115">
        <v>6</v>
      </c>
      <c r="B4115" t="s">
        <v>21</v>
      </c>
      <c r="C4115">
        <v>13</v>
      </c>
      <c r="D4115">
        <v>4</v>
      </c>
      <c r="E4115">
        <v>1</v>
      </c>
      <c r="F4115">
        <v>70</v>
      </c>
      <c r="G4115">
        <v>4.480671296296368E-3</v>
      </c>
      <c r="H4115">
        <v>4.480671296296368E-3</v>
      </c>
      <c r="I4115">
        <v>4.480671296296368E-3</v>
      </c>
      <c r="J4115">
        <v>4</v>
      </c>
      <c r="K4115">
        <v>57724</v>
      </c>
      <c r="L4115">
        <v>1</v>
      </c>
    </row>
    <row r="4116" spans="1:12" x14ac:dyDescent="0.35">
      <c r="A4116">
        <v>7</v>
      </c>
      <c r="B4116" t="s">
        <v>19</v>
      </c>
      <c r="C4116">
        <v>13</v>
      </c>
      <c r="D4116">
        <v>5</v>
      </c>
      <c r="E4116">
        <v>1</v>
      </c>
      <c r="F4116">
        <v>60</v>
      </c>
      <c r="G4116">
        <v>5.091435185185178E-3</v>
      </c>
      <c r="H4116">
        <v>5.091435185185178E-3</v>
      </c>
      <c r="I4116">
        <v>5.091435185185178E-3</v>
      </c>
      <c r="J4116">
        <v>5</v>
      </c>
      <c r="K4116">
        <v>57724</v>
      </c>
      <c r="L4116">
        <v>1</v>
      </c>
    </row>
    <row r="4117" spans="1:12" x14ac:dyDescent="0.35">
      <c r="A4117">
        <v>1</v>
      </c>
      <c r="B4117" t="s">
        <v>13</v>
      </c>
      <c r="C4117">
        <v>19</v>
      </c>
      <c r="D4117">
        <v>7</v>
      </c>
      <c r="E4117">
        <v>1</v>
      </c>
      <c r="F4117">
        <v>40</v>
      </c>
      <c r="G4117">
        <v>7.0611111111111846E-3</v>
      </c>
      <c r="H4117">
        <v>7.0611111111111846E-3</v>
      </c>
      <c r="I4117">
        <v>7.0611111111111846E-3</v>
      </c>
      <c r="J4117">
        <v>7</v>
      </c>
      <c r="K4117">
        <v>464020</v>
      </c>
      <c r="L4117">
        <v>1</v>
      </c>
    </row>
    <row r="4118" spans="1:12" x14ac:dyDescent="0.35">
      <c r="A4118">
        <v>2</v>
      </c>
      <c r="B4118" t="s">
        <v>16</v>
      </c>
      <c r="C4118">
        <v>58</v>
      </c>
      <c r="D4118">
        <v>8</v>
      </c>
      <c r="E4118">
        <v>1</v>
      </c>
      <c r="F4118">
        <v>30</v>
      </c>
      <c r="G4118">
        <v>1.7605555555555652E-2</v>
      </c>
      <c r="H4118">
        <v>1.7605555555555652E-2</v>
      </c>
      <c r="I4118">
        <v>1.7605555555555652E-2</v>
      </c>
      <c r="J4118">
        <v>8</v>
      </c>
      <c r="K4118">
        <v>464020</v>
      </c>
      <c r="L4118">
        <v>1</v>
      </c>
    </row>
    <row r="4119" spans="1:12" x14ac:dyDescent="0.35">
      <c r="A4119">
        <v>3</v>
      </c>
      <c r="B4119" t="s">
        <v>13</v>
      </c>
      <c r="C4119">
        <v>20</v>
      </c>
      <c r="D4119">
        <v>7</v>
      </c>
      <c r="E4119">
        <v>1</v>
      </c>
      <c r="F4119">
        <v>40</v>
      </c>
      <c r="G4119">
        <v>2.5878472222222726E-3</v>
      </c>
      <c r="H4119">
        <v>2.5878472222222726E-3</v>
      </c>
      <c r="I4119">
        <v>2.5878472222222726E-3</v>
      </c>
      <c r="J4119">
        <v>7</v>
      </c>
      <c r="K4119">
        <v>464020</v>
      </c>
      <c r="L4119">
        <v>1</v>
      </c>
    </row>
    <row r="4120" spans="1:12" x14ac:dyDescent="0.35">
      <c r="A4120">
        <v>4</v>
      </c>
      <c r="B4120" t="s">
        <v>40</v>
      </c>
      <c r="C4120">
        <v>20</v>
      </c>
      <c r="D4120">
        <v>6</v>
      </c>
      <c r="E4120">
        <v>1</v>
      </c>
      <c r="F4120">
        <v>50</v>
      </c>
      <c r="G4120">
        <v>1.2206134259259205E-2</v>
      </c>
      <c r="H4120">
        <v>1.2206134259259205E-2</v>
      </c>
      <c r="I4120">
        <v>1.2206134259259205E-2</v>
      </c>
      <c r="J4120">
        <v>6</v>
      </c>
      <c r="K4120">
        <v>464020</v>
      </c>
      <c r="L4120">
        <v>1</v>
      </c>
    </row>
    <row r="4121" spans="1:12" x14ac:dyDescent="0.35">
      <c r="A4121">
        <v>5</v>
      </c>
      <c r="B4121" t="s">
        <v>11</v>
      </c>
      <c r="C4121">
        <v>19</v>
      </c>
      <c r="D4121" t="s">
        <v>318</v>
      </c>
      <c r="E4121">
        <v>1</v>
      </c>
      <c r="F4121">
        <v>100</v>
      </c>
      <c r="G4121" t="s">
        <v>333</v>
      </c>
      <c r="H4121">
        <v>185</v>
      </c>
      <c r="I4121">
        <v>185</v>
      </c>
      <c r="J4121" t="s">
        <v>318</v>
      </c>
      <c r="K4121">
        <v>464020</v>
      </c>
      <c r="L4121">
        <v>1</v>
      </c>
    </row>
    <row r="4122" spans="1:12" x14ac:dyDescent="0.35">
      <c r="A4122">
        <v>6</v>
      </c>
      <c r="B4122" t="s">
        <v>40</v>
      </c>
      <c r="C4122">
        <v>19</v>
      </c>
      <c r="D4122">
        <v>6</v>
      </c>
      <c r="E4122">
        <v>1</v>
      </c>
      <c r="F4122">
        <v>50</v>
      </c>
      <c r="G4122">
        <v>5.262615740740717E-3</v>
      </c>
      <c r="H4122">
        <v>5.262615740740717E-3</v>
      </c>
      <c r="I4122">
        <v>5.262615740740717E-3</v>
      </c>
      <c r="J4122">
        <v>6</v>
      </c>
      <c r="K4122">
        <v>464020</v>
      </c>
      <c r="L4122">
        <v>1</v>
      </c>
    </row>
    <row r="4123" spans="1:12" x14ac:dyDescent="0.35">
      <c r="A4123">
        <v>7</v>
      </c>
      <c r="B4123" t="s">
        <v>16</v>
      </c>
      <c r="C4123">
        <v>19</v>
      </c>
      <c r="D4123">
        <v>8</v>
      </c>
      <c r="E4123">
        <v>1</v>
      </c>
      <c r="F4123">
        <v>30</v>
      </c>
      <c r="G4123" t="s">
        <v>162</v>
      </c>
      <c r="H4123" t="s">
        <v>162</v>
      </c>
      <c r="I4123">
        <v>1</v>
      </c>
      <c r="J4123">
        <v>8</v>
      </c>
      <c r="K4123">
        <v>464020</v>
      </c>
      <c r="L4123">
        <v>1</v>
      </c>
    </row>
    <row r="4124" spans="1:12" x14ac:dyDescent="0.35">
      <c r="A4124">
        <v>1</v>
      </c>
      <c r="B4124" t="s">
        <v>69</v>
      </c>
      <c r="C4124">
        <v>17</v>
      </c>
      <c r="D4124">
        <v>10</v>
      </c>
      <c r="E4124">
        <v>1</v>
      </c>
      <c r="F4124">
        <v>10</v>
      </c>
      <c r="G4124">
        <v>1.0158680555555577E-2</v>
      </c>
      <c r="H4124">
        <v>1.0158680555555577E-2</v>
      </c>
      <c r="I4124">
        <v>1.0158680555555577E-2</v>
      </c>
      <c r="J4124">
        <v>10</v>
      </c>
      <c r="K4124">
        <v>661916</v>
      </c>
      <c r="L4124">
        <v>1</v>
      </c>
    </row>
    <row r="4125" spans="1:12" x14ac:dyDescent="0.35">
      <c r="A4125">
        <v>2</v>
      </c>
      <c r="B4125" t="s">
        <v>19</v>
      </c>
      <c r="C4125">
        <v>56</v>
      </c>
      <c r="D4125">
        <v>5</v>
      </c>
      <c r="E4125">
        <v>1</v>
      </c>
      <c r="F4125">
        <v>60</v>
      </c>
      <c r="G4125">
        <v>1.652858796296286E-2</v>
      </c>
      <c r="H4125">
        <v>1.652858796296286E-2</v>
      </c>
      <c r="I4125">
        <v>1.652858796296286E-2</v>
      </c>
      <c r="J4125">
        <v>5</v>
      </c>
      <c r="K4125">
        <v>661916</v>
      </c>
      <c r="L4125">
        <v>1</v>
      </c>
    </row>
    <row r="4126" spans="1:12" x14ac:dyDescent="0.35">
      <c r="A4126">
        <v>3</v>
      </c>
      <c r="B4126" t="s">
        <v>19</v>
      </c>
      <c r="C4126">
        <v>19</v>
      </c>
      <c r="D4126">
        <v>5</v>
      </c>
      <c r="E4126">
        <v>1</v>
      </c>
      <c r="F4126">
        <v>60</v>
      </c>
      <c r="G4126">
        <v>2.4376157407406396E-3</v>
      </c>
      <c r="H4126">
        <v>2.4376157407406396E-3</v>
      </c>
      <c r="I4126">
        <v>2.4376157407406396E-3</v>
      </c>
      <c r="J4126">
        <v>5</v>
      </c>
      <c r="K4126">
        <v>661916</v>
      </c>
      <c r="L4126">
        <v>1</v>
      </c>
    </row>
    <row r="4127" spans="1:12" x14ac:dyDescent="0.35">
      <c r="A4127">
        <v>4</v>
      </c>
      <c r="B4127" t="s">
        <v>36</v>
      </c>
      <c r="C4127">
        <v>19</v>
      </c>
      <c r="D4127">
        <v>9</v>
      </c>
      <c r="E4127">
        <v>1</v>
      </c>
      <c r="F4127">
        <v>20</v>
      </c>
      <c r="G4127" t="s">
        <v>170</v>
      </c>
      <c r="H4127" t="s">
        <v>170</v>
      </c>
      <c r="I4127">
        <v>11</v>
      </c>
      <c r="J4127">
        <v>9</v>
      </c>
      <c r="K4127">
        <v>661916</v>
      </c>
      <c r="L4127">
        <v>1</v>
      </c>
    </row>
    <row r="4128" spans="1:12" x14ac:dyDescent="0.35">
      <c r="A4128">
        <v>5</v>
      </c>
      <c r="B4128" t="s">
        <v>21</v>
      </c>
      <c r="C4128">
        <v>11</v>
      </c>
      <c r="D4128">
        <v>4</v>
      </c>
      <c r="E4128">
        <v>1</v>
      </c>
      <c r="F4128">
        <v>70</v>
      </c>
      <c r="G4128" t="s">
        <v>336</v>
      </c>
      <c r="H4128">
        <v>170</v>
      </c>
      <c r="I4128">
        <v>170</v>
      </c>
      <c r="J4128">
        <v>4</v>
      </c>
      <c r="K4128">
        <v>661916</v>
      </c>
      <c r="L4128">
        <v>1</v>
      </c>
    </row>
    <row r="4129" spans="1:12" x14ac:dyDescent="0.35">
      <c r="A4129">
        <v>6</v>
      </c>
      <c r="B4129" t="s">
        <v>13</v>
      </c>
      <c r="C4129">
        <v>11</v>
      </c>
      <c r="D4129">
        <v>7</v>
      </c>
      <c r="E4129">
        <v>1</v>
      </c>
      <c r="F4129">
        <v>40</v>
      </c>
      <c r="G4129" t="s">
        <v>166</v>
      </c>
      <c r="H4129" t="s">
        <v>166</v>
      </c>
      <c r="I4129">
        <v>5</v>
      </c>
      <c r="J4129">
        <v>7</v>
      </c>
      <c r="K4129">
        <v>661916</v>
      </c>
      <c r="L4129">
        <v>1</v>
      </c>
    </row>
    <row r="4130" spans="1:12" x14ac:dyDescent="0.35">
      <c r="A4130">
        <v>7</v>
      </c>
      <c r="B4130" t="s">
        <v>40</v>
      </c>
      <c r="C4130">
        <v>11</v>
      </c>
      <c r="D4130">
        <v>6</v>
      </c>
      <c r="E4130">
        <v>1</v>
      </c>
      <c r="F4130">
        <v>50</v>
      </c>
      <c r="G4130">
        <v>5.3253472222223319E-3</v>
      </c>
      <c r="H4130">
        <v>5.3253472222223319E-3</v>
      </c>
      <c r="I4130">
        <v>5.3253472222223319E-3</v>
      </c>
      <c r="J4130">
        <v>6</v>
      </c>
      <c r="K4130">
        <v>661916</v>
      </c>
      <c r="L4130">
        <v>1</v>
      </c>
    </row>
    <row r="4131" spans="1:12" x14ac:dyDescent="0.35">
      <c r="A4131">
        <v>1</v>
      </c>
      <c r="B4131" t="s">
        <v>21</v>
      </c>
      <c r="C4131">
        <v>20</v>
      </c>
      <c r="D4131">
        <v>4</v>
      </c>
      <c r="E4131">
        <v>1</v>
      </c>
      <c r="F4131">
        <v>70</v>
      </c>
      <c r="G4131">
        <v>6.7185185185185681E-3</v>
      </c>
      <c r="H4131">
        <v>6.7185185185185681E-3</v>
      </c>
      <c r="I4131">
        <v>6.7185185185185681E-3</v>
      </c>
      <c r="J4131">
        <v>4</v>
      </c>
      <c r="K4131">
        <v>256405</v>
      </c>
      <c r="L4131">
        <v>1</v>
      </c>
    </row>
    <row r="4132" spans="1:12" x14ac:dyDescent="0.35">
      <c r="A4132">
        <v>2</v>
      </c>
      <c r="B4132" t="s">
        <v>11</v>
      </c>
      <c r="C4132">
        <v>59</v>
      </c>
      <c r="D4132">
        <v>1</v>
      </c>
      <c r="E4132">
        <v>1</v>
      </c>
      <c r="F4132">
        <v>100</v>
      </c>
      <c r="G4132">
        <v>1.4275694444444431E-2</v>
      </c>
      <c r="H4132">
        <v>1.4275694444444431E-2</v>
      </c>
      <c r="I4132">
        <v>1.4275694444444431E-2</v>
      </c>
      <c r="J4132">
        <v>1</v>
      </c>
      <c r="K4132">
        <v>256405</v>
      </c>
      <c r="L4132">
        <v>1</v>
      </c>
    </row>
    <row r="4133" spans="1:12" x14ac:dyDescent="0.35">
      <c r="A4133">
        <v>3</v>
      </c>
      <c r="B4133" t="s">
        <v>69</v>
      </c>
      <c r="C4133">
        <v>16</v>
      </c>
      <c r="D4133">
        <v>10</v>
      </c>
      <c r="E4133">
        <v>1</v>
      </c>
      <c r="F4133">
        <v>10</v>
      </c>
      <c r="G4133" t="s">
        <v>294</v>
      </c>
      <c r="H4133" t="s">
        <v>294</v>
      </c>
      <c r="I4133">
        <v>3</v>
      </c>
      <c r="J4133">
        <v>10</v>
      </c>
      <c r="K4133">
        <v>256405</v>
      </c>
      <c r="L4133">
        <v>1</v>
      </c>
    </row>
    <row r="4134" spans="1:12" x14ac:dyDescent="0.35">
      <c r="A4134">
        <v>4</v>
      </c>
      <c r="B4134" t="s">
        <v>13</v>
      </c>
      <c r="C4134">
        <v>16</v>
      </c>
      <c r="D4134">
        <v>7</v>
      </c>
      <c r="E4134">
        <v>1</v>
      </c>
      <c r="F4134">
        <v>40</v>
      </c>
      <c r="G4134" t="s">
        <v>273</v>
      </c>
      <c r="H4134" t="s">
        <v>273</v>
      </c>
      <c r="J4134">
        <v>7</v>
      </c>
      <c r="K4134">
        <v>256405</v>
      </c>
      <c r="L4134">
        <v>1</v>
      </c>
    </row>
    <row r="4135" spans="1:12" x14ac:dyDescent="0.35">
      <c r="A4135">
        <v>5</v>
      </c>
      <c r="B4135" t="s">
        <v>36</v>
      </c>
      <c r="C4135">
        <v>18</v>
      </c>
      <c r="D4135">
        <v>9</v>
      </c>
      <c r="E4135">
        <v>1</v>
      </c>
      <c r="F4135">
        <v>20</v>
      </c>
      <c r="G4135" t="s">
        <v>351</v>
      </c>
      <c r="H4135">
        <v>150</v>
      </c>
      <c r="I4135">
        <v>150</v>
      </c>
      <c r="J4135">
        <v>9</v>
      </c>
      <c r="K4135">
        <v>256405</v>
      </c>
      <c r="L4135">
        <v>1</v>
      </c>
    </row>
    <row r="4136" spans="1:12" x14ac:dyDescent="0.35">
      <c r="A4136">
        <v>6</v>
      </c>
      <c r="B4136" t="s">
        <v>16</v>
      </c>
      <c r="C4136">
        <v>18</v>
      </c>
      <c r="D4136">
        <v>8</v>
      </c>
      <c r="E4136">
        <v>1</v>
      </c>
      <c r="F4136">
        <v>30</v>
      </c>
      <c r="G4136" t="s">
        <v>154</v>
      </c>
      <c r="H4136" t="s">
        <v>154</v>
      </c>
      <c r="I4136">
        <v>7</v>
      </c>
      <c r="J4136">
        <v>8</v>
      </c>
      <c r="K4136">
        <v>256405</v>
      </c>
      <c r="L4136">
        <v>1</v>
      </c>
    </row>
    <row r="4137" spans="1:12" x14ac:dyDescent="0.35">
      <c r="A4137">
        <v>7</v>
      </c>
      <c r="B4137" t="s">
        <v>36</v>
      </c>
      <c r="C4137">
        <v>18</v>
      </c>
      <c r="D4137">
        <v>9</v>
      </c>
      <c r="E4137">
        <v>1</v>
      </c>
      <c r="F4137">
        <v>20</v>
      </c>
      <c r="G4137" t="s">
        <v>154</v>
      </c>
      <c r="H4137" t="s">
        <v>154</v>
      </c>
      <c r="I4137">
        <v>7</v>
      </c>
      <c r="J4137">
        <v>9</v>
      </c>
      <c r="K4137">
        <v>256405</v>
      </c>
      <c r="L4137">
        <v>1</v>
      </c>
    </row>
    <row r="4138" spans="1:12" x14ac:dyDescent="0.35">
      <c r="A4138">
        <v>1</v>
      </c>
      <c r="B4138" t="s">
        <v>36</v>
      </c>
      <c r="C4138">
        <v>11</v>
      </c>
      <c r="D4138">
        <v>9</v>
      </c>
      <c r="E4138">
        <v>1</v>
      </c>
      <c r="F4138">
        <v>20</v>
      </c>
      <c r="G4138">
        <v>8.1883101851851769E-3</v>
      </c>
      <c r="H4138">
        <v>8.1883101851851769E-3</v>
      </c>
      <c r="I4138">
        <v>8.1883101851851769E-3</v>
      </c>
      <c r="J4138">
        <v>9</v>
      </c>
      <c r="K4138">
        <v>522158</v>
      </c>
      <c r="L4138">
        <v>1</v>
      </c>
    </row>
    <row r="4139" spans="1:12" x14ac:dyDescent="0.35">
      <c r="A4139">
        <v>2</v>
      </c>
      <c r="B4139" t="s">
        <v>40</v>
      </c>
      <c r="C4139">
        <v>50</v>
      </c>
      <c r="D4139">
        <v>6</v>
      </c>
      <c r="E4139">
        <v>1</v>
      </c>
      <c r="F4139">
        <v>50</v>
      </c>
      <c r="G4139">
        <v>1.6559490740740701E-2</v>
      </c>
      <c r="H4139">
        <v>1.6559490740740701E-2</v>
      </c>
      <c r="I4139">
        <v>1.6559490740740701E-2</v>
      </c>
      <c r="J4139">
        <v>6</v>
      </c>
      <c r="K4139">
        <v>522158</v>
      </c>
      <c r="L4139">
        <v>1</v>
      </c>
    </row>
    <row r="4140" spans="1:12" x14ac:dyDescent="0.35">
      <c r="A4140">
        <v>3</v>
      </c>
      <c r="B4140" t="s">
        <v>16</v>
      </c>
      <c r="C4140">
        <v>11</v>
      </c>
      <c r="D4140">
        <v>8</v>
      </c>
      <c r="E4140">
        <v>1</v>
      </c>
      <c r="F4140">
        <v>30</v>
      </c>
      <c r="G4140">
        <v>3.4171296296297005E-3</v>
      </c>
      <c r="H4140">
        <v>3.4171296296297005E-3</v>
      </c>
      <c r="I4140">
        <v>3.4171296296297005E-3</v>
      </c>
      <c r="J4140">
        <v>8</v>
      </c>
      <c r="K4140">
        <v>522158</v>
      </c>
      <c r="L4140">
        <v>1</v>
      </c>
    </row>
    <row r="4141" spans="1:12" x14ac:dyDescent="0.35">
      <c r="A4141">
        <v>4</v>
      </c>
      <c r="B4141" t="s">
        <v>69</v>
      </c>
      <c r="C4141">
        <v>11</v>
      </c>
      <c r="D4141">
        <v>10</v>
      </c>
      <c r="E4141">
        <v>1</v>
      </c>
      <c r="F4141">
        <v>10</v>
      </c>
      <c r="G4141" t="s">
        <v>239</v>
      </c>
      <c r="H4141" t="s">
        <v>239</v>
      </c>
      <c r="I4141">
        <v>31</v>
      </c>
      <c r="J4141">
        <v>10</v>
      </c>
      <c r="K4141">
        <v>522158</v>
      </c>
      <c r="L4141">
        <v>1</v>
      </c>
    </row>
    <row r="4142" spans="1:12" x14ac:dyDescent="0.35">
      <c r="A4142">
        <v>5</v>
      </c>
      <c r="B4142" t="s">
        <v>69</v>
      </c>
      <c r="C4142">
        <v>20</v>
      </c>
      <c r="D4142">
        <v>10</v>
      </c>
      <c r="E4142">
        <v>1</v>
      </c>
      <c r="F4142">
        <v>10</v>
      </c>
      <c r="G4142" t="s">
        <v>352</v>
      </c>
      <c r="H4142">
        <v>140</v>
      </c>
      <c r="I4142">
        <v>140</v>
      </c>
      <c r="J4142">
        <v>10</v>
      </c>
      <c r="K4142">
        <v>522158</v>
      </c>
      <c r="L4142">
        <v>1</v>
      </c>
    </row>
    <row r="4143" spans="1:12" x14ac:dyDescent="0.35">
      <c r="A4143">
        <v>6</v>
      </c>
      <c r="B4143" t="s">
        <v>69</v>
      </c>
      <c r="C4143">
        <v>20</v>
      </c>
      <c r="D4143">
        <v>10</v>
      </c>
      <c r="E4143">
        <v>1</v>
      </c>
      <c r="F4143">
        <v>10</v>
      </c>
      <c r="G4143" t="s">
        <v>302</v>
      </c>
      <c r="H4143" t="s">
        <v>302</v>
      </c>
      <c r="I4143">
        <v>36</v>
      </c>
      <c r="J4143">
        <v>10</v>
      </c>
      <c r="K4143">
        <v>522158</v>
      </c>
      <c r="L4143">
        <v>1</v>
      </c>
    </row>
    <row r="4144" spans="1:12" x14ac:dyDescent="0.35">
      <c r="A4144">
        <v>7</v>
      </c>
      <c r="B4144" t="s">
        <v>69</v>
      </c>
      <c r="C4144">
        <v>20</v>
      </c>
      <c r="D4144">
        <v>10</v>
      </c>
      <c r="E4144">
        <v>1</v>
      </c>
      <c r="F4144">
        <v>10</v>
      </c>
      <c r="G4144" t="s">
        <v>170</v>
      </c>
      <c r="H4144" t="s">
        <v>170</v>
      </c>
      <c r="I4144">
        <v>11</v>
      </c>
      <c r="J4144">
        <v>10</v>
      </c>
      <c r="K4144">
        <v>522158</v>
      </c>
      <c r="L4144">
        <v>1</v>
      </c>
    </row>
    <row r="4145" spans="1:12" x14ac:dyDescent="0.35">
      <c r="A4145">
        <v>1</v>
      </c>
      <c r="B4145" t="s">
        <v>11</v>
      </c>
      <c r="C4145">
        <v>5</v>
      </c>
      <c r="D4145">
        <v>1</v>
      </c>
      <c r="E4145">
        <v>1</v>
      </c>
      <c r="F4145">
        <v>100</v>
      </c>
      <c r="G4145">
        <v>5.9001157407407856E-3</v>
      </c>
      <c r="H4145">
        <v>5.9001157407407856E-3</v>
      </c>
      <c r="I4145">
        <v>5.9001157407407856E-3</v>
      </c>
      <c r="J4145">
        <v>1</v>
      </c>
      <c r="K4145">
        <v>150577</v>
      </c>
      <c r="L4145">
        <v>1</v>
      </c>
    </row>
    <row r="4146" spans="1:12" x14ac:dyDescent="0.35">
      <c r="A4146">
        <v>2</v>
      </c>
      <c r="B4146" t="s">
        <v>11</v>
      </c>
      <c r="C4146">
        <v>44</v>
      </c>
      <c r="D4146">
        <v>1</v>
      </c>
      <c r="E4146">
        <v>1</v>
      </c>
      <c r="F4146">
        <v>100</v>
      </c>
      <c r="G4146">
        <v>1.6594560185185125E-2</v>
      </c>
      <c r="H4146">
        <v>1.6594560185185125E-2</v>
      </c>
      <c r="I4146">
        <v>1.6594560185185125E-2</v>
      </c>
      <c r="J4146">
        <v>1</v>
      </c>
      <c r="K4146">
        <v>150577</v>
      </c>
      <c r="L4146">
        <v>1</v>
      </c>
    </row>
    <row r="4147" spans="1:12" x14ac:dyDescent="0.35">
      <c r="A4147">
        <v>3</v>
      </c>
      <c r="B4147" t="s">
        <v>11</v>
      </c>
      <c r="C4147">
        <v>5</v>
      </c>
      <c r="D4147">
        <v>1</v>
      </c>
      <c r="E4147">
        <v>1</v>
      </c>
      <c r="F4147">
        <v>100</v>
      </c>
      <c r="G4147">
        <v>1.9440972222222186E-3</v>
      </c>
      <c r="H4147">
        <v>1.9440972222222186E-3</v>
      </c>
      <c r="I4147">
        <v>1.9440972222222186E-3</v>
      </c>
      <c r="J4147">
        <v>1</v>
      </c>
      <c r="K4147">
        <v>150577</v>
      </c>
      <c r="L4147">
        <v>1</v>
      </c>
    </row>
    <row r="4148" spans="1:12" x14ac:dyDescent="0.35">
      <c r="A4148">
        <v>4</v>
      </c>
      <c r="B4148" t="s">
        <v>11</v>
      </c>
      <c r="C4148">
        <v>5</v>
      </c>
      <c r="D4148">
        <v>1</v>
      </c>
      <c r="E4148">
        <v>1</v>
      </c>
      <c r="F4148">
        <v>100</v>
      </c>
      <c r="G4148">
        <v>8.3004629629630511E-3</v>
      </c>
      <c r="H4148">
        <v>8.3004629629630511E-3</v>
      </c>
      <c r="I4148">
        <v>8.3004629629630511E-3</v>
      </c>
      <c r="J4148">
        <v>1</v>
      </c>
      <c r="K4148">
        <v>150577</v>
      </c>
      <c r="L4148">
        <v>1</v>
      </c>
    </row>
    <row r="4149" spans="1:12" x14ac:dyDescent="0.35">
      <c r="A4149">
        <v>5</v>
      </c>
      <c r="B4149" t="s">
        <v>11</v>
      </c>
      <c r="C4149">
        <v>5</v>
      </c>
      <c r="D4149" t="s">
        <v>318</v>
      </c>
      <c r="E4149">
        <v>1</v>
      </c>
      <c r="F4149">
        <v>100</v>
      </c>
      <c r="G4149" t="s">
        <v>353</v>
      </c>
      <c r="H4149">
        <v>120</v>
      </c>
      <c r="I4149">
        <v>120</v>
      </c>
      <c r="J4149" t="s">
        <v>318</v>
      </c>
      <c r="K4149">
        <v>150577</v>
      </c>
      <c r="L4149">
        <v>1</v>
      </c>
    </row>
    <row r="4150" spans="1:12" x14ac:dyDescent="0.35">
      <c r="A4150">
        <v>6</v>
      </c>
      <c r="B4150" t="s">
        <v>11</v>
      </c>
      <c r="C4150">
        <v>5</v>
      </c>
      <c r="D4150">
        <v>1</v>
      </c>
      <c r="E4150">
        <v>1</v>
      </c>
      <c r="F4150">
        <v>100</v>
      </c>
      <c r="G4150">
        <v>1.9957175925926496E-3</v>
      </c>
      <c r="H4150">
        <v>1.9957175925926496E-3</v>
      </c>
      <c r="I4150">
        <v>1.9957175925926496E-3</v>
      </c>
      <c r="J4150">
        <v>1</v>
      </c>
      <c r="K4150">
        <v>150577</v>
      </c>
      <c r="L4150">
        <v>1</v>
      </c>
    </row>
    <row r="4151" spans="1:12" x14ac:dyDescent="0.35">
      <c r="A4151">
        <v>7</v>
      </c>
      <c r="B4151" t="s">
        <v>11</v>
      </c>
      <c r="C4151">
        <v>5</v>
      </c>
      <c r="D4151">
        <v>1</v>
      </c>
      <c r="E4151">
        <v>1</v>
      </c>
      <c r="F4151">
        <v>100</v>
      </c>
      <c r="G4151">
        <v>2.247569444444375E-3</v>
      </c>
      <c r="H4151">
        <v>2.247569444444375E-3</v>
      </c>
      <c r="I4151">
        <v>2.247569444444375E-3</v>
      </c>
      <c r="J4151">
        <v>1</v>
      </c>
      <c r="K4151">
        <v>150577</v>
      </c>
      <c r="L4151">
        <v>1</v>
      </c>
    </row>
    <row r="4152" spans="1:12" x14ac:dyDescent="0.35">
      <c r="A4152">
        <v>1</v>
      </c>
      <c r="B4152" t="s">
        <v>21</v>
      </c>
      <c r="C4152">
        <v>4</v>
      </c>
      <c r="D4152">
        <v>4</v>
      </c>
      <c r="E4152">
        <v>1</v>
      </c>
      <c r="F4152">
        <v>70</v>
      </c>
      <c r="G4152">
        <v>7.7965277777778397E-3</v>
      </c>
      <c r="H4152">
        <v>7.7965277777778397E-3</v>
      </c>
      <c r="I4152">
        <v>7.7965277777778397E-3</v>
      </c>
      <c r="J4152">
        <v>4</v>
      </c>
      <c r="K4152">
        <v>330392</v>
      </c>
      <c r="L4152">
        <v>1</v>
      </c>
    </row>
    <row r="4153" spans="1:12" x14ac:dyDescent="0.35">
      <c r="A4153">
        <v>2</v>
      </c>
      <c r="B4153" t="s">
        <v>20</v>
      </c>
      <c r="C4153">
        <v>43</v>
      </c>
      <c r="D4153">
        <v>2</v>
      </c>
      <c r="E4153">
        <v>1</v>
      </c>
      <c r="F4153">
        <v>90</v>
      </c>
      <c r="G4153">
        <v>1.7181828703703772E-2</v>
      </c>
      <c r="H4153">
        <v>1.7181828703703772E-2</v>
      </c>
      <c r="I4153">
        <v>1.7181828703703772E-2</v>
      </c>
      <c r="J4153">
        <v>2</v>
      </c>
      <c r="K4153">
        <v>330392</v>
      </c>
      <c r="L4153">
        <v>1</v>
      </c>
    </row>
    <row r="4154" spans="1:12" x14ac:dyDescent="0.35">
      <c r="A4154">
        <v>3</v>
      </c>
      <c r="B4154" t="s">
        <v>13</v>
      </c>
      <c r="C4154">
        <v>4</v>
      </c>
      <c r="D4154">
        <v>7</v>
      </c>
      <c r="E4154">
        <v>1</v>
      </c>
      <c r="F4154">
        <v>40</v>
      </c>
      <c r="G4154" t="s">
        <v>68</v>
      </c>
      <c r="H4154" t="s">
        <v>68</v>
      </c>
      <c r="I4154">
        <v>6</v>
      </c>
      <c r="J4154">
        <v>7</v>
      </c>
      <c r="K4154">
        <v>330392</v>
      </c>
      <c r="L4154">
        <v>1</v>
      </c>
    </row>
    <row r="4155" spans="1:12" x14ac:dyDescent="0.35">
      <c r="A4155">
        <v>4</v>
      </c>
      <c r="B4155" t="s">
        <v>20</v>
      </c>
      <c r="C4155">
        <v>4</v>
      </c>
      <c r="D4155">
        <v>2</v>
      </c>
      <c r="E4155">
        <v>1</v>
      </c>
      <c r="F4155">
        <v>90</v>
      </c>
      <c r="G4155">
        <v>9.9555555555554953E-3</v>
      </c>
      <c r="H4155">
        <v>9.9555555555554953E-3</v>
      </c>
      <c r="I4155">
        <v>9.9555555555554953E-3</v>
      </c>
      <c r="J4155">
        <v>2</v>
      </c>
      <c r="K4155">
        <v>330392</v>
      </c>
      <c r="L4155">
        <v>1</v>
      </c>
    </row>
    <row r="4156" spans="1:12" x14ac:dyDescent="0.35">
      <c r="A4156">
        <v>5</v>
      </c>
      <c r="B4156" t="s">
        <v>11</v>
      </c>
      <c r="C4156">
        <v>6</v>
      </c>
      <c r="D4156" t="s">
        <v>318</v>
      </c>
      <c r="E4156">
        <v>1</v>
      </c>
      <c r="F4156">
        <v>100</v>
      </c>
      <c r="G4156" t="s">
        <v>353</v>
      </c>
      <c r="H4156">
        <v>120</v>
      </c>
      <c r="I4156">
        <v>120</v>
      </c>
      <c r="J4156" t="s">
        <v>318</v>
      </c>
      <c r="K4156">
        <v>330392</v>
      </c>
      <c r="L4156">
        <v>1</v>
      </c>
    </row>
    <row r="4157" spans="1:12" x14ac:dyDescent="0.35">
      <c r="A4157">
        <v>6</v>
      </c>
      <c r="B4157" t="s">
        <v>21</v>
      </c>
      <c r="C4157">
        <v>6</v>
      </c>
      <c r="D4157">
        <v>4</v>
      </c>
      <c r="E4157">
        <v>1</v>
      </c>
      <c r="F4157">
        <v>70</v>
      </c>
      <c r="G4157">
        <v>2.6706018518518615E-3</v>
      </c>
      <c r="H4157">
        <v>2.6706018518518615E-3</v>
      </c>
      <c r="I4157">
        <v>2.6706018518518615E-3</v>
      </c>
      <c r="J4157">
        <v>4</v>
      </c>
      <c r="K4157">
        <v>330392</v>
      </c>
      <c r="L4157">
        <v>1</v>
      </c>
    </row>
    <row r="4158" spans="1:12" x14ac:dyDescent="0.35">
      <c r="A4158">
        <v>7</v>
      </c>
      <c r="B4158" t="s">
        <v>28</v>
      </c>
      <c r="C4158">
        <v>6</v>
      </c>
      <c r="D4158">
        <v>3</v>
      </c>
      <c r="E4158">
        <v>1</v>
      </c>
      <c r="F4158">
        <v>80</v>
      </c>
      <c r="G4158">
        <v>3.4253472222223191E-3</v>
      </c>
      <c r="H4158">
        <v>3.4253472222223191E-3</v>
      </c>
      <c r="I4158">
        <v>3.4253472222223191E-3</v>
      </c>
      <c r="J4158">
        <v>3</v>
      </c>
      <c r="K4158">
        <v>330392</v>
      </c>
      <c r="L4158">
        <v>1</v>
      </c>
    </row>
    <row r="4159" spans="1:12" x14ac:dyDescent="0.35">
      <c r="A4159">
        <v>1</v>
      </c>
      <c r="B4159" t="s">
        <v>40</v>
      </c>
      <c r="C4159">
        <v>6</v>
      </c>
      <c r="D4159">
        <v>6</v>
      </c>
      <c r="E4159">
        <v>1</v>
      </c>
      <c r="F4159">
        <v>50</v>
      </c>
      <c r="G4159">
        <v>8.3927083333332764E-3</v>
      </c>
      <c r="H4159">
        <v>8.3927083333332764E-3</v>
      </c>
      <c r="I4159">
        <v>8.3927083333332764E-3</v>
      </c>
      <c r="J4159">
        <v>6</v>
      </c>
      <c r="K4159">
        <v>145039</v>
      </c>
      <c r="L4159">
        <v>1</v>
      </c>
    </row>
    <row r="4160" spans="1:12" x14ac:dyDescent="0.35">
      <c r="A4160">
        <v>2</v>
      </c>
      <c r="B4160" t="s">
        <v>16</v>
      </c>
      <c r="C4160">
        <v>45</v>
      </c>
      <c r="D4160">
        <v>8</v>
      </c>
      <c r="E4160">
        <v>1</v>
      </c>
      <c r="F4160">
        <v>30</v>
      </c>
      <c r="G4160">
        <v>2.1058333333333401E-2</v>
      </c>
      <c r="H4160">
        <v>2.1058333333333401E-2</v>
      </c>
      <c r="I4160">
        <v>2.1058333333333401E-2</v>
      </c>
      <c r="J4160">
        <v>8</v>
      </c>
      <c r="K4160">
        <v>145039</v>
      </c>
      <c r="L4160">
        <v>1</v>
      </c>
    </row>
    <row r="4161" spans="1:12" x14ac:dyDescent="0.35">
      <c r="A4161">
        <v>3</v>
      </c>
      <c r="B4161" t="s">
        <v>28</v>
      </c>
      <c r="C4161">
        <v>2</v>
      </c>
      <c r="D4161">
        <v>3</v>
      </c>
      <c r="E4161">
        <v>1</v>
      </c>
      <c r="F4161">
        <v>80</v>
      </c>
      <c r="G4161" t="s">
        <v>150</v>
      </c>
      <c r="H4161" t="s">
        <v>150</v>
      </c>
      <c r="I4161">
        <v>2</v>
      </c>
      <c r="J4161">
        <v>3</v>
      </c>
      <c r="K4161">
        <v>145039</v>
      </c>
      <c r="L4161">
        <v>1</v>
      </c>
    </row>
    <row r="4162" spans="1:12" x14ac:dyDescent="0.35">
      <c r="A4162">
        <v>4</v>
      </c>
      <c r="B4162" t="s">
        <v>16</v>
      </c>
      <c r="C4162">
        <v>2</v>
      </c>
      <c r="D4162">
        <v>8</v>
      </c>
      <c r="E4162">
        <v>1</v>
      </c>
      <c r="F4162">
        <v>30</v>
      </c>
      <c r="G4162" t="s">
        <v>196</v>
      </c>
      <c r="H4162" t="s">
        <v>196</v>
      </c>
      <c r="I4162">
        <v>15</v>
      </c>
      <c r="J4162">
        <v>8</v>
      </c>
      <c r="K4162">
        <v>145039</v>
      </c>
      <c r="L4162">
        <v>1</v>
      </c>
    </row>
    <row r="4163" spans="1:12" x14ac:dyDescent="0.35">
      <c r="A4163">
        <v>5</v>
      </c>
      <c r="B4163" t="s">
        <v>13</v>
      </c>
      <c r="C4163">
        <v>8</v>
      </c>
      <c r="D4163" t="s">
        <v>330</v>
      </c>
      <c r="E4163">
        <v>1</v>
      </c>
      <c r="F4163">
        <v>40</v>
      </c>
      <c r="G4163" t="s">
        <v>354</v>
      </c>
      <c r="H4163">
        <v>100</v>
      </c>
      <c r="I4163">
        <v>100</v>
      </c>
      <c r="J4163" t="s">
        <v>330</v>
      </c>
      <c r="K4163">
        <v>145039</v>
      </c>
      <c r="L4163">
        <v>1</v>
      </c>
    </row>
    <row r="4164" spans="1:12" x14ac:dyDescent="0.35">
      <c r="A4164">
        <v>6</v>
      </c>
      <c r="B4164" t="s">
        <v>20</v>
      </c>
      <c r="C4164">
        <v>8</v>
      </c>
      <c r="D4164">
        <v>2</v>
      </c>
      <c r="E4164">
        <v>1</v>
      </c>
      <c r="F4164">
        <v>90</v>
      </c>
      <c r="G4164">
        <v>2.4644675925926673E-3</v>
      </c>
      <c r="H4164">
        <v>2.4644675925926673E-3</v>
      </c>
      <c r="I4164">
        <v>2.4644675925926673E-3</v>
      </c>
      <c r="J4164">
        <v>2</v>
      </c>
      <c r="K4164">
        <v>145039</v>
      </c>
      <c r="L4164">
        <v>1</v>
      </c>
    </row>
    <row r="4165" spans="1:12" x14ac:dyDescent="0.35">
      <c r="A4165">
        <v>7</v>
      </c>
      <c r="B4165" t="s">
        <v>20</v>
      </c>
      <c r="C4165">
        <v>8</v>
      </c>
      <c r="D4165">
        <v>2</v>
      </c>
      <c r="E4165">
        <v>1</v>
      </c>
      <c r="F4165">
        <v>90</v>
      </c>
      <c r="G4165">
        <v>3.2790509259259526E-3</v>
      </c>
      <c r="H4165">
        <v>3.2790509259259526E-3</v>
      </c>
      <c r="I4165">
        <v>3.2790509259259526E-3</v>
      </c>
      <c r="J4165">
        <v>2</v>
      </c>
      <c r="K4165">
        <v>145039</v>
      </c>
      <c r="L4165">
        <v>1</v>
      </c>
    </row>
    <row r="4166" spans="1:12" x14ac:dyDescent="0.35">
      <c r="A4166">
        <v>1</v>
      </c>
      <c r="B4166" t="s">
        <v>28</v>
      </c>
      <c r="C4166">
        <v>9</v>
      </c>
      <c r="D4166">
        <v>3</v>
      </c>
      <c r="E4166">
        <v>1</v>
      </c>
      <c r="F4166">
        <v>80</v>
      </c>
      <c r="G4166">
        <v>7.4259259259259469E-3</v>
      </c>
      <c r="H4166">
        <v>7.4259259259259469E-3</v>
      </c>
      <c r="I4166">
        <v>7.4259259259259469E-3</v>
      </c>
      <c r="J4166">
        <v>3</v>
      </c>
      <c r="K4166">
        <v>819703</v>
      </c>
      <c r="L4166">
        <v>1</v>
      </c>
    </row>
    <row r="4167" spans="1:12" x14ac:dyDescent="0.35">
      <c r="A4167">
        <v>2</v>
      </c>
      <c r="B4167" t="s">
        <v>28</v>
      </c>
      <c r="C4167">
        <v>48</v>
      </c>
      <c r="D4167">
        <v>3</v>
      </c>
      <c r="E4167">
        <v>1</v>
      </c>
      <c r="F4167">
        <v>80</v>
      </c>
      <c r="G4167">
        <v>1.7327777777777831E-2</v>
      </c>
      <c r="H4167">
        <v>1.7327777777777831E-2</v>
      </c>
      <c r="I4167">
        <v>1.7327777777777831E-2</v>
      </c>
      <c r="J4167">
        <v>3</v>
      </c>
      <c r="K4167">
        <v>819703</v>
      </c>
      <c r="L4167">
        <v>1</v>
      </c>
    </row>
    <row r="4168" spans="1:12" x14ac:dyDescent="0.35">
      <c r="A4168">
        <v>3</v>
      </c>
      <c r="B4168" t="s">
        <v>16</v>
      </c>
      <c r="C4168">
        <v>7</v>
      </c>
      <c r="D4168">
        <v>8</v>
      </c>
      <c r="E4168">
        <v>1</v>
      </c>
      <c r="F4168">
        <v>30</v>
      </c>
      <c r="G4168" t="s">
        <v>68</v>
      </c>
      <c r="H4168" t="s">
        <v>68</v>
      </c>
      <c r="I4168">
        <v>6</v>
      </c>
      <c r="J4168">
        <v>8</v>
      </c>
      <c r="K4168">
        <v>819703</v>
      </c>
      <c r="L4168">
        <v>1</v>
      </c>
    </row>
    <row r="4169" spans="1:12" x14ac:dyDescent="0.35">
      <c r="A4169">
        <v>4</v>
      </c>
      <c r="B4169" t="s">
        <v>19</v>
      </c>
      <c r="C4169">
        <v>7</v>
      </c>
      <c r="D4169">
        <v>5</v>
      </c>
      <c r="E4169">
        <v>1</v>
      </c>
      <c r="F4169">
        <v>60</v>
      </c>
      <c r="G4169">
        <v>1.2137731481481451E-2</v>
      </c>
      <c r="H4169">
        <v>1.2137731481481451E-2</v>
      </c>
      <c r="I4169">
        <v>1.2137731481481451E-2</v>
      </c>
      <c r="J4169">
        <v>5</v>
      </c>
      <c r="K4169">
        <v>819703</v>
      </c>
      <c r="L4169">
        <v>1</v>
      </c>
    </row>
    <row r="4170" spans="1:12" x14ac:dyDescent="0.35">
      <c r="A4170">
        <v>5</v>
      </c>
      <c r="B4170" t="s">
        <v>36</v>
      </c>
      <c r="C4170">
        <v>4</v>
      </c>
      <c r="D4170">
        <v>9</v>
      </c>
      <c r="E4170">
        <v>1</v>
      </c>
      <c r="F4170">
        <v>20</v>
      </c>
      <c r="G4170" t="s">
        <v>355</v>
      </c>
      <c r="H4170">
        <v>90</v>
      </c>
      <c r="I4170">
        <v>90</v>
      </c>
      <c r="J4170">
        <v>9</v>
      </c>
      <c r="K4170">
        <v>819703</v>
      </c>
      <c r="L4170">
        <v>1</v>
      </c>
    </row>
    <row r="4171" spans="1:12" x14ac:dyDescent="0.35">
      <c r="A4171">
        <v>6</v>
      </c>
      <c r="B4171" t="s">
        <v>19</v>
      </c>
      <c r="C4171">
        <v>4</v>
      </c>
      <c r="D4171">
        <v>5</v>
      </c>
      <c r="E4171">
        <v>1</v>
      </c>
      <c r="F4171">
        <v>60</v>
      </c>
      <c r="G4171">
        <v>2.72013888888889E-3</v>
      </c>
      <c r="H4171">
        <v>2.72013888888889E-3</v>
      </c>
      <c r="I4171">
        <v>2.72013888888889E-3</v>
      </c>
      <c r="J4171">
        <v>5</v>
      </c>
      <c r="K4171">
        <v>819703</v>
      </c>
      <c r="L4171">
        <v>1</v>
      </c>
    </row>
    <row r="4172" spans="1:12" x14ac:dyDescent="0.35">
      <c r="A4172">
        <v>7</v>
      </c>
      <c r="B4172" t="s">
        <v>21</v>
      </c>
      <c r="C4172">
        <v>4</v>
      </c>
      <c r="D4172">
        <v>4</v>
      </c>
      <c r="E4172">
        <v>1</v>
      </c>
      <c r="F4172">
        <v>70</v>
      </c>
      <c r="G4172">
        <v>3.4381944444443757E-3</v>
      </c>
      <c r="H4172">
        <v>3.4381944444443757E-3</v>
      </c>
      <c r="I4172">
        <v>3.4381944444443757E-3</v>
      </c>
      <c r="J4172">
        <v>4</v>
      </c>
      <c r="K4172">
        <v>819703</v>
      </c>
      <c r="L4172">
        <v>1</v>
      </c>
    </row>
    <row r="4173" spans="1:12" x14ac:dyDescent="0.35">
      <c r="A4173">
        <v>1</v>
      </c>
      <c r="B4173" t="s">
        <v>69</v>
      </c>
      <c r="C4173">
        <v>7</v>
      </c>
      <c r="D4173">
        <v>10</v>
      </c>
      <c r="E4173">
        <v>1</v>
      </c>
      <c r="F4173">
        <v>10</v>
      </c>
      <c r="G4173" t="s">
        <v>356</v>
      </c>
      <c r="H4173" t="s">
        <v>356</v>
      </c>
      <c r="I4173">
        <v>103</v>
      </c>
      <c r="J4173">
        <v>10</v>
      </c>
      <c r="K4173">
        <v>243666</v>
      </c>
      <c r="L4173">
        <v>1</v>
      </c>
    </row>
    <row r="4174" spans="1:12" x14ac:dyDescent="0.35">
      <c r="A4174">
        <v>2</v>
      </c>
      <c r="B4174" t="s">
        <v>13</v>
      </c>
      <c r="C4174">
        <v>46</v>
      </c>
      <c r="D4174">
        <v>7</v>
      </c>
      <c r="E4174">
        <v>1</v>
      </c>
      <c r="F4174">
        <v>40</v>
      </c>
      <c r="G4174">
        <v>1.9288541666666603E-2</v>
      </c>
      <c r="H4174">
        <v>1.9288541666666603E-2</v>
      </c>
      <c r="I4174">
        <v>1.9288541666666603E-2</v>
      </c>
      <c r="J4174">
        <v>7</v>
      </c>
      <c r="K4174">
        <v>243666</v>
      </c>
      <c r="L4174">
        <v>1</v>
      </c>
    </row>
    <row r="4175" spans="1:12" x14ac:dyDescent="0.35">
      <c r="A4175">
        <v>3</v>
      </c>
      <c r="B4175" t="s">
        <v>21</v>
      </c>
      <c r="C4175">
        <v>1</v>
      </c>
      <c r="D4175">
        <v>4</v>
      </c>
      <c r="E4175">
        <v>1</v>
      </c>
      <c r="F4175">
        <v>70</v>
      </c>
      <c r="G4175" t="s">
        <v>166</v>
      </c>
      <c r="H4175" t="s">
        <v>166</v>
      </c>
      <c r="I4175">
        <v>5</v>
      </c>
      <c r="J4175">
        <v>4</v>
      </c>
      <c r="K4175">
        <v>243666</v>
      </c>
      <c r="L4175">
        <v>1</v>
      </c>
    </row>
    <row r="4176" spans="1:12" x14ac:dyDescent="0.35">
      <c r="A4176">
        <v>4</v>
      </c>
      <c r="B4176" t="s">
        <v>21</v>
      </c>
      <c r="C4176">
        <v>1</v>
      </c>
      <c r="D4176">
        <v>4</v>
      </c>
      <c r="E4176">
        <v>1</v>
      </c>
      <c r="F4176">
        <v>70</v>
      </c>
      <c r="G4176">
        <v>1.141805555555564E-2</v>
      </c>
      <c r="H4176">
        <v>1.141805555555564E-2</v>
      </c>
      <c r="I4176">
        <v>1.141805555555564E-2</v>
      </c>
      <c r="J4176">
        <v>4</v>
      </c>
      <c r="K4176">
        <v>243666</v>
      </c>
      <c r="L4176">
        <v>1</v>
      </c>
    </row>
    <row r="4177" spans="1:12" x14ac:dyDescent="0.35">
      <c r="A4177">
        <v>5</v>
      </c>
      <c r="B4177" t="s">
        <v>21</v>
      </c>
      <c r="C4177">
        <v>2</v>
      </c>
      <c r="D4177">
        <v>4</v>
      </c>
      <c r="E4177">
        <v>1</v>
      </c>
      <c r="F4177">
        <v>70</v>
      </c>
      <c r="G4177" t="s">
        <v>342</v>
      </c>
      <c r="H4177">
        <v>115</v>
      </c>
      <c r="I4177">
        <v>115</v>
      </c>
      <c r="J4177">
        <v>4</v>
      </c>
      <c r="K4177">
        <v>243666</v>
      </c>
      <c r="L4177">
        <v>1</v>
      </c>
    </row>
    <row r="4178" spans="1:12" x14ac:dyDescent="0.35">
      <c r="A4178">
        <v>6</v>
      </c>
      <c r="B4178" t="s">
        <v>28</v>
      </c>
      <c r="C4178">
        <v>2</v>
      </c>
      <c r="D4178">
        <v>3</v>
      </c>
      <c r="E4178">
        <v>1</v>
      </c>
      <c r="F4178">
        <v>80</v>
      </c>
      <c r="G4178">
        <v>2.6122685185185901E-3</v>
      </c>
      <c r="H4178">
        <v>2.6122685185185901E-3</v>
      </c>
      <c r="I4178">
        <v>2.6122685185185901E-3</v>
      </c>
      <c r="J4178">
        <v>3</v>
      </c>
      <c r="K4178">
        <v>243666</v>
      </c>
      <c r="L4178">
        <v>1</v>
      </c>
    </row>
    <row r="4179" spans="1:12" x14ac:dyDescent="0.35">
      <c r="A4179">
        <v>7</v>
      </c>
      <c r="B4179" t="s">
        <v>19</v>
      </c>
      <c r="C4179">
        <v>2</v>
      </c>
      <c r="D4179">
        <v>5</v>
      </c>
      <c r="E4179">
        <v>1</v>
      </c>
      <c r="F4179">
        <v>60</v>
      </c>
      <c r="G4179">
        <v>3.6103009259258467E-3</v>
      </c>
      <c r="H4179">
        <v>3.6103009259258467E-3</v>
      </c>
      <c r="I4179">
        <v>3.6103009259258467E-3</v>
      </c>
      <c r="J4179">
        <v>5</v>
      </c>
      <c r="K4179">
        <v>243666</v>
      </c>
      <c r="L4179">
        <v>1</v>
      </c>
    </row>
    <row r="4180" spans="1:12" x14ac:dyDescent="0.35">
      <c r="A4180">
        <v>1</v>
      </c>
      <c r="B4180" t="s">
        <v>16</v>
      </c>
      <c r="C4180">
        <v>10</v>
      </c>
      <c r="D4180">
        <v>8</v>
      </c>
      <c r="E4180">
        <v>1</v>
      </c>
      <c r="F4180">
        <v>30</v>
      </c>
      <c r="G4180">
        <v>9.0293981481481822E-3</v>
      </c>
      <c r="H4180">
        <v>9.0293981481481822E-3</v>
      </c>
      <c r="I4180">
        <v>9.0293981481481822E-3</v>
      </c>
      <c r="J4180">
        <v>8</v>
      </c>
      <c r="K4180">
        <v>198927</v>
      </c>
      <c r="L4180">
        <v>1</v>
      </c>
    </row>
    <row r="4181" spans="1:12" x14ac:dyDescent="0.35">
      <c r="A4181">
        <v>2</v>
      </c>
      <c r="B4181" t="s">
        <v>19</v>
      </c>
      <c r="C4181">
        <v>49</v>
      </c>
      <c r="D4181">
        <v>5</v>
      </c>
      <c r="E4181">
        <v>1</v>
      </c>
      <c r="F4181">
        <v>60</v>
      </c>
      <c r="G4181">
        <v>1.8647685185185114E-2</v>
      </c>
      <c r="H4181">
        <v>1.8647685185185114E-2</v>
      </c>
      <c r="I4181">
        <v>1.8647685185185114E-2</v>
      </c>
      <c r="J4181">
        <v>5</v>
      </c>
      <c r="K4181">
        <v>198927</v>
      </c>
      <c r="L4181">
        <v>1</v>
      </c>
    </row>
    <row r="4182" spans="1:12" x14ac:dyDescent="0.35">
      <c r="A4182">
        <v>3</v>
      </c>
      <c r="B4182" t="s">
        <v>20</v>
      </c>
      <c r="C4182">
        <v>8</v>
      </c>
      <c r="D4182">
        <v>2</v>
      </c>
      <c r="E4182">
        <v>1</v>
      </c>
      <c r="F4182">
        <v>90</v>
      </c>
      <c r="G4182" t="s">
        <v>162</v>
      </c>
      <c r="H4182" t="s">
        <v>162</v>
      </c>
      <c r="I4182">
        <v>1</v>
      </c>
      <c r="J4182">
        <v>2</v>
      </c>
      <c r="K4182">
        <v>198927</v>
      </c>
      <c r="L4182">
        <v>1</v>
      </c>
    </row>
    <row r="4183" spans="1:12" x14ac:dyDescent="0.35">
      <c r="A4183">
        <v>4</v>
      </c>
      <c r="B4183" t="s">
        <v>36</v>
      </c>
      <c r="C4183">
        <v>8</v>
      </c>
      <c r="D4183">
        <v>9</v>
      </c>
      <c r="E4183">
        <v>1</v>
      </c>
      <c r="F4183">
        <v>20</v>
      </c>
      <c r="G4183" t="s">
        <v>357</v>
      </c>
      <c r="H4183" t="s">
        <v>357</v>
      </c>
      <c r="I4183">
        <v>130</v>
      </c>
      <c r="J4183">
        <v>9</v>
      </c>
      <c r="K4183">
        <v>198927</v>
      </c>
      <c r="L4183">
        <v>1</v>
      </c>
    </row>
    <row r="4184" spans="1:12" x14ac:dyDescent="0.35">
      <c r="A4184">
        <v>5</v>
      </c>
      <c r="B4184" t="s">
        <v>11</v>
      </c>
      <c r="C4184">
        <v>7</v>
      </c>
      <c r="D4184" t="s">
        <v>318</v>
      </c>
      <c r="E4184">
        <v>1</v>
      </c>
      <c r="F4184">
        <v>100</v>
      </c>
      <c r="G4184" t="s">
        <v>353</v>
      </c>
      <c r="H4184">
        <v>120</v>
      </c>
      <c r="I4184">
        <v>120</v>
      </c>
      <c r="J4184" t="s">
        <v>318</v>
      </c>
      <c r="K4184">
        <v>198927</v>
      </c>
      <c r="L4184">
        <v>1</v>
      </c>
    </row>
    <row r="4185" spans="1:12" x14ac:dyDescent="0.35">
      <c r="A4185">
        <v>6</v>
      </c>
      <c r="B4185" t="s">
        <v>13</v>
      </c>
      <c r="C4185">
        <v>7</v>
      </c>
      <c r="D4185">
        <v>7</v>
      </c>
      <c r="E4185">
        <v>1</v>
      </c>
      <c r="F4185">
        <v>40</v>
      </c>
      <c r="G4185">
        <v>3.3813657407406605E-3</v>
      </c>
      <c r="H4185">
        <v>3.3813657407406605E-3</v>
      </c>
      <c r="I4185">
        <v>3.3813657407406605E-3</v>
      </c>
      <c r="J4185">
        <v>7</v>
      </c>
      <c r="K4185">
        <v>198927</v>
      </c>
      <c r="L4185">
        <v>1</v>
      </c>
    </row>
    <row r="4186" spans="1:12" x14ac:dyDescent="0.35">
      <c r="A4186">
        <v>7</v>
      </c>
      <c r="B4186" t="s">
        <v>13</v>
      </c>
      <c r="C4186">
        <v>7</v>
      </c>
      <c r="D4186">
        <v>7</v>
      </c>
      <c r="E4186">
        <v>1</v>
      </c>
      <c r="F4186">
        <v>40</v>
      </c>
      <c r="G4186">
        <v>3.9252314814814948E-3</v>
      </c>
      <c r="H4186">
        <v>3.9252314814814948E-3</v>
      </c>
      <c r="I4186">
        <v>3.9252314814814948E-3</v>
      </c>
      <c r="J4186">
        <v>7</v>
      </c>
      <c r="K4186">
        <v>198927</v>
      </c>
      <c r="L4186">
        <v>1</v>
      </c>
    </row>
    <row r="4187" spans="1:12" x14ac:dyDescent="0.35">
      <c r="A4187">
        <v>1</v>
      </c>
      <c r="B4187" t="s">
        <v>19</v>
      </c>
      <c r="C4187">
        <v>3</v>
      </c>
      <c r="D4187">
        <v>5</v>
      </c>
      <c r="E4187">
        <v>1</v>
      </c>
      <c r="F4187">
        <v>60</v>
      </c>
      <c r="G4187">
        <v>8.2550925925926055E-3</v>
      </c>
      <c r="H4187">
        <v>8.2550925925926055E-3</v>
      </c>
      <c r="I4187">
        <v>8.2550925925926055E-3</v>
      </c>
      <c r="J4187">
        <v>5</v>
      </c>
      <c r="K4187">
        <v>312883</v>
      </c>
      <c r="L4187">
        <v>1</v>
      </c>
    </row>
    <row r="4188" spans="1:12" x14ac:dyDescent="0.35">
      <c r="A4188">
        <v>2</v>
      </c>
      <c r="B4188" t="s">
        <v>40</v>
      </c>
      <c r="C4188">
        <v>42</v>
      </c>
      <c r="D4188">
        <v>6</v>
      </c>
      <c r="E4188">
        <v>1</v>
      </c>
      <c r="F4188">
        <v>50</v>
      </c>
      <c r="G4188">
        <v>1.8924537037037004E-2</v>
      </c>
      <c r="H4188">
        <v>1.8924537037037004E-2</v>
      </c>
      <c r="I4188">
        <v>1.8924537037037004E-2</v>
      </c>
      <c r="J4188">
        <v>6</v>
      </c>
      <c r="K4188">
        <v>312883</v>
      </c>
      <c r="L4188">
        <v>1</v>
      </c>
    </row>
    <row r="4189" spans="1:12" x14ac:dyDescent="0.35">
      <c r="A4189">
        <v>3</v>
      </c>
      <c r="B4189" t="s">
        <v>69</v>
      </c>
      <c r="C4189">
        <v>3</v>
      </c>
      <c r="D4189">
        <v>10</v>
      </c>
      <c r="E4189">
        <v>1</v>
      </c>
      <c r="F4189">
        <v>10</v>
      </c>
      <c r="G4189" t="s">
        <v>68</v>
      </c>
      <c r="H4189" t="s">
        <v>68</v>
      </c>
      <c r="I4189">
        <v>6</v>
      </c>
      <c r="J4189">
        <v>10</v>
      </c>
      <c r="K4189">
        <v>312883</v>
      </c>
      <c r="L4189">
        <v>1</v>
      </c>
    </row>
    <row r="4190" spans="1:12" x14ac:dyDescent="0.35">
      <c r="A4190">
        <v>4</v>
      </c>
      <c r="B4190" t="s">
        <v>40</v>
      </c>
      <c r="C4190">
        <v>3</v>
      </c>
      <c r="D4190">
        <v>6</v>
      </c>
      <c r="E4190">
        <v>1</v>
      </c>
      <c r="F4190">
        <v>50</v>
      </c>
      <c r="G4190" t="s">
        <v>273</v>
      </c>
      <c r="H4190" t="s">
        <v>273</v>
      </c>
      <c r="J4190">
        <v>6</v>
      </c>
      <c r="K4190">
        <v>312883</v>
      </c>
      <c r="L4190">
        <v>1</v>
      </c>
    </row>
    <row r="4191" spans="1:12" x14ac:dyDescent="0.35">
      <c r="A4191">
        <v>5</v>
      </c>
      <c r="B4191" t="s">
        <v>13</v>
      </c>
      <c r="C4191">
        <v>1</v>
      </c>
      <c r="D4191" t="s">
        <v>330</v>
      </c>
      <c r="E4191">
        <v>1</v>
      </c>
      <c r="F4191">
        <v>40</v>
      </c>
      <c r="G4191" t="s">
        <v>354</v>
      </c>
      <c r="H4191">
        <v>100</v>
      </c>
      <c r="I4191">
        <v>100</v>
      </c>
      <c r="J4191" t="s">
        <v>330</v>
      </c>
      <c r="K4191">
        <v>312883</v>
      </c>
      <c r="L4191">
        <v>1</v>
      </c>
    </row>
    <row r="4192" spans="1:12" x14ac:dyDescent="0.35">
      <c r="A4192">
        <v>6</v>
      </c>
      <c r="B4192" t="s">
        <v>40</v>
      </c>
      <c r="C4192">
        <v>1</v>
      </c>
      <c r="D4192">
        <v>6</v>
      </c>
      <c r="E4192">
        <v>1</v>
      </c>
      <c r="F4192">
        <v>50</v>
      </c>
      <c r="G4192">
        <v>3.0605324074073348E-3</v>
      </c>
      <c r="H4192">
        <v>3.0605324074073348E-3</v>
      </c>
      <c r="I4192">
        <v>3.0605324074073348E-3</v>
      </c>
      <c r="J4192">
        <v>6</v>
      </c>
      <c r="K4192">
        <v>312883</v>
      </c>
      <c r="L4192">
        <v>1</v>
      </c>
    </row>
    <row r="4193" spans="1:12" x14ac:dyDescent="0.35">
      <c r="A4193">
        <v>7</v>
      </c>
      <c r="B4193" t="s">
        <v>40</v>
      </c>
      <c r="C4193">
        <v>1</v>
      </c>
      <c r="D4193">
        <v>6</v>
      </c>
      <c r="E4193">
        <v>1</v>
      </c>
      <c r="F4193">
        <v>50</v>
      </c>
      <c r="G4193">
        <v>3.8160879629629552E-3</v>
      </c>
      <c r="H4193">
        <v>3.8160879629629552E-3</v>
      </c>
      <c r="I4193">
        <v>3.8160879629629552E-3</v>
      </c>
      <c r="J4193">
        <v>6</v>
      </c>
      <c r="K4193">
        <v>312883</v>
      </c>
      <c r="L4193">
        <v>1</v>
      </c>
    </row>
    <row r="4194" spans="1:12" x14ac:dyDescent="0.35">
      <c r="A4194">
        <v>1</v>
      </c>
      <c r="B4194" t="s">
        <v>13</v>
      </c>
      <c r="C4194">
        <v>2</v>
      </c>
      <c r="D4194">
        <v>7</v>
      </c>
      <c r="E4194">
        <v>1</v>
      </c>
      <c r="F4194">
        <v>40</v>
      </c>
      <c r="G4194">
        <v>8.4974537037036946E-3</v>
      </c>
      <c r="H4194">
        <v>8.4974537037036946E-3</v>
      </c>
      <c r="I4194">
        <v>8.4974537037036946E-3</v>
      </c>
      <c r="J4194">
        <v>7</v>
      </c>
      <c r="K4194">
        <v>32842</v>
      </c>
      <c r="L4194">
        <v>1</v>
      </c>
    </row>
    <row r="4195" spans="1:12" x14ac:dyDescent="0.35">
      <c r="A4195">
        <v>2</v>
      </c>
      <c r="B4195" t="s">
        <v>69</v>
      </c>
      <c r="C4195">
        <v>41</v>
      </c>
      <c r="D4195">
        <v>10</v>
      </c>
      <c r="E4195">
        <v>1</v>
      </c>
      <c r="F4195">
        <v>10</v>
      </c>
      <c r="G4195">
        <v>3.125E-2</v>
      </c>
      <c r="H4195">
        <v>3.125E-2</v>
      </c>
      <c r="I4195">
        <v>3.125E-2</v>
      </c>
      <c r="J4195">
        <v>10</v>
      </c>
      <c r="K4195">
        <v>32842</v>
      </c>
      <c r="L4195">
        <v>1</v>
      </c>
    </row>
    <row r="4196" spans="1:12" x14ac:dyDescent="0.35">
      <c r="A4196">
        <v>3</v>
      </c>
      <c r="B4196" t="s">
        <v>40</v>
      </c>
      <c r="C4196">
        <v>9</v>
      </c>
      <c r="D4196">
        <v>6</v>
      </c>
      <c r="E4196">
        <v>1</v>
      </c>
      <c r="F4196">
        <v>50</v>
      </c>
      <c r="G4196" t="s">
        <v>166</v>
      </c>
      <c r="H4196" t="s">
        <v>166</v>
      </c>
      <c r="I4196">
        <v>5</v>
      </c>
      <c r="J4196">
        <v>6</v>
      </c>
      <c r="K4196">
        <v>32842</v>
      </c>
      <c r="L4196">
        <v>1</v>
      </c>
    </row>
    <row r="4197" spans="1:12" x14ac:dyDescent="0.35">
      <c r="A4197">
        <v>4</v>
      </c>
      <c r="B4197" t="s">
        <v>28</v>
      </c>
      <c r="C4197">
        <v>9</v>
      </c>
      <c r="D4197">
        <v>3</v>
      </c>
      <c r="E4197">
        <v>1</v>
      </c>
      <c r="F4197">
        <v>80</v>
      </c>
      <c r="G4197">
        <v>1.1410532407407414E-2</v>
      </c>
      <c r="H4197">
        <v>1.1410532407407414E-2</v>
      </c>
      <c r="I4197">
        <v>1.1410532407407414E-2</v>
      </c>
      <c r="J4197">
        <v>3</v>
      </c>
      <c r="K4197">
        <v>32842</v>
      </c>
      <c r="L4197">
        <v>1</v>
      </c>
    </row>
    <row r="4198" spans="1:12" x14ac:dyDescent="0.35">
      <c r="A4198">
        <v>5</v>
      </c>
      <c r="B4198" t="s">
        <v>19</v>
      </c>
      <c r="C4198">
        <v>9</v>
      </c>
      <c r="D4198" t="s">
        <v>326</v>
      </c>
      <c r="E4198">
        <v>1</v>
      </c>
      <c r="F4198">
        <v>60</v>
      </c>
      <c r="G4198" t="s">
        <v>339</v>
      </c>
      <c r="H4198">
        <v>105</v>
      </c>
      <c r="I4198">
        <v>105</v>
      </c>
      <c r="J4198" t="s">
        <v>326</v>
      </c>
      <c r="K4198">
        <v>32842</v>
      </c>
      <c r="L4198">
        <v>1</v>
      </c>
    </row>
    <row r="4199" spans="1:12" x14ac:dyDescent="0.35">
      <c r="A4199">
        <v>6</v>
      </c>
      <c r="B4199" t="s">
        <v>36</v>
      </c>
      <c r="C4199">
        <v>9</v>
      </c>
      <c r="D4199">
        <v>9</v>
      </c>
      <c r="E4199">
        <v>1</v>
      </c>
      <c r="F4199">
        <v>20</v>
      </c>
      <c r="G4199">
        <v>4.0642361111111747E-3</v>
      </c>
      <c r="H4199">
        <v>4.0642361111111747E-3</v>
      </c>
      <c r="I4199">
        <v>4.0642361111111747E-3</v>
      </c>
      <c r="J4199">
        <v>9</v>
      </c>
      <c r="K4199">
        <v>32842</v>
      </c>
      <c r="L4199">
        <v>1</v>
      </c>
    </row>
    <row r="4200" spans="1:12" x14ac:dyDescent="0.35">
      <c r="A4200">
        <v>7</v>
      </c>
      <c r="B4200" t="s">
        <v>16</v>
      </c>
      <c r="C4200">
        <v>9</v>
      </c>
      <c r="D4200">
        <v>8</v>
      </c>
      <c r="E4200">
        <v>1</v>
      </c>
      <c r="F4200">
        <v>30</v>
      </c>
      <c r="G4200">
        <v>4.2197916666666391E-3</v>
      </c>
      <c r="H4200">
        <v>4.2197916666666391E-3</v>
      </c>
      <c r="I4200">
        <v>4.2197916666666391E-3</v>
      </c>
      <c r="J4200">
        <v>8</v>
      </c>
      <c r="K4200">
        <v>32842</v>
      </c>
      <c r="L4200">
        <v>1</v>
      </c>
    </row>
    <row r="4201" spans="1:12" x14ac:dyDescent="0.35">
      <c r="A4201">
        <v>1</v>
      </c>
      <c r="B4201" t="s">
        <v>36</v>
      </c>
      <c r="C4201">
        <v>8</v>
      </c>
      <c r="D4201">
        <v>9</v>
      </c>
      <c r="E4201">
        <v>1</v>
      </c>
      <c r="F4201">
        <v>20</v>
      </c>
      <c r="G4201">
        <v>1.1370023148148167E-2</v>
      </c>
      <c r="H4201">
        <v>1.1370023148148167E-2</v>
      </c>
      <c r="I4201">
        <v>1.1370023148148167E-2</v>
      </c>
      <c r="J4201">
        <v>9</v>
      </c>
      <c r="K4201">
        <v>702085</v>
      </c>
      <c r="L4201">
        <v>1</v>
      </c>
    </row>
    <row r="4202" spans="1:12" x14ac:dyDescent="0.35">
      <c r="A4202">
        <v>2</v>
      </c>
      <c r="B4202" t="s">
        <v>36</v>
      </c>
      <c r="C4202">
        <v>47</v>
      </c>
      <c r="D4202">
        <v>9</v>
      </c>
      <c r="E4202">
        <v>1</v>
      </c>
      <c r="F4202">
        <v>20</v>
      </c>
      <c r="G4202">
        <v>2.1252430555555479E-2</v>
      </c>
      <c r="H4202">
        <v>2.1252430555555479E-2</v>
      </c>
      <c r="I4202">
        <v>2.1252430555555479E-2</v>
      </c>
      <c r="J4202">
        <v>9</v>
      </c>
      <c r="K4202">
        <v>702085</v>
      </c>
      <c r="L4202">
        <v>1</v>
      </c>
    </row>
    <row r="4203" spans="1:12" x14ac:dyDescent="0.35">
      <c r="A4203">
        <v>3</v>
      </c>
      <c r="B4203" t="s">
        <v>19</v>
      </c>
      <c r="C4203">
        <v>10</v>
      </c>
      <c r="D4203">
        <v>5</v>
      </c>
      <c r="E4203">
        <v>1</v>
      </c>
      <c r="F4203">
        <v>60</v>
      </c>
      <c r="G4203" t="s">
        <v>166</v>
      </c>
      <c r="H4203" t="s">
        <v>166</v>
      </c>
      <c r="I4203">
        <v>5</v>
      </c>
      <c r="J4203">
        <v>5</v>
      </c>
      <c r="K4203">
        <v>702085</v>
      </c>
      <c r="L4203">
        <v>1</v>
      </c>
    </row>
    <row r="4204" spans="1:12" x14ac:dyDescent="0.35">
      <c r="A4204">
        <v>4</v>
      </c>
      <c r="B4204" t="s">
        <v>13</v>
      </c>
      <c r="C4204">
        <v>10</v>
      </c>
      <c r="D4204">
        <v>7</v>
      </c>
      <c r="E4204">
        <v>1</v>
      </c>
      <c r="F4204">
        <v>40</v>
      </c>
      <c r="G4204" t="s">
        <v>162</v>
      </c>
      <c r="H4204" t="s">
        <v>162</v>
      </c>
      <c r="I4204">
        <v>1</v>
      </c>
      <c r="J4204">
        <v>7</v>
      </c>
      <c r="K4204">
        <v>702085</v>
      </c>
      <c r="L4204">
        <v>1</v>
      </c>
    </row>
    <row r="4205" spans="1:12" x14ac:dyDescent="0.35">
      <c r="A4205">
        <v>5</v>
      </c>
      <c r="B4205" t="s">
        <v>19</v>
      </c>
      <c r="C4205">
        <v>10</v>
      </c>
      <c r="D4205" t="s">
        <v>326</v>
      </c>
      <c r="E4205">
        <v>1</v>
      </c>
      <c r="F4205">
        <v>60</v>
      </c>
      <c r="G4205" t="s">
        <v>339</v>
      </c>
      <c r="H4205">
        <v>105</v>
      </c>
      <c r="I4205">
        <v>105</v>
      </c>
      <c r="J4205" t="s">
        <v>326</v>
      </c>
      <c r="K4205">
        <v>702085</v>
      </c>
      <c r="L4205">
        <v>1</v>
      </c>
    </row>
    <row r="4206" spans="1:12" x14ac:dyDescent="0.35">
      <c r="A4206">
        <v>6</v>
      </c>
      <c r="B4206" t="s">
        <v>16</v>
      </c>
      <c r="C4206">
        <v>10</v>
      </c>
      <c r="D4206">
        <v>8</v>
      </c>
      <c r="E4206">
        <v>1</v>
      </c>
      <c r="F4206">
        <v>30</v>
      </c>
      <c r="G4206">
        <v>3.4023148148147886E-3</v>
      </c>
      <c r="H4206">
        <v>3.4023148148147886E-3</v>
      </c>
      <c r="I4206">
        <v>3.4023148148147886E-3</v>
      </c>
      <c r="J4206">
        <v>8</v>
      </c>
      <c r="K4206">
        <v>702085</v>
      </c>
      <c r="L4206">
        <v>1</v>
      </c>
    </row>
    <row r="4207" spans="1:12" x14ac:dyDescent="0.35">
      <c r="A4207">
        <v>7</v>
      </c>
      <c r="B4207" t="s">
        <v>36</v>
      </c>
      <c r="C4207">
        <v>10</v>
      </c>
      <c r="D4207">
        <v>9</v>
      </c>
      <c r="E4207">
        <v>1</v>
      </c>
      <c r="F4207">
        <v>20</v>
      </c>
      <c r="G4207">
        <v>4.6219907407407668E-3</v>
      </c>
      <c r="H4207">
        <v>4.6219907407407668E-3</v>
      </c>
      <c r="I4207">
        <v>4.6219907407407668E-3</v>
      </c>
      <c r="J4207">
        <v>9</v>
      </c>
      <c r="K4207">
        <v>702085</v>
      </c>
      <c r="L4207">
        <v>1</v>
      </c>
    </row>
    <row r="4208" spans="1:12" x14ac:dyDescent="0.35">
      <c r="A4208">
        <v>1</v>
      </c>
      <c r="B4208" t="s">
        <v>20</v>
      </c>
      <c r="C4208">
        <v>1</v>
      </c>
      <c r="D4208">
        <v>2</v>
      </c>
      <c r="E4208">
        <v>1</v>
      </c>
      <c r="F4208">
        <v>90</v>
      </c>
      <c r="G4208">
        <v>7.1921296296295623E-3</v>
      </c>
      <c r="H4208">
        <v>7.1921296296295623E-3</v>
      </c>
      <c r="I4208">
        <v>7.1921296296295623E-3</v>
      </c>
      <c r="J4208">
        <v>2</v>
      </c>
      <c r="K4208">
        <v>62910</v>
      </c>
      <c r="L4208">
        <v>1</v>
      </c>
    </row>
    <row r="4209" spans="1:12" x14ac:dyDescent="0.35">
      <c r="A4209">
        <v>2</v>
      </c>
      <c r="B4209" t="s">
        <v>21</v>
      </c>
      <c r="C4209">
        <v>40</v>
      </c>
      <c r="D4209">
        <v>4</v>
      </c>
      <c r="E4209">
        <v>1</v>
      </c>
      <c r="F4209">
        <v>70</v>
      </c>
      <c r="G4209">
        <v>1.8002546296296273E-2</v>
      </c>
      <c r="H4209">
        <v>1.8002546296296273E-2</v>
      </c>
      <c r="I4209">
        <v>1.8002546296296273E-2</v>
      </c>
      <c r="J4209">
        <v>4</v>
      </c>
      <c r="K4209">
        <v>62910</v>
      </c>
      <c r="L4209">
        <v>1</v>
      </c>
    </row>
    <row r="4210" spans="1:12" x14ac:dyDescent="0.35">
      <c r="A4210">
        <v>3</v>
      </c>
      <c r="B4210" t="s">
        <v>36</v>
      </c>
      <c r="C4210">
        <v>6</v>
      </c>
      <c r="D4210">
        <v>9</v>
      </c>
      <c r="E4210">
        <v>1</v>
      </c>
      <c r="F4210">
        <v>20</v>
      </c>
      <c r="G4210" t="s">
        <v>68</v>
      </c>
      <c r="H4210" t="s">
        <v>68</v>
      </c>
      <c r="I4210">
        <v>6</v>
      </c>
      <c r="J4210">
        <v>9</v>
      </c>
      <c r="K4210">
        <v>62910</v>
      </c>
      <c r="L4210">
        <v>1</v>
      </c>
    </row>
    <row r="4211" spans="1:12" x14ac:dyDescent="0.35">
      <c r="A4211">
        <v>4</v>
      </c>
      <c r="B4211" t="s">
        <v>69</v>
      </c>
      <c r="C4211">
        <v>6</v>
      </c>
      <c r="D4211">
        <v>10</v>
      </c>
      <c r="E4211">
        <v>1</v>
      </c>
      <c r="F4211">
        <v>10</v>
      </c>
      <c r="G4211" t="s">
        <v>358</v>
      </c>
      <c r="H4211" t="s">
        <v>358</v>
      </c>
      <c r="I4211">
        <v>142</v>
      </c>
      <c r="J4211">
        <v>10</v>
      </c>
      <c r="K4211">
        <v>62910</v>
      </c>
      <c r="L4211">
        <v>1</v>
      </c>
    </row>
    <row r="4212" spans="1:12" x14ac:dyDescent="0.35">
      <c r="A4212">
        <v>5</v>
      </c>
      <c r="C4212">
        <v>3</v>
      </c>
      <c r="D4212" t="s">
        <v>257</v>
      </c>
      <c r="E4212">
        <v>1</v>
      </c>
      <c r="F4212">
        <v>0</v>
      </c>
      <c r="J4212" t="s">
        <v>257</v>
      </c>
      <c r="K4212">
        <v>62910</v>
      </c>
      <c r="L4212">
        <v>1</v>
      </c>
    </row>
    <row r="4213" spans="1:12" x14ac:dyDescent="0.35">
      <c r="A4213">
        <v>6</v>
      </c>
      <c r="C4213">
        <v>3</v>
      </c>
      <c r="D4213" t="s">
        <v>257</v>
      </c>
      <c r="E4213">
        <v>1</v>
      </c>
      <c r="F4213">
        <v>0</v>
      </c>
      <c r="J4213" t="s">
        <v>257</v>
      </c>
      <c r="K4213">
        <v>62910</v>
      </c>
      <c r="L4213">
        <v>1</v>
      </c>
    </row>
    <row r="4214" spans="1:12" x14ac:dyDescent="0.35">
      <c r="A4214">
        <v>7</v>
      </c>
      <c r="C4214">
        <v>3</v>
      </c>
      <c r="D4214" t="s">
        <v>257</v>
      </c>
      <c r="E4214">
        <v>1</v>
      </c>
      <c r="F4214">
        <v>0</v>
      </c>
      <c r="J4214" t="s">
        <v>257</v>
      </c>
      <c r="K4214">
        <v>62910</v>
      </c>
      <c r="L4214">
        <v>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857DD-810A-4628-A761-0A866CBF7737}">
  <sheetPr codeName="Sheet10"/>
  <dimension ref="A1:S204"/>
  <sheetViews>
    <sheetView workbookViewId="0">
      <selection activeCell="D398" sqref="D398"/>
    </sheetView>
  </sheetViews>
  <sheetFormatPr defaultRowHeight="14.5" x14ac:dyDescent="0.35"/>
  <cols>
    <col min="1" max="1" width="8.36328125" bestFit="1" customWidth="1"/>
    <col min="2" max="2" width="11.26953125" bestFit="1" customWidth="1"/>
    <col min="3" max="3" width="20.7265625" bestFit="1" customWidth="1"/>
    <col min="4" max="4" width="8.6328125" bestFit="1" customWidth="1"/>
    <col min="5" max="5" width="28.453125" bestFit="1" customWidth="1"/>
    <col min="6" max="6" width="8.26953125" bestFit="1" customWidth="1"/>
    <col min="7" max="7" width="7.453125" bestFit="1" customWidth="1"/>
    <col min="8" max="8" width="23.1796875" bestFit="1" customWidth="1"/>
    <col min="9" max="9" width="13.90625" bestFit="1" customWidth="1"/>
    <col min="10" max="10" width="19.7265625" bestFit="1" customWidth="1"/>
    <col min="11" max="11" width="8.81640625" bestFit="1" customWidth="1"/>
    <col min="12" max="12" width="6" bestFit="1" customWidth="1"/>
    <col min="13" max="13" width="13.453125" bestFit="1" customWidth="1"/>
    <col min="14" max="14" width="20.08984375" bestFit="1" customWidth="1"/>
    <col min="15" max="15" width="24.81640625" bestFit="1" customWidth="1"/>
    <col min="16" max="16" width="12.453125" bestFit="1" customWidth="1"/>
    <col min="17" max="17" width="13.26953125" bestFit="1" customWidth="1"/>
    <col min="18" max="18" width="10.54296875" bestFit="1" customWidth="1"/>
    <col min="19" max="19" width="19.08984375" bestFit="1" customWidth="1"/>
  </cols>
  <sheetData>
    <row r="1" spans="1:19" x14ac:dyDescent="0.35">
      <c r="A1" t="s">
        <v>359</v>
      </c>
      <c r="B1" t="s">
        <v>360</v>
      </c>
      <c r="C1" t="s">
        <v>361</v>
      </c>
      <c r="D1" t="s">
        <v>362</v>
      </c>
      <c r="E1" t="s">
        <v>363</v>
      </c>
      <c r="F1" t="s">
        <v>364</v>
      </c>
      <c r="G1" t="s">
        <v>365</v>
      </c>
      <c r="H1" t="s">
        <v>366</v>
      </c>
      <c r="I1" t="s">
        <v>9</v>
      </c>
      <c r="J1" t="s">
        <v>367</v>
      </c>
      <c r="K1" t="s">
        <v>368</v>
      </c>
      <c r="L1" t="s">
        <v>369</v>
      </c>
      <c r="M1" t="s">
        <v>370</v>
      </c>
      <c r="N1" t="s">
        <v>371</v>
      </c>
      <c r="O1" t="s">
        <v>372</v>
      </c>
      <c r="P1" t="s">
        <v>373</v>
      </c>
      <c r="Q1" t="s">
        <v>374</v>
      </c>
      <c r="R1" t="s">
        <v>375</v>
      </c>
      <c r="S1" t="s">
        <v>10</v>
      </c>
    </row>
    <row r="2" spans="1:19" x14ac:dyDescent="0.35">
      <c r="A2">
        <v>1.74</v>
      </c>
      <c r="B2">
        <v>44632</v>
      </c>
      <c r="C2" t="s">
        <v>376</v>
      </c>
      <c r="D2">
        <v>88.5</v>
      </c>
      <c r="E2" t="s">
        <v>377</v>
      </c>
      <c r="F2" t="s">
        <v>378</v>
      </c>
      <c r="G2">
        <v>16</v>
      </c>
      <c r="H2" t="s">
        <v>379</v>
      </c>
      <c r="I2">
        <v>153604</v>
      </c>
      <c r="J2" t="s">
        <v>380</v>
      </c>
      <c r="K2" t="s">
        <v>381</v>
      </c>
      <c r="L2">
        <v>29</v>
      </c>
      <c r="M2" t="s">
        <v>382</v>
      </c>
      <c r="N2" t="s">
        <v>383</v>
      </c>
      <c r="O2" t="s">
        <v>384</v>
      </c>
      <c r="P2">
        <v>1</v>
      </c>
      <c r="Q2">
        <v>984</v>
      </c>
      <c r="R2" t="s">
        <v>385</v>
      </c>
      <c r="S2">
        <v>1</v>
      </c>
    </row>
    <row r="3" spans="1:19" x14ac:dyDescent="0.35">
      <c r="A3">
        <v>1.74</v>
      </c>
      <c r="B3">
        <v>44800</v>
      </c>
      <c r="C3" t="s">
        <v>376</v>
      </c>
      <c r="D3">
        <v>86.2</v>
      </c>
      <c r="E3" t="s">
        <v>386</v>
      </c>
      <c r="F3" t="s">
        <v>378</v>
      </c>
      <c r="G3">
        <v>302</v>
      </c>
      <c r="H3" t="s">
        <v>387</v>
      </c>
      <c r="I3">
        <v>2725</v>
      </c>
      <c r="J3" t="s">
        <v>388</v>
      </c>
      <c r="K3" t="s">
        <v>381</v>
      </c>
      <c r="L3">
        <v>28</v>
      </c>
      <c r="M3" t="s">
        <v>389</v>
      </c>
      <c r="N3" t="s">
        <v>383</v>
      </c>
      <c r="O3" t="s">
        <v>390</v>
      </c>
      <c r="P3">
        <v>2</v>
      </c>
      <c r="Q3">
        <v>949</v>
      </c>
      <c r="R3" t="s">
        <v>385</v>
      </c>
      <c r="S3">
        <v>1</v>
      </c>
    </row>
    <row r="4" spans="1:19" x14ac:dyDescent="0.35">
      <c r="A4">
        <v>1.55</v>
      </c>
      <c r="B4">
        <v>44753</v>
      </c>
      <c r="C4" t="s">
        <v>391</v>
      </c>
      <c r="D4">
        <v>83.9</v>
      </c>
      <c r="E4" t="s">
        <v>392</v>
      </c>
      <c r="F4" t="s">
        <v>378</v>
      </c>
      <c r="G4">
        <v>122</v>
      </c>
      <c r="H4" t="s">
        <v>393</v>
      </c>
      <c r="I4">
        <v>81616</v>
      </c>
      <c r="J4" t="s">
        <v>394</v>
      </c>
      <c r="K4" t="s">
        <v>381</v>
      </c>
      <c r="L4">
        <v>26</v>
      </c>
      <c r="M4" t="s">
        <v>395</v>
      </c>
      <c r="N4" t="s">
        <v>396</v>
      </c>
      <c r="O4" t="s">
        <v>397</v>
      </c>
      <c r="P4">
        <v>3</v>
      </c>
      <c r="Q4">
        <v>888</v>
      </c>
      <c r="R4" t="s">
        <v>385</v>
      </c>
      <c r="S4">
        <v>1</v>
      </c>
    </row>
    <row r="5" spans="1:19" x14ac:dyDescent="0.35">
      <c r="A5">
        <v>1.8</v>
      </c>
      <c r="B5">
        <v>44597</v>
      </c>
      <c r="C5" t="s">
        <v>376</v>
      </c>
      <c r="D5">
        <v>84.8</v>
      </c>
      <c r="E5" t="s">
        <v>398</v>
      </c>
      <c r="F5" t="s">
        <v>378</v>
      </c>
      <c r="G5">
        <v>105</v>
      </c>
      <c r="H5" t="s">
        <v>399</v>
      </c>
      <c r="I5">
        <v>34796</v>
      </c>
      <c r="J5" t="s">
        <v>400</v>
      </c>
      <c r="K5" t="s">
        <v>381</v>
      </c>
      <c r="L5">
        <v>31</v>
      </c>
      <c r="M5" t="s">
        <v>401</v>
      </c>
      <c r="N5" t="s">
        <v>383</v>
      </c>
      <c r="O5" t="s">
        <v>402</v>
      </c>
      <c r="P5">
        <v>4</v>
      </c>
      <c r="Q5">
        <v>795</v>
      </c>
      <c r="R5" t="s">
        <v>385</v>
      </c>
      <c r="S5">
        <v>1</v>
      </c>
    </row>
    <row r="6" spans="1:19" x14ac:dyDescent="0.35">
      <c r="A6">
        <v>1.55</v>
      </c>
      <c r="B6">
        <v>44792</v>
      </c>
      <c r="C6" t="s">
        <v>403</v>
      </c>
      <c r="D6">
        <v>87.1</v>
      </c>
      <c r="E6" t="s">
        <v>404</v>
      </c>
      <c r="F6" t="s">
        <v>378</v>
      </c>
      <c r="G6">
        <v>303</v>
      </c>
      <c r="H6" t="s">
        <v>405</v>
      </c>
      <c r="I6">
        <v>16080</v>
      </c>
      <c r="J6" t="s">
        <v>406</v>
      </c>
      <c r="K6" t="s">
        <v>381</v>
      </c>
      <c r="L6">
        <v>28</v>
      </c>
      <c r="M6" t="s">
        <v>407</v>
      </c>
      <c r="N6" t="s">
        <v>408</v>
      </c>
      <c r="O6" t="s">
        <v>409</v>
      </c>
      <c r="P6">
        <v>5</v>
      </c>
      <c r="Q6">
        <v>728</v>
      </c>
      <c r="R6" t="s">
        <v>385</v>
      </c>
      <c r="S6">
        <v>1</v>
      </c>
    </row>
    <row r="7" spans="1:19" x14ac:dyDescent="0.35">
      <c r="A7">
        <v>1.77</v>
      </c>
      <c r="B7">
        <v>44590</v>
      </c>
      <c r="C7" t="s">
        <v>376</v>
      </c>
      <c r="D7">
        <v>87.1</v>
      </c>
      <c r="E7" t="s">
        <v>410</v>
      </c>
      <c r="F7" t="s">
        <v>378</v>
      </c>
      <c r="G7">
        <v>101</v>
      </c>
      <c r="H7" t="s">
        <v>411</v>
      </c>
      <c r="I7">
        <v>199938</v>
      </c>
      <c r="J7" t="s">
        <v>412</v>
      </c>
      <c r="K7" t="s">
        <v>381</v>
      </c>
      <c r="L7">
        <v>29</v>
      </c>
      <c r="M7" t="s">
        <v>413</v>
      </c>
      <c r="N7" t="s">
        <v>383</v>
      </c>
      <c r="O7" t="s">
        <v>414</v>
      </c>
      <c r="P7">
        <v>6</v>
      </c>
      <c r="Q7">
        <v>694</v>
      </c>
      <c r="R7" t="s">
        <v>385</v>
      </c>
      <c r="S7">
        <v>1</v>
      </c>
    </row>
    <row r="8" spans="1:19" x14ac:dyDescent="0.35">
      <c r="A8">
        <v>1.71</v>
      </c>
      <c r="B8">
        <v>44805</v>
      </c>
      <c r="C8" t="s">
        <v>403</v>
      </c>
      <c r="D8">
        <v>82.1</v>
      </c>
      <c r="E8" t="s">
        <v>415</v>
      </c>
      <c r="F8" t="s">
        <v>378</v>
      </c>
      <c r="G8">
        <v>311</v>
      </c>
      <c r="H8" t="s">
        <v>416</v>
      </c>
      <c r="I8">
        <v>660204</v>
      </c>
      <c r="J8" t="s">
        <v>417</v>
      </c>
      <c r="K8" t="s">
        <v>381</v>
      </c>
      <c r="L8">
        <v>26</v>
      </c>
      <c r="M8" t="s">
        <v>418</v>
      </c>
      <c r="N8" t="s">
        <v>408</v>
      </c>
      <c r="O8" t="s">
        <v>419</v>
      </c>
      <c r="P8">
        <v>7</v>
      </c>
      <c r="Q8">
        <v>671</v>
      </c>
      <c r="R8" t="s">
        <v>385</v>
      </c>
      <c r="S8">
        <v>1</v>
      </c>
    </row>
    <row r="9" spans="1:19" x14ac:dyDescent="0.35">
      <c r="A9">
        <v>1.77</v>
      </c>
      <c r="C9" t="s">
        <v>420</v>
      </c>
      <c r="D9">
        <v>84.8</v>
      </c>
      <c r="F9" t="s">
        <v>378</v>
      </c>
      <c r="G9">
        <v>135</v>
      </c>
      <c r="H9" t="s">
        <v>421</v>
      </c>
      <c r="I9">
        <v>698182</v>
      </c>
      <c r="J9" t="s">
        <v>422</v>
      </c>
      <c r="K9" t="s">
        <v>381</v>
      </c>
      <c r="L9">
        <v>26</v>
      </c>
      <c r="M9" t="s">
        <v>423</v>
      </c>
      <c r="N9" t="s">
        <v>424</v>
      </c>
      <c r="O9" t="s">
        <v>425</v>
      </c>
      <c r="P9">
        <v>8</v>
      </c>
      <c r="Q9">
        <v>632</v>
      </c>
      <c r="R9" t="s">
        <v>385</v>
      </c>
      <c r="S9">
        <v>1</v>
      </c>
    </row>
    <row r="10" spans="1:19" x14ac:dyDescent="0.35">
      <c r="A10">
        <v>1.8</v>
      </c>
      <c r="B10">
        <v>44969</v>
      </c>
      <c r="C10" t="s">
        <v>376</v>
      </c>
      <c r="D10">
        <v>83.9</v>
      </c>
      <c r="E10" t="s">
        <v>426</v>
      </c>
      <c r="F10" t="s">
        <v>378</v>
      </c>
      <c r="G10">
        <v>310</v>
      </c>
      <c r="H10" t="s">
        <v>427</v>
      </c>
      <c r="I10">
        <v>310970</v>
      </c>
      <c r="J10" t="s">
        <v>428</v>
      </c>
      <c r="K10" t="s">
        <v>381</v>
      </c>
      <c r="L10">
        <v>23</v>
      </c>
      <c r="M10" t="s">
        <v>401</v>
      </c>
      <c r="N10" t="s">
        <v>383</v>
      </c>
      <c r="O10" t="s">
        <v>429</v>
      </c>
      <c r="P10">
        <v>9</v>
      </c>
      <c r="Q10">
        <v>587</v>
      </c>
      <c r="R10" t="s">
        <v>385</v>
      </c>
      <c r="S10">
        <v>1</v>
      </c>
    </row>
    <row r="11" spans="1:19" x14ac:dyDescent="0.35">
      <c r="A11">
        <v>1.8</v>
      </c>
      <c r="B11">
        <v>44802</v>
      </c>
      <c r="C11" t="s">
        <v>376</v>
      </c>
      <c r="D11">
        <v>86.2</v>
      </c>
      <c r="E11" t="s">
        <v>430</v>
      </c>
      <c r="F11" t="s">
        <v>378</v>
      </c>
      <c r="G11">
        <v>309</v>
      </c>
      <c r="H11" t="s">
        <v>431</v>
      </c>
      <c r="I11">
        <v>35627</v>
      </c>
      <c r="J11" t="s">
        <v>432</v>
      </c>
      <c r="K11" t="s">
        <v>381</v>
      </c>
      <c r="L11">
        <v>30</v>
      </c>
      <c r="M11" t="s">
        <v>433</v>
      </c>
      <c r="N11" t="s">
        <v>383</v>
      </c>
      <c r="O11" t="s">
        <v>434</v>
      </c>
      <c r="P11">
        <v>10</v>
      </c>
      <c r="Q11">
        <v>485</v>
      </c>
      <c r="R11" t="s">
        <v>385</v>
      </c>
      <c r="S11">
        <v>1</v>
      </c>
    </row>
    <row r="12" spans="1:19" x14ac:dyDescent="0.35">
      <c r="A12">
        <v>1.55</v>
      </c>
      <c r="B12">
        <v>44588</v>
      </c>
      <c r="C12" t="s">
        <v>376</v>
      </c>
      <c r="D12">
        <v>91.6</v>
      </c>
      <c r="E12" t="s">
        <v>435</v>
      </c>
      <c r="F12" t="s">
        <v>89</v>
      </c>
      <c r="G12">
        <v>102</v>
      </c>
      <c r="H12" t="s">
        <v>436</v>
      </c>
      <c r="I12">
        <v>153625</v>
      </c>
      <c r="J12" t="s">
        <v>437</v>
      </c>
      <c r="K12" t="s">
        <v>381</v>
      </c>
      <c r="L12">
        <v>28</v>
      </c>
      <c r="M12" t="s">
        <v>438</v>
      </c>
      <c r="N12" t="s">
        <v>383</v>
      </c>
      <c r="O12" t="s">
        <v>439</v>
      </c>
      <c r="P12">
        <v>11</v>
      </c>
      <c r="Q12">
        <v>368</v>
      </c>
      <c r="R12" t="s">
        <v>385</v>
      </c>
      <c r="S12">
        <v>1</v>
      </c>
    </row>
    <row r="13" spans="1:19" x14ac:dyDescent="0.35">
      <c r="A13">
        <v>1.56</v>
      </c>
      <c r="B13">
        <v>44599</v>
      </c>
      <c r="C13" t="s">
        <v>376</v>
      </c>
      <c r="D13">
        <v>89.8</v>
      </c>
      <c r="E13" t="s">
        <v>440</v>
      </c>
      <c r="F13" t="s">
        <v>89</v>
      </c>
      <c r="G13">
        <v>108</v>
      </c>
      <c r="H13" t="s">
        <v>441</v>
      </c>
      <c r="I13">
        <v>1690</v>
      </c>
      <c r="J13" t="s">
        <v>442</v>
      </c>
      <c r="K13" t="s">
        <v>381</v>
      </c>
      <c r="L13">
        <v>28</v>
      </c>
      <c r="M13" t="s">
        <v>443</v>
      </c>
      <c r="N13" t="s">
        <v>383</v>
      </c>
      <c r="O13" t="s">
        <v>444</v>
      </c>
      <c r="P13">
        <v>12</v>
      </c>
      <c r="Q13">
        <v>368</v>
      </c>
      <c r="R13" t="s">
        <v>385</v>
      </c>
      <c r="S13">
        <v>1</v>
      </c>
    </row>
    <row r="14" spans="1:19" x14ac:dyDescent="0.35">
      <c r="A14">
        <v>1.56</v>
      </c>
      <c r="C14" t="s">
        <v>376</v>
      </c>
      <c r="D14">
        <v>90.7</v>
      </c>
      <c r="F14" t="s">
        <v>89</v>
      </c>
      <c r="G14">
        <v>111</v>
      </c>
      <c r="H14" t="s">
        <v>445</v>
      </c>
      <c r="I14">
        <v>74320</v>
      </c>
      <c r="J14" t="s">
        <v>446</v>
      </c>
      <c r="K14" t="s">
        <v>381</v>
      </c>
      <c r="L14">
        <v>23</v>
      </c>
      <c r="M14" t="s">
        <v>447</v>
      </c>
      <c r="N14" t="s">
        <v>383</v>
      </c>
      <c r="O14" t="s">
        <v>448</v>
      </c>
      <c r="P14">
        <v>13</v>
      </c>
      <c r="Q14">
        <v>349</v>
      </c>
      <c r="R14" t="s">
        <v>385</v>
      </c>
      <c r="S14">
        <v>1</v>
      </c>
    </row>
    <row r="15" spans="1:19" x14ac:dyDescent="0.35">
      <c r="A15">
        <v>1.74</v>
      </c>
      <c r="B15">
        <v>44700</v>
      </c>
      <c r="C15" t="s">
        <v>376</v>
      </c>
      <c r="D15">
        <v>82.6</v>
      </c>
      <c r="E15" t="s">
        <v>449</v>
      </c>
      <c r="F15" t="s">
        <v>89</v>
      </c>
      <c r="G15">
        <v>113</v>
      </c>
      <c r="H15" t="s">
        <v>450</v>
      </c>
      <c r="I15">
        <v>123764</v>
      </c>
      <c r="J15" t="s">
        <v>451</v>
      </c>
      <c r="K15" t="s">
        <v>381</v>
      </c>
      <c r="L15">
        <v>28</v>
      </c>
      <c r="M15" t="s">
        <v>452</v>
      </c>
      <c r="N15" t="s">
        <v>383</v>
      </c>
      <c r="O15" t="s">
        <v>453</v>
      </c>
      <c r="P15">
        <v>14</v>
      </c>
      <c r="Q15">
        <v>340</v>
      </c>
      <c r="R15" t="s">
        <v>385</v>
      </c>
      <c r="S15">
        <v>1</v>
      </c>
    </row>
    <row r="16" spans="1:19" x14ac:dyDescent="0.35">
      <c r="A16">
        <v>1.77</v>
      </c>
      <c r="B16">
        <v>44804</v>
      </c>
      <c r="C16" t="s">
        <v>376</v>
      </c>
      <c r="D16">
        <v>87.5</v>
      </c>
      <c r="E16" t="s">
        <v>454</v>
      </c>
      <c r="F16" t="s">
        <v>89</v>
      </c>
      <c r="G16">
        <v>312</v>
      </c>
      <c r="H16" t="s">
        <v>455</v>
      </c>
      <c r="I16">
        <v>469626</v>
      </c>
      <c r="J16" t="s">
        <v>456</v>
      </c>
      <c r="K16" t="s">
        <v>381</v>
      </c>
      <c r="L16">
        <v>26</v>
      </c>
      <c r="M16" t="s">
        <v>457</v>
      </c>
      <c r="N16" t="s">
        <v>383</v>
      </c>
      <c r="O16" t="s">
        <v>458</v>
      </c>
      <c r="P16">
        <v>15</v>
      </c>
      <c r="Q16">
        <v>329</v>
      </c>
      <c r="R16" t="s">
        <v>385</v>
      </c>
      <c r="S16">
        <v>1</v>
      </c>
    </row>
    <row r="17" spans="1:19" x14ac:dyDescent="0.35">
      <c r="A17">
        <v>1.56</v>
      </c>
      <c r="B17">
        <v>44773</v>
      </c>
      <c r="C17" t="s">
        <v>459</v>
      </c>
      <c r="D17">
        <v>88.5</v>
      </c>
      <c r="E17" t="s">
        <v>460</v>
      </c>
      <c r="F17" t="s">
        <v>89</v>
      </c>
      <c r="G17">
        <v>119</v>
      </c>
      <c r="H17" t="s">
        <v>461</v>
      </c>
      <c r="I17">
        <v>158264</v>
      </c>
      <c r="J17" t="s">
        <v>462</v>
      </c>
      <c r="K17" t="s">
        <v>381</v>
      </c>
      <c r="L17">
        <v>29</v>
      </c>
      <c r="M17" t="s">
        <v>463</v>
      </c>
      <c r="N17" t="s">
        <v>464</v>
      </c>
      <c r="O17" t="s">
        <v>465</v>
      </c>
      <c r="P17">
        <v>16</v>
      </c>
      <c r="Q17">
        <v>322</v>
      </c>
      <c r="R17" t="s">
        <v>385</v>
      </c>
      <c r="S17">
        <v>1</v>
      </c>
    </row>
    <row r="18" spans="1:19" x14ac:dyDescent="0.35">
      <c r="A18">
        <v>1.83</v>
      </c>
      <c r="B18">
        <v>44756</v>
      </c>
      <c r="C18" t="s">
        <v>466</v>
      </c>
      <c r="D18">
        <v>95.7</v>
      </c>
      <c r="E18" t="s">
        <v>467</v>
      </c>
      <c r="F18" t="s">
        <v>89</v>
      </c>
      <c r="G18">
        <v>128</v>
      </c>
      <c r="H18" t="s">
        <v>468</v>
      </c>
      <c r="I18">
        <v>24309</v>
      </c>
      <c r="J18" t="s">
        <v>469</v>
      </c>
      <c r="K18" t="s">
        <v>381</v>
      </c>
      <c r="L18">
        <v>28</v>
      </c>
      <c r="M18" t="s">
        <v>470</v>
      </c>
      <c r="N18" t="s">
        <v>471</v>
      </c>
      <c r="O18" t="s">
        <v>472</v>
      </c>
      <c r="P18">
        <v>17</v>
      </c>
      <c r="Q18">
        <v>319</v>
      </c>
      <c r="R18" t="s">
        <v>385</v>
      </c>
      <c r="S18">
        <v>1</v>
      </c>
    </row>
    <row r="19" spans="1:19" x14ac:dyDescent="0.35">
      <c r="A19">
        <v>1.83</v>
      </c>
      <c r="B19">
        <v>44658</v>
      </c>
      <c r="C19" t="s">
        <v>473</v>
      </c>
      <c r="D19">
        <v>86.2</v>
      </c>
      <c r="E19" t="s">
        <v>474</v>
      </c>
      <c r="F19" t="s">
        <v>89</v>
      </c>
      <c r="G19">
        <v>136</v>
      </c>
      <c r="H19" t="s">
        <v>475</v>
      </c>
      <c r="I19">
        <v>286691</v>
      </c>
      <c r="J19" t="s">
        <v>476</v>
      </c>
      <c r="K19" t="s">
        <v>381</v>
      </c>
      <c r="L19">
        <v>27</v>
      </c>
      <c r="M19" t="s">
        <v>477</v>
      </c>
      <c r="N19" t="s">
        <v>478</v>
      </c>
      <c r="O19" t="s">
        <v>479</v>
      </c>
      <c r="P19">
        <v>18</v>
      </c>
      <c r="Q19">
        <v>315</v>
      </c>
      <c r="R19" t="s">
        <v>385</v>
      </c>
      <c r="S19">
        <v>1</v>
      </c>
    </row>
    <row r="20" spans="1:19" x14ac:dyDescent="0.35">
      <c r="A20">
        <v>1.86</v>
      </c>
      <c r="B20">
        <v>44663</v>
      </c>
      <c r="C20" t="s">
        <v>480</v>
      </c>
      <c r="D20">
        <v>89.8</v>
      </c>
      <c r="E20" t="s">
        <v>481</v>
      </c>
      <c r="F20" t="s">
        <v>89</v>
      </c>
      <c r="G20">
        <v>132</v>
      </c>
      <c r="H20" t="s">
        <v>482</v>
      </c>
      <c r="I20">
        <v>86089</v>
      </c>
      <c r="J20" t="s">
        <v>483</v>
      </c>
      <c r="K20" t="s">
        <v>381</v>
      </c>
      <c r="L20">
        <v>25</v>
      </c>
      <c r="M20" t="s">
        <v>484</v>
      </c>
      <c r="N20" t="s">
        <v>485</v>
      </c>
      <c r="O20" t="s">
        <v>486</v>
      </c>
      <c r="P20">
        <v>19</v>
      </c>
      <c r="Q20">
        <v>303</v>
      </c>
      <c r="R20" t="s">
        <v>385</v>
      </c>
      <c r="S20">
        <v>1</v>
      </c>
    </row>
    <row r="21" spans="1:19" x14ac:dyDescent="0.35">
      <c r="A21">
        <v>1.83</v>
      </c>
      <c r="B21">
        <v>44593</v>
      </c>
      <c r="C21" t="s">
        <v>487</v>
      </c>
      <c r="D21">
        <v>86.2</v>
      </c>
      <c r="E21" t="s">
        <v>488</v>
      </c>
      <c r="F21" t="s">
        <v>89</v>
      </c>
      <c r="G21">
        <v>115</v>
      </c>
      <c r="H21" t="s">
        <v>489</v>
      </c>
      <c r="I21">
        <v>230757</v>
      </c>
      <c r="J21" t="s">
        <v>490</v>
      </c>
      <c r="K21" t="s">
        <v>381</v>
      </c>
      <c r="L21">
        <v>28</v>
      </c>
      <c r="M21" t="s">
        <v>491</v>
      </c>
      <c r="N21" t="s">
        <v>492</v>
      </c>
      <c r="O21" t="s">
        <v>493</v>
      </c>
      <c r="P21">
        <v>20</v>
      </c>
      <c r="Q21">
        <v>251</v>
      </c>
      <c r="R21" t="s">
        <v>385</v>
      </c>
      <c r="S21">
        <v>1</v>
      </c>
    </row>
    <row r="22" spans="1:19" x14ac:dyDescent="0.35">
      <c r="A22">
        <v>1.55</v>
      </c>
      <c r="B22">
        <v>44688</v>
      </c>
      <c r="C22" t="s">
        <v>494</v>
      </c>
      <c r="D22">
        <v>86.2</v>
      </c>
      <c r="E22" t="s">
        <v>495</v>
      </c>
      <c r="F22" t="s">
        <v>89</v>
      </c>
      <c r="G22">
        <v>130</v>
      </c>
      <c r="H22" t="s">
        <v>496</v>
      </c>
      <c r="I22">
        <v>702092</v>
      </c>
      <c r="J22" t="s">
        <v>497</v>
      </c>
      <c r="K22" t="s">
        <v>381</v>
      </c>
      <c r="L22">
        <v>26</v>
      </c>
      <c r="M22" t="s">
        <v>498</v>
      </c>
      <c r="N22" t="s">
        <v>499</v>
      </c>
      <c r="O22" t="s">
        <v>500</v>
      </c>
      <c r="P22">
        <v>21</v>
      </c>
      <c r="Q22">
        <v>245</v>
      </c>
      <c r="R22" t="s">
        <v>385</v>
      </c>
      <c r="S22">
        <v>1</v>
      </c>
    </row>
    <row r="23" spans="1:19" x14ac:dyDescent="0.35">
      <c r="A23">
        <v>1.55</v>
      </c>
      <c r="B23">
        <v>44977</v>
      </c>
      <c r="C23" t="s">
        <v>376</v>
      </c>
      <c r="D23">
        <v>83.9</v>
      </c>
      <c r="E23" t="s">
        <v>501</v>
      </c>
      <c r="F23" t="s">
        <v>89</v>
      </c>
      <c r="G23">
        <v>316</v>
      </c>
      <c r="H23" t="s">
        <v>502</v>
      </c>
      <c r="I23">
        <v>111592</v>
      </c>
      <c r="J23" t="s">
        <v>503</v>
      </c>
      <c r="K23" t="s">
        <v>381</v>
      </c>
      <c r="L23">
        <v>26</v>
      </c>
      <c r="M23" t="s">
        <v>504</v>
      </c>
      <c r="N23" t="s">
        <v>383</v>
      </c>
      <c r="O23" t="s">
        <v>505</v>
      </c>
      <c r="P23">
        <v>22</v>
      </c>
      <c r="Q23">
        <v>244</v>
      </c>
      <c r="R23" t="s">
        <v>385</v>
      </c>
      <c r="S23">
        <v>1</v>
      </c>
    </row>
    <row r="24" spans="1:19" x14ac:dyDescent="0.35">
      <c r="A24">
        <v>1.89</v>
      </c>
      <c r="B24">
        <v>44790</v>
      </c>
      <c r="C24" t="s">
        <v>459</v>
      </c>
      <c r="D24">
        <v>98.4</v>
      </c>
      <c r="E24" t="s">
        <v>506</v>
      </c>
      <c r="F24" t="s">
        <v>89</v>
      </c>
      <c r="G24">
        <v>308</v>
      </c>
      <c r="H24" t="s">
        <v>507</v>
      </c>
      <c r="I24">
        <v>107101</v>
      </c>
      <c r="J24" t="s">
        <v>508</v>
      </c>
      <c r="K24" t="s">
        <v>381</v>
      </c>
      <c r="L24">
        <v>28</v>
      </c>
      <c r="M24" t="s">
        <v>509</v>
      </c>
      <c r="N24" t="s">
        <v>464</v>
      </c>
      <c r="O24" t="s">
        <v>510</v>
      </c>
      <c r="P24">
        <v>23</v>
      </c>
      <c r="Q24">
        <v>243</v>
      </c>
      <c r="R24" t="s">
        <v>385</v>
      </c>
      <c r="S24">
        <v>1</v>
      </c>
    </row>
    <row r="25" spans="1:19" x14ac:dyDescent="0.35">
      <c r="A25">
        <v>1.8</v>
      </c>
      <c r="B25">
        <v>44789</v>
      </c>
      <c r="C25" t="s">
        <v>376</v>
      </c>
      <c r="D25">
        <v>87.1</v>
      </c>
      <c r="E25" t="s">
        <v>511</v>
      </c>
      <c r="F25" t="s">
        <v>89</v>
      </c>
      <c r="G25">
        <v>304</v>
      </c>
      <c r="H25" t="s">
        <v>512</v>
      </c>
      <c r="I25">
        <v>134617</v>
      </c>
      <c r="J25" t="s">
        <v>513</v>
      </c>
      <c r="K25" t="s">
        <v>381</v>
      </c>
      <c r="L25">
        <v>27</v>
      </c>
      <c r="M25" t="s">
        <v>514</v>
      </c>
      <c r="N25" t="s">
        <v>383</v>
      </c>
      <c r="O25" t="s">
        <v>515</v>
      </c>
      <c r="P25">
        <v>24</v>
      </c>
      <c r="Q25">
        <v>236</v>
      </c>
      <c r="R25" t="s">
        <v>385</v>
      </c>
      <c r="S25">
        <v>1</v>
      </c>
    </row>
    <row r="26" spans="1:19" x14ac:dyDescent="0.35">
      <c r="A26">
        <v>1.56</v>
      </c>
      <c r="B26">
        <v>44602</v>
      </c>
      <c r="C26" t="s">
        <v>459</v>
      </c>
      <c r="D26">
        <v>94.3</v>
      </c>
      <c r="E26" t="s">
        <v>516</v>
      </c>
      <c r="F26" t="s">
        <v>89</v>
      </c>
      <c r="G26">
        <v>116</v>
      </c>
      <c r="H26" t="s">
        <v>517</v>
      </c>
      <c r="I26">
        <v>180541</v>
      </c>
      <c r="J26" t="s">
        <v>518</v>
      </c>
      <c r="K26" t="s">
        <v>381</v>
      </c>
      <c r="L26">
        <v>27</v>
      </c>
      <c r="M26" t="s">
        <v>519</v>
      </c>
      <c r="N26" t="s">
        <v>464</v>
      </c>
      <c r="O26" t="s">
        <v>520</v>
      </c>
      <c r="P26">
        <v>25</v>
      </c>
      <c r="Q26">
        <v>233</v>
      </c>
      <c r="R26" t="s">
        <v>385</v>
      </c>
      <c r="S26">
        <v>1</v>
      </c>
    </row>
    <row r="27" spans="1:19" x14ac:dyDescent="0.35">
      <c r="A27">
        <v>1.83</v>
      </c>
      <c r="B27">
        <v>44676</v>
      </c>
      <c r="C27" t="s">
        <v>521</v>
      </c>
      <c r="D27">
        <v>95.3</v>
      </c>
      <c r="E27" t="s">
        <v>522</v>
      </c>
      <c r="F27" t="s">
        <v>89</v>
      </c>
      <c r="G27">
        <v>146</v>
      </c>
      <c r="H27" t="s">
        <v>523</v>
      </c>
      <c r="I27">
        <v>461734</v>
      </c>
      <c r="J27" t="s">
        <v>524</v>
      </c>
      <c r="K27" t="s">
        <v>381</v>
      </c>
      <c r="L27">
        <v>27</v>
      </c>
      <c r="M27" t="s">
        <v>457</v>
      </c>
      <c r="N27" t="s">
        <v>525</v>
      </c>
      <c r="O27" t="s">
        <v>526</v>
      </c>
      <c r="P27">
        <v>26</v>
      </c>
      <c r="Q27">
        <v>224</v>
      </c>
      <c r="R27" t="s">
        <v>385</v>
      </c>
      <c r="S27">
        <v>1</v>
      </c>
    </row>
    <row r="28" spans="1:19" x14ac:dyDescent="0.35">
      <c r="A28">
        <v>1.55</v>
      </c>
      <c r="B28">
        <v>44626</v>
      </c>
      <c r="C28" t="s">
        <v>527</v>
      </c>
      <c r="D28">
        <v>88</v>
      </c>
      <c r="E28" t="s">
        <v>528</v>
      </c>
      <c r="F28" t="s">
        <v>89</v>
      </c>
      <c r="G28">
        <v>145</v>
      </c>
      <c r="H28" t="s">
        <v>529</v>
      </c>
      <c r="I28">
        <v>23655</v>
      </c>
      <c r="J28" t="s">
        <v>530</v>
      </c>
      <c r="K28" t="s">
        <v>381</v>
      </c>
      <c r="L28">
        <v>29</v>
      </c>
      <c r="M28" t="s">
        <v>531</v>
      </c>
      <c r="N28" t="s">
        <v>532</v>
      </c>
      <c r="O28" t="s">
        <v>533</v>
      </c>
      <c r="P28">
        <v>27</v>
      </c>
      <c r="Q28">
        <v>218</v>
      </c>
      <c r="R28" t="s">
        <v>385</v>
      </c>
      <c r="S28">
        <v>1</v>
      </c>
    </row>
    <row r="29" spans="1:19" x14ac:dyDescent="0.35">
      <c r="A29">
        <v>1.56</v>
      </c>
      <c r="B29">
        <v>44795</v>
      </c>
      <c r="C29" t="s">
        <v>376</v>
      </c>
      <c r="D29">
        <v>88.5</v>
      </c>
      <c r="E29" t="s">
        <v>534</v>
      </c>
      <c r="F29" t="s">
        <v>89</v>
      </c>
      <c r="G29">
        <v>15</v>
      </c>
      <c r="H29" t="s">
        <v>535</v>
      </c>
      <c r="I29">
        <v>43761</v>
      </c>
      <c r="J29" t="s">
        <v>536</v>
      </c>
      <c r="K29" t="s">
        <v>381</v>
      </c>
      <c r="L29">
        <v>29</v>
      </c>
      <c r="M29" t="s">
        <v>457</v>
      </c>
      <c r="N29" t="s">
        <v>383</v>
      </c>
      <c r="O29" t="s">
        <v>537</v>
      </c>
      <c r="P29">
        <v>28</v>
      </c>
      <c r="Q29">
        <v>217</v>
      </c>
      <c r="R29" t="s">
        <v>385</v>
      </c>
      <c r="S29">
        <v>1</v>
      </c>
    </row>
    <row r="30" spans="1:19" x14ac:dyDescent="0.35">
      <c r="A30">
        <v>1.86</v>
      </c>
      <c r="B30">
        <v>44766</v>
      </c>
      <c r="C30" t="s">
        <v>538</v>
      </c>
      <c r="D30">
        <v>88.5</v>
      </c>
      <c r="E30" t="s">
        <v>539</v>
      </c>
      <c r="F30" t="s">
        <v>89</v>
      </c>
      <c r="G30">
        <v>137</v>
      </c>
      <c r="H30" t="s">
        <v>540</v>
      </c>
      <c r="I30">
        <v>120333</v>
      </c>
      <c r="J30" t="s">
        <v>541</v>
      </c>
      <c r="K30" t="s">
        <v>381</v>
      </c>
      <c r="L30">
        <v>35</v>
      </c>
      <c r="M30" t="s">
        <v>457</v>
      </c>
      <c r="N30" t="s">
        <v>542</v>
      </c>
      <c r="O30" t="s">
        <v>543</v>
      </c>
      <c r="P30">
        <v>29</v>
      </c>
      <c r="Q30">
        <v>216</v>
      </c>
      <c r="R30" t="s">
        <v>385</v>
      </c>
      <c r="S30">
        <v>1</v>
      </c>
    </row>
    <row r="31" spans="1:19" x14ac:dyDescent="0.35">
      <c r="A31">
        <v>1.77</v>
      </c>
      <c r="B31">
        <v>44782</v>
      </c>
      <c r="C31" t="s">
        <v>376</v>
      </c>
      <c r="D31">
        <v>86.2</v>
      </c>
      <c r="E31" t="s">
        <v>544</v>
      </c>
      <c r="F31" t="s">
        <v>89</v>
      </c>
      <c r="G31">
        <v>313</v>
      </c>
      <c r="H31" t="s">
        <v>545</v>
      </c>
      <c r="I31">
        <v>682551</v>
      </c>
      <c r="J31" t="s">
        <v>546</v>
      </c>
      <c r="K31" t="s">
        <v>381</v>
      </c>
      <c r="L31">
        <v>25</v>
      </c>
      <c r="M31" t="s">
        <v>547</v>
      </c>
      <c r="N31" t="s">
        <v>383</v>
      </c>
      <c r="O31" t="s">
        <v>548</v>
      </c>
      <c r="P31">
        <v>30</v>
      </c>
      <c r="Q31">
        <v>208</v>
      </c>
      <c r="R31" t="s">
        <v>385</v>
      </c>
      <c r="S31">
        <v>1</v>
      </c>
    </row>
    <row r="32" spans="1:19" x14ac:dyDescent="0.35">
      <c r="A32">
        <v>1.8</v>
      </c>
      <c r="B32">
        <v>44689</v>
      </c>
      <c r="C32" t="s">
        <v>549</v>
      </c>
      <c r="D32">
        <v>83.9</v>
      </c>
      <c r="E32" t="s">
        <v>550</v>
      </c>
      <c r="F32" t="s">
        <v>89</v>
      </c>
      <c r="G32">
        <v>125</v>
      </c>
      <c r="H32" t="s">
        <v>551</v>
      </c>
      <c r="I32">
        <v>472642</v>
      </c>
      <c r="J32" t="s">
        <v>552</v>
      </c>
      <c r="K32" t="s">
        <v>381</v>
      </c>
      <c r="L32">
        <v>21</v>
      </c>
      <c r="M32" t="s">
        <v>553</v>
      </c>
      <c r="N32" t="s">
        <v>554</v>
      </c>
      <c r="O32" t="s">
        <v>555</v>
      </c>
      <c r="P32">
        <v>31</v>
      </c>
      <c r="Q32">
        <v>194</v>
      </c>
      <c r="R32" t="s">
        <v>385</v>
      </c>
      <c r="S32">
        <v>1</v>
      </c>
    </row>
    <row r="33" spans="1:19" x14ac:dyDescent="0.35">
      <c r="A33">
        <v>1.8</v>
      </c>
      <c r="B33">
        <v>44606</v>
      </c>
      <c r="C33" t="s">
        <v>376</v>
      </c>
      <c r="D33">
        <v>83.9</v>
      </c>
      <c r="E33" t="s">
        <v>556</v>
      </c>
      <c r="F33" t="s">
        <v>89</v>
      </c>
      <c r="G33">
        <v>103</v>
      </c>
      <c r="H33" t="s">
        <v>557</v>
      </c>
      <c r="I33">
        <v>329279</v>
      </c>
      <c r="J33" t="s">
        <v>558</v>
      </c>
      <c r="K33" t="s">
        <v>381</v>
      </c>
      <c r="L33">
        <v>20</v>
      </c>
      <c r="M33" t="s">
        <v>559</v>
      </c>
      <c r="N33" t="s">
        <v>383</v>
      </c>
      <c r="O33" t="s">
        <v>560</v>
      </c>
      <c r="P33">
        <v>32</v>
      </c>
      <c r="Q33">
        <v>194</v>
      </c>
      <c r="R33" t="s">
        <v>385</v>
      </c>
      <c r="S33">
        <v>1</v>
      </c>
    </row>
    <row r="34" spans="1:19" x14ac:dyDescent="0.35">
      <c r="A34">
        <v>1.8</v>
      </c>
      <c r="B34">
        <v>44595</v>
      </c>
      <c r="C34" t="s">
        <v>459</v>
      </c>
      <c r="D34">
        <v>89.4</v>
      </c>
      <c r="E34" t="s">
        <v>561</v>
      </c>
      <c r="F34" t="s">
        <v>89</v>
      </c>
      <c r="G34">
        <v>117</v>
      </c>
      <c r="H34" t="s">
        <v>562</v>
      </c>
      <c r="I34">
        <v>469656</v>
      </c>
      <c r="J34" t="s">
        <v>563</v>
      </c>
      <c r="K34" t="s">
        <v>381</v>
      </c>
      <c r="L34">
        <v>25</v>
      </c>
      <c r="M34" t="s">
        <v>564</v>
      </c>
      <c r="N34" t="s">
        <v>464</v>
      </c>
      <c r="O34" t="s">
        <v>565</v>
      </c>
      <c r="P34">
        <v>33</v>
      </c>
      <c r="Q34">
        <v>193</v>
      </c>
      <c r="R34" t="s">
        <v>385</v>
      </c>
      <c r="S34">
        <v>1</v>
      </c>
    </row>
    <row r="35" spans="1:19" x14ac:dyDescent="0.35">
      <c r="A35">
        <v>1.56</v>
      </c>
      <c r="B35">
        <v>44725</v>
      </c>
      <c r="C35" t="s">
        <v>420</v>
      </c>
      <c r="D35">
        <v>90.7</v>
      </c>
      <c r="E35" t="s">
        <v>566</v>
      </c>
      <c r="F35" t="s">
        <v>89</v>
      </c>
      <c r="G35">
        <v>307</v>
      </c>
      <c r="H35" t="s">
        <v>567</v>
      </c>
      <c r="I35">
        <v>2766</v>
      </c>
      <c r="J35" t="s">
        <v>469</v>
      </c>
      <c r="K35" t="s">
        <v>381</v>
      </c>
      <c r="L35">
        <v>26</v>
      </c>
      <c r="M35" t="s">
        <v>568</v>
      </c>
      <c r="N35" t="s">
        <v>424</v>
      </c>
      <c r="O35" t="s">
        <v>569</v>
      </c>
      <c r="P35">
        <v>34</v>
      </c>
      <c r="Q35">
        <v>191</v>
      </c>
      <c r="R35" t="s">
        <v>385</v>
      </c>
      <c r="S35">
        <v>1</v>
      </c>
    </row>
    <row r="36" spans="1:19" x14ac:dyDescent="0.35">
      <c r="A36">
        <v>1.56</v>
      </c>
      <c r="B36">
        <v>44600</v>
      </c>
      <c r="C36" t="s">
        <v>459</v>
      </c>
      <c r="D36">
        <v>88.5</v>
      </c>
      <c r="E36" t="s">
        <v>570</v>
      </c>
      <c r="F36" t="s">
        <v>89</v>
      </c>
      <c r="G36">
        <v>104</v>
      </c>
      <c r="H36" t="s">
        <v>571</v>
      </c>
      <c r="I36">
        <v>327636</v>
      </c>
      <c r="J36" t="s">
        <v>446</v>
      </c>
      <c r="K36" t="s">
        <v>381</v>
      </c>
      <c r="L36">
        <v>23</v>
      </c>
      <c r="M36" t="s">
        <v>572</v>
      </c>
      <c r="N36" t="s">
        <v>464</v>
      </c>
      <c r="O36" t="s">
        <v>573</v>
      </c>
      <c r="P36">
        <v>35</v>
      </c>
      <c r="Q36">
        <v>186</v>
      </c>
      <c r="R36" t="s">
        <v>385</v>
      </c>
      <c r="S36">
        <v>1</v>
      </c>
    </row>
    <row r="37" spans="1:19" x14ac:dyDescent="0.35">
      <c r="A37">
        <v>1.77</v>
      </c>
      <c r="B37">
        <v>44741</v>
      </c>
      <c r="C37" t="s">
        <v>403</v>
      </c>
      <c r="D37">
        <v>87.1</v>
      </c>
      <c r="E37" t="s">
        <v>574</v>
      </c>
      <c r="F37" t="s">
        <v>89</v>
      </c>
      <c r="G37">
        <v>118</v>
      </c>
      <c r="H37" t="s">
        <v>575</v>
      </c>
      <c r="I37">
        <v>8690</v>
      </c>
      <c r="J37" t="s">
        <v>576</v>
      </c>
      <c r="K37" t="s">
        <v>381</v>
      </c>
      <c r="L37">
        <v>28</v>
      </c>
      <c r="M37" t="s">
        <v>577</v>
      </c>
      <c r="N37" t="s">
        <v>408</v>
      </c>
      <c r="O37" t="s">
        <v>578</v>
      </c>
      <c r="P37">
        <v>36</v>
      </c>
      <c r="Q37">
        <v>170</v>
      </c>
      <c r="R37" t="s">
        <v>385</v>
      </c>
      <c r="S37">
        <v>1</v>
      </c>
    </row>
    <row r="38" spans="1:19" x14ac:dyDescent="0.35">
      <c r="A38">
        <v>1.74</v>
      </c>
      <c r="B38">
        <v>44725</v>
      </c>
      <c r="C38" t="s">
        <v>579</v>
      </c>
      <c r="D38">
        <v>84.8</v>
      </c>
      <c r="E38" t="s">
        <v>566</v>
      </c>
      <c r="F38" t="s">
        <v>89</v>
      </c>
      <c r="G38">
        <v>131</v>
      </c>
      <c r="H38" t="s">
        <v>580</v>
      </c>
      <c r="I38">
        <v>173837</v>
      </c>
      <c r="J38" t="s">
        <v>581</v>
      </c>
      <c r="K38" t="s">
        <v>381</v>
      </c>
      <c r="L38">
        <v>24</v>
      </c>
      <c r="M38" t="s">
        <v>582</v>
      </c>
      <c r="N38" t="s">
        <v>583</v>
      </c>
      <c r="O38" t="s">
        <v>584</v>
      </c>
      <c r="P38">
        <v>37</v>
      </c>
      <c r="Q38">
        <v>165</v>
      </c>
      <c r="R38" t="s">
        <v>385</v>
      </c>
      <c r="S38">
        <v>1</v>
      </c>
    </row>
    <row r="39" spans="1:19" x14ac:dyDescent="0.35">
      <c r="A39">
        <v>1.56</v>
      </c>
      <c r="B39">
        <v>44591</v>
      </c>
      <c r="C39" t="s">
        <v>376</v>
      </c>
      <c r="D39">
        <v>90.7</v>
      </c>
      <c r="E39" t="s">
        <v>585</v>
      </c>
      <c r="F39" t="s">
        <v>89</v>
      </c>
      <c r="G39">
        <v>114</v>
      </c>
      <c r="H39" t="s">
        <v>586</v>
      </c>
      <c r="I39">
        <v>28040</v>
      </c>
      <c r="J39" t="s">
        <v>587</v>
      </c>
      <c r="K39" t="s">
        <v>381</v>
      </c>
      <c r="L39">
        <v>31</v>
      </c>
      <c r="M39" t="s">
        <v>588</v>
      </c>
      <c r="N39" t="s">
        <v>383</v>
      </c>
      <c r="O39" t="s">
        <v>589</v>
      </c>
      <c r="P39">
        <v>38</v>
      </c>
      <c r="Q39">
        <v>160</v>
      </c>
      <c r="R39" t="s">
        <v>385</v>
      </c>
      <c r="S39">
        <v>1</v>
      </c>
    </row>
    <row r="40" spans="1:19" x14ac:dyDescent="0.35">
      <c r="A40">
        <v>1.55</v>
      </c>
      <c r="B40">
        <v>44752</v>
      </c>
      <c r="C40" t="s">
        <v>376</v>
      </c>
      <c r="D40">
        <v>83.9</v>
      </c>
      <c r="E40" t="s">
        <v>590</v>
      </c>
      <c r="F40" t="s">
        <v>89</v>
      </c>
      <c r="G40">
        <v>106</v>
      </c>
      <c r="H40" t="s">
        <v>591</v>
      </c>
      <c r="I40">
        <v>501728</v>
      </c>
      <c r="J40" t="s">
        <v>541</v>
      </c>
      <c r="K40" t="s">
        <v>381</v>
      </c>
      <c r="L40">
        <v>30</v>
      </c>
      <c r="M40" t="s">
        <v>592</v>
      </c>
      <c r="N40" t="s">
        <v>383</v>
      </c>
      <c r="O40" t="s">
        <v>593</v>
      </c>
      <c r="P40">
        <v>39</v>
      </c>
      <c r="Q40">
        <v>159</v>
      </c>
      <c r="R40" t="s">
        <v>385</v>
      </c>
      <c r="S40">
        <v>1</v>
      </c>
    </row>
    <row r="41" spans="1:19" x14ac:dyDescent="0.35">
      <c r="A41">
        <v>1.83</v>
      </c>
      <c r="B41">
        <v>44702</v>
      </c>
      <c r="C41" t="s">
        <v>594</v>
      </c>
      <c r="D41">
        <v>92.1</v>
      </c>
      <c r="E41" t="s">
        <v>595</v>
      </c>
      <c r="F41" t="s">
        <v>89</v>
      </c>
      <c r="G41">
        <v>152</v>
      </c>
      <c r="H41" t="s">
        <v>596</v>
      </c>
      <c r="I41">
        <v>542883</v>
      </c>
      <c r="J41" t="s">
        <v>597</v>
      </c>
      <c r="K41" t="s">
        <v>381</v>
      </c>
      <c r="L41">
        <v>29</v>
      </c>
      <c r="M41" t="s">
        <v>598</v>
      </c>
      <c r="N41" t="s">
        <v>599</v>
      </c>
      <c r="O41" t="s">
        <v>600</v>
      </c>
      <c r="P41">
        <v>40</v>
      </c>
      <c r="Q41">
        <v>154</v>
      </c>
      <c r="R41" t="s">
        <v>385</v>
      </c>
      <c r="S41">
        <v>1</v>
      </c>
    </row>
    <row r="42" spans="1:19" x14ac:dyDescent="0.35">
      <c r="A42">
        <v>1.83</v>
      </c>
      <c r="B42">
        <v>44948</v>
      </c>
      <c r="C42" t="s">
        <v>376</v>
      </c>
      <c r="D42">
        <v>95.3</v>
      </c>
      <c r="E42" t="s">
        <v>601</v>
      </c>
      <c r="F42" t="s">
        <v>89</v>
      </c>
      <c r="G42">
        <v>314</v>
      </c>
      <c r="H42" t="s">
        <v>602</v>
      </c>
      <c r="I42">
        <v>8325</v>
      </c>
      <c r="J42" t="s">
        <v>603</v>
      </c>
      <c r="K42" t="s">
        <v>381</v>
      </c>
      <c r="L42">
        <v>33</v>
      </c>
      <c r="M42" t="s">
        <v>604</v>
      </c>
      <c r="N42" t="s">
        <v>383</v>
      </c>
      <c r="O42" t="s">
        <v>605</v>
      </c>
      <c r="P42">
        <v>41</v>
      </c>
      <c r="Q42">
        <v>116</v>
      </c>
      <c r="R42" t="s">
        <v>385</v>
      </c>
      <c r="S42">
        <v>1</v>
      </c>
    </row>
    <row r="43" spans="1:19" x14ac:dyDescent="0.35">
      <c r="A43">
        <v>1.83</v>
      </c>
      <c r="C43" t="s">
        <v>606</v>
      </c>
      <c r="D43">
        <v>98.9</v>
      </c>
      <c r="F43" t="s">
        <v>89</v>
      </c>
      <c r="G43">
        <v>305</v>
      </c>
      <c r="H43" t="s">
        <v>607</v>
      </c>
      <c r="I43">
        <v>250172</v>
      </c>
      <c r="J43" t="s">
        <v>608</v>
      </c>
      <c r="K43" t="s">
        <v>381</v>
      </c>
      <c r="L43">
        <v>30</v>
      </c>
      <c r="M43" t="s">
        <v>609</v>
      </c>
      <c r="N43" t="s">
        <v>610</v>
      </c>
      <c r="O43" t="s">
        <v>611</v>
      </c>
      <c r="P43">
        <v>42</v>
      </c>
      <c r="Q43">
        <v>112</v>
      </c>
      <c r="R43" t="s">
        <v>385</v>
      </c>
      <c r="S43">
        <v>1</v>
      </c>
    </row>
    <row r="44" spans="1:19" x14ac:dyDescent="0.35">
      <c r="A44">
        <v>1.8</v>
      </c>
      <c r="B44">
        <v>44669</v>
      </c>
      <c r="C44" t="s">
        <v>612</v>
      </c>
      <c r="D44">
        <v>87.1</v>
      </c>
      <c r="E44" t="s">
        <v>613</v>
      </c>
      <c r="F44" t="s">
        <v>89</v>
      </c>
      <c r="G44">
        <v>143</v>
      </c>
      <c r="H44" t="s">
        <v>614</v>
      </c>
      <c r="I44">
        <v>432338</v>
      </c>
      <c r="J44" t="s">
        <v>615</v>
      </c>
      <c r="K44" t="s">
        <v>381</v>
      </c>
      <c r="L44">
        <v>26</v>
      </c>
      <c r="M44" t="s">
        <v>616</v>
      </c>
      <c r="N44" t="s">
        <v>617</v>
      </c>
      <c r="O44" t="s">
        <v>618</v>
      </c>
      <c r="P44">
        <v>43</v>
      </c>
      <c r="Q44">
        <v>108</v>
      </c>
      <c r="R44" t="s">
        <v>385</v>
      </c>
      <c r="S44">
        <v>1</v>
      </c>
    </row>
    <row r="45" spans="1:19" x14ac:dyDescent="0.35">
      <c r="A45">
        <v>1.56</v>
      </c>
      <c r="B45">
        <v>44623</v>
      </c>
      <c r="C45" t="s">
        <v>619</v>
      </c>
      <c r="D45">
        <v>92.1</v>
      </c>
      <c r="E45" t="s">
        <v>620</v>
      </c>
      <c r="F45" t="s">
        <v>89</v>
      </c>
      <c r="G45">
        <v>173</v>
      </c>
      <c r="H45" t="s">
        <v>621</v>
      </c>
      <c r="I45">
        <v>487949</v>
      </c>
      <c r="J45" t="s">
        <v>622</v>
      </c>
      <c r="K45" t="s">
        <v>381</v>
      </c>
      <c r="L45">
        <v>31</v>
      </c>
      <c r="M45" t="s">
        <v>623</v>
      </c>
      <c r="N45" t="s">
        <v>624</v>
      </c>
      <c r="O45" t="s">
        <v>625</v>
      </c>
      <c r="P45">
        <v>44</v>
      </c>
      <c r="Q45">
        <v>100</v>
      </c>
      <c r="R45" t="s">
        <v>385</v>
      </c>
      <c r="S45">
        <v>1</v>
      </c>
    </row>
    <row r="46" spans="1:19" x14ac:dyDescent="0.35">
      <c r="A46">
        <v>1.56</v>
      </c>
      <c r="B46">
        <v>44592</v>
      </c>
      <c r="C46" t="s">
        <v>466</v>
      </c>
      <c r="D46">
        <v>94.8</v>
      </c>
      <c r="E46" t="s">
        <v>626</v>
      </c>
      <c r="F46" t="s">
        <v>89</v>
      </c>
      <c r="G46">
        <v>112</v>
      </c>
      <c r="H46" t="s">
        <v>627</v>
      </c>
      <c r="I46">
        <v>106655</v>
      </c>
      <c r="J46" t="s">
        <v>628</v>
      </c>
      <c r="K46" t="s">
        <v>381</v>
      </c>
      <c r="L46">
        <v>28</v>
      </c>
      <c r="M46" t="s">
        <v>629</v>
      </c>
      <c r="N46" t="s">
        <v>471</v>
      </c>
      <c r="O46" t="s">
        <v>630</v>
      </c>
      <c r="P46">
        <v>45</v>
      </c>
      <c r="Q46">
        <v>99</v>
      </c>
      <c r="R46" t="s">
        <v>385</v>
      </c>
      <c r="S46">
        <v>1</v>
      </c>
    </row>
    <row r="47" spans="1:19" x14ac:dyDescent="0.35">
      <c r="A47">
        <v>1.55</v>
      </c>
      <c r="B47">
        <v>44794</v>
      </c>
      <c r="C47" t="s">
        <v>376</v>
      </c>
      <c r="D47">
        <v>87.1</v>
      </c>
      <c r="E47" t="s">
        <v>631</v>
      </c>
      <c r="F47" t="s">
        <v>89</v>
      </c>
      <c r="G47">
        <v>306</v>
      </c>
      <c r="H47" t="s">
        <v>632</v>
      </c>
      <c r="I47">
        <v>244353</v>
      </c>
      <c r="J47" t="s">
        <v>633</v>
      </c>
      <c r="K47" t="s">
        <v>381</v>
      </c>
      <c r="L47">
        <v>26</v>
      </c>
      <c r="M47" t="s">
        <v>634</v>
      </c>
      <c r="N47" t="s">
        <v>383</v>
      </c>
      <c r="O47" t="s">
        <v>635</v>
      </c>
      <c r="P47">
        <v>46</v>
      </c>
      <c r="Q47">
        <v>92</v>
      </c>
      <c r="R47" t="s">
        <v>385</v>
      </c>
      <c r="S47">
        <v>1</v>
      </c>
    </row>
    <row r="48" spans="1:19" x14ac:dyDescent="0.35">
      <c r="A48">
        <v>1.56</v>
      </c>
      <c r="B48">
        <v>44747</v>
      </c>
      <c r="C48" t="s">
        <v>636</v>
      </c>
      <c r="D48">
        <v>86.2</v>
      </c>
      <c r="E48" t="s">
        <v>637</v>
      </c>
      <c r="F48" t="s">
        <v>89</v>
      </c>
      <c r="G48">
        <v>181</v>
      </c>
      <c r="H48" t="s">
        <v>638</v>
      </c>
      <c r="I48">
        <v>842919</v>
      </c>
      <c r="J48" t="s">
        <v>639</v>
      </c>
      <c r="K48" t="s">
        <v>381</v>
      </c>
      <c r="L48">
        <v>26</v>
      </c>
      <c r="M48" t="s">
        <v>640</v>
      </c>
      <c r="N48" t="s">
        <v>641</v>
      </c>
      <c r="O48" t="s">
        <v>642</v>
      </c>
      <c r="P48">
        <v>47</v>
      </c>
      <c r="Q48">
        <v>90</v>
      </c>
      <c r="R48" t="s">
        <v>385</v>
      </c>
      <c r="S48">
        <v>1</v>
      </c>
    </row>
    <row r="49" spans="1:19" x14ac:dyDescent="0.35">
      <c r="A49">
        <v>1.77</v>
      </c>
      <c r="C49" t="s">
        <v>643</v>
      </c>
      <c r="D49">
        <v>84.8</v>
      </c>
      <c r="F49" t="s">
        <v>89</v>
      </c>
      <c r="G49">
        <v>139</v>
      </c>
      <c r="H49" t="s">
        <v>644</v>
      </c>
      <c r="I49">
        <v>511473</v>
      </c>
      <c r="J49" t="s">
        <v>645</v>
      </c>
      <c r="K49" t="s">
        <v>381</v>
      </c>
      <c r="L49">
        <v>28</v>
      </c>
      <c r="M49" t="s">
        <v>646</v>
      </c>
      <c r="N49" t="s">
        <v>647</v>
      </c>
      <c r="O49" t="s">
        <v>648</v>
      </c>
      <c r="P49">
        <v>48</v>
      </c>
      <c r="Q49">
        <v>86</v>
      </c>
      <c r="R49" t="s">
        <v>385</v>
      </c>
      <c r="S49">
        <v>1</v>
      </c>
    </row>
    <row r="50" spans="1:19" x14ac:dyDescent="0.35">
      <c r="A50">
        <v>1.8</v>
      </c>
      <c r="B50">
        <v>44660</v>
      </c>
      <c r="C50" t="s">
        <v>649</v>
      </c>
      <c r="D50">
        <v>87.1</v>
      </c>
      <c r="E50" t="s">
        <v>650</v>
      </c>
      <c r="F50" t="s">
        <v>89</v>
      </c>
      <c r="G50">
        <v>142</v>
      </c>
      <c r="H50" t="s">
        <v>651</v>
      </c>
      <c r="I50">
        <v>686308</v>
      </c>
      <c r="J50" t="s">
        <v>652</v>
      </c>
      <c r="K50" t="s">
        <v>381</v>
      </c>
      <c r="L50">
        <v>19</v>
      </c>
      <c r="M50" t="s">
        <v>653</v>
      </c>
      <c r="N50" t="s">
        <v>654</v>
      </c>
      <c r="O50" t="s">
        <v>655</v>
      </c>
      <c r="P50">
        <v>49</v>
      </c>
      <c r="Q50">
        <v>74</v>
      </c>
      <c r="R50" t="s">
        <v>385</v>
      </c>
      <c r="S50">
        <v>1</v>
      </c>
    </row>
    <row r="51" spans="1:19" x14ac:dyDescent="0.35">
      <c r="A51">
        <v>1.77</v>
      </c>
      <c r="C51" t="s">
        <v>656</v>
      </c>
      <c r="D51">
        <v>79.8</v>
      </c>
      <c r="F51" t="s">
        <v>89</v>
      </c>
      <c r="G51">
        <v>134</v>
      </c>
      <c r="H51" t="s">
        <v>657</v>
      </c>
      <c r="I51">
        <v>478414</v>
      </c>
      <c r="J51" t="s">
        <v>658</v>
      </c>
      <c r="K51" t="s">
        <v>381</v>
      </c>
      <c r="L51">
        <v>22</v>
      </c>
      <c r="M51" t="s">
        <v>659</v>
      </c>
      <c r="N51" t="s">
        <v>660</v>
      </c>
      <c r="O51" t="s">
        <v>661</v>
      </c>
      <c r="P51">
        <v>50</v>
      </c>
      <c r="Q51">
        <v>66</v>
      </c>
      <c r="R51" t="s">
        <v>385</v>
      </c>
      <c r="S51">
        <v>1</v>
      </c>
    </row>
    <row r="52" spans="1:19" x14ac:dyDescent="0.35">
      <c r="A52">
        <v>1.71</v>
      </c>
      <c r="B52">
        <v>44734</v>
      </c>
      <c r="C52" t="s">
        <v>662</v>
      </c>
      <c r="D52">
        <v>74.8</v>
      </c>
      <c r="E52" t="s">
        <v>663</v>
      </c>
      <c r="F52" t="s">
        <v>89</v>
      </c>
      <c r="G52">
        <v>161</v>
      </c>
      <c r="H52" t="s">
        <v>664</v>
      </c>
      <c r="I52">
        <v>468290</v>
      </c>
      <c r="J52" t="s">
        <v>665</v>
      </c>
      <c r="K52" t="s">
        <v>381</v>
      </c>
      <c r="L52">
        <v>21</v>
      </c>
      <c r="M52" t="s">
        <v>666</v>
      </c>
      <c r="N52" t="s">
        <v>667</v>
      </c>
      <c r="O52" t="s">
        <v>668</v>
      </c>
      <c r="P52">
        <v>51</v>
      </c>
      <c r="Q52">
        <v>53</v>
      </c>
      <c r="R52" t="s">
        <v>385</v>
      </c>
      <c r="S52">
        <v>1</v>
      </c>
    </row>
    <row r="53" spans="1:19" x14ac:dyDescent="0.35">
      <c r="A53">
        <v>1.8</v>
      </c>
      <c r="B53">
        <v>44655</v>
      </c>
      <c r="C53" t="s">
        <v>669</v>
      </c>
      <c r="D53">
        <v>86.2</v>
      </c>
      <c r="E53" t="s">
        <v>670</v>
      </c>
      <c r="F53" t="s">
        <v>89</v>
      </c>
      <c r="G53">
        <v>165</v>
      </c>
      <c r="H53" t="s">
        <v>671</v>
      </c>
      <c r="I53">
        <v>677889</v>
      </c>
      <c r="J53" t="s">
        <v>672</v>
      </c>
      <c r="K53" t="s">
        <v>381</v>
      </c>
      <c r="L53">
        <v>24</v>
      </c>
      <c r="M53" t="s">
        <v>673</v>
      </c>
      <c r="N53" t="s">
        <v>674</v>
      </c>
      <c r="O53" t="s">
        <v>675</v>
      </c>
      <c r="P53">
        <v>52</v>
      </c>
      <c r="Q53">
        <v>49</v>
      </c>
      <c r="R53" t="s">
        <v>385</v>
      </c>
      <c r="S53">
        <v>1</v>
      </c>
    </row>
    <row r="54" spans="1:19" x14ac:dyDescent="0.35">
      <c r="A54">
        <v>1.8</v>
      </c>
      <c r="B54">
        <v>44672</v>
      </c>
      <c r="C54" t="s">
        <v>676</v>
      </c>
      <c r="D54">
        <v>88</v>
      </c>
      <c r="E54" t="s">
        <v>677</v>
      </c>
      <c r="F54" t="s">
        <v>89</v>
      </c>
      <c r="G54">
        <v>138</v>
      </c>
      <c r="H54" t="s">
        <v>678</v>
      </c>
      <c r="I54">
        <v>221436</v>
      </c>
      <c r="J54" t="s">
        <v>679</v>
      </c>
      <c r="K54" t="s">
        <v>381</v>
      </c>
      <c r="L54">
        <v>29</v>
      </c>
      <c r="M54" t="s">
        <v>680</v>
      </c>
      <c r="N54" t="s">
        <v>681</v>
      </c>
      <c r="O54" t="s">
        <v>682</v>
      </c>
      <c r="P54">
        <v>53</v>
      </c>
      <c r="Q54">
        <v>48</v>
      </c>
      <c r="R54" t="s">
        <v>385</v>
      </c>
      <c r="S54">
        <v>1</v>
      </c>
    </row>
    <row r="55" spans="1:19" x14ac:dyDescent="0.35">
      <c r="A55">
        <v>1.74</v>
      </c>
      <c r="B55">
        <v>44758</v>
      </c>
      <c r="C55" t="s">
        <v>683</v>
      </c>
      <c r="D55">
        <v>81.599999999999994</v>
      </c>
      <c r="E55" t="s">
        <v>684</v>
      </c>
      <c r="F55" t="s">
        <v>89</v>
      </c>
      <c r="G55">
        <v>144</v>
      </c>
      <c r="H55" t="s">
        <v>685</v>
      </c>
      <c r="I55">
        <v>155471</v>
      </c>
      <c r="J55" t="s">
        <v>686</v>
      </c>
      <c r="K55" t="s">
        <v>381</v>
      </c>
      <c r="L55">
        <v>30</v>
      </c>
      <c r="M55" t="s">
        <v>687</v>
      </c>
      <c r="N55" t="s">
        <v>688</v>
      </c>
      <c r="O55" t="s">
        <v>689</v>
      </c>
      <c r="P55">
        <v>54</v>
      </c>
      <c r="Q55">
        <v>47</v>
      </c>
      <c r="R55" t="s">
        <v>385</v>
      </c>
      <c r="S55">
        <v>1</v>
      </c>
    </row>
    <row r="56" spans="1:19" x14ac:dyDescent="0.35">
      <c r="A56">
        <v>1.8</v>
      </c>
      <c r="C56" t="s">
        <v>690</v>
      </c>
      <c r="D56">
        <v>88</v>
      </c>
      <c r="F56" t="s">
        <v>89</v>
      </c>
      <c r="G56">
        <v>159</v>
      </c>
      <c r="H56" t="s">
        <v>691</v>
      </c>
      <c r="I56">
        <v>286311</v>
      </c>
      <c r="J56" t="s">
        <v>692</v>
      </c>
      <c r="K56" t="s">
        <v>381</v>
      </c>
      <c r="L56">
        <v>33</v>
      </c>
      <c r="M56" t="s">
        <v>693</v>
      </c>
      <c r="N56" t="s">
        <v>694</v>
      </c>
      <c r="O56" t="s">
        <v>695</v>
      </c>
      <c r="P56">
        <v>55</v>
      </c>
      <c r="Q56">
        <v>46</v>
      </c>
      <c r="R56" t="s">
        <v>385</v>
      </c>
      <c r="S56">
        <v>1</v>
      </c>
    </row>
    <row r="57" spans="1:19" x14ac:dyDescent="0.35">
      <c r="A57">
        <v>1.8</v>
      </c>
      <c r="B57">
        <v>44732</v>
      </c>
      <c r="C57" t="s">
        <v>696</v>
      </c>
      <c r="D57">
        <v>87.1</v>
      </c>
      <c r="E57" t="s">
        <v>697</v>
      </c>
      <c r="F57" t="s">
        <v>89</v>
      </c>
      <c r="G57">
        <v>133</v>
      </c>
      <c r="H57" t="s">
        <v>698</v>
      </c>
      <c r="I57">
        <v>1325298</v>
      </c>
      <c r="J57" t="s">
        <v>699</v>
      </c>
      <c r="K57" t="s">
        <v>381</v>
      </c>
      <c r="L57">
        <v>29</v>
      </c>
      <c r="M57" t="s">
        <v>700</v>
      </c>
      <c r="N57" t="s">
        <v>701</v>
      </c>
      <c r="O57" t="s">
        <v>702</v>
      </c>
      <c r="P57">
        <v>56</v>
      </c>
      <c r="Q57">
        <v>45</v>
      </c>
      <c r="R57" t="s">
        <v>385</v>
      </c>
      <c r="S57">
        <v>1</v>
      </c>
    </row>
    <row r="58" spans="1:19" x14ac:dyDescent="0.35">
      <c r="A58">
        <v>1.8</v>
      </c>
      <c r="B58">
        <v>44610</v>
      </c>
      <c r="C58" t="s">
        <v>703</v>
      </c>
      <c r="D58">
        <v>73.900000000000006</v>
      </c>
      <c r="E58" t="s">
        <v>704</v>
      </c>
      <c r="F58" t="s">
        <v>89</v>
      </c>
      <c r="G58">
        <v>148</v>
      </c>
      <c r="H58" t="s">
        <v>705</v>
      </c>
      <c r="I58">
        <v>351417</v>
      </c>
      <c r="J58" t="s">
        <v>706</v>
      </c>
      <c r="K58" t="s">
        <v>381</v>
      </c>
      <c r="L58">
        <v>27</v>
      </c>
      <c r="M58" t="s">
        <v>707</v>
      </c>
      <c r="N58" t="s">
        <v>708</v>
      </c>
      <c r="O58" t="s">
        <v>709</v>
      </c>
      <c r="P58">
        <v>57</v>
      </c>
      <c r="Q58">
        <v>41</v>
      </c>
      <c r="R58" t="s">
        <v>385</v>
      </c>
      <c r="S58">
        <v>1</v>
      </c>
    </row>
    <row r="59" spans="1:19" x14ac:dyDescent="0.35">
      <c r="A59">
        <v>1.8</v>
      </c>
      <c r="B59">
        <v>44596</v>
      </c>
      <c r="C59" t="s">
        <v>710</v>
      </c>
      <c r="D59">
        <v>88</v>
      </c>
      <c r="E59" t="s">
        <v>711</v>
      </c>
      <c r="F59" t="s">
        <v>89</v>
      </c>
      <c r="G59">
        <v>158</v>
      </c>
      <c r="H59" t="s">
        <v>712</v>
      </c>
      <c r="I59">
        <v>1697328</v>
      </c>
      <c r="J59" t="s">
        <v>713</v>
      </c>
      <c r="K59" t="s">
        <v>381</v>
      </c>
      <c r="L59">
        <v>26</v>
      </c>
      <c r="M59" t="s">
        <v>714</v>
      </c>
      <c r="N59" t="s">
        <v>715</v>
      </c>
      <c r="O59" t="s">
        <v>716</v>
      </c>
      <c r="P59">
        <v>58</v>
      </c>
      <c r="Q59">
        <v>40</v>
      </c>
      <c r="R59" t="s">
        <v>385</v>
      </c>
      <c r="S59">
        <v>1</v>
      </c>
    </row>
    <row r="60" spans="1:19" x14ac:dyDescent="0.35">
      <c r="A60">
        <v>1.55</v>
      </c>
      <c r="B60">
        <v>44659</v>
      </c>
      <c r="C60" t="s">
        <v>717</v>
      </c>
      <c r="D60">
        <v>83.9</v>
      </c>
      <c r="E60" t="s">
        <v>718</v>
      </c>
      <c r="F60" t="s">
        <v>89</v>
      </c>
      <c r="G60">
        <v>149</v>
      </c>
      <c r="H60" t="s">
        <v>719</v>
      </c>
      <c r="I60">
        <v>119313</v>
      </c>
      <c r="J60" t="s">
        <v>720</v>
      </c>
      <c r="K60" t="s">
        <v>381</v>
      </c>
      <c r="L60">
        <v>29</v>
      </c>
      <c r="M60" t="s">
        <v>721</v>
      </c>
      <c r="N60" t="s">
        <v>722</v>
      </c>
      <c r="O60" t="s">
        <v>723</v>
      </c>
      <c r="P60">
        <v>59</v>
      </c>
      <c r="Q60">
        <v>35</v>
      </c>
      <c r="R60" t="s">
        <v>385</v>
      </c>
      <c r="S60">
        <v>1</v>
      </c>
    </row>
    <row r="61" spans="1:19" x14ac:dyDescent="0.35">
      <c r="A61">
        <v>1.74</v>
      </c>
      <c r="B61">
        <v>44713</v>
      </c>
      <c r="C61" t="s">
        <v>724</v>
      </c>
      <c r="D61">
        <v>81.2</v>
      </c>
      <c r="E61" t="s">
        <v>725</v>
      </c>
      <c r="F61" t="s">
        <v>89</v>
      </c>
      <c r="G61">
        <v>123</v>
      </c>
      <c r="H61" t="s">
        <v>726</v>
      </c>
      <c r="I61">
        <v>514502</v>
      </c>
      <c r="J61" t="s">
        <v>727</v>
      </c>
      <c r="K61" t="s">
        <v>381</v>
      </c>
      <c r="L61">
        <v>29</v>
      </c>
      <c r="M61" t="s">
        <v>728</v>
      </c>
      <c r="N61" t="s">
        <v>729</v>
      </c>
      <c r="O61" t="s">
        <v>730</v>
      </c>
      <c r="P61">
        <v>60</v>
      </c>
      <c r="Q61">
        <v>34</v>
      </c>
      <c r="R61" t="s">
        <v>385</v>
      </c>
      <c r="S61">
        <v>1</v>
      </c>
    </row>
    <row r="62" spans="1:19" x14ac:dyDescent="0.35">
      <c r="A62">
        <v>1.77</v>
      </c>
      <c r="B62">
        <v>44755</v>
      </c>
      <c r="C62" t="s">
        <v>731</v>
      </c>
      <c r="D62">
        <v>76.7</v>
      </c>
      <c r="E62" t="s">
        <v>732</v>
      </c>
      <c r="F62" t="s">
        <v>89</v>
      </c>
      <c r="G62">
        <v>166</v>
      </c>
      <c r="H62" t="s">
        <v>733</v>
      </c>
      <c r="I62">
        <v>231921</v>
      </c>
      <c r="J62" t="s">
        <v>734</v>
      </c>
      <c r="K62" t="s">
        <v>381</v>
      </c>
      <c r="L62">
        <v>33</v>
      </c>
      <c r="M62" t="s">
        <v>735</v>
      </c>
      <c r="N62" t="s">
        <v>736</v>
      </c>
      <c r="O62" t="s">
        <v>737</v>
      </c>
      <c r="P62">
        <v>61</v>
      </c>
      <c r="Q62">
        <v>33</v>
      </c>
      <c r="R62" t="s">
        <v>385</v>
      </c>
      <c r="S62">
        <v>1</v>
      </c>
    </row>
    <row r="63" spans="1:19" x14ac:dyDescent="0.35">
      <c r="A63">
        <v>1.89</v>
      </c>
      <c r="B63">
        <v>44942</v>
      </c>
      <c r="C63" t="s">
        <v>376</v>
      </c>
      <c r="D63">
        <v>93</v>
      </c>
      <c r="E63" t="s">
        <v>738</v>
      </c>
      <c r="F63" t="s">
        <v>89</v>
      </c>
      <c r="G63">
        <v>401</v>
      </c>
      <c r="H63" t="s">
        <v>739</v>
      </c>
      <c r="I63">
        <v>196667</v>
      </c>
      <c r="J63" t="s">
        <v>740</v>
      </c>
      <c r="K63" t="s">
        <v>381</v>
      </c>
      <c r="L63">
        <v>30</v>
      </c>
      <c r="M63" t="s">
        <v>741</v>
      </c>
      <c r="N63" t="s">
        <v>383</v>
      </c>
      <c r="O63" t="s">
        <v>742</v>
      </c>
      <c r="P63">
        <v>62</v>
      </c>
      <c r="Q63">
        <v>31</v>
      </c>
      <c r="R63" t="s">
        <v>385</v>
      </c>
      <c r="S63">
        <v>1</v>
      </c>
    </row>
    <row r="64" spans="1:19" x14ac:dyDescent="0.35">
      <c r="A64">
        <v>1.83</v>
      </c>
      <c r="B64">
        <v>44591</v>
      </c>
      <c r="C64" t="s">
        <v>743</v>
      </c>
      <c r="D64">
        <v>95.3</v>
      </c>
      <c r="E64" t="s">
        <v>585</v>
      </c>
      <c r="F64" t="s">
        <v>89</v>
      </c>
      <c r="G64">
        <v>156</v>
      </c>
      <c r="H64" t="s">
        <v>744</v>
      </c>
      <c r="I64">
        <v>160128</v>
      </c>
      <c r="J64" t="s">
        <v>503</v>
      </c>
      <c r="K64" t="s">
        <v>381</v>
      </c>
      <c r="L64">
        <v>25</v>
      </c>
      <c r="M64" t="s">
        <v>745</v>
      </c>
      <c r="N64" t="s">
        <v>746</v>
      </c>
      <c r="O64" t="s">
        <v>747</v>
      </c>
      <c r="P64">
        <v>63</v>
      </c>
      <c r="Q64">
        <v>31</v>
      </c>
      <c r="R64" t="s">
        <v>385</v>
      </c>
      <c r="S64">
        <v>1</v>
      </c>
    </row>
    <row r="65" spans="1:19" x14ac:dyDescent="0.35">
      <c r="A65">
        <v>1.56</v>
      </c>
      <c r="C65" t="s">
        <v>748</v>
      </c>
      <c r="D65">
        <v>91.2</v>
      </c>
      <c r="F65" t="s">
        <v>89</v>
      </c>
      <c r="G65">
        <v>178</v>
      </c>
      <c r="H65" t="s">
        <v>638</v>
      </c>
      <c r="I65">
        <v>858387</v>
      </c>
      <c r="J65" t="s">
        <v>749</v>
      </c>
      <c r="K65" t="s">
        <v>381</v>
      </c>
      <c r="L65">
        <v>29</v>
      </c>
      <c r="M65" t="s">
        <v>750</v>
      </c>
      <c r="N65" t="s">
        <v>751</v>
      </c>
      <c r="O65" t="s">
        <v>752</v>
      </c>
      <c r="P65">
        <v>64</v>
      </c>
      <c r="Q65">
        <v>31</v>
      </c>
      <c r="R65" t="s">
        <v>385</v>
      </c>
      <c r="S65">
        <v>1</v>
      </c>
    </row>
    <row r="66" spans="1:19" x14ac:dyDescent="0.35">
      <c r="A66">
        <v>0.15</v>
      </c>
      <c r="B66">
        <v>44696</v>
      </c>
      <c r="C66" t="s">
        <v>753</v>
      </c>
      <c r="D66">
        <v>83.9</v>
      </c>
      <c r="E66" t="s">
        <v>754</v>
      </c>
      <c r="F66" t="s">
        <v>89</v>
      </c>
      <c r="G66">
        <v>171</v>
      </c>
      <c r="H66" t="s">
        <v>755</v>
      </c>
      <c r="I66">
        <v>849478</v>
      </c>
      <c r="J66" t="s">
        <v>756</v>
      </c>
      <c r="K66" t="s">
        <v>381</v>
      </c>
      <c r="L66">
        <v>32</v>
      </c>
      <c r="M66" t="s">
        <v>757</v>
      </c>
      <c r="N66" t="s">
        <v>758</v>
      </c>
      <c r="O66" t="s">
        <v>759</v>
      </c>
      <c r="P66">
        <v>65</v>
      </c>
      <c r="Q66">
        <v>31</v>
      </c>
      <c r="R66" t="s">
        <v>385</v>
      </c>
      <c r="S66">
        <v>1</v>
      </c>
    </row>
    <row r="67" spans="1:19" x14ac:dyDescent="0.35">
      <c r="A67">
        <v>1.74</v>
      </c>
      <c r="B67">
        <v>44638</v>
      </c>
      <c r="C67" t="s">
        <v>760</v>
      </c>
      <c r="D67">
        <v>79.8</v>
      </c>
      <c r="E67" t="s">
        <v>761</v>
      </c>
      <c r="F67" t="s">
        <v>89</v>
      </c>
      <c r="G67">
        <v>172</v>
      </c>
      <c r="H67" t="s">
        <v>762</v>
      </c>
      <c r="I67">
        <v>315266</v>
      </c>
      <c r="J67" t="s">
        <v>763</v>
      </c>
      <c r="K67" t="s">
        <v>381</v>
      </c>
      <c r="L67">
        <v>25</v>
      </c>
      <c r="M67" t="s">
        <v>764</v>
      </c>
      <c r="N67" t="s">
        <v>765</v>
      </c>
      <c r="O67" t="s">
        <v>766</v>
      </c>
      <c r="P67">
        <v>66</v>
      </c>
      <c r="Q67">
        <v>25</v>
      </c>
      <c r="R67" t="s">
        <v>385</v>
      </c>
      <c r="S67">
        <v>1</v>
      </c>
    </row>
    <row r="68" spans="1:19" x14ac:dyDescent="0.35">
      <c r="A68">
        <v>0.03</v>
      </c>
      <c r="B68">
        <v>44636</v>
      </c>
      <c r="C68" t="s">
        <v>767</v>
      </c>
      <c r="D68">
        <v>76.2</v>
      </c>
      <c r="E68" t="s">
        <v>768</v>
      </c>
      <c r="F68" t="s">
        <v>89</v>
      </c>
      <c r="G68">
        <v>141</v>
      </c>
      <c r="H68" t="s">
        <v>769</v>
      </c>
      <c r="I68">
        <v>270266</v>
      </c>
      <c r="J68" t="s">
        <v>770</v>
      </c>
      <c r="K68" t="s">
        <v>381</v>
      </c>
      <c r="L68">
        <v>27</v>
      </c>
      <c r="M68" t="s">
        <v>771</v>
      </c>
      <c r="N68" t="s">
        <v>772</v>
      </c>
      <c r="O68" t="s">
        <v>773</v>
      </c>
      <c r="P68">
        <v>67</v>
      </c>
      <c r="Q68">
        <v>24</v>
      </c>
      <c r="R68" t="s">
        <v>385</v>
      </c>
      <c r="S68">
        <v>1</v>
      </c>
    </row>
    <row r="69" spans="1:19" x14ac:dyDescent="0.35">
      <c r="A69">
        <v>1.83</v>
      </c>
      <c r="B69">
        <v>44719</v>
      </c>
      <c r="C69" t="s">
        <v>774</v>
      </c>
      <c r="D69">
        <v>91.2</v>
      </c>
      <c r="E69" t="s">
        <v>775</v>
      </c>
      <c r="F69" t="s">
        <v>89</v>
      </c>
      <c r="G69">
        <v>160</v>
      </c>
      <c r="H69" t="s">
        <v>776</v>
      </c>
      <c r="I69">
        <v>423302</v>
      </c>
      <c r="J69" t="s">
        <v>777</v>
      </c>
      <c r="K69" t="s">
        <v>381</v>
      </c>
      <c r="L69">
        <v>22</v>
      </c>
      <c r="M69" t="s">
        <v>778</v>
      </c>
      <c r="N69" t="s">
        <v>779</v>
      </c>
      <c r="O69" t="s">
        <v>780</v>
      </c>
      <c r="P69">
        <v>68</v>
      </c>
      <c r="Q69">
        <v>23</v>
      </c>
      <c r="R69" t="s">
        <v>385</v>
      </c>
      <c r="S69">
        <v>1</v>
      </c>
    </row>
    <row r="70" spans="1:19" x14ac:dyDescent="0.35">
      <c r="A70">
        <v>1.83</v>
      </c>
      <c r="C70" t="s">
        <v>781</v>
      </c>
      <c r="D70">
        <v>87.1</v>
      </c>
      <c r="F70" t="s">
        <v>89</v>
      </c>
      <c r="G70">
        <v>188</v>
      </c>
      <c r="H70" t="s">
        <v>782</v>
      </c>
      <c r="I70">
        <v>1692338</v>
      </c>
      <c r="J70" t="s">
        <v>783</v>
      </c>
      <c r="K70" t="s">
        <v>381</v>
      </c>
      <c r="L70">
        <v>29</v>
      </c>
      <c r="M70" t="s">
        <v>784</v>
      </c>
      <c r="N70" t="s">
        <v>785</v>
      </c>
      <c r="O70" t="s">
        <v>786</v>
      </c>
      <c r="P70">
        <v>69</v>
      </c>
      <c r="Q70">
        <v>20</v>
      </c>
      <c r="R70" t="s">
        <v>385</v>
      </c>
      <c r="S70">
        <v>1</v>
      </c>
    </row>
    <row r="71" spans="1:19" x14ac:dyDescent="0.35">
      <c r="A71">
        <v>1.56</v>
      </c>
      <c r="B71">
        <v>44673</v>
      </c>
      <c r="C71" t="s">
        <v>787</v>
      </c>
      <c r="D71">
        <v>89.8</v>
      </c>
      <c r="E71" t="s">
        <v>788</v>
      </c>
      <c r="F71" t="s">
        <v>89</v>
      </c>
      <c r="G71">
        <v>147</v>
      </c>
      <c r="H71" t="s">
        <v>789</v>
      </c>
      <c r="I71">
        <v>275390</v>
      </c>
      <c r="J71" t="s">
        <v>790</v>
      </c>
      <c r="K71" t="s">
        <v>381</v>
      </c>
      <c r="L71">
        <v>31</v>
      </c>
      <c r="M71" t="s">
        <v>791</v>
      </c>
      <c r="N71" t="s">
        <v>792</v>
      </c>
      <c r="O71" t="s">
        <v>793</v>
      </c>
      <c r="P71">
        <v>70</v>
      </c>
      <c r="Q71">
        <v>18</v>
      </c>
      <c r="R71" t="s">
        <v>385</v>
      </c>
      <c r="S71">
        <v>1</v>
      </c>
    </row>
    <row r="72" spans="1:19" x14ac:dyDescent="0.35">
      <c r="A72">
        <v>1.83</v>
      </c>
      <c r="B72">
        <v>44643</v>
      </c>
      <c r="C72" t="s">
        <v>794</v>
      </c>
      <c r="D72">
        <v>88.9</v>
      </c>
      <c r="E72" t="s">
        <v>795</v>
      </c>
      <c r="F72" t="s">
        <v>89</v>
      </c>
      <c r="G72">
        <v>154</v>
      </c>
      <c r="H72" t="s">
        <v>796</v>
      </c>
      <c r="I72">
        <v>470906</v>
      </c>
      <c r="J72" t="s">
        <v>797</v>
      </c>
      <c r="K72" t="s">
        <v>381</v>
      </c>
      <c r="L72">
        <v>29</v>
      </c>
      <c r="M72" t="s">
        <v>798</v>
      </c>
      <c r="N72" t="s">
        <v>799</v>
      </c>
      <c r="O72" t="s">
        <v>800</v>
      </c>
      <c r="P72">
        <v>71</v>
      </c>
      <c r="Q72">
        <v>18</v>
      </c>
      <c r="R72" t="s">
        <v>385</v>
      </c>
      <c r="S72">
        <v>1</v>
      </c>
    </row>
    <row r="73" spans="1:19" x14ac:dyDescent="0.35">
      <c r="A73">
        <v>1.89</v>
      </c>
      <c r="B73">
        <v>44690</v>
      </c>
      <c r="C73" t="s">
        <v>801</v>
      </c>
      <c r="D73">
        <v>87.1</v>
      </c>
      <c r="E73" t="s">
        <v>802</v>
      </c>
      <c r="F73" t="s">
        <v>89</v>
      </c>
      <c r="G73">
        <v>170</v>
      </c>
      <c r="H73" t="s">
        <v>803</v>
      </c>
      <c r="I73">
        <v>667464</v>
      </c>
      <c r="J73" t="s">
        <v>804</v>
      </c>
      <c r="K73" t="s">
        <v>381</v>
      </c>
      <c r="L73">
        <v>24</v>
      </c>
      <c r="M73" t="s">
        <v>805</v>
      </c>
      <c r="N73" t="s">
        <v>806</v>
      </c>
      <c r="O73" t="s">
        <v>807</v>
      </c>
      <c r="P73">
        <v>72</v>
      </c>
      <c r="Q73">
        <v>16</v>
      </c>
      <c r="R73" t="s">
        <v>385</v>
      </c>
      <c r="S73">
        <v>1</v>
      </c>
    </row>
    <row r="74" spans="1:19" x14ac:dyDescent="0.35">
      <c r="A74">
        <v>1.77</v>
      </c>
      <c r="B74">
        <v>44729</v>
      </c>
      <c r="C74" t="s">
        <v>808</v>
      </c>
      <c r="D74">
        <v>87.1</v>
      </c>
      <c r="E74" t="s">
        <v>809</v>
      </c>
      <c r="F74" t="s">
        <v>89</v>
      </c>
      <c r="G74">
        <v>168</v>
      </c>
      <c r="H74" t="s">
        <v>810</v>
      </c>
      <c r="I74">
        <v>1076087</v>
      </c>
      <c r="J74" t="s">
        <v>811</v>
      </c>
      <c r="K74" t="s">
        <v>381</v>
      </c>
      <c r="L74">
        <v>24</v>
      </c>
      <c r="M74" t="s">
        <v>812</v>
      </c>
      <c r="N74" t="s">
        <v>813</v>
      </c>
      <c r="O74" t="s">
        <v>814</v>
      </c>
      <c r="P74">
        <v>73</v>
      </c>
      <c r="Q74">
        <v>13</v>
      </c>
      <c r="R74" t="s">
        <v>385</v>
      </c>
      <c r="S74">
        <v>1</v>
      </c>
    </row>
    <row r="75" spans="1:19" x14ac:dyDescent="0.35">
      <c r="A75">
        <v>1.83</v>
      </c>
      <c r="C75" t="s">
        <v>815</v>
      </c>
      <c r="D75">
        <v>89.8</v>
      </c>
      <c r="F75" t="s">
        <v>89</v>
      </c>
      <c r="G75">
        <v>153</v>
      </c>
      <c r="H75" t="s">
        <v>816</v>
      </c>
      <c r="I75">
        <v>1178252</v>
      </c>
      <c r="J75" t="s">
        <v>817</v>
      </c>
      <c r="K75" t="s">
        <v>381</v>
      </c>
      <c r="L75">
        <v>27</v>
      </c>
      <c r="M75" t="s">
        <v>818</v>
      </c>
      <c r="N75" t="s">
        <v>819</v>
      </c>
      <c r="O75" t="s">
        <v>820</v>
      </c>
      <c r="P75">
        <v>74</v>
      </c>
      <c r="Q75">
        <v>7</v>
      </c>
      <c r="R75" t="s">
        <v>385</v>
      </c>
      <c r="S75">
        <v>1</v>
      </c>
    </row>
    <row r="76" spans="1:19" x14ac:dyDescent="0.35">
      <c r="A76">
        <v>1.77</v>
      </c>
      <c r="C76" t="s">
        <v>821</v>
      </c>
      <c r="D76">
        <v>76.2</v>
      </c>
      <c r="F76" t="s">
        <v>89</v>
      </c>
      <c r="G76">
        <v>196</v>
      </c>
      <c r="H76" t="s">
        <v>822</v>
      </c>
      <c r="I76">
        <v>844066</v>
      </c>
      <c r="J76" t="s">
        <v>823</v>
      </c>
      <c r="K76" t="s">
        <v>381</v>
      </c>
      <c r="L76">
        <v>28</v>
      </c>
      <c r="M76" t="s">
        <v>824</v>
      </c>
      <c r="N76" t="s">
        <v>825</v>
      </c>
      <c r="O76" t="s">
        <v>826</v>
      </c>
      <c r="P76">
        <v>75</v>
      </c>
      <c r="Q76">
        <v>3</v>
      </c>
      <c r="R76" t="s">
        <v>385</v>
      </c>
      <c r="S76">
        <v>1</v>
      </c>
    </row>
    <row r="77" spans="1:19" x14ac:dyDescent="0.35">
      <c r="A77">
        <v>1.55</v>
      </c>
      <c r="B77">
        <v>44736</v>
      </c>
      <c r="C77" t="s">
        <v>827</v>
      </c>
      <c r="D77">
        <v>86.2</v>
      </c>
      <c r="E77" t="s">
        <v>828</v>
      </c>
      <c r="F77" t="s">
        <v>89</v>
      </c>
      <c r="G77">
        <v>182</v>
      </c>
      <c r="H77" t="s">
        <v>829</v>
      </c>
      <c r="I77">
        <v>105253</v>
      </c>
      <c r="J77" t="s">
        <v>830</v>
      </c>
      <c r="K77" t="s">
        <v>381</v>
      </c>
      <c r="L77">
        <v>27</v>
      </c>
      <c r="M77" t="s">
        <v>831</v>
      </c>
      <c r="N77" t="s">
        <v>832</v>
      </c>
      <c r="O77" t="s">
        <v>833</v>
      </c>
      <c r="P77">
        <v>76</v>
      </c>
      <c r="Q77">
        <v>3</v>
      </c>
      <c r="R77" t="s">
        <v>385</v>
      </c>
      <c r="S77">
        <v>1</v>
      </c>
    </row>
    <row r="78" spans="1:19" x14ac:dyDescent="0.35">
      <c r="A78">
        <v>1.8</v>
      </c>
      <c r="B78">
        <v>44699</v>
      </c>
      <c r="C78" t="s">
        <v>834</v>
      </c>
      <c r="D78">
        <v>88</v>
      </c>
      <c r="E78" t="s">
        <v>835</v>
      </c>
      <c r="F78" t="s">
        <v>89</v>
      </c>
      <c r="G78">
        <v>185</v>
      </c>
      <c r="H78" t="s">
        <v>836</v>
      </c>
      <c r="I78">
        <v>703126</v>
      </c>
      <c r="J78" t="s">
        <v>837</v>
      </c>
      <c r="K78" t="s">
        <v>381</v>
      </c>
      <c r="L78">
        <v>32</v>
      </c>
      <c r="M78" t="s">
        <v>838</v>
      </c>
      <c r="N78" t="s">
        <v>839</v>
      </c>
      <c r="O78" t="s">
        <v>840</v>
      </c>
      <c r="P78">
        <v>77</v>
      </c>
      <c r="Q78">
        <v>-2</v>
      </c>
      <c r="R78" t="s">
        <v>385</v>
      </c>
      <c r="S78">
        <v>1</v>
      </c>
    </row>
    <row r="79" spans="1:19" x14ac:dyDescent="0.35">
      <c r="A79">
        <v>1.83</v>
      </c>
      <c r="B79">
        <v>44627</v>
      </c>
      <c r="C79" t="s">
        <v>841</v>
      </c>
      <c r="D79">
        <v>88</v>
      </c>
      <c r="E79" t="s">
        <v>842</v>
      </c>
      <c r="F79" t="s">
        <v>89</v>
      </c>
      <c r="G79">
        <v>177</v>
      </c>
      <c r="H79" t="s">
        <v>843</v>
      </c>
      <c r="I79">
        <v>683220</v>
      </c>
      <c r="J79" t="s">
        <v>844</v>
      </c>
      <c r="K79" t="s">
        <v>381</v>
      </c>
      <c r="L79">
        <v>28</v>
      </c>
      <c r="M79" t="s">
        <v>845</v>
      </c>
      <c r="N79" t="s">
        <v>846</v>
      </c>
      <c r="O79" t="s">
        <v>847</v>
      </c>
      <c r="P79">
        <v>78</v>
      </c>
      <c r="Q79">
        <v>-3</v>
      </c>
      <c r="R79" t="s">
        <v>385</v>
      </c>
      <c r="S79">
        <v>1</v>
      </c>
    </row>
    <row r="80" spans="1:19" x14ac:dyDescent="0.35">
      <c r="A80">
        <v>1.83</v>
      </c>
      <c r="C80" t="s">
        <v>848</v>
      </c>
      <c r="D80">
        <v>88</v>
      </c>
      <c r="F80" t="s">
        <v>89</v>
      </c>
      <c r="G80">
        <v>162</v>
      </c>
      <c r="H80" t="s">
        <v>849</v>
      </c>
      <c r="I80">
        <v>213806</v>
      </c>
      <c r="J80" t="s">
        <v>850</v>
      </c>
      <c r="K80" t="s">
        <v>381</v>
      </c>
      <c r="L80">
        <v>31</v>
      </c>
      <c r="M80" t="s">
        <v>851</v>
      </c>
      <c r="N80" t="s">
        <v>852</v>
      </c>
      <c r="O80" t="s">
        <v>853</v>
      </c>
      <c r="P80">
        <v>79</v>
      </c>
      <c r="Q80">
        <v>-4</v>
      </c>
      <c r="R80" t="s">
        <v>385</v>
      </c>
      <c r="S80">
        <v>1</v>
      </c>
    </row>
    <row r="81" spans="1:19" x14ac:dyDescent="0.35">
      <c r="A81">
        <v>1.77</v>
      </c>
      <c r="B81">
        <v>44628</v>
      </c>
      <c r="C81" t="s">
        <v>854</v>
      </c>
      <c r="D81">
        <v>77.099999999999994</v>
      </c>
      <c r="E81" t="s">
        <v>855</v>
      </c>
      <c r="F81" t="s">
        <v>89</v>
      </c>
      <c r="G81">
        <v>201</v>
      </c>
      <c r="H81" t="s">
        <v>856</v>
      </c>
      <c r="I81">
        <v>1523179</v>
      </c>
      <c r="J81" t="s">
        <v>857</v>
      </c>
      <c r="K81" t="s">
        <v>381</v>
      </c>
      <c r="L81">
        <v>30</v>
      </c>
      <c r="M81" t="s">
        <v>858</v>
      </c>
      <c r="N81" t="s">
        <v>859</v>
      </c>
      <c r="O81" t="s">
        <v>860</v>
      </c>
      <c r="P81">
        <v>80</v>
      </c>
      <c r="Q81">
        <v>-5</v>
      </c>
      <c r="R81" t="s">
        <v>385</v>
      </c>
      <c r="S81">
        <v>1</v>
      </c>
    </row>
    <row r="82" spans="1:19" x14ac:dyDescent="0.35">
      <c r="A82">
        <v>1.74</v>
      </c>
      <c r="B82">
        <v>44765</v>
      </c>
      <c r="C82" t="s">
        <v>861</v>
      </c>
      <c r="D82">
        <v>83.9</v>
      </c>
      <c r="E82" t="s">
        <v>862</v>
      </c>
      <c r="F82" t="s">
        <v>89</v>
      </c>
      <c r="G82">
        <v>155</v>
      </c>
      <c r="H82" t="s">
        <v>863</v>
      </c>
      <c r="I82">
        <v>233855</v>
      </c>
      <c r="J82" t="s">
        <v>864</v>
      </c>
      <c r="K82" t="s">
        <v>381</v>
      </c>
      <c r="L82">
        <v>24</v>
      </c>
      <c r="M82" t="s">
        <v>865</v>
      </c>
      <c r="N82" t="s">
        <v>866</v>
      </c>
      <c r="O82" t="s">
        <v>867</v>
      </c>
      <c r="P82">
        <v>81</v>
      </c>
      <c r="Q82">
        <v>-6</v>
      </c>
      <c r="R82" t="s">
        <v>385</v>
      </c>
      <c r="S82">
        <v>1</v>
      </c>
    </row>
    <row r="83" spans="1:19" x14ac:dyDescent="0.35">
      <c r="A83">
        <v>1.55</v>
      </c>
      <c r="B83">
        <v>44614</v>
      </c>
      <c r="C83" t="s">
        <v>868</v>
      </c>
      <c r="D83">
        <v>92.5</v>
      </c>
      <c r="E83" t="s">
        <v>869</v>
      </c>
      <c r="F83" t="s">
        <v>89</v>
      </c>
      <c r="G83">
        <v>187</v>
      </c>
      <c r="H83" t="s">
        <v>870</v>
      </c>
      <c r="I83">
        <v>256607</v>
      </c>
      <c r="J83" t="s">
        <v>871</v>
      </c>
      <c r="K83" t="s">
        <v>381</v>
      </c>
      <c r="L83">
        <v>34</v>
      </c>
      <c r="M83" t="s">
        <v>872</v>
      </c>
      <c r="N83" t="s">
        <v>873</v>
      </c>
      <c r="O83" t="s">
        <v>874</v>
      </c>
      <c r="P83">
        <v>82</v>
      </c>
      <c r="Q83">
        <v>-7</v>
      </c>
      <c r="R83" t="s">
        <v>385</v>
      </c>
      <c r="S83">
        <v>1</v>
      </c>
    </row>
    <row r="84" spans="1:19" x14ac:dyDescent="0.35">
      <c r="A84">
        <v>1.8</v>
      </c>
      <c r="B84">
        <v>44971</v>
      </c>
      <c r="C84" t="s">
        <v>376</v>
      </c>
      <c r="D84">
        <v>86.2</v>
      </c>
      <c r="E84" t="s">
        <v>875</v>
      </c>
      <c r="F84" t="s">
        <v>89</v>
      </c>
      <c r="G84">
        <v>315</v>
      </c>
      <c r="H84" t="s">
        <v>876</v>
      </c>
      <c r="I84">
        <v>93473</v>
      </c>
      <c r="J84" t="s">
        <v>877</v>
      </c>
      <c r="K84" t="s">
        <v>381</v>
      </c>
      <c r="L84">
        <v>30</v>
      </c>
      <c r="M84" t="s">
        <v>878</v>
      </c>
      <c r="N84" t="s">
        <v>383</v>
      </c>
      <c r="O84" t="s">
        <v>879</v>
      </c>
      <c r="P84">
        <v>83</v>
      </c>
      <c r="Q84">
        <v>-8</v>
      </c>
      <c r="R84" t="s">
        <v>385</v>
      </c>
      <c r="S84">
        <v>1</v>
      </c>
    </row>
    <row r="85" spans="1:19" x14ac:dyDescent="0.35">
      <c r="A85">
        <v>0.18</v>
      </c>
      <c r="B85">
        <v>44633</v>
      </c>
      <c r="C85" t="s">
        <v>880</v>
      </c>
      <c r="D85">
        <v>83.9</v>
      </c>
      <c r="E85" t="s">
        <v>881</v>
      </c>
      <c r="F85" t="s">
        <v>89</v>
      </c>
      <c r="G85">
        <v>186</v>
      </c>
      <c r="H85" t="s">
        <v>882</v>
      </c>
      <c r="I85">
        <v>191624</v>
      </c>
      <c r="J85" t="s">
        <v>883</v>
      </c>
      <c r="K85" t="s">
        <v>381</v>
      </c>
      <c r="L85">
        <v>33</v>
      </c>
      <c r="M85" t="s">
        <v>884</v>
      </c>
      <c r="N85" t="s">
        <v>885</v>
      </c>
      <c r="O85" t="s">
        <v>886</v>
      </c>
      <c r="P85">
        <v>84</v>
      </c>
      <c r="Q85">
        <v>-9</v>
      </c>
      <c r="R85" t="s">
        <v>385</v>
      </c>
      <c r="S85">
        <v>1</v>
      </c>
    </row>
    <row r="86" spans="1:19" x14ac:dyDescent="0.35">
      <c r="A86">
        <v>1.8</v>
      </c>
      <c r="B86">
        <v>44617</v>
      </c>
      <c r="C86" t="s">
        <v>459</v>
      </c>
      <c r="D86">
        <v>88.5</v>
      </c>
      <c r="E86" t="s">
        <v>887</v>
      </c>
      <c r="F86" t="s">
        <v>89</v>
      </c>
      <c r="G86">
        <v>124</v>
      </c>
      <c r="H86" t="s">
        <v>888</v>
      </c>
      <c r="I86">
        <v>308712</v>
      </c>
      <c r="J86" t="s">
        <v>889</v>
      </c>
      <c r="K86" t="s">
        <v>381</v>
      </c>
      <c r="L86">
        <v>25</v>
      </c>
      <c r="M86" t="s">
        <v>890</v>
      </c>
      <c r="N86" t="s">
        <v>464</v>
      </c>
      <c r="O86" t="s">
        <v>891</v>
      </c>
      <c r="P86">
        <v>85</v>
      </c>
      <c r="Q86">
        <v>-10</v>
      </c>
      <c r="R86" t="s">
        <v>385</v>
      </c>
      <c r="S86">
        <v>1</v>
      </c>
    </row>
    <row r="87" spans="1:19" x14ac:dyDescent="0.35">
      <c r="A87">
        <v>1.8</v>
      </c>
      <c r="B87">
        <v>44742</v>
      </c>
      <c r="C87" t="s">
        <v>892</v>
      </c>
      <c r="D87">
        <v>83.9</v>
      </c>
      <c r="E87" t="s">
        <v>893</v>
      </c>
      <c r="F87" t="s">
        <v>89</v>
      </c>
      <c r="G87">
        <v>183</v>
      </c>
      <c r="H87" t="s">
        <v>894</v>
      </c>
      <c r="I87">
        <v>434258</v>
      </c>
      <c r="J87" t="s">
        <v>895</v>
      </c>
      <c r="K87" t="s">
        <v>381</v>
      </c>
      <c r="L87">
        <v>25</v>
      </c>
      <c r="M87" t="s">
        <v>896</v>
      </c>
      <c r="N87" t="s">
        <v>897</v>
      </c>
      <c r="O87" t="s">
        <v>898</v>
      </c>
      <c r="P87">
        <v>86</v>
      </c>
      <c r="Q87">
        <v>-11</v>
      </c>
      <c r="R87" t="s">
        <v>385</v>
      </c>
      <c r="S87">
        <v>1</v>
      </c>
    </row>
    <row r="88" spans="1:19" x14ac:dyDescent="0.35">
      <c r="A88">
        <v>1.71</v>
      </c>
      <c r="C88" t="s">
        <v>899</v>
      </c>
      <c r="D88">
        <v>77.099999999999994</v>
      </c>
      <c r="F88" t="s">
        <v>89</v>
      </c>
      <c r="G88">
        <v>189</v>
      </c>
      <c r="H88" t="s">
        <v>900</v>
      </c>
      <c r="I88">
        <v>345700</v>
      </c>
      <c r="J88" t="s">
        <v>901</v>
      </c>
      <c r="K88" t="s">
        <v>381</v>
      </c>
      <c r="L88">
        <v>31</v>
      </c>
      <c r="M88" t="s">
        <v>902</v>
      </c>
      <c r="N88" t="s">
        <v>903</v>
      </c>
      <c r="O88" t="s">
        <v>904</v>
      </c>
      <c r="P88">
        <v>87</v>
      </c>
      <c r="Q88">
        <v>-12</v>
      </c>
      <c r="R88" t="s">
        <v>385</v>
      </c>
      <c r="S88">
        <v>1</v>
      </c>
    </row>
    <row r="89" spans="1:19" x14ac:dyDescent="0.35">
      <c r="A89">
        <v>1.8</v>
      </c>
      <c r="B89">
        <v>44596</v>
      </c>
      <c r="C89" t="s">
        <v>376</v>
      </c>
      <c r="D89">
        <v>88.5</v>
      </c>
      <c r="E89" t="s">
        <v>711</v>
      </c>
      <c r="F89" t="s">
        <v>89</v>
      </c>
      <c r="G89">
        <v>109</v>
      </c>
      <c r="H89" t="s">
        <v>905</v>
      </c>
      <c r="I89">
        <v>247005</v>
      </c>
      <c r="J89" t="s">
        <v>906</v>
      </c>
      <c r="K89" t="s">
        <v>381</v>
      </c>
      <c r="L89">
        <v>24</v>
      </c>
      <c r="M89" t="s">
        <v>907</v>
      </c>
      <c r="N89" t="s">
        <v>383</v>
      </c>
      <c r="O89" t="s">
        <v>908</v>
      </c>
      <c r="P89">
        <v>88</v>
      </c>
      <c r="Q89">
        <v>-13</v>
      </c>
      <c r="R89" t="s">
        <v>385</v>
      </c>
      <c r="S89">
        <v>1</v>
      </c>
    </row>
    <row r="90" spans="1:19" x14ac:dyDescent="0.35">
      <c r="A90">
        <v>1.77</v>
      </c>
      <c r="B90">
        <v>44647</v>
      </c>
      <c r="C90" t="s">
        <v>909</v>
      </c>
      <c r="D90">
        <v>86.2</v>
      </c>
      <c r="E90" t="s">
        <v>910</v>
      </c>
      <c r="F90" t="s">
        <v>89</v>
      </c>
      <c r="G90">
        <v>215</v>
      </c>
      <c r="H90" t="s">
        <v>911</v>
      </c>
      <c r="I90">
        <v>1721</v>
      </c>
      <c r="J90" t="s">
        <v>912</v>
      </c>
      <c r="K90" t="s">
        <v>381</v>
      </c>
      <c r="L90">
        <v>28</v>
      </c>
      <c r="M90" t="s">
        <v>913</v>
      </c>
      <c r="N90" t="s">
        <v>914</v>
      </c>
      <c r="O90" t="s">
        <v>915</v>
      </c>
      <c r="P90">
        <v>89</v>
      </c>
      <c r="Q90">
        <v>-14</v>
      </c>
      <c r="R90" t="s">
        <v>385</v>
      </c>
      <c r="S90">
        <v>1</v>
      </c>
    </row>
    <row r="91" spans="1:19" x14ac:dyDescent="0.35">
      <c r="A91">
        <v>1.83</v>
      </c>
      <c r="B91">
        <v>44603</v>
      </c>
      <c r="C91" t="s">
        <v>376</v>
      </c>
      <c r="D91">
        <v>93</v>
      </c>
      <c r="E91" t="s">
        <v>916</v>
      </c>
      <c r="F91" t="s">
        <v>89</v>
      </c>
      <c r="G91">
        <v>107</v>
      </c>
      <c r="H91" t="s">
        <v>917</v>
      </c>
      <c r="I91">
        <v>755342</v>
      </c>
      <c r="J91" t="s">
        <v>918</v>
      </c>
      <c r="K91" t="s">
        <v>381</v>
      </c>
      <c r="L91">
        <v>25</v>
      </c>
      <c r="M91" t="s">
        <v>919</v>
      </c>
      <c r="N91" t="s">
        <v>383</v>
      </c>
      <c r="O91" t="s">
        <v>920</v>
      </c>
      <c r="P91">
        <v>90</v>
      </c>
      <c r="Q91">
        <v>-15</v>
      </c>
      <c r="R91" t="s">
        <v>385</v>
      </c>
      <c r="S91">
        <v>1</v>
      </c>
    </row>
    <row r="92" spans="1:19" x14ac:dyDescent="0.35">
      <c r="A92">
        <v>1.56</v>
      </c>
      <c r="B92">
        <v>44685</v>
      </c>
      <c r="C92" t="s">
        <v>921</v>
      </c>
      <c r="D92">
        <v>83</v>
      </c>
      <c r="E92" t="s">
        <v>922</v>
      </c>
      <c r="F92" t="s">
        <v>89</v>
      </c>
      <c r="G92">
        <v>200</v>
      </c>
      <c r="H92" t="s">
        <v>923</v>
      </c>
      <c r="I92">
        <v>733576</v>
      </c>
      <c r="J92" t="s">
        <v>924</v>
      </c>
      <c r="K92" t="s">
        <v>381</v>
      </c>
      <c r="L92">
        <v>24</v>
      </c>
      <c r="M92" t="s">
        <v>925</v>
      </c>
      <c r="N92" t="s">
        <v>926</v>
      </c>
      <c r="O92" t="s">
        <v>927</v>
      </c>
      <c r="P92">
        <v>91</v>
      </c>
      <c r="Q92">
        <v>-16</v>
      </c>
      <c r="R92" t="s">
        <v>385</v>
      </c>
      <c r="S92">
        <v>1</v>
      </c>
    </row>
    <row r="93" spans="1:19" x14ac:dyDescent="0.35">
      <c r="A93">
        <v>1.74</v>
      </c>
      <c r="B93">
        <v>44684</v>
      </c>
      <c r="C93" t="s">
        <v>928</v>
      </c>
      <c r="D93">
        <v>73</v>
      </c>
      <c r="E93" t="s">
        <v>929</v>
      </c>
      <c r="F93" t="s">
        <v>89</v>
      </c>
      <c r="G93">
        <v>176</v>
      </c>
      <c r="H93" t="s">
        <v>930</v>
      </c>
      <c r="I93">
        <v>658408</v>
      </c>
      <c r="J93" t="s">
        <v>931</v>
      </c>
      <c r="K93" t="s">
        <v>381</v>
      </c>
      <c r="L93">
        <v>27</v>
      </c>
      <c r="M93" t="s">
        <v>932</v>
      </c>
      <c r="N93" t="s">
        <v>933</v>
      </c>
      <c r="O93" t="s">
        <v>934</v>
      </c>
      <c r="P93">
        <v>92</v>
      </c>
      <c r="Q93">
        <v>-17</v>
      </c>
      <c r="R93" t="s">
        <v>385</v>
      </c>
      <c r="S93">
        <v>1</v>
      </c>
    </row>
    <row r="94" spans="1:19" x14ac:dyDescent="0.35">
      <c r="A94">
        <v>1.77</v>
      </c>
      <c r="B94">
        <v>44722</v>
      </c>
      <c r="C94" t="s">
        <v>935</v>
      </c>
      <c r="D94">
        <v>82.1</v>
      </c>
      <c r="E94" t="s">
        <v>936</v>
      </c>
      <c r="F94" t="s">
        <v>89</v>
      </c>
      <c r="G94">
        <v>167</v>
      </c>
      <c r="H94" t="s">
        <v>937</v>
      </c>
      <c r="I94">
        <v>326958</v>
      </c>
      <c r="J94" t="s">
        <v>938</v>
      </c>
      <c r="K94" t="s">
        <v>381</v>
      </c>
      <c r="L94">
        <v>25</v>
      </c>
      <c r="M94" t="s">
        <v>939</v>
      </c>
      <c r="N94" t="s">
        <v>940</v>
      </c>
      <c r="O94" t="s">
        <v>941</v>
      </c>
      <c r="P94">
        <v>93</v>
      </c>
      <c r="Q94">
        <v>-18</v>
      </c>
      <c r="R94" t="s">
        <v>385</v>
      </c>
      <c r="S94">
        <v>1</v>
      </c>
    </row>
    <row r="95" spans="1:19" x14ac:dyDescent="0.35">
      <c r="A95">
        <v>1.55</v>
      </c>
      <c r="B95">
        <v>44621</v>
      </c>
      <c r="C95" t="s">
        <v>606</v>
      </c>
      <c r="D95">
        <v>83</v>
      </c>
      <c r="E95" t="s">
        <v>942</v>
      </c>
      <c r="F95" t="s">
        <v>89</v>
      </c>
      <c r="G95">
        <v>129</v>
      </c>
      <c r="H95" t="s">
        <v>943</v>
      </c>
      <c r="I95">
        <v>179080</v>
      </c>
      <c r="J95" t="s">
        <v>944</v>
      </c>
      <c r="K95" t="s">
        <v>381</v>
      </c>
      <c r="L95">
        <v>29</v>
      </c>
      <c r="M95" t="s">
        <v>945</v>
      </c>
      <c r="N95" t="s">
        <v>610</v>
      </c>
      <c r="O95" t="s">
        <v>946</v>
      </c>
      <c r="P95">
        <v>94</v>
      </c>
      <c r="Q95">
        <v>-19</v>
      </c>
      <c r="R95" t="s">
        <v>385</v>
      </c>
      <c r="S95">
        <v>1</v>
      </c>
    </row>
    <row r="96" spans="1:19" x14ac:dyDescent="0.35">
      <c r="A96">
        <v>1.55</v>
      </c>
      <c r="B96">
        <v>44743</v>
      </c>
      <c r="C96" t="s">
        <v>947</v>
      </c>
      <c r="D96">
        <v>81.2</v>
      </c>
      <c r="E96" t="s">
        <v>948</v>
      </c>
      <c r="F96" t="s">
        <v>89</v>
      </c>
      <c r="G96">
        <v>232</v>
      </c>
      <c r="H96" t="s">
        <v>949</v>
      </c>
      <c r="I96">
        <v>9839</v>
      </c>
      <c r="J96" t="s">
        <v>950</v>
      </c>
      <c r="K96" t="s">
        <v>381</v>
      </c>
      <c r="L96">
        <v>36</v>
      </c>
      <c r="M96" t="s">
        <v>951</v>
      </c>
      <c r="N96" t="s">
        <v>952</v>
      </c>
      <c r="O96" t="s">
        <v>953</v>
      </c>
      <c r="P96">
        <v>95</v>
      </c>
      <c r="Q96">
        <v>-20</v>
      </c>
      <c r="R96" t="s">
        <v>385</v>
      </c>
      <c r="S96">
        <v>1</v>
      </c>
    </row>
    <row r="97" spans="1:19" x14ac:dyDescent="0.35">
      <c r="A97">
        <v>1.89</v>
      </c>
      <c r="B97">
        <v>44709</v>
      </c>
      <c r="C97" t="s">
        <v>954</v>
      </c>
      <c r="D97">
        <v>90.7</v>
      </c>
      <c r="E97" t="s">
        <v>955</v>
      </c>
      <c r="F97" t="s">
        <v>89</v>
      </c>
      <c r="G97">
        <v>213</v>
      </c>
      <c r="H97" t="s">
        <v>956</v>
      </c>
      <c r="I97">
        <v>595818</v>
      </c>
      <c r="J97" t="s">
        <v>957</v>
      </c>
      <c r="K97" t="s">
        <v>381</v>
      </c>
      <c r="L97">
        <v>23</v>
      </c>
      <c r="M97" t="s">
        <v>958</v>
      </c>
      <c r="N97" t="s">
        <v>959</v>
      </c>
      <c r="O97" t="s">
        <v>960</v>
      </c>
      <c r="P97">
        <v>96</v>
      </c>
      <c r="Q97">
        <v>-21</v>
      </c>
      <c r="R97" t="s">
        <v>385</v>
      </c>
      <c r="S97">
        <v>1</v>
      </c>
    </row>
    <row r="98" spans="1:19" x14ac:dyDescent="0.35">
      <c r="A98">
        <v>1.86</v>
      </c>
      <c r="B98">
        <v>44681</v>
      </c>
      <c r="C98" t="s">
        <v>961</v>
      </c>
      <c r="D98">
        <v>96.2</v>
      </c>
      <c r="E98" t="s">
        <v>962</v>
      </c>
      <c r="F98" t="s">
        <v>89</v>
      </c>
      <c r="G98">
        <v>195</v>
      </c>
      <c r="H98" t="s">
        <v>963</v>
      </c>
      <c r="I98">
        <v>1402559</v>
      </c>
      <c r="J98" t="s">
        <v>964</v>
      </c>
      <c r="K98" t="s">
        <v>381</v>
      </c>
      <c r="L98">
        <v>30</v>
      </c>
      <c r="M98" t="s">
        <v>965</v>
      </c>
      <c r="N98" t="s">
        <v>966</v>
      </c>
      <c r="O98" t="s">
        <v>967</v>
      </c>
      <c r="P98">
        <v>97</v>
      </c>
      <c r="Q98">
        <v>-22</v>
      </c>
      <c r="R98" t="s">
        <v>385</v>
      </c>
      <c r="S98">
        <v>1</v>
      </c>
    </row>
    <row r="99" spans="1:19" x14ac:dyDescent="0.35">
      <c r="A99">
        <v>1.8</v>
      </c>
      <c r="B99">
        <v>44640</v>
      </c>
      <c r="C99" t="s">
        <v>968</v>
      </c>
      <c r="D99">
        <v>79.400000000000006</v>
      </c>
      <c r="E99" t="s">
        <v>969</v>
      </c>
      <c r="F99" t="s">
        <v>89</v>
      </c>
      <c r="G99">
        <v>203</v>
      </c>
      <c r="H99" t="s">
        <v>970</v>
      </c>
      <c r="I99">
        <v>34025</v>
      </c>
      <c r="J99" t="s">
        <v>971</v>
      </c>
      <c r="K99" t="s">
        <v>381</v>
      </c>
      <c r="L99">
        <v>32</v>
      </c>
      <c r="M99" t="s">
        <v>972</v>
      </c>
      <c r="N99" t="s">
        <v>973</v>
      </c>
      <c r="O99" t="s">
        <v>974</v>
      </c>
      <c r="P99">
        <v>98</v>
      </c>
      <c r="Q99">
        <v>-23</v>
      </c>
      <c r="R99" t="s">
        <v>385</v>
      </c>
      <c r="S99">
        <v>1</v>
      </c>
    </row>
    <row r="100" spans="1:19" x14ac:dyDescent="0.35">
      <c r="A100">
        <v>1.74</v>
      </c>
      <c r="B100">
        <v>44695</v>
      </c>
      <c r="C100" t="s">
        <v>975</v>
      </c>
      <c r="D100">
        <v>81.2</v>
      </c>
      <c r="E100" t="s">
        <v>976</v>
      </c>
      <c r="F100" t="s">
        <v>89</v>
      </c>
      <c r="G100">
        <v>191</v>
      </c>
      <c r="H100" t="s">
        <v>638</v>
      </c>
      <c r="I100">
        <v>297397</v>
      </c>
      <c r="J100" t="s">
        <v>977</v>
      </c>
      <c r="K100" t="s">
        <v>381</v>
      </c>
      <c r="L100">
        <v>28</v>
      </c>
      <c r="M100" t="s">
        <v>978</v>
      </c>
      <c r="N100" t="s">
        <v>979</v>
      </c>
      <c r="O100" t="s">
        <v>980</v>
      </c>
      <c r="P100">
        <v>99</v>
      </c>
      <c r="Q100">
        <v>-24</v>
      </c>
      <c r="R100" t="s">
        <v>385</v>
      </c>
      <c r="S100">
        <v>1</v>
      </c>
    </row>
    <row r="101" spans="1:19" x14ac:dyDescent="0.35">
      <c r="A101">
        <v>1.56</v>
      </c>
      <c r="B101">
        <v>44605</v>
      </c>
      <c r="C101" t="s">
        <v>376</v>
      </c>
      <c r="D101">
        <v>90.7</v>
      </c>
      <c r="E101" t="s">
        <v>981</v>
      </c>
      <c r="F101" t="s">
        <v>89</v>
      </c>
      <c r="G101">
        <v>110</v>
      </c>
      <c r="H101" t="s">
        <v>982</v>
      </c>
      <c r="I101">
        <v>571999</v>
      </c>
      <c r="J101" t="s">
        <v>983</v>
      </c>
      <c r="K101" t="s">
        <v>381</v>
      </c>
      <c r="L101">
        <v>29</v>
      </c>
      <c r="M101" t="s">
        <v>984</v>
      </c>
      <c r="N101" t="s">
        <v>383</v>
      </c>
      <c r="O101" t="s">
        <v>985</v>
      </c>
      <c r="P101">
        <v>100</v>
      </c>
      <c r="Q101">
        <v>-25</v>
      </c>
      <c r="R101" t="s">
        <v>385</v>
      </c>
      <c r="S101">
        <v>1</v>
      </c>
    </row>
    <row r="102" spans="1:19" x14ac:dyDescent="0.35">
      <c r="A102">
        <v>1.55</v>
      </c>
      <c r="B102">
        <v>44666</v>
      </c>
      <c r="C102" t="s">
        <v>986</v>
      </c>
      <c r="D102">
        <v>89.8</v>
      </c>
      <c r="E102" t="s">
        <v>987</v>
      </c>
      <c r="F102" t="s">
        <v>89</v>
      </c>
      <c r="G102">
        <v>163</v>
      </c>
      <c r="H102" t="s">
        <v>988</v>
      </c>
      <c r="I102">
        <v>458360</v>
      </c>
      <c r="J102" t="s">
        <v>989</v>
      </c>
      <c r="K102" t="s">
        <v>381</v>
      </c>
      <c r="L102">
        <v>24</v>
      </c>
      <c r="M102" t="s">
        <v>990</v>
      </c>
      <c r="N102" t="s">
        <v>991</v>
      </c>
      <c r="O102" t="s">
        <v>992</v>
      </c>
      <c r="P102">
        <v>101</v>
      </c>
      <c r="Q102">
        <v>-26</v>
      </c>
      <c r="R102" t="s">
        <v>385</v>
      </c>
      <c r="S102">
        <v>1</v>
      </c>
    </row>
    <row r="103" spans="1:19" x14ac:dyDescent="0.35">
      <c r="A103">
        <v>1.74</v>
      </c>
      <c r="C103" t="s">
        <v>993</v>
      </c>
      <c r="D103">
        <v>79.8</v>
      </c>
      <c r="F103" t="s">
        <v>89</v>
      </c>
      <c r="G103">
        <v>180</v>
      </c>
      <c r="H103" t="s">
        <v>994</v>
      </c>
      <c r="I103">
        <v>907105</v>
      </c>
      <c r="J103" t="s">
        <v>995</v>
      </c>
      <c r="K103" t="s">
        <v>381</v>
      </c>
      <c r="L103">
        <v>22</v>
      </c>
      <c r="M103" t="s">
        <v>996</v>
      </c>
      <c r="N103" t="s">
        <v>997</v>
      </c>
      <c r="O103" t="s">
        <v>998</v>
      </c>
      <c r="P103">
        <v>102</v>
      </c>
      <c r="Q103">
        <v>-27</v>
      </c>
      <c r="R103" t="s">
        <v>385</v>
      </c>
      <c r="S103">
        <v>1</v>
      </c>
    </row>
    <row r="104" spans="1:19" x14ac:dyDescent="0.35">
      <c r="A104">
        <v>1.55</v>
      </c>
      <c r="B104">
        <v>44715</v>
      </c>
      <c r="C104" t="s">
        <v>999</v>
      </c>
      <c r="D104">
        <v>92.1</v>
      </c>
      <c r="E104" t="s">
        <v>1000</v>
      </c>
      <c r="F104" t="s">
        <v>89</v>
      </c>
      <c r="G104">
        <v>157</v>
      </c>
      <c r="H104" t="s">
        <v>1001</v>
      </c>
      <c r="I104">
        <v>675164</v>
      </c>
      <c r="J104" t="s">
        <v>1002</v>
      </c>
      <c r="K104" t="s">
        <v>381</v>
      </c>
      <c r="L104">
        <v>26</v>
      </c>
      <c r="M104" t="s">
        <v>1003</v>
      </c>
      <c r="N104" t="s">
        <v>1004</v>
      </c>
      <c r="O104" t="s">
        <v>1005</v>
      </c>
      <c r="P104">
        <v>103</v>
      </c>
      <c r="Q104">
        <v>-28</v>
      </c>
      <c r="R104" t="s">
        <v>385</v>
      </c>
      <c r="S104">
        <v>1</v>
      </c>
    </row>
    <row r="105" spans="1:19" x14ac:dyDescent="0.35">
      <c r="A105">
        <v>1.74</v>
      </c>
      <c r="C105" t="s">
        <v>1006</v>
      </c>
      <c r="D105">
        <v>69.900000000000006</v>
      </c>
      <c r="F105" t="s">
        <v>89</v>
      </c>
      <c r="G105">
        <v>206</v>
      </c>
      <c r="H105" t="s">
        <v>1007</v>
      </c>
      <c r="I105">
        <v>25613</v>
      </c>
      <c r="J105" t="s">
        <v>1008</v>
      </c>
      <c r="K105" t="s">
        <v>381</v>
      </c>
      <c r="L105">
        <v>33</v>
      </c>
      <c r="M105" t="s">
        <v>1009</v>
      </c>
      <c r="N105" t="s">
        <v>1010</v>
      </c>
      <c r="O105" t="s">
        <v>1011</v>
      </c>
      <c r="P105">
        <v>104</v>
      </c>
      <c r="Q105">
        <v>-29</v>
      </c>
      <c r="R105" t="s">
        <v>385</v>
      </c>
      <c r="S105">
        <v>1</v>
      </c>
    </row>
    <row r="106" spans="1:19" x14ac:dyDescent="0.35">
      <c r="A106">
        <v>1.89</v>
      </c>
      <c r="B106">
        <v>44768</v>
      </c>
      <c r="C106" t="s">
        <v>1012</v>
      </c>
      <c r="D106">
        <v>85.7</v>
      </c>
      <c r="E106" t="s">
        <v>1013</v>
      </c>
      <c r="F106" t="s">
        <v>89</v>
      </c>
      <c r="G106">
        <v>208</v>
      </c>
      <c r="H106" t="s">
        <v>1014</v>
      </c>
      <c r="I106">
        <v>495051</v>
      </c>
      <c r="J106" t="s">
        <v>1015</v>
      </c>
      <c r="K106" t="s">
        <v>381</v>
      </c>
      <c r="L106">
        <v>46</v>
      </c>
      <c r="M106" t="s">
        <v>1016</v>
      </c>
      <c r="N106" t="s">
        <v>1017</v>
      </c>
      <c r="O106" t="s">
        <v>1018</v>
      </c>
      <c r="P106">
        <v>105</v>
      </c>
      <c r="Q106">
        <v>-30</v>
      </c>
      <c r="R106" t="s">
        <v>385</v>
      </c>
      <c r="S106">
        <v>1</v>
      </c>
    </row>
    <row r="107" spans="1:19" x14ac:dyDescent="0.35">
      <c r="A107">
        <v>1.55</v>
      </c>
      <c r="B107">
        <v>44723</v>
      </c>
      <c r="C107" t="s">
        <v>403</v>
      </c>
      <c r="D107">
        <v>89.8</v>
      </c>
      <c r="E107" t="s">
        <v>1019</v>
      </c>
      <c r="F107" t="s">
        <v>89</v>
      </c>
      <c r="G107">
        <v>126</v>
      </c>
      <c r="H107" t="s">
        <v>638</v>
      </c>
      <c r="I107">
        <v>337194</v>
      </c>
      <c r="J107" t="s">
        <v>1020</v>
      </c>
      <c r="K107" t="s">
        <v>381</v>
      </c>
      <c r="L107">
        <v>24</v>
      </c>
      <c r="M107" t="s">
        <v>1021</v>
      </c>
      <c r="N107" t="s">
        <v>408</v>
      </c>
      <c r="O107" t="s">
        <v>1022</v>
      </c>
      <c r="P107">
        <v>106</v>
      </c>
      <c r="Q107">
        <v>-31</v>
      </c>
      <c r="R107" t="s">
        <v>385</v>
      </c>
      <c r="S107">
        <v>1</v>
      </c>
    </row>
    <row r="108" spans="1:19" x14ac:dyDescent="0.35">
      <c r="A108">
        <v>1.86</v>
      </c>
      <c r="B108">
        <v>44774</v>
      </c>
      <c r="C108" t="s">
        <v>376</v>
      </c>
      <c r="D108">
        <v>97.5</v>
      </c>
      <c r="E108" t="s">
        <v>1023</v>
      </c>
      <c r="F108" t="s">
        <v>89</v>
      </c>
      <c r="G108">
        <v>120</v>
      </c>
      <c r="H108" t="s">
        <v>1024</v>
      </c>
      <c r="I108">
        <v>20698</v>
      </c>
      <c r="J108" t="s">
        <v>1025</v>
      </c>
      <c r="K108" t="s">
        <v>381</v>
      </c>
      <c r="L108">
        <v>29</v>
      </c>
      <c r="M108" t="s">
        <v>1026</v>
      </c>
      <c r="N108" t="s">
        <v>383</v>
      </c>
      <c r="O108" t="s">
        <v>1027</v>
      </c>
      <c r="P108">
        <v>107</v>
      </c>
      <c r="Q108">
        <v>-32</v>
      </c>
      <c r="R108" t="s">
        <v>385</v>
      </c>
      <c r="S108">
        <v>1</v>
      </c>
    </row>
    <row r="109" spans="1:19" x14ac:dyDescent="0.35">
      <c r="A109">
        <v>1.74</v>
      </c>
      <c r="B109">
        <v>44739</v>
      </c>
      <c r="C109" t="s">
        <v>1028</v>
      </c>
      <c r="D109">
        <v>78.900000000000006</v>
      </c>
      <c r="E109" t="s">
        <v>1029</v>
      </c>
      <c r="F109" t="s">
        <v>89</v>
      </c>
      <c r="G109">
        <v>150</v>
      </c>
      <c r="H109" t="s">
        <v>1030</v>
      </c>
      <c r="I109">
        <v>278578</v>
      </c>
      <c r="J109" t="s">
        <v>1031</v>
      </c>
      <c r="K109" t="s">
        <v>381</v>
      </c>
      <c r="L109">
        <v>28</v>
      </c>
      <c r="M109" t="s">
        <v>1032</v>
      </c>
      <c r="N109" t="s">
        <v>1033</v>
      </c>
      <c r="O109" t="s">
        <v>1034</v>
      </c>
      <c r="P109">
        <v>108</v>
      </c>
      <c r="Q109">
        <v>-33</v>
      </c>
      <c r="R109" t="s">
        <v>385</v>
      </c>
      <c r="S109">
        <v>1</v>
      </c>
    </row>
    <row r="110" spans="1:19" x14ac:dyDescent="0.35">
      <c r="A110">
        <v>1.74</v>
      </c>
      <c r="B110">
        <v>44620</v>
      </c>
      <c r="C110" t="s">
        <v>1035</v>
      </c>
      <c r="D110">
        <v>80.7</v>
      </c>
      <c r="E110" t="s">
        <v>1036</v>
      </c>
      <c r="F110" t="s">
        <v>89</v>
      </c>
      <c r="G110">
        <v>197</v>
      </c>
      <c r="H110" t="s">
        <v>1037</v>
      </c>
      <c r="I110">
        <v>227027</v>
      </c>
      <c r="J110" t="s">
        <v>1038</v>
      </c>
      <c r="K110" t="s">
        <v>381</v>
      </c>
      <c r="L110">
        <v>28</v>
      </c>
      <c r="M110" t="s">
        <v>1039</v>
      </c>
      <c r="N110" t="s">
        <v>1040</v>
      </c>
      <c r="O110" t="s">
        <v>1041</v>
      </c>
      <c r="P110">
        <v>109</v>
      </c>
      <c r="Q110">
        <v>-34</v>
      </c>
      <c r="R110" t="s">
        <v>385</v>
      </c>
      <c r="S110">
        <v>1</v>
      </c>
    </row>
    <row r="111" spans="1:19" x14ac:dyDescent="0.35">
      <c r="A111">
        <v>1.77</v>
      </c>
      <c r="B111">
        <v>44707</v>
      </c>
      <c r="C111" t="s">
        <v>1042</v>
      </c>
      <c r="D111">
        <v>83.9</v>
      </c>
      <c r="E111" t="s">
        <v>1043</v>
      </c>
      <c r="F111" t="s">
        <v>89</v>
      </c>
      <c r="G111">
        <v>198</v>
      </c>
      <c r="H111" t="s">
        <v>1044</v>
      </c>
      <c r="I111">
        <v>32083</v>
      </c>
      <c r="J111" t="s">
        <v>1045</v>
      </c>
      <c r="K111" t="s">
        <v>381</v>
      </c>
      <c r="L111">
        <v>33</v>
      </c>
      <c r="M111" t="s">
        <v>1046</v>
      </c>
      <c r="N111" t="s">
        <v>1047</v>
      </c>
      <c r="O111" t="s">
        <v>1048</v>
      </c>
      <c r="P111">
        <v>110</v>
      </c>
      <c r="Q111">
        <v>-35</v>
      </c>
      <c r="R111" t="s">
        <v>385</v>
      </c>
      <c r="S111">
        <v>1</v>
      </c>
    </row>
    <row r="112" spans="1:19" x14ac:dyDescent="0.35">
      <c r="A112">
        <v>1.86</v>
      </c>
      <c r="C112" t="s">
        <v>1049</v>
      </c>
      <c r="D112">
        <v>88.5</v>
      </c>
      <c r="F112" t="s">
        <v>89</v>
      </c>
      <c r="G112">
        <v>219</v>
      </c>
      <c r="H112" t="s">
        <v>1050</v>
      </c>
      <c r="I112">
        <v>916290</v>
      </c>
      <c r="J112" t="s">
        <v>989</v>
      </c>
      <c r="K112" t="s">
        <v>381</v>
      </c>
      <c r="L112">
        <v>28</v>
      </c>
      <c r="M112" t="s">
        <v>1051</v>
      </c>
      <c r="N112" t="s">
        <v>1052</v>
      </c>
      <c r="O112" t="s">
        <v>1053</v>
      </c>
      <c r="P112">
        <v>111</v>
      </c>
      <c r="Q112">
        <v>-36</v>
      </c>
      <c r="R112" t="s">
        <v>385</v>
      </c>
      <c r="S112">
        <v>1</v>
      </c>
    </row>
    <row r="113" spans="1:19" x14ac:dyDescent="0.35">
      <c r="A113">
        <v>1.89</v>
      </c>
      <c r="B113">
        <v>44693</v>
      </c>
      <c r="C113" t="s">
        <v>1054</v>
      </c>
      <c r="D113">
        <v>83.9</v>
      </c>
      <c r="E113" t="s">
        <v>1055</v>
      </c>
      <c r="F113" t="s">
        <v>89</v>
      </c>
      <c r="G113">
        <v>211</v>
      </c>
      <c r="H113" t="s">
        <v>1056</v>
      </c>
      <c r="I113">
        <v>683301</v>
      </c>
      <c r="J113" t="s">
        <v>1057</v>
      </c>
      <c r="K113" t="s">
        <v>381</v>
      </c>
      <c r="L113">
        <v>31</v>
      </c>
      <c r="M113" t="s">
        <v>1058</v>
      </c>
      <c r="N113" t="s">
        <v>1059</v>
      </c>
      <c r="O113" t="s">
        <v>1060</v>
      </c>
      <c r="P113">
        <v>112</v>
      </c>
      <c r="Q113">
        <v>-37</v>
      </c>
      <c r="R113" t="s">
        <v>385</v>
      </c>
      <c r="S113">
        <v>1</v>
      </c>
    </row>
    <row r="114" spans="1:19" x14ac:dyDescent="0.35">
      <c r="A114">
        <v>1.8</v>
      </c>
      <c r="B114">
        <v>44736</v>
      </c>
      <c r="C114" t="s">
        <v>1061</v>
      </c>
      <c r="D114">
        <v>79.8</v>
      </c>
      <c r="E114" t="s">
        <v>828</v>
      </c>
      <c r="F114" t="s">
        <v>89</v>
      </c>
      <c r="G114">
        <v>194</v>
      </c>
      <c r="H114" t="s">
        <v>1062</v>
      </c>
      <c r="I114">
        <v>523439</v>
      </c>
      <c r="J114" t="s">
        <v>1063</v>
      </c>
      <c r="K114" t="s">
        <v>381</v>
      </c>
      <c r="L114">
        <v>29</v>
      </c>
      <c r="M114" t="s">
        <v>1064</v>
      </c>
      <c r="N114" t="s">
        <v>1065</v>
      </c>
      <c r="O114" t="s">
        <v>1066</v>
      </c>
      <c r="P114">
        <v>113</v>
      </c>
      <c r="Q114">
        <v>-38</v>
      </c>
      <c r="R114" t="s">
        <v>385</v>
      </c>
      <c r="S114">
        <v>1</v>
      </c>
    </row>
    <row r="115" spans="1:19" x14ac:dyDescent="0.35">
      <c r="A115">
        <v>1.55</v>
      </c>
      <c r="B115">
        <v>44618</v>
      </c>
      <c r="C115" t="s">
        <v>1067</v>
      </c>
      <c r="D115">
        <v>83.9</v>
      </c>
      <c r="E115" t="s">
        <v>1068</v>
      </c>
      <c r="F115" t="s">
        <v>89</v>
      </c>
      <c r="G115">
        <v>207</v>
      </c>
      <c r="H115" t="s">
        <v>1069</v>
      </c>
      <c r="I115">
        <v>639107</v>
      </c>
      <c r="J115" t="s">
        <v>1070</v>
      </c>
      <c r="K115" t="s">
        <v>381</v>
      </c>
      <c r="L115">
        <v>29</v>
      </c>
      <c r="M115" t="s">
        <v>1071</v>
      </c>
      <c r="N115" t="s">
        <v>1072</v>
      </c>
      <c r="O115" t="s">
        <v>1073</v>
      </c>
      <c r="P115">
        <v>114</v>
      </c>
      <c r="Q115">
        <v>-39</v>
      </c>
      <c r="R115" t="s">
        <v>385</v>
      </c>
      <c r="S115">
        <v>1</v>
      </c>
    </row>
    <row r="116" spans="1:19" x14ac:dyDescent="0.35">
      <c r="A116">
        <v>1.71</v>
      </c>
      <c r="B116">
        <v>44698</v>
      </c>
      <c r="C116" t="s">
        <v>1074</v>
      </c>
      <c r="D116">
        <v>81.2</v>
      </c>
      <c r="E116" t="s">
        <v>1075</v>
      </c>
      <c r="F116" t="s">
        <v>89</v>
      </c>
      <c r="G116">
        <v>174</v>
      </c>
      <c r="H116" t="s">
        <v>1076</v>
      </c>
      <c r="I116">
        <v>915210</v>
      </c>
      <c r="J116" t="s">
        <v>1077</v>
      </c>
      <c r="K116" t="s">
        <v>381</v>
      </c>
      <c r="L116">
        <v>30</v>
      </c>
      <c r="M116" t="s">
        <v>1078</v>
      </c>
      <c r="N116" t="s">
        <v>1079</v>
      </c>
      <c r="O116" t="s">
        <v>1080</v>
      </c>
      <c r="P116">
        <v>115</v>
      </c>
      <c r="Q116">
        <v>-40</v>
      </c>
      <c r="R116" t="s">
        <v>385</v>
      </c>
      <c r="S116">
        <v>1</v>
      </c>
    </row>
    <row r="117" spans="1:19" x14ac:dyDescent="0.35">
      <c r="A117">
        <v>1.77</v>
      </c>
      <c r="B117">
        <v>44650</v>
      </c>
      <c r="C117" t="s">
        <v>1081</v>
      </c>
      <c r="D117">
        <v>69.900000000000006</v>
      </c>
      <c r="E117" t="s">
        <v>1082</v>
      </c>
      <c r="F117" t="s">
        <v>89</v>
      </c>
      <c r="G117">
        <v>209</v>
      </c>
      <c r="H117" t="s">
        <v>1083</v>
      </c>
      <c r="I117">
        <v>1129621</v>
      </c>
      <c r="J117" t="s">
        <v>1084</v>
      </c>
      <c r="K117" t="s">
        <v>381</v>
      </c>
      <c r="L117">
        <v>29</v>
      </c>
      <c r="M117" t="s">
        <v>1085</v>
      </c>
      <c r="N117" t="s">
        <v>1086</v>
      </c>
      <c r="O117" t="s">
        <v>1087</v>
      </c>
      <c r="P117">
        <v>116</v>
      </c>
      <c r="Q117">
        <v>-41</v>
      </c>
      <c r="R117" t="s">
        <v>385</v>
      </c>
      <c r="S117">
        <v>1</v>
      </c>
    </row>
    <row r="118" spans="1:19" x14ac:dyDescent="0.35">
      <c r="A118">
        <v>1.8</v>
      </c>
      <c r="B118">
        <v>44726</v>
      </c>
      <c r="C118" t="s">
        <v>1088</v>
      </c>
      <c r="D118">
        <v>83.9</v>
      </c>
      <c r="E118" t="s">
        <v>1089</v>
      </c>
      <c r="F118" t="s">
        <v>89</v>
      </c>
      <c r="G118">
        <v>230</v>
      </c>
      <c r="H118" t="s">
        <v>1090</v>
      </c>
      <c r="I118">
        <v>921544</v>
      </c>
      <c r="J118" t="s">
        <v>1091</v>
      </c>
      <c r="K118" t="s">
        <v>381</v>
      </c>
      <c r="L118">
        <v>28</v>
      </c>
      <c r="M118" t="s">
        <v>1092</v>
      </c>
      <c r="N118" t="s">
        <v>1093</v>
      </c>
      <c r="O118" t="s">
        <v>1094</v>
      </c>
      <c r="P118">
        <v>117</v>
      </c>
      <c r="Q118">
        <v>-42</v>
      </c>
      <c r="R118" t="s">
        <v>385</v>
      </c>
      <c r="S118">
        <v>1</v>
      </c>
    </row>
    <row r="119" spans="1:19" x14ac:dyDescent="0.35">
      <c r="A119">
        <v>1.74</v>
      </c>
      <c r="B119">
        <v>44733</v>
      </c>
      <c r="C119" t="s">
        <v>1095</v>
      </c>
      <c r="D119">
        <v>79.8</v>
      </c>
      <c r="E119" t="s">
        <v>1096</v>
      </c>
      <c r="F119" t="s">
        <v>89</v>
      </c>
      <c r="G119">
        <v>205</v>
      </c>
      <c r="H119" t="s">
        <v>1097</v>
      </c>
      <c r="I119">
        <v>722854</v>
      </c>
      <c r="J119" t="s">
        <v>1098</v>
      </c>
      <c r="K119" t="s">
        <v>381</v>
      </c>
      <c r="L119">
        <v>32</v>
      </c>
      <c r="M119" t="s">
        <v>1099</v>
      </c>
      <c r="N119" t="s">
        <v>1100</v>
      </c>
      <c r="O119" t="s">
        <v>1101</v>
      </c>
      <c r="P119">
        <v>118</v>
      </c>
      <c r="Q119">
        <v>-43</v>
      </c>
      <c r="R119" t="s">
        <v>385</v>
      </c>
      <c r="S119">
        <v>1</v>
      </c>
    </row>
    <row r="120" spans="1:19" x14ac:dyDescent="0.35">
      <c r="A120">
        <v>1.74</v>
      </c>
      <c r="B120">
        <v>44751</v>
      </c>
      <c r="C120" t="s">
        <v>1102</v>
      </c>
      <c r="D120">
        <v>83</v>
      </c>
      <c r="E120" t="s">
        <v>1103</v>
      </c>
      <c r="F120" t="s">
        <v>89</v>
      </c>
      <c r="G120">
        <v>164</v>
      </c>
      <c r="H120" t="s">
        <v>1104</v>
      </c>
      <c r="I120">
        <v>781908</v>
      </c>
      <c r="J120" t="s">
        <v>1105</v>
      </c>
      <c r="K120" t="s">
        <v>381</v>
      </c>
      <c r="L120">
        <v>28</v>
      </c>
      <c r="M120" t="s">
        <v>1106</v>
      </c>
      <c r="N120" t="s">
        <v>1107</v>
      </c>
      <c r="O120" t="s">
        <v>1108</v>
      </c>
      <c r="P120">
        <v>119</v>
      </c>
      <c r="Q120">
        <v>-44</v>
      </c>
      <c r="R120" t="s">
        <v>385</v>
      </c>
      <c r="S120">
        <v>1</v>
      </c>
    </row>
    <row r="121" spans="1:19" x14ac:dyDescent="0.35">
      <c r="A121">
        <v>1.55</v>
      </c>
      <c r="B121">
        <v>44760</v>
      </c>
      <c r="C121" t="s">
        <v>1109</v>
      </c>
      <c r="D121">
        <v>86.2</v>
      </c>
      <c r="E121" t="s">
        <v>1110</v>
      </c>
      <c r="F121" t="s">
        <v>89</v>
      </c>
      <c r="G121">
        <v>214</v>
      </c>
      <c r="H121" t="s">
        <v>1111</v>
      </c>
      <c r="I121">
        <v>352604</v>
      </c>
      <c r="J121" t="s">
        <v>1112</v>
      </c>
      <c r="K121" t="s">
        <v>381</v>
      </c>
      <c r="L121">
        <v>30</v>
      </c>
      <c r="M121" t="s">
        <v>760</v>
      </c>
      <c r="N121" t="s">
        <v>1113</v>
      </c>
      <c r="O121" t="s">
        <v>1114</v>
      </c>
      <c r="P121">
        <v>120</v>
      </c>
      <c r="Q121">
        <v>-45</v>
      </c>
      <c r="R121" t="s">
        <v>385</v>
      </c>
      <c r="S121">
        <v>1</v>
      </c>
    </row>
    <row r="122" spans="1:19" x14ac:dyDescent="0.35">
      <c r="A122">
        <v>1.8</v>
      </c>
      <c r="B122">
        <v>44687</v>
      </c>
      <c r="C122" t="s">
        <v>1115</v>
      </c>
      <c r="D122">
        <v>72.099999999999994</v>
      </c>
      <c r="E122" t="s">
        <v>1116</v>
      </c>
      <c r="F122" t="s">
        <v>89</v>
      </c>
      <c r="G122">
        <v>151</v>
      </c>
      <c r="H122" t="s">
        <v>1117</v>
      </c>
      <c r="I122">
        <v>327773</v>
      </c>
      <c r="J122" t="s">
        <v>1118</v>
      </c>
      <c r="K122" t="s">
        <v>381</v>
      </c>
      <c r="L122">
        <v>31</v>
      </c>
      <c r="M122" t="s">
        <v>1119</v>
      </c>
      <c r="N122" t="s">
        <v>1120</v>
      </c>
      <c r="O122" t="s">
        <v>1121</v>
      </c>
      <c r="P122">
        <v>121</v>
      </c>
      <c r="Q122">
        <v>-46</v>
      </c>
      <c r="R122" t="s">
        <v>385</v>
      </c>
      <c r="S122">
        <v>1</v>
      </c>
    </row>
    <row r="123" spans="1:19" x14ac:dyDescent="0.35">
      <c r="A123">
        <v>1.56</v>
      </c>
      <c r="B123">
        <v>44651</v>
      </c>
      <c r="C123" t="s">
        <v>1122</v>
      </c>
      <c r="D123">
        <v>86.2</v>
      </c>
      <c r="E123" t="s">
        <v>1123</v>
      </c>
      <c r="F123" t="s">
        <v>89</v>
      </c>
      <c r="G123">
        <v>202</v>
      </c>
      <c r="H123" t="s">
        <v>1124</v>
      </c>
      <c r="I123">
        <v>848265</v>
      </c>
      <c r="J123" t="s">
        <v>1125</v>
      </c>
      <c r="K123" t="s">
        <v>381</v>
      </c>
      <c r="L123">
        <v>30</v>
      </c>
      <c r="M123" t="s">
        <v>1126</v>
      </c>
      <c r="N123" t="s">
        <v>1127</v>
      </c>
      <c r="O123" t="s">
        <v>1128</v>
      </c>
      <c r="P123">
        <v>122</v>
      </c>
      <c r="Q123">
        <v>-47</v>
      </c>
      <c r="R123" t="s">
        <v>385</v>
      </c>
      <c r="S123">
        <v>1</v>
      </c>
    </row>
    <row r="124" spans="1:19" x14ac:dyDescent="0.35">
      <c r="A124">
        <v>1.8</v>
      </c>
      <c r="C124" t="s">
        <v>1129</v>
      </c>
      <c r="D124">
        <v>81.2</v>
      </c>
      <c r="F124" t="s">
        <v>89</v>
      </c>
      <c r="G124">
        <v>225</v>
      </c>
      <c r="H124" t="s">
        <v>1130</v>
      </c>
      <c r="I124">
        <v>235246</v>
      </c>
      <c r="J124" t="s">
        <v>837</v>
      </c>
      <c r="K124" t="s">
        <v>381</v>
      </c>
      <c r="L124">
        <v>30</v>
      </c>
      <c r="M124" t="s">
        <v>1131</v>
      </c>
      <c r="N124" t="s">
        <v>1132</v>
      </c>
      <c r="O124" t="s">
        <v>1133</v>
      </c>
      <c r="P124">
        <v>123</v>
      </c>
      <c r="Q124">
        <v>-48</v>
      </c>
      <c r="R124" t="s">
        <v>385</v>
      </c>
      <c r="S124">
        <v>1</v>
      </c>
    </row>
    <row r="125" spans="1:19" x14ac:dyDescent="0.35">
      <c r="A125">
        <v>1.74</v>
      </c>
      <c r="C125" t="s">
        <v>1134</v>
      </c>
      <c r="D125">
        <v>79.8</v>
      </c>
      <c r="F125" t="s">
        <v>89</v>
      </c>
      <c r="G125">
        <v>212</v>
      </c>
      <c r="H125" t="s">
        <v>1135</v>
      </c>
      <c r="I125">
        <v>644351</v>
      </c>
      <c r="J125" t="s">
        <v>1136</v>
      </c>
      <c r="K125" t="s">
        <v>381</v>
      </c>
      <c r="L125">
        <v>32</v>
      </c>
      <c r="M125" t="s">
        <v>1137</v>
      </c>
      <c r="N125" t="s">
        <v>1138</v>
      </c>
      <c r="O125" t="s">
        <v>1139</v>
      </c>
      <c r="P125">
        <v>124</v>
      </c>
      <c r="Q125">
        <v>-49</v>
      </c>
      <c r="R125" t="s">
        <v>385</v>
      </c>
      <c r="S125">
        <v>1</v>
      </c>
    </row>
    <row r="126" spans="1:19" x14ac:dyDescent="0.35">
      <c r="A126">
        <v>1.55</v>
      </c>
      <c r="B126">
        <v>44757</v>
      </c>
      <c r="C126" t="s">
        <v>1140</v>
      </c>
      <c r="D126">
        <v>83.9</v>
      </c>
      <c r="E126" t="s">
        <v>1141</v>
      </c>
      <c r="F126" t="s">
        <v>89</v>
      </c>
      <c r="G126">
        <v>223</v>
      </c>
      <c r="H126" t="s">
        <v>638</v>
      </c>
      <c r="I126">
        <v>54259</v>
      </c>
      <c r="J126" t="s">
        <v>1142</v>
      </c>
      <c r="K126" t="s">
        <v>381</v>
      </c>
      <c r="L126">
        <v>29</v>
      </c>
      <c r="M126" t="s">
        <v>1143</v>
      </c>
      <c r="N126" t="s">
        <v>1144</v>
      </c>
      <c r="O126" t="s">
        <v>1145</v>
      </c>
      <c r="P126">
        <v>125</v>
      </c>
      <c r="Q126">
        <v>-50</v>
      </c>
      <c r="R126" t="s">
        <v>385</v>
      </c>
      <c r="S126">
        <v>1</v>
      </c>
    </row>
    <row r="127" spans="1:19" x14ac:dyDescent="0.35">
      <c r="A127">
        <v>1.8</v>
      </c>
      <c r="B127">
        <v>44668</v>
      </c>
      <c r="C127" t="s">
        <v>1146</v>
      </c>
      <c r="D127">
        <v>90.7</v>
      </c>
      <c r="E127" t="s">
        <v>1147</v>
      </c>
      <c r="F127" t="s">
        <v>89</v>
      </c>
      <c r="G127">
        <v>169</v>
      </c>
      <c r="H127" t="s">
        <v>1148</v>
      </c>
      <c r="I127">
        <v>296529</v>
      </c>
      <c r="J127" t="s">
        <v>1149</v>
      </c>
      <c r="K127" t="s">
        <v>381</v>
      </c>
      <c r="L127">
        <v>28</v>
      </c>
      <c r="M127" t="s">
        <v>1150</v>
      </c>
      <c r="N127" t="s">
        <v>1151</v>
      </c>
      <c r="O127" t="s">
        <v>1152</v>
      </c>
      <c r="P127">
        <v>126</v>
      </c>
      <c r="Q127">
        <v>-51</v>
      </c>
      <c r="R127" t="s">
        <v>385</v>
      </c>
      <c r="S127">
        <v>1</v>
      </c>
    </row>
    <row r="128" spans="1:19" x14ac:dyDescent="0.35">
      <c r="A128">
        <v>1.77</v>
      </c>
      <c r="B128">
        <v>44750</v>
      </c>
      <c r="C128" t="s">
        <v>1153</v>
      </c>
      <c r="D128">
        <v>76.2</v>
      </c>
      <c r="E128" t="s">
        <v>1154</v>
      </c>
      <c r="F128" t="s">
        <v>89</v>
      </c>
      <c r="G128">
        <v>229</v>
      </c>
      <c r="H128" t="s">
        <v>1155</v>
      </c>
      <c r="I128">
        <v>1523543</v>
      </c>
      <c r="J128" t="s">
        <v>1156</v>
      </c>
      <c r="K128" t="s">
        <v>381</v>
      </c>
      <c r="L128">
        <v>39</v>
      </c>
      <c r="M128" t="s">
        <v>1157</v>
      </c>
      <c r="N128" t="s">
        <v>1158</v>
      </c>
      <c r="O128" t="s">
        <v>1159</v>
      </c>
      <c r="P128">
        <v>127</v>
      </c>
      <c r="Q128">
        <v>-52</v>
      </c>
      <c r="R128" t="s">
        <v>385</v>
      </c>
      <c r="S128">
        <v>1</v>
      </c>
    </row>
    <row r="129" spans="1:19" x14ac:dyDescent="0.35">
      <c r="A129">
        <v>1.77</v>
      </c>
      <c r="B129">
        <v>44704</v>
      </c>
      <c r="C129" t="s">
        <v>1160</v>
      </c>
      <c r="D129">
        <v>82.1</v>
      </c>
      <c r="E129" t="s">
        <v>1161</v>
      </c>
      <c r="F129" t="s">
        <v>89</v>
      </c>
      <c r="G129">
        <v>140</v>
      </c>
      <c r="H129" t="s">
        <v>1162</v>
      </c>
      <c r="I129">
        <v>544958</v>
      </c>
      <c r="J129" t="s">
        <v>1163</v>
      </c>
      <c r="K129" t="s">
        <v>381</v>
      </c>
      <c r="L129">
        <v>30</v>
      </c>
      <c r="M129" t="s">
        <v>1164</v>
      </c>
      <c r="N129" t="s">
        <v>1165</v>
      </c>
      <c r="O129" t="s">
        <v>1166</v>
      </c>
      <c r="P129">
        <v>128</v>
      </c>
      <c r="Q129">
        <v>-53</v>
      </c>
      <c r="R129" t="s">
        <v>385</v>
      </c>
      <c r="S129">
        <v>1</v>
      </c>
    </row>
    <row r="130" spans="1:19" x14ac:dyDescent="0.35">
      <c r="A130">
        <v>1.74</v>
      </c>
      <c r="B130">
        <v>44749</v>
      </c>
      <c r="C130" t="s">
        <v>1167</v>
      </c>
      <c r="D130">
        <v>66.2</v>
      </c>
      <c r="E130" t="s">
        <v>1168</v>
      </c>
      <c r="F130" t="s">
        <v>89</v>
      </c>
      <c r="G130">
        <v>231</v>
      </c>
      <c r="H130" t="s">
        <v>1169</v>
      </c>
      <c r="I130">
        <v>1223806</v>
      </c>
      <c r="J130" t="s">
        <v>1170</v>
      </c>
      <c r="K130" t="s">
        <v>381</v>
      </c>
      <c r="L130">
        <v>31</v>
      </c>
      <c r="M130" t="s">
        <v>1171</v>
      </c>
      <c r="N130" t="s">
        <v>1172</v>
      </c>
      <c r="O130" t="s">
        <v>1173</v>
      </c>
      <c r="P130">
        <v>129</v>
      </c>
      <c r="Q130">
        <v>-54</v>
      </c>
      <c r="R130" t="s">
        <v>385</v>
      </c>
      <c r="S130">
        <v>1</v>
      </c>
    </row>
    <row r="131" spans="1:19" x14ac:dyDescent="0.35">
      <c r="A131">
        <v>1.74</v>
      </c>
      <c r="B131">
        <v>44691</v>
      </c>
      <c r="C131" t="s">
        <v>1174</v>
      </c>
      <c r="D131">
        <v>81.599999999999994</v>
      </c>
      <c r="E131" t="s">
        <v>1175</v>
      </c>
      <c r="F131" t="s">
        <v>89</v>
      </c>
      <c r="G131">
        <v>226</v>
      </c>
      <c r="H131" t="s">
        <v>1176</v>
      </c>
      <c r="I131">
        <v>574502</v>
      </c>
      <c r="J131" t="s">
        <v>1177</v>
      </c>
      <c r="K131" t="s">
        <v>381</v>
      </c>
      <c r="L131">
        <v>38</v>
      </c>
      <c r="M131" t="s">
        <v>1178</v>
      </c>
      <c r="N131" t="s">
        <v>1179</v>
      </c>
      <c r="O131" t="s">
        <v>1180</v>
      </c>
      <c r="P131">
        <v>130</v>
      </c>
      <c r="Q131">
        <v>-55</v>
      </c>
      <c r="R131" t="s">
        <v>385</v>
      </c>
      <c r="S131">
        <v>1</v>
      </c>
    </row>
    <row r="132" spans="1:19" x14ac:dyDescent="0.35">
      <c r="A132">
        <v>1.8</v>
      </c>
      <c r="C132" t="s">
        <v>1181</v>
      </c>
      <c r="D132">
        <v>72.099999999999994</v>
      </c>
      <c r="F132" t="s">
        <v>89</v>
      </c>
      <c r="G132">
        <v>233</v>
      </c>
      <c r="H132" t="s">
        <v>1182</v>
      </c>
      <c r="I132">
        <v>851037</v>
      </c>
      <c r="J132" t="s">
        <v>1183</v>
      </c>
      <c r="K132" t="s">
        <v>381</v>
      </c>
      <c r="L132">
        <v>29</v>
      </c>
      <c r="M132" t="s">
        <v>1184</v>
      </c>
      <c r="N132" t="s">
        <v>1185</v>
      </c>
      <c r="O132" t="s">
        <v>1186</v>
      </c>
      <c r="P132">
        <v>131</v>
      </c>
      <c r="Q132">
        <v>-56</v>
      </c>
      <c r="R132" t="s">
        <v>385</v>
      </c>
      <c r="S132">
        <v>1</v>
      </c>
    </row>
    <row r="133" spans="1:19" x14ac:dyDescent="0.35">
      <c r="A133">
        <v>1.74</v>
      </c>
      <c r="B133">
        <v>44649</v>
      </c>
      <c r="C133" t="s">
        <v>1187</v>
      </c>
      <c r="D133">
        <v>72.099999999999994</v>
      </c>
      <c r="E133" t="s">
        <v>1188</v>
      </c>
      <c r="F133" t="s">
        <v>89</v>
      </c>
      <c r="G133">
        <v>222</v>
      </c>
      <c r="H133" t="s">
        <v>1189</v>
      </c>
      <c r="I133">
        <v>555634</v>
      </c>
      <c r="J133" t="s">
        <v>1190</v>
      </c>
      <c r="K133" t="s">
        <v>381</v>
      </c>
      <c r="L133">
        <v>31</v>
      </c>
      <c r="M133" t="s">
        <v>1191</v>
      </c>
      <c r="N133" t="s">
        <v>1192</v>
      </c>
      <c r="O133" t="s">
        <v>1193</v>
      </c>
      <c r="P133">
        <v>132</v>
      </c>
      <c r="Q133">
        <v>-57</v>
      </c>
      <c r="R133" t="s">
        <v>385</v>
      </c>
      <c r="S133">
        <v>1</v>
      </c>
    </row>
    <row r="134" spans="1:19" x14ac:dyDescent="0.35">
      <c r="A134">
        <v>1.8</v>
      </c>
      <c r="B134">
        <v>44705</v>
      </c>
      <c r="C134" t="s">
        <v>1194</v>
      </c>
      <c r="D134">
        <v>69.900000000000006</v>
      </c>
      <c r="E134" t="s">
        <v>1195</v>
      </c>
      <c r="F134" t="s">
        <v>89</v>
      </c>
      <c r="G134">
        <v>227</v>
      </c>
      <c r="H134" t="s">
        <v>1196</v>
      </c>
      <c r="I134">
        <v>1306552</v>
      </c>
      <c r="J134" t="s">
        <v>1197</v>
      </c>
      <c r="K134" t="s">
        <v>381</v>
      </c>
      <c r="L134">
        <v>30</v>
      </c>
      <c r="M134" t="s">
        <v>1198</v>
      </c>
      <c r="N134" t="s">
        <v>1199</v>
      </c>
      <c r="O134" t="s">
        <v>1200</v>
      </c>
      <c r="P134">
        <v>133</v>
      </c>
      <c r="Q134">
        <v>-58</v>
      </c>
      <c r="R134" t="s">
        <v>385</v>
      </c>
      <c r="S134">
        <v>1</v>
      </c>
    </row>
    <row r="135" spans="1:19" x14ac:dyDescent="0.35">
      <c r="A135">
        <v>1.77</v>
      </c>
      <c r="B135">
        <v>44761</v>
      </c>
      <c r="C135" t="s">
        <v>1201</v>
      </c>
      <c r="D135">
        <v>83.9</v>
      </c>
      <c r="E135" t="s">
        <v>1202</v>
      </c>
      <c r="F135" t="s">
        <v>89</v>
      </c>
      <c r="G135">
        <v>193</v>
      </c>
      <c r="H135" t="s">
        <v>1203</v>
      </c>
      <c r="I135">
        <v>1122311</v>
      </c>
      <c r="J135" t="s">
        <v>1204</v>
      </c>
      <c r="K135" t="s">
        <v>381</v>
      </c>
      <c r="L135">
        <v>21</v>
      </c>
      <c r="M135" t="s">
        <v>1205</v>
      </c>
      <c r="N135" t="s">
        <v>1206</v>
      </c>
      <c r="O135" t="s">
        <v>1207</v>
      </c>
      <c r="P135" t="s">
        <v>250</v>
      </c>
      <c r="Q135">
        <v>-59</v>
      </c>
      <c r="R135" t="s">
        <v>385</v>
      </c>
      <c r="S135">
        <v>1</v>
      </c>
    </row>
    <row r="136" spans="1:19" x14ac:dyDescent="0.35">
      <c r="A136">
        <v>1.71</v>
      </c>
      <c r="B136">
        <v>44683</v>
      </c>
      <c r="C136" t="s">
        <v>1208</v>
      </c>
      <c r="D136">
        <v>66.2</v>
      </c>
      <c r="E136" t="s">
        <v>1209</v>
      </c>
      <c r="F136" t="s">
        <v>89</v>
      </c>
      <c r="G136">
        <v>216</v>
      </c>
      <c r="H136" t="s">
        <v>1210</v>
      </c>
      <c r="I136">
        <v>457993</v>
      </c>
      <c r="J136" t="s">
        <v>1211</v>
      </c>
      <c r="K136" t="s">
        <v>381</v>
      </c>
      <c r="L136">
        <v>31</v>
      </c>
      <c r="M136" t="s">
        <v>1212</v>
      </c>
      <c r="N136" t="s">
        <v>1213</v>
      </c>
      <c r="O136" t="s">
        <v>1214</v>
      </c>
      <c r="P136" t="s">
        <v>250</v>
      </c>
      <c r="Q136">
        <v>-59</v>
      </c>
      <c r="R136" t="s">
        <v>385</v>
      </c>
      <c r="S136">
        <v>1</v>
      </c>
    </row>
    <row r="137" spans="1:19" x14ac:dyDescent="0.35">
      <c r="A137">
        <v>1.8</v>
      </c>
      <c r="B137">
        <v>44680</v>
      </c>
      <c r="C137" t="s">
        <v>1215</v>
      </c>
      <c r="D137">
        <v>84.8</v>
      </c>
      <c r="E137" t="s">
        <v>1216</v>
      </c>
      <c r="F137" t="s">
        <v>89</v>
      </c>
      <c r="G137">
        <v>192</v>
      </c>
      <c r="H137" t="s">
        <v>1217</v>
      </c>
      <c r="I137">
        <v>253911</v>
      </c>
      <c r="J137" t="s">
        <v>1218</v>
      </c>
      <c r="K137" t="s">
        <v>381</v>
      </c>
      <c r="L137">
        <v>25</v>
      </c>
      <c r="M137" t="s">
        <v>1219</v>
      </c>
      <c r="N137" t="s">
        <v>1220</v>
      </c>
      <c r="O137" t="s">
        <v>1221</v>
      </c>
      <c r="P137" t="s">
        <v>250</v>
      </c>
      <c r="Q137">
        <v>-59</v>
      </c>
      <c r="R137" t="s">
        <v>385</v>
      </c>
      <c r="S137">
        <v>1</v>
      </c>
    </row>
    <row r="138" spans="1:19" x14ac:dyDescent="0.35">
      <c r="A138">
        <v>1.68</v>
      </c>
      <c r="B138">
        <v>44712</v>
      </c>
      <c r="C138" t="s">
        <v>1222</v>
      </c>
      <c r="D138">
        <v>70.8</v>
      </c>
      <c r="E138" t="s">
        <v>1223</v>
      </c>
      <c r="F138" t="s">
        <v>89</v>
      </c>
      <c r="G138">
        <v>199</v>
      </c>
      <c r="H138" t="s">
        <v>1224</v>
      </c>
      <c r="I138">
        <v>425160</v>
      </c>
      <c r="J138" t="s">
        <v>1225</v>
      </c>
      <c r="K138" t="s">
        <v>381</v>
      </c>
      <c r="L138">
        <v>24</v>
      </c>
      <c r="M138" t="s">
        <v>1226</v>
      </c>
      <c r="N138" t="s">
        <v>1227</v>
      </c>
      <c r="O138" t="s">
        <v>1228</v>
      </c>
      <c r="P138" t="s">
        <v>250</v>
      </c>
      <c r="Q138">
        <v>-59</v>
      </c>
      <c r="R138" t="s">
        <v>385</v>
      </c>
      <c r="S138">
        <v>1</v>
      </c>
    </row>
    <row r="139" spans="1:19" x14ac:dyDescent="0.35">
      <c r="A139">
        <v>1.8</v>
      </c>
      <c r="B139">
        <v>44645</v>
      </c>
      <c r="C139" t="s">
        <v>1229</v>
      </c>
      <c r="D139">
        <v>86.2</v>
      </c>
      <c r="E139" t="s">
        <v>1230</v>
      </c>
      <c r="F139" t="s">
        <v>89</v>
      </c>
      <c r="G139">
        <v>184</v>
      </c>
      <c r="H139" t="s">
        <v>1231</v>
      </c>
      <c r="I139">
        <v>199533</v>
      </c>
      <c r="J139" t="s">
        <v>1232</v>
      </c>
      <c r="K139" t="s">
        <v>381</v>
      </c>
      <c r="L139">
        <v>26</v>
      </c>
      <c r="M139" t="s">
        <v>1233</v>
      </c>
      <c r="N139" t="s">
        <v>1234</v>
      </c>
      <c r="O139" t="s">
        <v>1235</v>
      </c>
      <c r="P139" t="s">
        <v>254</v>
      </c>
      <c r="Q139">
        <v>-63</v>
      </c>
      <c r="R139" t="s">
        <v>385</v>
      </c>
      <c r="S139">
        <v>1</v>
      </c>
    </row>
    <row r="140" spans="1:19" x14ac:dyDescent="0.35">
      <c r="A140">
        <v>1.71</v>
      </c>
      <c r="B140">
        <v>44728</v>
      </c>
      <c r="C140" t="s">
        <v>1236</v>
      </c>
      <c r="D140">
        <v>73.5</v>
      </c>
      <c r="E140" t="s">
        <v>1237</v>
      </c>
      <c r="F140" t="s">
        <v>89</v>
      </c>
      <c r="G140">
        <v>221</v>
      </c>
      <c r="H140" t="s">
        <v>1238</v>
      </c>
      <c r="I140">
        <v>96918</v>
      </c>
      <c r="J140" t="s">
        <v>1239</v>
      </c>
      <c r="K140" t="s">
        <v>381</v>
      </c>
      <c r="L140">
        <v>30</v>
      </c>
      <c r="M140" t="s">
        <v>1240</v>
      </c>
      <c r="N140" t="s">
        <v>1241</v>
      </c>
      <c r="O140" t="s">
        <v>1242</v>
      </c>
      <c r="P140" t="s">
        <v>254</v>
      </c>
      <c r="Q140">
        <v>-63</v>
      </c>
      <c r="R140" t="s">
        <v>385</v>
      </c>
      <c r="S140">
        <v>1</v>
      </c>
    </row>
    <row r="141" spans="1:19" x14ac:dyDescent="0.35">
      <c r="A141">
        <v>1.74</v>
      </c>
      <c r="B141">
        <v>44721</v>
      </c>
      <c r="C141" t="s">
        <v>1243</v>
      </c>
      <c r="D141">
        <v>86.2</v>
      </c>
      <c r="E141" t="s">
        <v>1244</v>
      </c>
      <c r="F141" t="s">
        <v>89</v>
      </c>
      <c r="G141">
        <v>190</v>
      </c>
      <c r="H141" t="s">
        <v>1245</v>
      </c>
      <c r="I141">
        <v>464588</v>
      </c>
      <c r="J141" t="s">
        <v>1246</v>
      </c>
      <c r="K141" t="s">
        <v>381</v>
      </c>
      <c r="L141">
        <v>32</v>
      </c>
      <c r="M141" t="s">
        <v>1247</v>
      </c>
      <c r="N141" t="s">
        <v>1248</v>
      </c>
      <c r="O141" t="s">
        <v>1249</v>
      </c>
      <c r="P141" t="s">
        <v>254</v>
      </c>
      <c r="Q141">
        <v>-63</v>
      </c>
      <c r="R141" t="s">
        <v>385</v>
      </c>
      <c r="S141">
        <v>1</v>
      </c>
    </row>
    <row r="142" spans="1:19" x14ac:dyDescent="0.35">
      <c r="A142">
        <v>1.74</v>
      </c>
      <c r="B142">
        <v>44975</v>
      </c>
      <c r="C142" t="s">
        <v>1250</v>
      </c>
      <c r="D142">
        <v>69.900000000000006</v>
      </c>
      <c r="E142" t="s">
        <v>1251</v>
      </c>
      <c r="F142" t="s">
        <v>89</v>
      </c>
      <c r="G142">
        <v>234</v>
      </c>
      <c r="H142" t="s">
        <v>1252</v>
      </c>
      <c r="I142">
        <v>1095623</v>
      </c>
      <c r="J142" t="s">
        <v>1253</v>
      </c>
      <c r="K142" t="s">
        <v>381</v>
      </c>
      <c r="L142">
        <v>38</v>
      </c>
      <c r="M142" t="s">
        <v>1254</v>
      </c>
      <c r="N142" t="s">
        <v>1255</v>
      </c>
      <c r="O142" t="s">
        <v>1256</v>
      </c>
      <c r="P142" t="s">
        <v>254</v>
      </c>
      <c r="Q142">
        <v>-63</v>
      </c>
      <c r="R142" t="s">
        <v>385</v>
      </c>
      <c r="S142">
        <v>1</v>
      </c>
    </row>
    <row r="143" spans="1:19" x14ac:dyDescent="0.35">
      <c r="A143">
        <v>1.65</v>
      </c>
      <c r="B143">
        <v>44711</v>
      </c>
      <c r="C143" t="s">
        <v>1257</v>
      </c>
      <c r="D143">
        <v>63.5</v>
      </c>
      <c r="E143" t="s">
        <v>1258</v>
      </c>
      <c r="F143" t="s">
        <v>89</v>
      </c>
      <c r="G143">
        <v>228</v>
      </c>
      <c r="H143" t="s">
        <v>638</v>
      </c>
      <c r="I143">
        <v>839047</v>
      </c>
      <c r="J143" t="s">
        <v>1259</v>
      </c>
      <c r="K143" t="s">
        <v>381</v>
      </c>
      <c r="L143">
        <v>31</v>
      </c>
      <c r="M143" t="s">
        <v>1260</v>
      </c>
      <c r="N143" t="s">
        <v>1261</v>
      </c>
      <c r="O143" t="s">
        <v>1262</v>
      </c>
      <c r="P143" t="s">
        <v>254</v>
      </c>
      <c r="Q143">
        <v>-63</v>
      </c>
      <c r="R143" t="s">
        <v>385</v>
      </c>
      <c r="S143">
        <v>1</v>
      </c>
    </row>
    <row r="144" spans="1:19" x14ac:dyDescent="0.35">
      <c r="A144">
        <v>1.8</v>
      </c>
      <c r="B144">
        <v>44767</v>
      </c>
      <c r="C144" t="s">
        <v>487</v>
      </c>
      <c r="D144">
        <v>83.9</v>
      </c>
      <c r="E144" t="s">
        <v>1263</v>
      </c>
      <c r="F144" t="s">
        <v>89</v>
      </c>
      <c r="G144">
        <v>127</v>
      </c>
      <c r="H144" t="s">
        <v>1264</v>
      </c>
      <c r="I144">
        <v>18543</v>
      </c>
      <c r="J144" t="s">
        <v>1265</v>
      </c>
      <c r="K144" t="s">
        <v>381</v>
      </c>
      <c r="L144">
        <v>32</v>
      </c>
      <c r="M144" t="s">
        <v>1266</v>
      </c>
      <c r="N144" t="s">
        <v>492</v>
      </c>
      <c r="O144" t="s">
        <v>1267</v>
      </c>
      <c r="P144" t="s">
        <v>1268</v>
      </c>
      <c r="R144" t="s">
        <v>385</v>
      </c>
      <c r="S144">
        <v>1</v>
      </c>
    </row>
    <row r="145" spans="1:19" x14ac:dyDescent="0.35">
      <c r="A145">
        <v>1.55</v>
      </c>
      <c r="B145">
        <v>44738</v>
      </c>
      <c r="C145" t="s">
        <v>1269</v>
      </c>
      <c r="D145">
        <v>91.2</v>
      </c>
      <c r="E145" t="s">
        <v>1270</v>
      </c>
      <c r="F145" t="s">
        <v>257</v>
      </c>
      <c r="G145">
        <v>218</v>
      </c>
      <c r="H145" t="s">
        <v>638</v>
      </c>
      <c r="I145">
        <v>1382942</v>
      </c>
      <c r="J145" t="s">
        <v>1271</v>
      </c>
      <c r="K145" t="s">
        <v>381</v>
      </c>
      <c r="L145">
        <v>27</v>
      </c>
      <c r="M145" t="s">
        <v>1272</v>
      </c>
      <c r="N145" t="s">
        <v>1273</v>
      </c>
      <c r="O145" t="s">
        <v>1274</v>
      </c>
      <c r="P145" t="s">
        <v>1268</v>
      </c>
      <c r="R145" t="s">
        <v>385</v>
      </c>
      <c r="S145">
        <v>1</v>
      </c>
    </row>
    <row r="146" spans="1:19" x14ac:dyDescent="0.35">
      <c r="A146">
        <v>1.55</v>
      </c>
      <c r="B146">
        <v>44852</v>
      </c>
      <c r="C146" t="s">
        <v>376</v>
      </c>
      <c r="D146">
        <v>87.1</v>
      </c>
      <c r="E146" t="s">
        <v>1275</v>
      </c>
      <c r="F146" t="s">
        <v>378</v>
      </c>
      <c r="G146">
        <v>351</v>
      </c>
      <c r="H146" t="s">
        <v>1276</v>
      </c>
      <c r="I146">
        <v>5312</v>
      </c>
      <c r="J146" t="s">
        <v>1277</v>
      </c>
      <c r="K146" t="s">
        <v>1278</v>
      </c>
      <c r="L146">
        <v>35</v>
      </c>
      <c r="M146" t="s">
        <v>1279</v>
      </c>
      <c r="N146" t="s">
        <v>383</v>
      </c>
      <c r="O146" t="s">
        <v>1280</v>
      </c>
      <c r="P146">
        <v>1</v>
      </c>
      <c r="Q146">
        <v>650</v>
      </c>
      <c r="R146" t="s">
        <v>1281</v>
      </c>
      <c r="S146">
        <v>1</v>
      </c>
    </row>
    <row r="147" spans="1:19" x14ac:dyDescent="0.35">
      <c r="A147">
        <v>1.55</v>
      </c>
      <c r="B147">
        <v>44880</v>
      </c>
      <c r="C147" t="s">
        <v>376</v>
      </c>
      <c r="D147">
        <v>83.9</v>
      </c>
      <c r="E147" t="s">
        <v>1282</v>
      </c>
      <c r="F147" t="s">
        <v>378</v>
      </c>
      <c r="G147">
        <v>359</v>
      </c>
      <c r="H147" t="s">
        <v>1283</v>
      </c>
      <c r="I147">
        <v>4895</v>
      </c>
      <c r="J147" t="s">
        <v>760</v>
      </c>
      <c r="K147" t="s">
        <v>1278</v>
      </c>
      <c r="L147">
        <v>35</v>
      </c>
      <c r="M147" t="s">
        <v>1284</v>
      </c>
      <c r="N147" t="s">
        <v>383</v>
      </c>
      <c r="O147" t="s">
        <v>1285</v>
      </c>
      <c r="P147">
        <v>2</v>
      </c>
      <c r="Q147">
        <v>600</v>
      </c>
      <c r="R147" t="s">
        <v>1281</v>
      </c>
      <c r="S147">
        <v>1</v>
      </c>
    </row>
    <row r="148" spans="1:19" x14ac:dyDescent="0.35">
      <c r="A148">
        <v>1.55</v>
      </c>
      <c r="B148">
        <v>44875</v>
      </c>
      <c r="C148" t="s">
        <v>391</v>
      </c>
      <c r="D148">
        <v>91.2</v>
      </c>
      <c r="E148" t="s">
        <v>1286</v>
      </c>
      <c r="F148" t="s">
        <v>378</v>
      </c>
      <c r="G148">
        <v>357</v>
      </c>
      <c r="H148" t="s">
        <v>1287</v>
      </c>
      <c r="I148">
        <v>125959</v>
      </c>
      <c r="J148" t="s">
        <v>1288</v>
      </c>
      <c r="K148" t="s">
        <v>1278</v>
      </c>
      <c r="L148">
        <v>35</v>
      </c>
      <c r="M148" t="s">
        <v>1289</v>
      </c>
      <c r="N148" t="s">
        <v>396</v>
      </c>
      <c r="O148" t="s">
        <v>1290</v>
      </c>
      <c r="P148">
        <v>3</v>
      </c>
      <c r="Q148">
        <v>580</v>
      </c>
      <c r="R148" t="s">
        <v>1281</v>
      </c>
      <c r="S148">
        <v>1</v>
      </c>
    </row>
    <row r="149" spans="1:19" x14ac:dyDescent="0.35">
      <c r="A149">
        <v>1.77</v>
      </c>
      <c r="B149">
        <v>44925</v>
      </c>
      <c r="C149" t="s">
        <v>494</v>
      </c>
      <c r="D149">
        <v>91.6</v>
      </c>
      <c r="E149" t="s">
        <v>1291</v>
      </c>
      <c r="F149" t="s">
        <v>378</v>
      </c>
      <c r="G149">
        <v>355</v>
      </c>
      <c r="H149" t="s">
        <v>1292</v>
      </c>
      <c r="I149">
        <v>164390</v>
      </c>
      <c r="J149" t="s">
        <v>1293</v>
      </c>
      <c r="K149" t="s">
        <v>1278</v>
      </c>
      <c r="L149">
        <v>39</v>
      </c>
      <c r="M149" t="s">
        <v>1294</v>
      </c>
      <c r="N149" t="s">
        <v>499</v>
      </c>
      <c r="O149" t="s">
        <v>1295</v>
      </c>
      <c r="P149">
        <v>4</v>
      </c>
      <c r="Q149">
        <v>560</v>
      </c>
      <c r="R149" t="s">
        <v>1281</v>
      </c>
      <c r="S149">
        <v>1</v>
      </c>
    </row>
    <row r="150" spans="1:19" x14ac:dyDescent="0.35">
      <c r="A150">
        <v>0.15</v>
      </c>
      <c r="B150">
        <v>44842</v>
      </c>
      <c r="C150" t="s">
        <v>459</v>
      </c>
      <c r="D150">
        <v>88.5</v>
      </c>
      <c r="E150" t="s">
        <v>1296</v>
      </c>
      <c r="F150" t="s">
        <v>378</v>
      </c>
      <c r="G150">
        <v>356</v>
      </c>
      <c r="H150" t="s">
        <v>1297</v>
      </c>
      <c r="I150">
        <v>255163</v>
      </c>
      <c r="J150" t="s">
        <v>524</v>
      </c>
      <c r="K150" t="s">
        <v>1278</v>
      </c>
      <c r="L150">
        <v>37</v>
      </c>
      <c r="M150" t="s">
        <v>1298</v>
      </c>
      <c r="N150" t="s">
        <v>464</v>
      </c>
      <c r="O150" t="s">
        <v>1299</v>
      </c>
      <c r="P150">
        <v>5</v>
      </c>
      <c r="Q150">
        <v>500</v>
      </c>
      <c r="R150" t="s">
        <v>1281</v>
      </c>
      <c r="S150">
        <v>1</v>
      </c>
    </row>
    <row r="151" spans="1:19" x14ac:dyDescent="0.35">
      <c r="A151">
        <v>1.55</v>
      </c>
      <c r="B151">
        <v>44767</v>
      </c>
      <c r="C151" t="s">
        <v>391</v>
      </c>
      <c r="D151">
        <v>82.1</v>
      </c>
      <c r="E151" t="s">
        <v>1263</v>
      </c>
      <c r="F151" t="s">
        <v>378</v>
      </c>
      <c r="G151">
        <v>358</v>
      </c>
      <c r="H151" t="s">
        <v>1300</v>
      </c>
      <c r="I151">
        <v>112137</v>
      </c>
      <c r="J151" t="s">
        <v>1301</v>
      </c>
      <c r="K151" t="s">
        <v>1278</v>
      </c>
      <c r="L151">
        <v>36</v>
      </c>
      <c r="M151" t="s">
        <v>1302</v>
      </c>
      <c r="N151" t="s">
        <v>396</v>
      </c>
      <c r="O151" t="s">
        <v>1303</v>
      </c>
      <c r="P151">
        <v>6</v>
      </c>
      <c r="Q151">
        <v>400</v>
      </c>
      <c r="R151" t="s">
        <v>1281</v>
      </c>
      <c r="S151">
        <v>1</v>
      </c>
    </row>
    <row r="152" spans="1:19" x14ac:dyDescent="0.35">
      <c r="A152">
        <v>1.55</v>
      </c>
      <c r="B152">
        <v>44906</v>
      </c>
      <c r="C152" t="s">
        <v>376</v>
      </c>
      <c r="D152">
        <v>88.5</v>
      </c>
      <c r="E152" t="s">
        <v>1304</v>
      </c>
      <c r="F152" t="s">
        <v>378</v>
      </c>
      <c r="G152">
        <v>354</v>
      </c>
      <c r="H152" t="s">
        <v>638</v>
      </c>
      <c r="I152">
        <v>59012</v>
      </c>
      <c r="J152" t="s">
        <v>1305</v>
      </c>
      <c r="K152" t="s">
        <v>1278</v>
      </c>
      <c r="L152">
        <v>37</v>
      </c>
      <c r="M152" t="s">
        <v>1306</v>
      </c>
      <c r="N152" t="s">
        <v>383</v>
      </c>
      <c r="O152" t="s">
        <v>1307</v>
      </c>
      <c r="P152">
        <v>7</v>
      </c>
      <c r="Q152">
        <v>400</v>
      </c>
      <c r="R152" t="s">
        <v>1281</v>
      </c>
      <c r="S152">
        <v>1</v>
      </c>
    </row>
    <row r="153" spans="1:19" x14ac:dyDescent="0.35">
      <c r="A153">
        <v>1.65</v>
      </c>
      <c r="B153">
        <v>44946</v>
      </c>
      <c r="C153" t="s">
        <v>376</v>
      </c>
      <c r="D153">
        <v>70.3</v>
      </c>
      <c r="E153" t="s">
        <v>1308</v>
      </c>
      <c r="F153" t="s">
        <v>378</v>
      </c>
      <c r="G153">
        <v>360</v>
      </c>
      <c r="H153" t="s">
        <v>1309</v>
      </c>
      <c r="I153">
        <v>100797</v>
      </c>
      <c r="J153" t="s">
        <v>1310</v>
      </c>
      <c r="K153" t="s">
        <v>1278</v>
      </c>
      <c r="L153">
        <v>35</v>
      </c>
      <c r="M153" t="s">
        <v>1311</v>
      </c>
      <c r="N153" t="s">
        <v>383</v>
      </c>
      <c r="O153" t="s">
        <v>1312</v>
      </c>
      <c r="P153">
        <v>8</v>
      </c>
      <c r="Q153">
        <v>380</v>
      </c>
      <c r="R153" t="s">
        <v>1281</v>
      </c>
      <c r="S153">
        <v>1</v>
      </c>
    </row>
    <row r="154" spans="1:19" x14ac:dyDescent="0.35">
      <c r="A154">
        <v>1.56</v>
      </c>
      <c r="B154">
        <v>44705</v>
      </c>
      <c r="C154" t="s">
        <v>466</v>
      </c>
      <c r="D154">
        <v>91.2</v>
      </c>
      <c r="E154" t="s">
        <v>1195</v>
      </c>
      <c r="F154" t="s">
        <v>378</v>
      </c>
      <c r="G154">
        <v>352</v>
      </c>
      <c r="H154" t="s">
        <v>638</v>
      </c>
      <c r="I154">
        <v>1433136</v>
      </c>
      <c r="J154" t="s">
        <v>1313</v>
      </c>
      <c r="K154" t="s">
        <v>1278</v>
      </c>
      <c r="L154">
        <v>37</v>
      </c>
      <c r="M154" t="s">
        <v>1314</v>
      </c>
      <c r="N154" t="s">
        <v>471</v>
      </c>
      <c r="O154" t="s">
        <v>1315</v>
      </c>
      <c r="P154">
        <v>9</v>
      </c>
      <c r="Q154">
        <v>280</v>
      </c>
      <c r="R154" t="s">
        <v>1281</v>
      </c>
      <c r="S154">
        <v>1</v>
      </c>
    </row>
    <row r="155" spans="1:19" x14ac:dyDescent="0.35">
      <c r="A155">
        <v>1.77</v>
      </c>
      <c r="B155">
        <v>44936</v>
      </c>
      <c r="C155" t="s">
        <v>376</v>
      </c>
      <c r="D155">
        <v>86.2</v>
      </c>
      <c r="E155" t="s">
        <v>1316</v>
      </c>
      <c r="F155" t="s">
        <v>257</v>
      </c>
      <c r="G155">
        <v>353</v>
      </c>
      <c r="H155" t="s">
        <v>1317</v>
      </c>
      <c r="I155">
        <v>25569</v>
      </c>
      <c r="J155" t="s">
        <v>1318</v>
      </c>
      <c r="K155" t="s">
        <v>1278</v>
      </c>
      <c r="L155">
        <v>37</v>
      </c>
      <c r="M155" t="s">
        <v>1319</v>
      </c>
      <c r="N155" t="s">
        <v>383</v>
      </c>
      <c r="O155" t="s">
        <v>1320</v>
      </c>
      <c r="P155">
        <v>10</v>
      </c>
      <c r="R155" t="s">
        <v>1281</v>
      </c>
      <c r="S155">
        <v>1</v>
      </c>
    </row>
    <row r="156" spans="1:19" x14ac:dyDescent="0.35">
      <c r="A156">
        <v>1.77</v>
      </c>
      <c r="B156">
        <v>44930</v>
      </c>
      <c r="C156" t="s">
        <v>376</v>
      </c>
      <c r="D156">
        <v>86.2</v>
      </c>
      <c r="E156" t="s">
        <v>1321</v>
      </c>
      <c r="F156" t="s">
        <v>378</v>
      </c>
      <c r="G156">
        <v>407</v>
      </c>
      <c r="H156" t="s">
        <v>1322</v>
      </c>
      <c r="I156">
        <v>532455</v>
      </c>
      <c r="J156" t="s">
        <v>541</v>
      </c>
      <c r="K156" t="s">
        <v>1278</v>
      </c>
      <c r="L156">
        <v>43</v>
      </c>
      <c r="M156" t="s">
        <v>1323</v>
      </c>
      <c r="N156" t="s">
        <v>383</v>
      </c>
      <c r="O156" t="s">
        <v>1324</v>
      </c>
      <c r="P156">
        <v>1</v>
      </c>
      <c r="Q156">
        <v>640</v>
      </c>
      <c r="R156" t="s">
        <v>1325</v>
      </c>
      <c r="S156">
        <v>1</v>
      </c>
    </row>
    <row r="157" spans="1:19" x14ac:dyDescent="0.35">
      <c r="A157">
        <v>1.55</v>
      </c>
      <c r="B157">
        <v>44904</v>
      </c>
      <c r="C157" t="s">
        <v>480</v>
      </c>
      <c r="D157">
        <v>90.7</v>
      </c>
      <c r="E157" t="s">
        <v>1326</v>
      </c>
      <c r="F157" t="s">
        <v>378</v>
      </c>
      <c r="G157">
        <v>410</v>
      </c>
      <c r="H157" t="s">
        <v>638</v>
      </c>
      <c r="I157">
        <v>318213</v>
      </c>
      <c r="J157" t="s">
        <v>1327</v>
      </c>
      <c r="K157" t="s">
        <v>1278</v>
      </c>
      <c r="L157">
        <v>40</v>
      </c>
      <c r="M157" t="s">
        <v>1328</v>
      </c>
      <c r="N157" t="s">
        <v>485</v>
      </c>
      <c r="O157" t="s">
        <v>1329</v>
      </c>
      <c r="P157">
        <v>2</v>
      </c>
      <c r="Q157">
        <v>510</v>
      </c>
      <c r="R157" t="s">
        <v>1325</v>
      </c>
      <c r="S157">
        <v>1</v>
      </c>
    </row>
    <row r="158" spans="1:19" x14ac:dyDescent="0.35">
      <c r="A158">
        <v>1.86</v>
      </c>
      <c r="B158">
        <v>44887</v>
      </c>
      <c r="C158" t="s">
        <v>459</v>
      </c>
      <c r="D158">
        <v>90.7</v>
      </c>
      <c r="E158" t="s">
        <v>1330</v>
      </c>
      <c r="F158" t="s">
        <v>378</v>
      </c>
      <c r="G158">
        <v>403</v>
      </c>
      <c r="H158" t="s">
        <v>1331</v>
      </c>
      <c r="I158">
        <v>252855</v>
      </c>
      <c r="J158" t="s">
        <v>1332</v>
      </c>
      <c r="K158" t="s">
        <v>1278</v>
      </c>
      <c r="L158">
        <v>42</v>
      </c>
      <c r="M158" t="s">
        <v>1333</v>
      </c>
      <c r="N158" t="s">
        <v>464</v>
      </c>
      <c r="O158" t="s">
        <v>1334</v>
      </c>
      <c r="P158">
        <v>3</v>
      </c>
      <c r="Q158">
        <v>510</v>
      </c>
      <c r="R158" t="s">
        <v>1325</v>
      </c>
      <c r="S158">
        <v>1</v>
      </c>
    </row>
    <row r="159" spans="1:19" x14ac:dyDescent="0.35">
      <c r="A159">
        <v>1.95</v>
      </c>
      <c r="B159">
        <v>44866</v>
      </c>
      <c r="C159" t="s">
        <v>403</v>
      </c>
      <c r="D159">
        <v>98</v>
      </c>
      <c r="E159" t="s">
        <v>1335</v>
      </c>
      <c r="F159" t="s">
        <v>378</v>
      </c>
      <c r="G159">
        <v>409</v>
      </c>
      <c r="H159" t="s">
        <v>1336</v>
      </c>
      <c r="I159">
        <v>278759</v>
      </c>
      <c r="J159" t="s">
        <v>1337</v>
      </c>
      <c r="K159" t="s">
        <v>1278</v>
      </c>
      <c r="L159">
        <v>40</v>
      </c>
      <c r="M159" t="s">
        <v>1338</v>
      </c>
      <c r="N159" t="s">
        <v>408</v>
      </c>
      <c r="O159" t="s">
        <v>1339</v>
      </c>
      <c r="P159">
        <v>4</v>
      </c>
      <c r="Q159">
        <v>450</v>
      </c>
      <c r="R159" t="s">
        <v>1325</v>
      </c>
      <c r="S159">
        <v>1</v>
      </c>
    </row>
    <row r="160" spans="1:19" x14ac:dyDescent="0.35">
      <c r="A160">
        <v>1.8</v>
      </c>
      <c r="B160">
        <v>44591</v>
      </c>
      <c r="C160" t="s">
        <v>376</v>
      </c>
      <c r="D160">
        <v>77.099999999999994</v>
      </c>
      <c r="E160" t="s">
        <v>585</v>
      </c>
      <c r="F160" t="s">
        <v>378</v>
      </c>
      <c r="G160">
        <v>405</v>
      </c>
      <c r="H160" t="s">
        <v>1340</v>
      </c>
      <c r="I160">
        <v>29109</v>
      </c>
      <c r="J160" t="s">
        <v>1341</v>
      </c>
      <c r="K160" t="s">
        <v>1278</v>
      </c>
      <c r="L160">
        <v>40</v>
      </c>
      <c r="M160" t="s">
        <v>1342</v>
      </c>
      <c r="N160" t="s">
        <v>383</v>
      </c>
      <c r="O160" t="s">
        <v>1343</v>
      </c>
      <c r="P160">
        <v>5</v>
      </c>
      <c r="Q160">
        <v>420</v>
      </c>
      <c r="R160" t="s">
        <v>1325</v>
      </c>
      <c r="S160">
        <v>1</v>
      </c>
    </row>
    <row r="161" spans="1:19" x14ac:dyDescent="0.35">
      <c r="A161">
        <v>1.55</v>
      </c>
      <c r="B161">
        <v>44929</v>
      </c>
      <c r="C161" t="s">
        <v>538</v>
      </c>
      <c r="D161">
        <v>91.2</v>
      </c>
      <c r="E161" t="s">
        <v>1344</v>
      </c>
      <c r="F161" t="s">
        <v>378</v>
      </c>
      <c r="G161">
        <v>404</v>
      </c>
      <c r="H161" t="s">
        <v>1345</v>
      </c>
      <c r="I161">
        <v>8743</v>
      </c>
      <c r="J161" t="s">
        <v>989</v>
      </c>
      <c r="K161" t="s">
        <v>1278</v>
      </c>
      <c r="L161">
        <v>41</v>
      </c>
      <c r="M161" t="s">
        <v>1346</v>
      </c>
      <c r="N161" t="s">
        <v>542</v>
      </c>
      <c r="O161" t="s">
        <v>1347</v>
      </c>
      <c r="P161">
        <v>6</v>
      </c>
      <c r="Q161">
        <v>420</v>
      </c>
      <c r="R161" t="s">
        <v>1325</v>
      </c>
      <c r="S161">
        <v>1</v>
      </c>
    </row>
    <row r="162" spans="1:19" x14ac:dyDescent="0.35">
      <c r="A162">
        <v>1.56</v>
      </c>
      <c r="B162">
        <v>44816</v>
      </c>
      <c r="C162" t="s">
        <v>376</v>
      </c>
      <c r="D162">
        <v>85.3</v>
      </c>
      <c r="E162" t="s">
        <v>1348</v>
      </c>
      <c r="F162" t="s">
        <v>378</v>
      </c>
      <c r="G162">
        <v>406</v>
      </c>
      <c r="H162" t="s">
        <v>1349</v>
      </c>
      <c r="I162">
        <v>167005</v>
      </c>
      <c r="J162" t="s">
        <v>1350</v>
      </c>
      <c r="K162" t="s">
        <v>1278</v>
      </c>
      <c r="L162">
        <v>41</v>
      </c>
      <c r="M162" t="s">
        <v>1351</v>
      </c>
      <c r="N162" t="s">
        <v>383</v>
      </c>
      <c r="O162" t="s">
        <v>1352</v>
      </c>
      <c r="P162">
        <v>7</v>
      </c>
      <c r="Q162">
        <v>400</v>
      </c>
      <c r="R162" t="s">
        <v>1325</v>
      </c>
      <c r="S162">
        <v>1</v>
      </c>
    </row>
    <row r="163" spans="1:19" x14ac:dyDescent="0.35">
      <c r="A163">
        <v>1.86</v>
      </c>
      <c r="B163">
        <v>44923</v>
      </c>
      <c r="C163" t="s">
        <v>376</v>
      </c>
      <c r="D163">
        <v>94.3</v>
      </c>
      <c r="E163" t="s">
        <v>1353</v>
      </c>
      <c r="F163" t="s">
        <v>378</v>
      </c>
      <c r="G163">
        <v>402</v>
      </c>
      <c r="H163" t="s">
        <v>1354</v>
      </c>
      <c r="I163">
        <v>171764</v>
      </c>
      <c r="J163" t="s">
        <v>1355</v>
      </c>
      <c r="K163" t="s">
        <v>1278</v>
      </c>
      <c r="L163">
        <v>40</v>
      </c>
      <c r="M163" t="s">
        <v>1356</v>
      </c>
      <c r="N163" t="s">
        <v>383</v>
      </c>
      <c r="O163" t="s">
        <v>1357</v>
      </c>
      <c r="P163">
        <v>8</v>
      </c>
      <c r="Q163">
        <v>390</v>
      </c>
      <c r="R163" t="s">
        <v>1325</v>
      </c>
      <c r="S163">
        <v>1</v>
      </c>
    </row>
    <row r="164" spans="1:19" x14ac:dyDescent="0.35">
      <c r="A164">
        <v>1.55</v>
      </c>
      <c r="B164">
        <v>44820</v>
      </c>
      <c r="C164" t="s">
        <v>376</v>
      </c>
      <c r="D164">
        <v>94.8</v>
      </c>
      <c r="E164" t="s">
        <v>1358</v>
      </c>
      <c r="F164" t="s">
        <v>378</v>
      </c>
      <c r="G164">
        <v>401</v>
      </c>
      <c r="H164" t="s">
        <v>1359</v>
      </c>
      <c r="I164">
        <v>168610</v>
      </c>
      <c r="J164" t="s">
        <v>1360</v>
      </c>
      <c r="K164" t="s">
        <v>1278</v>
      </c>
      <c r="L164">
        <v>40</v>
      </c>
      <c r="M164" t="s">
        <v>1361</v>
      </c>
      <c r="N164" t="s">
        <v>383</v>
      </c>
      <c r="O164" t="s">
        <v>1362</v>
      </c>
      <c r="P164">
        <v>9</v>
      </c>
      <c r="Q164">
        <v>380</v>
      </c>
      <c r="R164" t="s">
        <v>1325</v>
      </c>
      <c r="S164">
        <v>1</v>
      </c>
    </row>
    <row r="165" spans="1:19" x14ac:dyDescent="0.35">
      <c r="A165">
        <v>1.8</v>
      </c>
      <c r="B165">
        <v>44848</v>
      </c>
      <c r="C165" t="s">
        <v>376</v>
      </c>
      <c r="D165">
        <v>72.599999999999994</v>
      </c>
      <c r="E165" t="s">
        <v>1363</v>
      </c>
      <c r="F165" t="s">
        <v>378</v>
      </c>
      <c r="G165">
        <v>408</v>
      </c>
      <c r="H165" t="s">
        <v>1364</v>
      </c>
      <c r="I165">
        <v>86878</v>
      </c>
      <c r="J165" t="s">
        <v>1365</v>
      </c>
      <c r="K165" t="s">
        <v>1278</v>
      </c>
      <c r="L165">
        <v>41</v>
      </c>
      <c r="M165" t="s">
        <v>1366</v>
      </c>
      <c r="N165" t="s">
        <v>383</v>
      </c>
      <c r="O165" t="s">
        <v>1367</v>
      </c>
      <c r="P165">
        <v>10</v>
      </c>
      <c r="Q165">
        <v>370</v>
      </c>
      <c r="R165" t="s">
        <v>1325</v>
      </c>
      <c r="S165">
        <v>1</v>
      </c>
    </row>
    <row r="166" spans="1:19" x14ac:dyDescent="0.35">
      <c r="A166">
        <v>1.74</v>
      </c>
      <c r="B166">
        <v>44861</v>
      </c>
      <c r="C166" t="s">
        <v>376</v>
      </c>
      <c r="D166">
        <v>78.5</v>
      </c>
      <c r="E166" t="s">
        <v>1368</v>
      </c>
      <c r="F166" t="s">
        <v>378</v>
      </c>
      <c r="G166">
        <v>458</v>
      </c>
      <c r="H166" t="s">
        <v>1369</v>
      </c>
      <c r="I166">
        <v>631875</v>
      </c>
      <c r="J166" t="s">
        <v>1370</v>
      </c>
      <c r="K166" t="s">
        <v>1278</v>
      </c>
      <c r="L166">
        <v>45</v>
      </c>
      <c r="M166" t="s">
        <v>1371</v>
      </c>
      <c r="N166" t="s">
        <v>383</v>
      </c>
      <c r="O166" t="s">
        <v>1372</v>
      </c>
      <c r="P166">
        <v>1</v>
      </c>
      <c r="Q166">
        <v>740</v>
      </c>
      <c r="R166" t="s">
        <v>1373</v>
      </c>
      <c r="S166">
        <v>1</v>
      </c>
    </row>
    <row r="167" spans="1:19" x14ac:dyDescent="0.35">
      <c r="A167">
        <v>1.74</v>
      </c>
      <c r="B167">
        <v>44829</v>
      </c>
      <c r="C167" t="s">
        <v>376</v>
      </c>
      <c r="D167">
        <v>83.9</v>
      </c>
      <c r="E167" t="s">
        <v>1374</v>
      </c>
      <c r="F167" t="s">
        <v>378</v>
      </c>
      <c r="G167">
        <v>451</v>
      </c>
      <c r="H167" t="s">
        <v>1375</v>
      </c>
      <c r="I167">
        <v>116627</v>
      </c>
      <c r="J167" t="s">
        <v>895</v>
      </c>
      <c r="K167" t="s">
        <v>1278</v>
      </c>
      <c r="L167">
        <v>45</v>
      </c>
      <c r="M167" t="s">
        <v>1376</v>
      </c>
      <c r="N167" t="s">
        <v>383</v>
      </c>
      <c r="O167" t="s">
        <v>1377</v>
      </c>
      <c r="P167">
        <v>2</v>
      </c>
      <c r="Q167">
        <v>640</v>
      </c>
      <c r="R167" t="s">
        <v>1373</v>
      </c>
      <c r="S167">
        <v>1</v>
      </c>
    </row>
    <row r="168" spans="1:19" x14ac:dyDescent="0.35">
      <c r="A168">
        <v>1.74</v>
      </c>
      <c r="B168">
        <v>44836</v>
      </c>
      <c r="C168" t="s">
        <v>376</v>
      </c>
      <c r="D168">
        <v>77.599999999999994</v>
      </c>
      <c r="E168" t="s">
        <v>1378</v>
      </c>
      <c r="F168" t="s">
        <v>378</v>
      </c>
      <c r="G168">
        <v>454</v>
      </c>
      <c r="H168" t="s">
        <v>1379</v>
      </c>
      <c r="I168">
        <v>26902</v>
      </c>
      <c r="J168" t="s">
        <v>1380</v>
      </c>
      <c r="K168" t="s">
        <v>1278</v>
      </c>
      <c r="L168">
        <v>45</v>
      </c>
      <c r="M168" t="s">
        <v>749</v>
      </c>
      <c r="N168" t="s">
        <v>383</v>
      </c>
      <c r="O168" t="s">
        <v>1381</v>
      </c>
      <c r="P168">
        <v>3</v>
      </c>
      <c r="Q168">
        <v>520</v>
      </c>
      <c r="R168" t="s">
        <v>1373</v>
      </c>
      <c r="S168">
        <v>1</v>
      </c>
    </row>
    <row r="169" spans="1:19" x14ac:dyDescent="0.35">
      <c r="A169">
        <v>1.74</v>
      </c>
      <c r="B169">
        <v>44879</v>
      </c>
      <c r="C169" t="s">
        <v>1160</v>
      </c>
      <c r="D169">
        <v>79.8</v>
      </c>
      <c r="E169" t="s">
        <v>1382</v>
      </c>
      <c r="F169" t="s">
        <v>378</v>
      </c>
      <c r="G169">
        <v>456</v>
      </c>
      <c r="H169" t="s">
        <v>1383</v>
      </c>
      <c r="I169">
        <v>95809</v>
      </c>
      <c r="J169" t="s">
        <v>1384</v>
      </c>
      <c r="K169" t="s">
        <v>1278</v>
      </c>
      <c r="L169">
        <v>48</v>
      </c>
      <c r="M169" t="s">
        <v>1385</v>
      </c>
      <c r="N169" t="s">
        <v>1165</v>
      </c>
      <c r="O169" t="s">
        <v>1386</v>
      </c>
      <c r="P169">
        <v>4</v>
      </c>
      <c r="Q169">
        <v>510</v>
      </c>
      <c r="R169" t="s">
        <v>1373</v>
      </c>
      <c r="S169">
        <v>1</v>
      </c>
    </row>
    <row r="170" spans="1:19" x14ac:dyDescent="0.35">
      <c r="A170">
        <v>1.55</v>
      </c>
      <c r="B170">
        <v>44885</v>
      </c>
      <c r="C170" t="s">
        <v>376</v>
      </c>
      <c r="D170">
        <v>83.9</v>
      </c>
      <c r="E170" t="s">
        <v>1387</v>
      </c>
      <c r="F170" t="s">
        <v>378</v>
      </c>
      <c r="G170">
        <v>457</v>
      </c>
      <c r="H170" t="s">
        <v>1388</v>
      </c>
      <c r="I170">
        <v>112592</v>
      </c>
      <c r="J170" t="s">
        <v>1389</v>
      </c>
      <c r="K170" t="s">
        <v>1278</v>
      </c>
      <c r="L170">
        <v>47</v>
      </c>
      <c r="M170" t="s">
        <v>1390</v>
      </c>
      <c r="N170" t="s">
        <v>383</v>
      </c>
      <c r="O170" t="s">
        <v>1391</v>
      </c>
      <c r="P170">
        <v>5</v>
      </c>
      <c r="Q170">
        <v>410</v>
      </c>
      <c r="R170" t="s">
        <v>1373</v>
      </c>
      <c r="S170">
        <v>1</v>
      </c>
    </row>
    <row r="171" spans="1:19" x14ac:dyDescent="0.35">
      <c r="A171">
        <v>1.77</v>
      </c>
      <c r="B171">
        <v>44858</v>
      </c>
      <c r="C171" t="s">
        <v>376</v>
      </c>
      <c r="D171">
        <v>81.599999999999994</v>
      </c>
      <c r="E171" t="s">
        <v>1392</v>
      </c>
      <c r="F171" t="s">
        <v>378</v>
      </c>
      <c r="G171">
        <v>452</v>
      </c>
      <c r="H171" t="s">
        <v>1393</v>
      </c>
      <c r="I171">
        <v>17714</v>
      </c>
      <c r="J171" t="s">
        <v>1310</v>
      </c>
      <c r="K171" t="s">
        <v>1278</v>
      </c>
      <c r="L171">
        <v>45</v>
      </c>
      <c r="M171" t="s">
        <v>1394</v>
      </c>
      <c r="N171" t="s">
        <v>383</v>
      </c>
      <c r="O171" t="s">
        <v>1395</v>
      </c>
      <c r="P171">
        <v>6</v>
      </c>
      <c r="Q171">
        <v>400</v>
      </c>
      <c r="R171" t="s">
        <v>1373</v>
      </c>
      <c r="S171">
        <v>1</v>
      </c>
    </row>
    <row r="172" spans="1:19" x14ac:dyDescent="0.35">
      <c r="A172">
        <v>1.68</v>
      </c>
      <c r="B172">
        <v>44915</v>
      </c>
      <c r="C172" t="s">
        <v>376</v>
      </c>
      <c r="D172">
        <v>74.8</v>
      </c>
      <c r="E172" t="s">
        <v>1396</v>
      </c>
      <c r="F172" t="s">
        <v>378</v>
      </c>
      <c r="G172">
        <v>453</v>
      </c>
      <c r="H172" t="s">
        <v>1397</v>
      </c>
      <c r="I172">
        <v>76101</v>
      </c>
      <c r="J172" t="s">
        <v>1398</v>
      </c>
      <c r="K172" t="s">
        <v>1278</v>
      </c>
      <c r="L172">
        <v>49</v>
      </c>
      <c r="M172" t="s">
        <v>1399</v>
      </c>
      <c r="N172" t="s">
        <v>383</v>
      </c>
      <c r="O172" t="s">
        <v>1400</v>
      </c>
      <c r="P172">
        <v>7</v>
      </c>
      <c r="Q172">
        <v>390</v>
      </c>
      <c r="R172" t="s">
        <v>1373</v>
      </c>
      <c r="S172">
        <v>1</v>
      </c>
    </row>
    <row r="173" spans="1:19" x14ac:dyDescent="0.35">
      <c r="A173">
        <v>1.8</v>
      </c>
      <c r="B173">
        <v>44822</v>
      </c>
      <c r="C173" t="s">
        <v>1160</v>
      </c>
      <c r="D173">
        <v>81.2</v>
      </c>
      <c r="E173" t="s">
        <v>1401</v>
      </c>
      <c r="F173" t="s">
        <v>378</v>
      </c>
      <c r="G173">
        <v>460</v>
      </c>
      <c r="H173" t="s">
        <v>1402</v>
      </c>
      <c r="I173">
        <v>278581</v>
      </c>
      <c r="J173" t="s">
        <v>1403</v>
      </c>
      <c r="K173" t="s">
        <v>1278</v>
      </c>
      <c r="L173">
        <v>46</v>
      </c>
      <c r="M173" t="s">
        <v>1404</v>
      </c>
      <c r="N173" t="s">
        <v>1165</v>
      </c>
      <c r="O173" t="s">
        <v>1405</v>
      </c>
      <c r="P173">
        <v>8</v>
      </c>
      <c r="Q173">
        <v>270</v>
      </c>
      <c r="R173" t="s">
        <v>1373</v>
      </c>
      <c r="S173">
        <v>1</v>
      </c>
    </row>
    <row r="174" spans="1:19" x14ac:dyDescent="0.35">
      <c r="A174">
        <v>1.56</v>
      </c>
      <c r="B174">
        <v>44818</v>
      </c>
      <c r="C174" t="s">
        <v>376</v>
      </c>
      <c r="D174">
        <v>83.9</v>
      </c>
      <c r="E174" t="s">
        <v>1406</v>
      </c>
      <c r="F174" t="s">
        <v>378</v>
      </c>
      <c r="G174">
        <v>455</v>
      </c>
      <c r="H174" t="s">
        <v>1407</v>
      </c>
      <c r="I174">
        <v>110150</v>
      </c>
      <c r="J174" t="s">
        <v>1398</v>
      </c>
      <c r="K174" t="s">
        <v>1278</v>
      </c>
      <c r="L174">
        <v>46</v>
      </c>
      <c r="M174" t="s">
        <v>1408</v>
      </c>
      <c r="N174" t="s">
        <v>383</v>
      </c>
      <c r="O174" t="s">
        <v>1409</v>
      </c>
      <c r="P174">
        <v>9</v>
      </c>
      <c r="Q174">
        <v>210</v>
      </c>
      <c r="R174" t="s">
        <v>1373</v>
      </c>
      <c r="S174">
        <v>1</v>
      </c>
    </row>
    <row r="175" spans="1:19" x14ac:dyDescent="0.35">
      <c r="A175">
        <v>1.71</v>
      </c>
      <c r="B175">
        <v>44632</v>
      </c>
      <c r="C175" t="s">
        <v>376</v>
      </c>
      <c r="D175">
        <v>79.400000000000006</v>
      </c>
      <c r="E175" t="s">
        <v>377</v>
      </c>
      <c r="F175" t="s">
        <v>257</v>
      </c>
      <c r="G175">
        <v>459</v>
      </c>
      <c r="H175" t="s">
        <v>1410</v>
      </c>
      <c r="I175">
        <v>13342</v>
      </c>
      <c r="J175" t="s">
        <v>1411</v>
      </c>
      <c r="K175" t="s">
        <v>1278</v>
      </c>
      <c r="L175">
        <v>46</v>
      </c>
      <c r="M175" t="s">
        <v>1412</v>
      </c>
      <c r="N175" t="s">
        <v>383</v>
      </c>
      <c r="O175" t="s">
        <v>1413</v>
      </c>
      <c r="P175">
        <v>10</v>
      </c>
      <c r="Q175">
        <v>350</v>
      </c>
      <c r="R175" t="s">
        <v>1373</v>
      </c>
      <c r="S175">
        <v>1</v>
      </c>
    </row>
    <row r="176" spans="1:19" x14ac:dyDescent="0.35">
      <c r="A176">
        <v>1.77</v>
      </c>
      <c r="B176">
        <v>44870</v>
      </c>
      <c r="C176" t="s">
        <v>376</v>
      </c>
      <c r="D176">
        <v>77.099999999999994</v>
      </c>
      <c r="E176" t="s">
        <v>1414</v>
      </c>
      <c r="F176" t="s">
        <v>378</v>
      </c>
      <c r="G176">
        <v>502</v>
      </c>
      <c r="H176" t="s">
        <v>1415</v>
      </c>
      <c r="I176">
        <v>721301</v>
      </c>
      <c r="J176" t="s">
        <v>1305</v>
      </c>
      <c r="K176" t="s">
        <v>1278</v>
      </c>
      <c r="L176">
        <v>52</v>
      </c>
      <c r="M176" t="s">
        <v>1416</v>
      </c>
      <c r="N176" t="s">
        <v>383</v>
      </c>
      <c r="O176" t="s">
        <v>1417</v>
      </c>
      <c r="P176">
        <v>1</v>
      </c>
      <c r="Q176">
        <v>630</v>
      </c>
      <c r="R176" t="s">
        <v>1418</v>
      </c>
      <c r="S176">
        <v>1</v>
      </c>
    </row>
    <row r="177" spans="1:19" x14ac:dyDescent="0.35">
      <c r="A177">
        <v>1.83</v>
      </c>
      <c r="C177" t="s">
        <v>376</v>
      </c>
      <c r="D177">
        <v>86.2</v>
      </c>
      <c r="F177" t="s">
        <v>378</v>
      </c>
      <c r="G177">
        <v>501</v>
      </c>
      <c r="H177" t="s">
        <v>1419</v>
      </c>
      <c r="I177">
        <v>297488</v>
      </c>
      <c r="J177" t="s">
        <v>1420</v>
      </c>
      <c r="K177" t="s">
        <v>1278</v>
      </c>
      <c r="L177">
        <v>50</v>
      </c>
      <c r="M177" t="s">
        <v>1421</v>
      </c>
      <c r="N177" t="s">
        <v>383</v>
      </c>
      <c r="O177" t="s">
        <v>1422</v>
      </c>
      <c r="P177">
        <v>2</v>
      </c>
      <c r="Q177">
        <v>620</v>
      </c>
      <c r="R177" t="s">
        <v>1418</v>
      </c>
      <c r="S177">
        <v>1</v>
      </c>
    </row>
    <row r="178" spans="1:19" x14ac:dyDescent="0.35">
      <c r="A178">
        <v>1.56</v>
      </c>
      <c r="B178">
        <v>44819</v>
      </c>
      <c r="C178" t="s">
        <v>376</v>
      </c>
      <c r="D178">
        <v>85.3</v>
      </c>
      <c r="E178" t="s">
        <v>1423</v>
      </c>
      <c r="F178" t="s">
        <v>378</v>
      </c>
      <c r="G178">
        <v>503</v>
      </c>
      <c r="H178" t="s">
        <v>1424</v>
      </c>
      <c r="I178">
        <v>33259</v>
      </c>
      <c r="J178" t="s">
        <v>1425</v>
      </c>
      <c r="K178" t="s">
        <v>1278</v>
      </c>
      <c r="L178">
        <v>50</v>
      </c>
      <c r="M178" t="s">
        <v>1426</v>
      </c>
      <c r="N178" t="s">
        <v>383</v>
      </c>
      <c r="O178" t="s">
        <v>1427</v>
      </c>
      <c r="P178">
        <v>3</v>
      </c>
      <c r="Q178">
        <v>590</v>
      </c>
      <c r="R178" t="s">
        <v>1418</v>
      </c>
      <c r="S178">
        <v>1</v>
      </c>
    </row>
    <row r="179" spans="1:19" x14ac:dyDescent="0.35">
      <c r="A179">
        <v>1.55</v>
      </c>
      <c r="B179">
        <v>44833</v>
      </c>
      <c r="C179" t="s">
        <v>376</v>
      </c>
      <c r="D179">
        <v>83.9</v>
      </c>
      <c r="E179" t="s">
        <v>1428</v>
      </c>
      <c r="F179" t="s">
        <v>378</v>
      </c>
      <c r="G179">
        <v>506</v>
      </c>
      <c r="H179" t="s">
        <v>1429</v>
      </c>
      <c r="I179">
        <v>153858</v>
      </c>
      <c r="J179" t="s">
        <v>1430</v>
      </c>
      <c r="K179" t="s">
        <v>1278</v>
      </c>
      <c r="L179">
        <v>51</v>
      </c>
      <c r="M179" t="s">
        <v>1431</v>
      </c>
      <c r="N179" t="s">
        <v>383</v>
      </c>
      <c r="O179" t="s">
        <v>1432</v>
      </c>
      <c r="P179">
        <v>4</v>
      </c>
      <c r="Q179">
        <v>520</v>
      </c>
      <c r="R179" t="s">
        <v>1418</v>
      </c>
      <c r="S179">
        <v>1</v>
      </c>
    </row>
    <row r="180" spans="1:19" x14ac:dyDescent="0.35">
      <c r="A180">
        <v>1.8</v>
      </c>
      <c r="B180">
        <v>44855</v>
      </c>
      <c r="C180" t="s">
        <v>649</v>
      </c>
      <c r="D180">
        <v>84.8</v>
      </c>
      <c r="E180" t="s">
        <v>1433</v>
      </c>
      <c r="F180" t="s">
        <v>378</v>
      </c>
      <c r="G180">
        <v>504</v>
      </c>
      <c r="H180" t="s">
        <v>1434</v>
      </c>
      <c r="I180">
        <v>825700</v>
      </c>
      <c r="J180" t="s">
        <v>1435</v>
      </c>
      <c r="K180" t="s">
        <v>1278</v>
      </c>
      <c r="L180">
        <v>52</v>
      </c>
      <c r="M180" t="s">
        <v>1436</v>
      </c>
      <c r="N180" t="s">
        <v>654</v>
      </c>
      <c r="O180" t="s">
        <v>1437</v>
      </c>
      <c r="P180">
        <v>5</v>
      </c>
      <c r="Q180">
        <v>500</v>
      </c>
      <c r="R180" t="s">
        <v>1418</v>
      </c>
      <c r="S180">
        <v>1</v>
      </c>
    </row>
    <row r="181" spans="1:19" x14ac:dyDescent="0.35">
      <c r="A181">
        <v>1.77</v>
      </c>
      <c r="B181">
        <v>44777</v>
      </c>
      <c r="C181" t="s">
        <v>480</v>
      </c>
      <c r="D181">
        <v>86.2</v>
      </c>
      <c r="E181" t="s">
        <v>1438</v>
      </c>
      <c r="F181" t="s">
        <v>378</v>
      </c>
      <c r="G181">
        <v>508</v>
      </c>
      <c r="H181" t="s">
        <v>1439</v>
      </c>
      <c r="I181">
        <v>519096</v>
      </c>
      <c r="J181" t="s">
        <v>462</v>
      </c>
      <c r="K181" t="s">
        <v>1278</v>
      </c>
      <c r="L181">
        <v>52</v>
      </c>
      <c r="M181" t="s">
        <v>1440</v>
      </c>
      <c r="N181" t="s">
        <v>485</v>
      </c>
      <c r="O181" t="s">
        <v>1441</v>
      </c>
      <c r="P181">
        <v>6</v>
      </c>
      <c r="Q181">
        <v>490</v>
      </c>
      <c r="R181" t="s">
        <v>1418</v>
      </c>
      <c r="S181">
        <v>1</v>
      </c>
    </row>
    <row r="182" spans="1:19" x14ac:dyDescent="0.35">
      <c r="A182">
        <v>1.86</v>
      </c>
      <c r="B182">
        <v>44831</v>
      </c>
      <c r="C182" t="s">
        <v>376</v>
      </c>
      <c r="D182">
        <v>90.7</v>
      </c>
      <c r="E182" t="s">
        <v>1442</v>
      </c>
      <c r="F182" t="s">
        <v>378</v>
      </c>
      <c r="G182">
        <v>505</v>
      </c>
      <c r="H182" t="s">
        <v>1443</v>
      </c>
      <c r="I182">
        <v>121517</v>
      </c>
      <c r="J182" t="s">
        <v>1444</v>
      </c>
      <c r="K182" t="s">
        <v>1278</v>
      </c>
      <c r="L182">
        <v>54</v>
      </c>
      <c r="M182" t="s">
        <v>1445</v>
      </c>
      <c r="N182" t="s">
        <v>383</v>
      </c>
      <c r="O182" t="s">
        <v>1446</v>
      </c>
      <c r="P182">
        <v>7</v>
      </c>
      <c r="Q182">
        <v>350</v>
      </c>
      <c r="R182" t="s">
        <v>1418</v>
      </c>
      <c r="S182">
        <v>1</v>
      </c>
    </row>
    <row r="183" spans="1:19" x14ac:dyDescent="0.35">
      <c r="A183">
        <v>1.68</v>
      </c>
      <c r="B183">
        <v>44878</v>
      </c>
      <c r="C183" t="s">
        <v>376</v>
      </c>
      <c r="D183">
        <v>72.099999999999994</v>
      </c>
      <c r="E183" t="s">
        <v>1447</v>
      </c>
      <c r="F183" t="s">
        <v>378</v>
      </c>
      <c r="G183">
        <v>507</v>
      </c>
      <c r="H183" t="s">
        <v>1448</v>
      </c>
      <c r="I183">
        <v>50856</v>
      </c>
      <c r="J183" t="s">
        <v>1449</v>
      </c>
      <c r="K183" t="s">
        <v>1278</v>
      </c>
      <c r="L183">
        <v>50</v>
      </c>
      <c r="M183" t="s">
        <v>1450</v>
      </c>
      <c r="N183" t="s">
        <v>383</v>
      </c>
      <c r="O183" t="s">
        <v>1451</v>
      </c>
      <c r="P183">
        <v>8</v>
      </c>
      <c r="Q183">
        <v>320</v>
      </c>
      <c r="R183" t="s">
        <v>1418</v>
      </c>
      <c r="S183">
        <v>1</v>
      </c>
    </row>
    <row r="184" spans="1:19" x14ac:dyDescent="0.35">
      <c r="A184">
        <v>1.8</v>
      </c>
      <c r="B184">
        <v>44834</v>
      </c>
      <c r="C184" t="s">
        <v>376</v>
      </c>
      <c r="D184">
        <v>85.3</v>
      </c>
      <c r="E184" t="s">
        <v>1452</v>
      </c>
      <c r="F184" t="s">
        <v>378</v>
      </c>
      <c r="G184">
        <v>509</v>
      </c>
      <c r="H184" t="s">
        <v>1453</v>
      </c>
      <c r="I184">
        <v>109071</v>
      </c>
      <c r="J184" t="s">
        <v>1454</v>
      </c>
      <c r="K184" t="s">
        <v>1278</v>
      </c>
      <c r="L184">
        <v>51</v>
      </c>
      <c r="M184" t="s">
        <v>1455</v>
      </c>
      <c r="N184" t="s">
        <v>383</v>
      </c>
      <c r="O184" t="s">
        <v>1456</v>
      </c>
      <c r="P184">
        <v>9</v>
      </c>
      <c r="Q184">
        <v>310</v>
      </c>
      <c r="R184" t="s">
        <v>1418</v>
      </c>
      <c r="S184">
        <v>1</v>
      </c>
    </row>
    <row r="185" spans="1:19" x14ac:dyDescent="0.35">
      <c r="A185">
        <v>1.83</v>
      </c>
      <c r="B185">
        <v>44945</v>
      </c>
      <c r="C185" t="s">
        <v>376</v>
      </c>
      <c r="D185">
        <v>102.1</v>
      </c>
      <c r="E185" t="s">
        <v>1457</v>
      </c>
      <c r="F185" t="s">
        <v>257</v>
      </c>
      <c r="G185">
        <v>510</v>
      </c>
      <c r="H185" t="s">
        <v>1458</v>
      </c>
      <c r="I185">
        <v>241233</v>
      </c>
      <c r="J185" t="s">
        <v>1459</v>
      </c>
      <c r="K185" t="s">
        <v>1278</v>
      </c>
      <c r="L185">
        <v>52</v>
      </c>
      <c r="M185" t="s">
        <v>1460</v>
      </c>
      <c r="N185" t="s">
        <v>383</v>
      </c>
      <c r="O185" t="s">
        <v>1461</v>
      </c>
      <c r="P185">
        <v>10</v>
      </c>
      <c r="Q185">
        <v>140</v>
      </c>
      <c r="R185" t="s">
        <v>1418</v>
      </c>
      <c r="S185">
        <v>1</v>
      </c>
    </row>
    <row r="186" spans="1:19" x14ac:dyDescent="0.35">
      <c r="A186">
        <v>1.86</v>
      </c>
      <c r="B186">
        <v>44919</v>
      </c>
      <c r="C186" t="s">
        <v>376</v>
      </c>
      <c r="D186">
        <v>90.7</v>
      </c>
      <c r="E186" t="s">
        <v>1462</v>
      </c>
      <c r="F186" t="s">
        <v>378</v>
      </c>
      <c r="G186">
        <v>553</v>
      </c>
      <c r="H186" t="s">
        <v>1463</v>
      </c>
      <c r="I186">
        <v>111119</v>
      </c>
      <c r="J186" t="s">
        <v>1464</v>
      </c>
      <c r="K186" t="s">
        <v>1278</v>
      </c>
      <c r="L186">
        <v>55</v>
      </c>
      <c r="M186" t="s">
        <v>1465</v>
      </c>
      <c r="N186" t="s">
        <v>383</v>
      </c>
      <c r="O186" t="s">
        <v>1466</v>
      </c>
      <c r="P186">
        <v>1</v>
      </c>
      <c r="Q186">
        <v>530</v>
      </c>
      <c r="R186" t="s">
        <v>1467</v>
      </c>
      <c r="S186">
        <v>1</v>
      </c>
    </row>
    <row r="187" spans="1:19" x14ac:dyDescent="0.35">
      <c r="A187">
        <v>1.83</v>
      </c>
      <c r="B187">
        <v>44886</v>
      </c>
      <c r="C187" t="s">
        <v>376</v>
      </c>
      <c r="D187">
        <v>93</v>
      </c>
      <c r="E187" t="s">
        <v>1468</v>
      </c>
      <c r="F187" t="s">
        <v>378</v>
      </c>
      <c r="G187">
        <v>558</v>
      </c>
      <c r="H187" t="s">
        <v>1469</v>
      </c>
      <c r="I187">
        <v>38826</v>
      </c>
      <c r="J187" t="s">
        <v>1470</v>
      </c>
      <c r="K187" t="s">
        <v>1278</v>
      </c>
      <c r="L187">
        <v>56</v>
      </c>
      <c r="M187" t="s">
        <v>1471</v>
      </c>
      <c r="N187" t="s">
        <v>383</v>
      </c>
      <c r="O187" t="s">
        <v>1472</v>
      </c>
      <c r="P187">
        <v>2</v>
      </c>
      <c r="Q187">
        <v>530</v>
      </c>
      <c r="R187" t="s">
        <v>1467</v>
      </c>
      <c r="S187">
        <v>1</v>
      </c>
    </row>
    <row r="188" spans="1:19" x14ac:dyDescent="0.35">
      <c r="A188">
        <v>1.65</v>
      </c>
      <c r="B188">
        <v>44840</v>
      </c>
      <c r="C188" t="s">
        <v>376</v>
      </c>
      <c r="D188">
        <v>68.900000000000006</v>
      </c>
      <c r="E188" t="s">
        <v>1473</v>
      </c>
      <c r="F188" t="s">
        <v>378</v>
      </c>
      <c r="G188">
        <v>552</v>
      </c>
      <c r="H188" t="s">
        <v>1474</v>
      </c>
      <c r="I188">
        <v>123429</v>
      </c>
      <c r="J188" t="s">
        <v>1475</v>
      </c>
      <c r="K188" t="s">
        <v>1278</v>
      </c>
      <c r="L188">
        <v>55</v>
      </c>
      <c r="M188" t="s">
        <v>1476</v>
      </c>
      <c r="N188" t="s">
        <v>383</v>
      </c>
      <c r="O188" t="s">
        <v>1477</v>
      </c>
      <c r="P188">
        <v>3</v>
      </c>
      <c r="Q188">
        <v>520</v>
      </c>
      <c r="R188" t="s">
        <v>1467</v>
      </c>
      <c r="S188">
        <v>1</v>
      </c>
    </row>
    <row r="189" spans="1:19" x14ac:dyDescent="0.35">
      <c r="A189">
        <v>1.8</v>
      </c>
      <c r="B189">
        <v>44880</v>
      </c>
      <c r="C189" t="s">
        <v>376</v>
      </c>
      <c r="D189">
        <v>77.099999999999994</v>
      </c>
      <c r="E189" t="s">
        <v>1282</v>
      </c>
      <c r="F189" t="s">
        <v>378</v>
      </c>
      <c r="G189">
        <v>551</v>
      </c>
      <c r="H189" t="s">
        <v>1478</v>
      </c>
      <c r="I189">
        <v>53380</v>
      </c>
      <c r="J189" t="s">
        <v>1479</v>
      </c>
      <c r="K189" t="s">
        <v>1278</v>
      </c>
      <c r="L189">
        <v>55</v>
      </c>
      <c r="M189" t="s">
        <v>1480</v>
      </c>
      <c r="N189" t="s">
        <v>383</v>
      </c>
      <c r="O189" t="s">
        <v>1481</v>
      </c>
      <c r="P189">
        <v>4</v>
      </c>
      <c r="Q189">
        <v>490</v>
      </c>
      <c r="R189" t="s">
        <v>1467</v>
      </c>
      <c r="S189">
        <v>1</v>
      </c>
    </row>
    <row r="190" spans="1:19" x14ac:dyDescent="0.35">
      <c r="A190">
        <v>1.55</v>
      </c>
      <c r="B190">
        <v>44838</v>
      </c>
      <c r="C190" t="s">
        <v>459</v>
      </c>
      <c r="D190">
        <v>79.400000000000006</v>
      </c>
      <c r="E190" t="s">
        <v>1482</v>
      </c>
      <c r="F190" t="s">
        <v>378</v>
      </c>
      <c r="G190">
        <v>555</v>
      </c>
      <c r="H190" t="s">
        <v>1483</v>
      </c>
      <c r="I190">
        <v>12819</v>
      </c>
      <c r="J190" t="s">
        <v>1411</v>
      </c>
      <c r="K190" t="s">
        <v>1278</v>
      </c>
      <c r="L190">
        <v>55</v>
      </c>
      <c r="M190" t="s">
        <v>1484</v>
      </c>
      <c r="N190" t="s">
        <v>464</v>
      </c>
      <c r="O190" t="s">
        <v>1485</v>
      </c>
      <c r="P190">
        <v>5</v>
      </c>
      <c r="Q190">
        <v>460</v>
      </c>
      <c r="R190" t="s">
        <v>1467</v>
      </c>
      <c r="S190">
        <v>1</v>
      </c>
    </row>
    <row r="191" spans="1:19" x14ac:dyDescent="0.35">
      <c r="A191">
        <v>1.8</v>
      </c>
      <c r="C191" t="s">
        <v>376</v>
      </c>
      <c r="D191">
        <v>82.6</v>
      </c>
      <c r="F191" t="s">
        <v>378</v>
      </c>
      <c r="G191">
        <v>559</v>
      </c>
      <c r="H191" t="s">
        <v>1486</v>
      </c>
      <c r="I191">
        <v>59899</v>
      </c>
      <c r="J191" t="s">
        <v>432</v>
      </c>
      <c r="K191" t="s">
        <v>1278</v>
      </c>
      <c r="L191">
        <v>59</v>
      </c>
      <c r="M191" t="s">
        <v>1487</v>
      </c>
      <c r="N191" t="s">
        <v>383</v>
      </c>
      <c r="O191" t="s">
        <v>1488</v>
      </c>
      <c r="P191">
        <v>6</v>
      </c>
      <c r="Q191">
        <v>390</v>
      </c>
      <c r="R191" t="s">
        <v>1467</v>
      </c>
      <c r="S191">
        <v>1</v>
      </c>
    </row>
    <row r="192" spans="1:19" x14ac:dyDescent="0.35">
      <c r="A192">
        <v>1.77</v>
      </c>
      <c r="B192">
        <v>44896</v>
      </c>
      <c r="C192" t="s">
        <v>376</v>
      </c>
      <c r="D192">
        <v>76.2</v>
      </c>
      <c r="E192" t="s">
        <v>1489</v>
      </c>
      <c r="F192" t="s">
        <v>378</v>
      </c>
      <c r="G192">
        <v>557</v>
      </c>
      <c r="H192" t="s">
        <v>1490</v>
      </c>
      <c r="I192">
        <v>299915</v>
      </c>
      <c r="J192" t="s">
        <v>1491</v>
      </c>
      <c r="K192" t="s">
        <v>1278</v>
      </c>
      <c r="L192">
        <v>56</v>
      </c>
      <c r="M192" t="s">
        <v>1492</v>
      </c>
      <c r="N192" t="s">
        <v>383</v>
      </c>
      <c r="O192" t="s">
        <v>1493</v>
      </c>
      <c r="P192">
        <v>7</v>
      </c>
      <c r="Q192">
        <v>350</v>
      </c>
      <c r="R192" t="s">
        <v>1467</v>
      </c>
      <c r="S192">
        <v>1</v>
      </c>
    </row>
    <row r="193" spans="1:19" x14ac:dyDescent="0.35">
      <c r="A193">
        <v>1.83</v>
      </c>
      <c r="B193">
        <v>44902</v>
      </c>
      <c r="C193" t="s">
        <v>376</v>
      </c>
      <c r="D193">
        <v>83.9</v>
      </c>
      <c r="E193" t="s">
        <v>1494</v>
      </c>
      <c r="F193" t="s">
        <v>378</v>
      </c>
      <c r="G193">
        <v>560</v>
      </c>
      <c r="H193" t="s">
        <v>1495</v>
      </c>
      <c r="I193">
        <v>56292</v>
      </c>
      <c r="J193" t="s">
        <v>1496</v>
      </c>
      <c r="K193" t="s">
        <v>1278</v>
      </c>
      <c r="L193">
        <v>56</v>
      </c>
      <c r="M193" t="s">
        <v>884</v>
      </c>
      <c r="N193" t="s">
        <v>383</v>
      </c>
      <c r="O193" t="s">
        <v>1497</v>
      </c>
      <c r="P193">
        <v>8</v>
      </c>
      <c r="Q193">
        <v>280</v>
      </c>
      <c r="R193" t="s">
        <v>1467</v>
      </c>
      <c r="S193">
        <v>1</v>
      </c>
    </row>
    <row r="194" spans="1:19" x14ac:dyDescent="0.35">
      <c r="A194">
        <v>1.83</v>
      </c>
      <c r="B194">
        <v>44797</v>
      </c>
      <c r="C194" t="s">
        <v>376</v>
      </c>
      <c r="D194">
        <v>90.7</v>
      </c>
      <c r="E194" t="s">
        <v>1498</v>
      </c>
      <c r="F194" t="s">
        <v>378</v>
      </c>
      <c r="G194">
        <v>556</v>
      </c>
      <c r="H194" t="s">
        <v>1499</v>
      </c>
      <c r="I194">
        <v>221046</v>
      </c>
      <c r="J194" t="s">
        <v>1500</v>
      </c>
      <c r="K194" t="s">
        <v>1278</v>
      </c>
      <c r="L194">
        <v>55</v>
      </c>
      <c r="M194" t="s">
        <v>1501</v>
      </c>
      <c r="N194" t="s">
        <v>383</v>
      </c>
      <c r="O194" t="s">
        <v>1502</v>
      </c>
      <c r="P194">
        <v>9</v>
      </c>
      <c r="Q194">
        <v>260</v>
      </c>
      <c r="R194" t="s">
        <v>1467</v>
      </c>
      <c r="S194">
        <v>1</v>
      </c>
    </row>
    <row r="195" spans="1:19" x14ac:dyDescent="0.35">
      <c r="A195">
        <v>1.56</v>
      </c>
      <c r="B195">
        <v>44926</v>
      </c>
      <c r="C195" t="s">
        <v>376</v>
      </c>
      <c r="D195">
        <v>84.4</v>
      </c>
      <c r="E195" t="s">
        <v>1503</v>
      </c>
      <c r="F195" t="s">
        <v>378</v>
      </c>
      <c r="G195">
        <v>601</v>
      </c>
      <c r="H195" t="s">
        <v>638</v>
      </c>
      <c r="I195">
        <v>750230</v>
      </c>
      <c r="J195" t="s">
        <v>1444</v>
      </c>
      <c r="K195" t="s">
        <v>1278</v>
      </c>
      <c r="L195">
        <v>60</v>
      </c>
      <c r="M195" t="s">
        <v>1504</v>
      </c>
      <c r="N195" t="s">
        <v>383</v>
      </c>
      <c r="O195" t="s">
        <v>1505</v>
      </c>
      <c r="P195">
        <v>1</v>
      </c>
      <c r="Q195">
        <v>520</v>
      </c>
      <c r="R195" t="s">
        <v>1506</v>
      </c>
      <c r="S195">
        <v>1</v>
      </c>
    </row>
    <row r="196" spans="1:19" x14ac:dyDescent="0.35">
      <c r="A196">
        <v>1.86</v>
      </c>
      <c r="C196" t="s">
        <v>459</v>
      </c>
      <c r="D196">
        <v>90.7</v>
      </c>
      <c r="F196" t="s">
        <v>378</v>
      </c>
      <c r="G196">
        <v>606</v>
      </c>
      <c r="H196" t="s">
        <v>638</v>
      </c>
      <c r="I196">
        <v>24918</v>
      </c>
      <c r="J196" t="s">
        <v>1507</v>
      </c>
      <c r="K196" t="s">
        <v>1278</v>
      </c>
      <c r="L196">
        <v>60</v>
      </c>
      <c r="M196" t="s">
        <v>1508</v>
      </c>
      <c r="N196" t="s">
        <v>464</v>
      </c>
      <c r="O196" t="s">
        <v>1509</v>
      </c>
      <c r="P196">
        <v>2</v>
      </c>
      <c r="Q196">
        <v>490</v>
      </c>
      <c r="R196" t="s">
        <v>1506</v>
      </c>
      <c r="S196">
        <v>1</v>
      </c>
    </row>
    <row r="197" spans="1:19" x14ac:dyDescent="0.35">
      <c r="A197">
        <v>1.55</v>
      </c>
      <c r="B197">
        <v>44837</v>
      </c>
      <c r="C197" t="s">
        <v>459</v>
      </c>
      <c r="D197">
        <v>90.7</v>
      </c>
      <c r="E197" t="s">
        <v>1510</v>
      </c>
      <c r="F197" t="s">
        <v>378</v>
      </c>
      <c r="G197">
        <v>602</v>
      </c>
      <c r="H197" t="s">
        <v>1511</v>
      </c>
      <c r="I197">
        <v>283002</v>
      </c>
      <c r="J197" t="s">
        <v>1512</v>
      </c>
      <c r="K197" t="s">
        <v>1278</v>
      </c>
      <c r="L197">
        <v>60</v>
      </c>
      <c r="M197" t="s">
        <v>1513</v>
      </c>
      <c r="N197" t="s">
        <v>464</v>
      </c>
      <c r="O197" t="s">
        <v>1514</v>
      </c>
      <c r="P197">
        <v>3</v>
      </c>
      <c r="Q197">
        <v>480</v>
      </c>
      <c r="R197" t="s">
        <v>1506</v>
      </c>
      <c r="S197">
        <v>1</v>
      </c>
    </row>
    <row r="198" spans="1:19" x14ac:dyDescent="0.35">
      <c r="A198">
        <v>1.74</v>
      </c>
      <c r="B198">
        <v>44827</v>
      </c>
      <c r="C198" t="s">
        <v>376</v>
      </c>
      <c r="D198">
        <v>74.400000000000006</v>
      </c>
      <c r="E198" t="s">
        <v>1515</v>
      </c>
      <c r="F198" t="s">
        <v>378</v>
      </c>
      <c r="G198">
        <v>603</v>
      </c>
      <c r="H198" t="s">
        <v>1516</v>
      </c>
      <c r="I198">
        <v>536200</v>
      </c>
      <c r="J198" t="s">
        <v>1517</v>
      </c>
      <c r="K198" t="s">
        <v>1278</v>
      </c>
      <c r="L198">
        <v>60</v>
      </c>
      <c r="M198" t="s">
        <v>1518</v>
      </c>
      <c r="N198" t="s">
        <v>383</v>
      </c>
      <c r="O198" t="s">
        <v>1519</v>
      </c>
      <c r="P198">
        <v>4</v>
      </c>
      <c r="Q198">
        <v>470</v>
      </c>
      <c r="R198" t="s">
        <v>1506</v>
      </c>
      <c r="S198">
        <v>1</v>
      </c>
    </row>
    <row r="199" spans="1:19" x14ac:dyDescent="0.35">
      <c r="A199">
        <v>1.71</v>
      </c>
      <c r="B199">
        <v>44934</v>
      </c>
      <c r="C199" t="s">
        <v>391</v>
      </c>
      <c r="D199">
        <v>73.900000000000006</v>
      </c>
      <c r="E199" t="s">
        <v>1520</v>
      </c>
      <c r="F199" t="s">
        <v>378</v>
      </c>
      <c r="G199">
        <v>605</v>
      </c>
      <c r="H199" t="s">
        <v>1521</v>
      </c>
      <c r="I199">
        <v>18975</v>
      </c>
      <c r="J199" t="s">
        <v>1522</v>
      </c>
      <c r="K199" t="s">
        <v>1278</v>
      </c>
      <c r="L199">
        <v>62</v>
      </c>
      <c r="M199" t="s">
        <v>1523</v>
      </c>
      <c r="N199" t="s">
        <v>396</v>
      </c>
      <c r="O199" t="s">
        <v>1524</v>
      </c>
      <c r="P199">
        <v>5</v>
      </c>
      <c r="Q199">
        <v>460</v>
      </c>
      <c r="R199" t="s">
        <v>1506</v>
      </c>
      <c r="S199">
        <v>1</v>
      </c>
    </row>
    <row r="200" spans="1:19" x14ac:dyDescent="0.35">
      <c r="A200">
        <v>1.77</v>
      </c>
      <c r="B200">
        <v>44939</v>
      </c>
      <c r="C200" t="s">
        <v>376</v>
      </c>
      <c r="D200">
        <v>73.900000000000006</v>
      </c>
      <c r="E200" t="s">
        <v>1525</v>
      </c>
      <c r="F200" t="s">
        <v>378</v>
      </c>
      <c r="G200">
        <v>607</v>
      </c>
      <c r="H200" t="s">
        <v>1526</v>
      </c>
      <c r="I200">
        <v>57724</v>
      </c>
      <c r="J200" t="s">
        <v>989</v>
      </c>
      <c r="K200" t="s">
        <v>1278</v>
      </c>
      <c r="L200">
        <v>63</v>
      </c>
      <c r="M200" t="s">
        <v>1527</v>
      </c>
      <c r="N200" t="s">
        <v>383</v>
      </c>
      <c r="O200" t="s">
        <v>1528</v>
      </c>
      <c r="P200">
        <v>6</v>
      </c>
      <c r="Q200">
        <v>400</v>
      </c>
      <c r="R200" t="s">
        <v>1506</v>
      </c>
      <c r="S200">
        <v>1</v>
      </c>
    </row>
    <row r="201" spans="1:19" x14ac:dyDescent="0.35">
      <c r="A201">
        <v>1.55</v>
      </c>
      <c r="B201">
        <v>44853</v>
      </c>
      <c r="C201" t="s">
        <v>376</v>
      </c>
      <c r="D201">
        <v>81.599999999999994</v>
      </c>
      <c r="E201" t="s">
        <v>1529</v>
      </c>
      <c r="F201" t="s">
        <v>378</v>
      </c>
      <c r="G201">
        <v>608</v>
      </c>
      <c r="H201" t="s">
        <v>1530</v>
      </c>
      <c r="I201">
        <v>464020</v>
      </c>
      <c r="J201" t="s">
        <v>524</v>
      </c>
      <c r="K201" t="s">
        <v>1278</v>
      </c>
      <c r="L201">
        <v>61</v>
      </c>
      <c r="M201" t="s">
        <v>1021</v>
      </c>
      <c r="N201" t="s">
        <v>383</v>
      </c>
      <c r="O201" t="s">
        <v>1531</v>
      </c>
      <c r="P201">
        <v>7</v>
      </c>
      <c r="Q201">
        <v>340</v>
      </c>
      <c r="R201" t="s">
        <v>1506</v>
      </c>
      <c r="S201">
        <v>1</v>
      </c>
    </row>
    <row r="202" spans="1:19" x14ac:dyDescent="0.35">
      <c r="A202">
        <v>1.56</v>
      </c>
      <c r="B202">
        <v>44890</v>
      </c>
      <c r="C202" t="s">
        <v>376</v>
      </c>
      <c r="D202">
        <v>79.400000000000006</v>
      </c>
      <c r="E202" t="s">
        <v>1532</v>
      </c>
      <c r="F202" t="s">
        <v>378</v>
      </c>
      <c r="G202">
        <v>604</v>
      </c>
      <c r="H202" t="s">
        <v>1533</v>
      </c>
      <c r="I202">
        <v>661916</v>
      </c>
      <c r="J202" t="s">
        <v>1470</v>
      </c>
      <c r="K202" t="s">
        <v>1278</v>
      </c>
      <c r="L202">
        <v>60</v>
      </c>
      <c r="M202" t="s">
        <v>1534</v>
      </c>
      <c r="N202" t="s">
        <v>383</v>
      </c>
      <c r="O202" t="s">
        <v>1535</v>
      </c>
      <c r="P202">
        <v>8</v>
      </c>
      <c r="Q202">
        <v>310</v>
      </c>
      <c r="R202" t="s">
        <v>1506</v>
      </c>
      <c r="S202">
        <v>1</v>
      </c>
    </row>
    <row r="203" spans="1:19" x14ac:dyDescent="0.35">
      <c r="A203">
        <v>1.55</v>
      </c>
      <c r="B203">
        <v>44949</v>
      </c>
      <c r="C203" t="s">
        <v>376</v>
      </c>
      <c r="D203">
        <v>72.599999999999994</v>
      </c>
      <c r="E203" t="s">
        <v>1536</v>
      </c>
      <c r="F203" t="s">
        <v>378</v>
      </c>
      <c r="G203">
        <v>610</v>
      </c>
      <c r="H203" t="s">
        <v>1537</v>
      </c>
      <c r="I203">
        <v>256405</v>
      </c>
      <c r="J203" t="s">
        <v>989</v>
      </c>
      <c r="K203" t="s">
        <v>1278</v>
      </c>
      <c r="L203">
        <v>61</v>
      </c>
      <c r="M203" t="s">
        <v>1538</v>
      </c>
      <c r="N203" t="s">
        <v>383</v>
      </c>
      <c r="O203" t="s">
        <v>1539</v>
      </c>
      <c r="P203">
        <v>9</v>
      </c>
      <c r="Q203">
        <v>290</v>
      </c>
      <c r="R203" t="s">
        <v>1506</v>
      </c>
      <c r="S203">
        <v>1</v>
      </c>
    </row>
    <row r="204" spans="1:19" x14ac:dyDescent="0.35">
      <c r="A204">
        <v>1.77</v>
      </c>
      <c r="B204">
        <v>44815</v>
      </c>
      <c r="C204" t="s">
        <v>376</v>
      </c>
      <c r="D204">
        <v>74.8</v>
      </c>
      <c r="E204" t="s">
        <v>1540</v>
      </c>
      <c r="F204" t="s">
        <v>378</v>
      </c>
      <c r="G204">
        <v>609</v>
      </c>
      <c r="H204" t="s">
        <v>1541</v>
      </c>
      <c r="I204">
        <v>522158</v>
      </c>
      <c r="J204" t="s">
        <v>1542</v>
      </c>
      <c r="K204" t="s">
        <v>1278</v>
      </c>
      <c r="L204">
        <v>60</v>
      </c>
      <c r="M204" t="s">
        <v>1543</v>
      </c>
      <c r="N204" t="s">
        <v>383</v>
      </c>
      <c r="O204" t="s">
        <v>1544</v>
      </c>
      <c r="P204">
        <v>10</v>
      </c>
      <c r="Q204">
        <v>140</v>
      </c>
      <c r="R204" t="s">
        <v>1506</v>
      </c>
      <c r="S204">
        <v>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72E29-28E6-424D-A453-9A9C28F4313F}">
  <sheetPr codeName="Sheet11"/>
  <dimension ref="A1:S192"/>
  <sheetViews>
    <sheetView topLeftCell="H1" workbookViewId="0">
      <selection activeCell="D398" sqref="D398"/>
    </sheetView>
  </sheetViews>
  <sheetFormatPr defaultRowHeight="14.5" x14ac:dyDescent="0.35"/>
  <cols>
    <col min="1" max="1" width="8.36328125" bestFit="1" customWidth="1"/>
    <col min="2" max="2" width="11.26953125" bestFit="1" customWidth="1"/>
    <col min="3" max="3" width="20.7265625" bestFit="1" customWidth="1"/>
    <col min="4" max="4" width="8.6328125" bestFit="1" customWidth="1"/>
    <col min="5" max="5" width="30.6328125" bestFit="1" customWidth="1"/>
    <col min="6" max="6" width="8.26953125" bestFit="1" customWidth="1"/>
    <col min="7" max="7" width="7.453125" bestFit="1" customWidth="1"/>
    <col min="8" max="8" width="23.1796875" bestFit="1" customWidth="1"/>
    <col min="9" max="9" width="13.90625" bestFit="1" customWidth="1"/>
    <col min="10" max="10" width="14.81640625" bestFit="1" customWidth="1"/>
    <col min="11" max="11" width="8.81640625" bestFit="1" customWidth="1"/>
    <col min="12" max="12" width="6" bestFit="1" customWidth="1"/>
    <col min="13" max="13" width="18.90625" bestFit="1" customWidth="1"/>
    <col min="14" max="14" width="20.08984375" bestFit="1" customWidth="1"/>
    <col min="15" max="15" width="27.6328125" bestFit="1" customWidth="1"/>
    <col min="16" max="16" width="12.453125" bestFit="1" customWidth="1"/>
    <col min="17" max="17" width="13.26953125" bestFit="1" customWidth="1"/>
    <col min="18" max="18" width="13.36328125" bestFit="1" customWidth="1"/>
    <col min="19" max="19" width="19.08984375" bestFit="1" customWidth="1"/>
  </cols>
  <sheetData>
    <row r="1" spans="1:19" x14ac:dyDescent="0.35">
      <c r="A1" t="s">
        <v>359</v>
      </c>
      <c r="B1" t="s">
        <v>360</v>
      </c>
      <c r="C1" t="s">
        <v>361</v>
      </c>
      <c r="D1" t="s">
        <v>362</v>
      </c>
      <c r="E1" t="s">
        <v>363</v>
      </c>
      <c r="F1" t="s">
        <v>364</v>
      </c>
      <c r="G1" t="s">
        <v>365</v>
      </c>
      <c r="H1" t="s">
        <v>366</v>
      </c>
      <c r="I1" t="s">
        <v>9</v>
      </c>
      <c r="J1" t="s">
        <v>367</v>
      </c>
      <c r="K1" t="s">
        <v>368</v>
      </c>
      <c r="L1" t="s">
        <v>369</v>
      </c>
      <c r="M1" t="s">
        <v>370</v>
      </c>
      <c r="N1" t="s">
        <v>371</v>
      </c>
      <c r="O1" t="s">
        <v>372</v>
      </c>
      <c r="P1" t="s">
        <v>373</v>
      </c>
      <c r="Q1" t="s">
        <v>374</v>
      </c>
      <c r="R1" t="s">
        <v>375</v>
      </c>
      <c r="S1" t="s">
        <v>10</v>
      </c>
    </row>
    <row r="2" spans="1:19" x14ac:dyDescent="0.35">
      <c r="A2">
        <v>1.65</v>
      </c>
      <c r="B2">
        <v>44632</v>
      </c>
      <c r="C2" t="s">
        <v>403</v>
      </c>
      <c r="D2">
        <v>58.1</v>
      </c>
      <c r="E2" t="s">
        <v>377</v>
      </c>
      <c r="F2" t="s">
        <v>378</v>
      </c>
      <c r="G2">
        <v>17</v>
      </c>
      <c r="H2" t="s">
        <v>1545</v>
      </c>
      <c r="I2">
        <v>163097</v>
      </c>
      <c r="J2" t="s">
        <v>1546</v>
      </c>
      <c r="K2" t="s">
        <v>1547</v>
      </c>
      <c r="L2">
        <v>25</v>
      </c>
      <c r="M2" t="s">
        <v>1548</v>
      </c>
      <c r="N2" t="s">
        <v>408</v>
      </c>
      <c r="O2" t="s">
        <v>1549</v>
      </c>
      <c r="P2">
        <v>1</v>
      </c>
      <c r="Q2">
        <v>1071</v>
      </c>
      <c r="R2" t="s">
        <v>1550</v>
      </c>
      <c r="S2">
        <v>1</v>
      </c>
    </row>
    <row r="3" spans="1:19" x14ac:dyDescent="0.35">
      <c r="A3">
        <v>1.65</v>
      </c>
      <c r="B3">
        <v>44731</v>
      </c>
      <c r="C3" t="s">
        <v>594</v>
      </c>
      <c r="D3">
        <v>59</v>
      </c>
      <c r="E3" t="s">
        <v>1551</v>
      </c>
      <c r="F3" t="s">
        <v>378</v>
      </c>
      <c r="G3">
        <v>122</v>
      </c>
      <c r="H3" t="s">
        <v>1552</v>
      </c>
      <c r="I3">
        <v>120480</v>
      </c>
      <c r="J3" t="s">
        <v>1553</v>
      </c>
      <c r="K3" t="s">
        <v>1547</v>
      </c>
      <c r="L3">
        <v>33</v>
      </c>
      <c r="M3" t="s">
        <v>1554</v>
      </c>
      <c r="N3" t="s">
        <v>599</v>
      </c>
      <c r="O3" t="s">
        <v>1555</v>
      </c>
      <c r="P3">
        <v>2</v>
      </c>
      <c r="Q3">
        <v>876</v>
      </c>
      <c r="R3" t="s">
        <v>1550</v>
      </c>
      <c r="S3">
        <v>1</v>
      </c>
    </row>
    <row r="4" spans="1:19" x14ac:dyDescent="0.35">
      <c r="A4">
        <v>1.65</v>
      </c>
      <c r="B4">
        <v>44663</v>
      </c>
      <c r="C4" t="s">
        <v>676</v>
      </c>
      <c r="D4">
        <v>61.2</v>
      </c>
      <c r="E4" t="s">
        <v>481</v>
      </c>
      <c r="F4" t="s">
        <v>378</v>
      </c>
      <c r="G4">
        <v>123</v>
      </c>
      <c r="H4" t="s">
        <v>1556</v>
      </c>
      <c r="I4">
        <v>264512</v>
      </c>
      <c r="J4" t="s">
        <v>1557</v>
      </c>
      <c r="K4" t="s">
        <v>1547</v>
      </c>
      <c r="L4">
        <v>28</v>
      </c>
      <c r="M4" t="s">
        <v>1558</v>
      </c>
      <c r="N4" t="s">
        <v>681</v>
      </c>
      <c r="O4" t="s">
        <v>1559</v>
      </c>
      <c r="P4">
        <v>3</v>
      </c>
      <c r="Q4">
        <v>851</v>
      </c>
      <c r="R4" t="s">
        <v>1550</v>
      </c>
      <c r="S4">
        <v>1</v>
      </c>
    </row>
    <row r="5" spans="1:19" x14ac:dyDescent="0.35">
      <c r="A5">
        <v>1.74</v>
      </c>
      <c r="B5">
        <v>44608</v>
      </c>
      <c r="C5" t="s">
        <v>391</v>
      </c>
      <c r="D5">
        <v>68</v>
      </c>
      <c r="E5" t="s">
        <v>1560</v>
      </c>
      <c r="F5" t="s">
        <v>378</v>
      </c>
      <c r="G5">
        <v>15</v>
      </c>
      <c r="H5" t="s">
        <v>1561</v>
      </c>
      <c r="I5">
        <v>55121</v>
      </c>
      <c r="J5" t="s">
        <v>1562</v>
      </c>
      <c r="K5" t="s">
        <v>1547</v>
      </c>
      <c r="L5">
        <v>26</v>
      </c>
      <c r="M5" t="s">
        <v>1563</v>
      </c>
      <c r="N5" t="s">
        <v>396</v>
      </c>
      <c r="O5" t="s">
        <v>1564</v>
      </c>
      <c r="P5">
        <v>4</v>
      </c>
      <c r="Q5">
        <v>784</v>
      </c>
      <c r="R5" t="s">
        <v>1550</v>
      </c>
      <c r="S5">
        <v>1</v>
      </c>
    </row>
    <row r="6" spans="1:19" x14ac:dyDescent="0.35">
      <c r="A6">
        <v>1.62</v>
      </c>
      <c r="B6">
        <v>44589</v>
      </c>
      <c r="C6" t="s">
        <v>376</v>
      </c>
      <c r="D6">
        <v>63</v>
      </c>
      <c r="E6" t="s">
        <v>1565</v>
      </c>
      <c r="F6" t="s">
        <v>378</v>
      </c>
      <c r="G6">
        <v>103</v>
      </c>
      <c r="H6" t="s">
        <v>1566</v>
      </c>
      <c r="I6">
        <v>305891</v>
      </c>
      <c r="J6" t="s">
        <v>1567</v>
      </c>
      <c r="K6" t="s">
        <v>1547</v>
      </c>
      <c r="L6">
        <v>30</v>
      </c>
      <c r="M6" t="s">
        <v>1568</v>
      </c>
      <c r="N6" t="s">
        <v>383</v>
      </c>
      <c r="O6" t="s">
        <v>1569</v>
      </c>
      <c r="P6">
        <v>5</v>
      </c>
      <c r="Q6">
        <v>714</v>
      </c>
      <c r="R6" t="s">
        <v>1550</v>
      </c>
      <c r="S6">
        <v>1</v>
      </c>
    </row>
    <row r="7" spans="1:19" x14ac:dyDescent="0.35">
      <c r="A7">
        <v>1.71</v>
      </c>
      <c r="B7">
        <v>44632</v>
      </c>
      <c r="C7" t="s">
        <v>376</v>
      </c>
      <c r="D7">
        <v>64.900000000000006</v>
      </c>
      <c r="E7" t="s">
        <v>377</v>
      </c>
      <c r="F7" t="s">
        <v>378</v>
      </c>
      <c r="G7">
        <v>116</v>
      </c>
      <c r="H7" t="s">
        <v>1570</v>
      </c>
      <c r="I7">
        <v>671666</v>
      </c>
      <c r="J7" t="s">
        <v>1571</v>
      </c>
      <c r="K7" t="s">
        <v>1547</v>
      </c>
      <c r="L7">
        <v>18</v>
      </c>
      <c r="M7" t="s">
        <v>1572</v>
      </c>
      <c r="N7" t="s">
        <v>383</v>
      </c>
      <c r="O7" t="s">
        <v>1573</v>
      </c>
      <c r="P7">
        <v>6</v>
      </c>
      <c r="Q7">
        <v>711</v>
      </c>
      <c r="R7" t="s">
        <v>1550</v>
      </c>
      <c r="S7">
        <v>1</v>
      </c>
    </row>
    <row r="8" spans="1:19" x14ac:dyDescent="0.35">
      <c r="A8">
        <v>1.74</v>
      </c>
      <c r="B8">
        <v>44601</v>
      </c>
      <c r="C8" t="s">
        <v>376</v>
      </c>
      <c r="D8">
        <v>70.3</v>
      </c>
      <c r="E8" t="s">
        <v>1574</v>
      </c>
      <c r="F8" t="s">
        <v>378</v>
      </c>
      <c r="G8">
        <v>104</v>
      </c>
      <c r="H8" t="s">
        <v>1575</v>
      </c>
      <c r="I8">
        <v>174547</v>
      </c>
      <c r="J8" t="s">
        <v>1576</v>
      </c>
      <c r="K8" t="s">
        <v>1547</v>
      </c>
      <c r="L8">
        <v>27</v>
      </c>
      <c r="M8" t="s">
        <v>1577</v>
      </c>
      <c r="N8" t="s">
        <v>383</v>
      </c>
      <c r="O8" t="s">
        <v>1578</v>
      </c>
      <c r="P8">
        <v>7</v>
      </c>
      <c r="Q8">
        <v>706</v>
      </c>
      <c r="R8" t="s">
        <v>1550</v>
      </c>
      <c r="S8">
        <v>1</v>
      </c>
    </row>
    <row r="9" spans="1:19" x14ac:dyDescent="0.35">
      <c r="A9">
        <v>1.65</v>
      </c>
      <c r="B9">
        <v>44951</v>
      </c>
      <c r="C9" t="s">
        <v>376</v>
      </c>
      <c r="D9">
        <v>65.8</v>
      </c>
      <c r="E9" t="s">
        <v>1579</v>
      </c>
      <c r="F9" t="s">
        <v>378</v>
      </c>
      <c r="G9">
        <v>301</v>
      </c>
      <c r="H9" t="s">
        <v>1580</v>
      </c>
      <c r="I9">
        <v>592472</v>
      </c>
      <c r="J9" t="s">
        <v>1581</v>
      </c>
      <c r="K9" t="s">
        <v>1547</v>
      </c>
      <c r="L9">
        <v>25</v>
      </c>
      <c r="M9" t="s">
        <v>1582</v>
      </c>
      <c r="N9" t="s">
        <v>383</v>
      </c>
      <c r="O9" t="s">
        <v>1583</v>
      </c>
      <c r="P9">
        <v>8</v>
      </c>
      <c r="Q9">
        <v>659</v>
      </c>
      <c r="R9" t="s">
        <v>1550</v>
      </c>
      <c r="S9">
        <v>1</v>
      </c>
    </row>
    <row r="10" spans="1:19" x14ac:dyDescent="0.35">
      <c r="A10">
        <v>1.62</v>
      </c>
      <c r="B10">
        <v>44717</v>
      </c>
      <c r="C10" t="s">
        <v>724</v>
      </c>
      <c r="D10">
        <v>63</v>
      </c>
      <c r="E10" t="s">
        <v>1584</v>
      </c>
      <c r="F10" t="s">
        <v>378</v>
      </c>
      <c r="G10">
        <v>167</v>
      </c>
      <c r="H10" t="s">
        <v>1585</v>
      </c>
      <c r="I10">
        <v>252900</v>
      </c>
      <c r="J10" t="s">
        <v>1586</v>
      </c>
      <c r="K10" t="s">
        <v>1547</v>
      </c>
      <c r="L10">
        <v>29</v>
      </c>
      <c r="M10" t="s">
        <v>1587</v>
      </c>
      <c r="N10" t="s">
        <v>729</v>
      </c>
      <c r="O10" t="s">
        <v>1588</v>
      </c>
      <c r="P10">
        <v>9</v>
      </c>
      <c r="Q10">
        <v>640</v>
      </c>
      <c r="R10" t="s">
        <v>1550</v>
      </c>
      <c r="S10">
        <v>1</v>
      </c>
    </row>
    <row r="11" spans="1:19" x14ac:dyDescent="0.35">
      <c r="A11">
        <v>1.68</v>
      </c>
      <c r="B11">
        <v>44952</v>
      </c>
      <c r="C11" t="s">
        <v>391</v>
      </c>
      <c r="D11">
        <v>59</v>
      </c>
      <c r="E11" t="s">
        <v>1589</v>
      </c>
      <c r="F11" t="s">
        <v>378</v>
      </c>
      <c r="G11">
        <v>119</v>
      </c>
      <c r="H11" t="s">
        <v>1590</v>
      </c>
      <c r="I11">
        <v>19501</v>
      </c>
      <c r="J11" t="s">
        <v>1591</v>
      </c>
      <c r="K11" t="s">
        <v>1547</v>
      </c>
      <c r="L11">
        <v>27</v>
      </c>
      <c r="M11" t="s">
        <v>1592</v>
      </c>
      <c r="N11" t="s">
        <v>396</v>
      </c>
      <c r="O11" t="s">
        <v>1593</v>
      </c>
      <c r="P11">
        <v>10</v>
      </c>
      <c r="Q11">
        <v>611</v>
      </c>
      <c r="R11" t="s">
        <v>1550</v>
      </c>
      <c r="S11">
        <v>1</v>
      </c>
    </row>
    <row r="12" spans="1:19" x14ac:dyDescent="0.35">
      <c r="A12">
        <v>1.74</v>
      </c>
      <c r="B12">
        <v>44754</v>
      </c>
      <c r="C12" t="s">
        <v>376</v>
      </c>
      <c r="D12">
        <v>68</v>
      </c>
      <c r="E12" t="s">
        <v>1594</v>
      </c>
      <c r="F12" t="s">
        <v>89</v>
      </c>
      <c r="G12">
        <v>108</v>
      </c>
      <c r="H12" t="s">
        <v>1595</v>
      </c>
      <c r="I12">
        <v>349097</v>
      </c>
      <c r="J12" t="s">
        <v>1596</v>
      </c>
      <c r="K12" t="s">
        <v>1547</v>
      </c>
      <c r="L12">
        <v>23</v>
      </c>
      <c r="M12" t="s">
        <v>1597</v>
      </c>
      <c r="N12" t="s">
        <v>383</v>
      </c>
      <c r="O12" t="s">
        <v>1598</v>
      </c>
      <c r="P12">
        <v>11</v>
      </c>
      <c r="Q12">
        <v>376</v>
      </c>
      <c r="R12" t="s">
        <v>1550</v>
      </c>
      <c r="S12">
        <v>1</v>
      </c>
    </row>
    <row r="13" spans="1:19" x14ac:dyDescent="0.35">
      <c r="A13">
        <v>1.74</v>
      </c>
      <c r="B13">
        <v>44767</v>
      </c>
      <c r="C13" t="s">
        <v>391</v>
      </c>
      <c r="D13">
        <v>68.900000000000006</v>
      </c>
      <c r="E13" t="s">
        <v>1263</v>
      </c>
      <c r="F13" t="s">
        <v>89</v>
      </c>
      <c r="G13">
        <v>11</v>
      </c>
      <c r="H13" t="s">
        <v>1599</v>
      </c>
      <c r="I13">
        <v>18588</v>
      </c>
      <c r="J13" t="s">
        <v>1600</v>
      </c>
      <c r="K13" t="s">
        <v>1547</v>
      </c>
      <c r="L13">
        <v>29</v>
      </c>
      <c r="M13" t="s">
        <v>1601</v>
      </c>
      <c r="N13" t="s">
        <v>396</v>
      </c>
      <c r="O13" t="s">
        <v>1602</v>
      </c>
      <c r="P13">
        <v>12</v>
      </c>
      <c r="Q13">
        <v>370</v>
      </c>
      <c r="R13" t="s">
        <v>1550</v>
      </c>
      <c r="S13">
        <v>1</v>
      </c>
    </row>
    <row r="14" spans="1:19" x14ac:dyDescent="0.35">
      <c r="A14">
        <v>1.62</v>
      </c>
      <c r="B14">
        <v>44598</v>
      </c>
      <c r="C14" t="s">
        <v>459</v>
      </c>
      <c r="D14">
        <v>65.3</v>
      </c>
      <c r="E14" t="s">
        <v>1603</v>
      </c>
      <c r="F14" t="s">
        <v>89</v>
      </c>
      <c r="G14">
        <v>107</v>
      </c>
      <c r="H14" t="s">
        <v>1604</v>
      </c>
      <c r="I14">
        <v>239148</v>
      </c>
      <c r="J14" t="s">
        <v>1605</v>
      </c>
      <c r="K14" t="s">
        <v>1547</v>
      </c>
      <c r="L14">
        <v>29</v>
      </c>
      <c r="M14" t="s">
        <v>1606</v>
      </c>
      <c r="N14" t="s">
        <v>464</v>
      </c>
      <c r="O14" t="s">
        <v>1607</v>
      </c>
      <c r="P14">
        <v>13</v>
      </c>
      <c r="Q14">
        <v>365</v>
      </c>
      <c r="R14" t="s">
        <v>1550</v>
      </c>
      <c r="S14">
        <v>1</v>
      </c>
    </row>
    <row r="15" spans="1:19" x14ac:dyDescent="0.35">
      <c r="A15">
        <v>1.71</v>
      </c>
      <c r="B15">
        <v>44640</v>
      </c>
      <c r="C15" t="s">
        <v>1160</v>
      </c>
      <c r="D15">
        <v>70.3</v>
      </c>
      <c r="E15" t="s">
        <v>969</v>
      </c>
      <c r="F15" t="s">
        <v>89</v>
      </c>
      <c r="G15">
        <v>130</v>
      </c>
      <c r="H15" t="s">
        <v>1608</v>
      </c>
      <c r="I15">
        <v>37537</v>
      </c>
      <c r="J15" t="s">
        <v>1609</v>
      </c>
      <c r="K15" t="s">
        <v>1547</v>
      </c>
      <c r="L15">
        <v>33</v>
      </c>
      <c r="M15" t="s">
        <v>1610</v>
      </c>
      <c r="N15" t="s">
        <v>1165</v>
      </c>
      <c r="O15" t="s">
        <v>1611</v>
      </c>
      <c r="P15">
        <v>14</v>
      </c>
      <c r="Q15">
        <v>365</v>
      </c>
      <c r="R15" t="s">
        <v>1550</v>
      </c>
      <c r="S15">
        <v>1</v>
      </c>
    </row>
    <row r="16" spans="1:19" x14ac:dyDescent="0.35">
      <c r="A16">
        <v>1.74</v>
      </c>
      <c r="B16">
        <v>44659</v>
      </c>
      <c r="C16" t="s">
        <v>643</v>
      </c>
      <c r="D16">
        <v>68.900000000000006</v>
      </c>
      <c r="E16" t="s">
        <v>718</v>
      </c>
      <c r="F16" t="s">
        <v>89</v>
      </c>
      <c r="G16">
        <v>152</v>
      </c>
      <c r="H16" t="s">
        <v>1612</v>
      </c>
      <c r="I16">
        <v>591912</v>
      </c>
      <c r="J16" t="s">
        <v>1613</v>
      </c>
      <c r="K16" t="s">
        <v>1547</v>
      </c>
      <c r="L16">
        <v>22</v>
      </c>
      <c r="M16" t="s">
        <v>1614</v>
      </c>
      <c r="N16" t="s">
        <v>647</v>
      </c>
      <c r="O16" t="s">
        <v>1615</v>
      </c>
      <c r="P16">
        <v>15</v>
      </c>
      <c r="Q16">
        <v>356</v>
      </c>
      <c r="R16" t="s">
        <v>1550</v>
      </c>
      <c r="S16">
        <v>1</v>
      </c>
    </row>
    <row r="17" spans="1:19" x14ac:dyDescent="0.35">
      <c r="A17">
        <v>1.71</v>
      </c>
      <c r="B17">
        <v>44603</v>
      </c>
      <c r="C17" t="s">
        <v>376</v>
      </c>
      <c r="D17">
        <v>68</v>
      </c>
      <c r="E17" t="s">
        <v>916</v>
      </c>
      <c r="F17" t="s">
        <v>89</v>
      </c>
      <c r="G17">
        <v>102</v>
      </c>
      <c r="H17" t="s">
        <v>1616</v>
      </c>
      <c r="I17">
        <v>168305</v>
      </c>
      <c r="J17" t="s">
        <v>1617</v>
      </c>
      <c r="K17" t="s">
        <v>1547</v>
      </c>
      <c r="L17">
        <v>24</v>
      </c>
      <c r="M17" t="s">
        <v>1618</v>
      </c>
      <c r="N17" t="s">
        <v>383</v>
      </c>
      <c r="O17" t="s">
        <v>1619</v>
      </c>
      <c r="P17">
        <v>16</v>
      </c>
      <c r="Q17">
        <v>351</v>
      </c>
      <c r="R17" t="s">
        <v>1550</v>
      </c>
      <c r="S17">
        <v>1</v>
      </c>
    </row>
    <row r="18" spans="1:19" x14ac:dyDescent="0.35">
      <c r="A18">
        <v>1.68</v>
      </c>
      <c r="B18">
        <v>44615</v>
      </c>
      <c r="C18" t="s">
        <v>459</v>
      </c>
      <c r="D18">
        <v>65.8</v>
      </c>
      <c r="E18" t="s">
        <v>1620</v>
      </c>
      <c r="F18" t="s">
        <v>89</v>
      </c>
      <c r="G18">
        <v>126</v>
      </c>
      <c r="H18" t="s">
        <v>1621</v>
      </c>
      <c r="I18">
        <v>103389</v>
      </c>
      <c r="J18" t="s">
        <v>1622</v>
      </c>
      <c r="K18" t="s">
        <v>1547</v>
      </c>
      <c r="L18">
        <v>31</v>
      </c>
      <c r="M18" t="s">
        <v>1623</v>
      </c>
      <c r="N18" t="s">
        <v>464</v>
      </c>
      <c r="O18" t="s">
        <v>1624</v>
      </c>
      <c r="P18">
        <v>17</v>
      </c>
      <c r="Q18">
        <v>328</v>
      </c>
      <c r="R18" t="s">
        <v>1550</v>
      </c>
      <c r="S18">
        <v>1</v>
      </c>
    </row>
    <row r="19" spans="1:19" x14ac:dyDescent="0.35">
      <c r="A19">
        <v>1.74</v>
      </c>
      <c r="B19">
        <v>44674</v>
      </c>
      <c r="C19" t="s">
        <v>480</v>
      </c>
      <c r="D19">
        <v>61.2</v>
      </c>
      <c r="E19" t="s">
        <v>1625</v>
      </c>
      <c r="F19" t="s">
        <v>89</v>
      </c>
      <c r="G19">
        <v>13</v>
      </c>
      <c r="H19" t="s">
        <v>1626</v>
      </c>
      <c r="I19">
        <v>2536</v>
      </c>
      <c r="J19" t="s">
        <v>1627</v>
      </c>
      <c r="K19" t="s">
        <v>1547</v>
      </c>
      <c r="L19">
        <v>37</v>
      </c>
      <c r="M19" t="s">
        <v>1628</v>
      </c>
      <c r="N19" t="s">
        <v>485</v>
      </c>
      <c r="O19" t="s">
        <v>1629</v>
      </c>
      <c r="P19">
        <v>18</v>
      </c>
      <c r="Q19">
        <v>318</v>
      </c>
      <c r="R19" t="s">
        <v>1550</v>
      </c>
      <c r="S19">
        <v>1</v>
      </c>
    </row>
    <row r="20" spans="1:19" x14ac:dyDescent="0.35">
      <c r="A20">
        <v>1.74</v>
      </c>
      <c r="C20" t="s">
        <v>459</v>
      </c>
      <c r="D20">
        <v>68</v>
      </c>
      <c r="F20" t="s">
        <v>89</v>
      </c>
      <c r="G20">
        <v>314</v>
      </c>
      <c r="H20" t="s">
        <v>1630</v>
      </c>
      <c r="I20">
        <v>484380</v>
      </c>
      <c r="J20" t="s">
        <v>1631</v>
      </c>
      <c r="K20" t="s">
        <v>1547</v>
      </c>
      <c r="L20">
        <v>30</v>
      </c>
      <c r="M20" t="s">
        <v>1632</v>
      </c>
      <c r="N20" t="s">
        <v>464</v>
      </c>
      <c r="O20" t="s">
        <v>1633</v>
      </c>
      <c r="P20">
        <v>19</v>
      </c>
      <c r="Q20">
        <v>317</v>
      </c>
      <c r="R20" t="s">
        <v>1550</v>
      </c>
      <c r="S20">
        <v>1</v>
      </c>
    </row>
    <row r="21" spans="1:19" x14ac:dyDescent="0.35">
      <c r="A21">
        <v>1.77</v>
      </c>
      <c r="B21">
        <v>44631</v>
      </c>
      <c r="C21" t="s">
        <v>391</v>
      </c>
      <c r="D21">
        <v>68.900000000000006</v>
      </c>
      <c r="E21" t="s">
        <v>1634</v>
      </c>
      <c r="F21" t="s">
        <v>89</v>
      </c>
      <c r="G21">
        <v>121</v>
      </c>
      <c r="H21" t="s">
        <v>1635</v>
      </c>
      <c r="I21">
        <v>8859</v>
      </c>
      <c r="J21" t="s">
        <v>1636</v>
      </c>
      <c r="K21" t="s">
        <v>1547</v>
      </c>
      <c r="L21">
        <v>26</v>
      </c>
      <c r="M21" t="s">
        <v>1637</v>
      </c>
      <c r="N21" t="s">
        <v>396</v>
      </c>
      <c r="O21" t="s">
        <v>1638</v>
      </c>
      <c r="P21">
        <v>20</v>
      </c>
      <c r="Q21">
        <v>294</v>
      </c>
      <c r="R21" t="s">
        <v>1550</v>
      </c>
      <c r="S21">
        <v>1</v>
      </c>
    </row>
    <row r="22" spans="1:19" x14ac:dyDescent="0.35">
      <c r="A22">
        <v>1.68</v>
      </c>
      <c r="B22">
        <v>44667</v>
      </c>
      <c r="C22" t="s">
        <v>521</v>
      </c>
      <c r="D22">
        <v>64</v>
      </c>
      <c r="E22" t="s">
        <v>1639</v>
      </c>
      <c r="F22" t="s">
        <v>89</v>
      </c>
      <c r="G22">
        <v>128</v>
      </c>
      <c r="H22" t="s">
        <v>1640</v>
      </c>
      <c r="I22">
        <v>239442</v>
      </c>
      <c r="J22" t="s">
        <v>1641</v>
      </c>
      <c r="K22" t="s">
        <v>1547</v>
      </c>
      <c r="L22">
        <v>29</v>
      </c>
      <c r="M22" t="s">
        <v>1642</v>
      </c>
      <c r="N22" t="s">
        <v>525</v>
      </c>
      <c r="O22" t="s">
        <v>1643</v>
      </c>
      <c r="P22">
        <v>21</v>
      </c>
      <c r="Q22">
        <v>255</v>
      </c>
      <c r="R22" t="s">
        <v>1550</v>
      </c>
      <c r="S22">
        <v>1</v>
      </c>
    </row>
    <row r="23" spans="1:19" x14ac:dyDescent="0.35">
      <c r="A23">
        <v>1.74</v>
      </c>
      <c r="B23">
        <v>44724</v>
      </c>
      <c r="C23" t="s">
        <v>717</v>
      </c>
      <c r="D23">
        <v>73</v>
      </c>
      <c r="E23" t="s">
        <v>1644</v>
      </c>
      <c r="F23" t="s">
        <v>89</v>
      </c>
      <c r="G23">
        <v>127</v>
      </c>
      <c r="H23" t="s">
        <v>1645</v>
      </c>
      <c r="I23">
        <v>698210</v>
      </c>
      <c r="J23" t="s">
        <v>1646</v>
      </c>
      <c r="K23" t="s">
        <v>1547</v>
      </c>
      <c r="L23">
        <v>24</v>
      </c>
      <c r="M23" t="s">
        <v>1647</v>
      </c>
      <c r="N23" t="s">
        <v>722</v>
      </c>
      <c r="O23" t="s">
        <v>1648</v>
      </c>
      <c r="P23">
        <v>22</v>
      </c>
      <c r="Q23">
        <v>254</v>
      </c>
      <c r="R23" t="s">
        <v>1550</v>
      </c>
      <c r="S23">
        <v>1</v>
      </c>
    </row>
    <row r="24" spans="1:19" x14ac:dyDescent="0.35">
      <c r="A24">
        <v>1.58</v>
      </c>
      <c r="B24">
        <v>44785</v>
      </c>
      <c r="C24" t="s">
        <v>403</v>
      </c>
      <c r="D24">
        <v>62.1</v>
      </c>
      <c r="E24" t="s">
        <v>1649</v>
      </c>
      <c r="F24" t="s">
        <v>89</v>
      </c>
      <c r="G24">
        <v>303</v>
      </c>
      <c r="H24" t="s">
        <v>1650</v>
      </c>
      <c r="I24">
        <v>21556</v>
      </c>
      <c r="J24" t="s">
        <v>1651</v>
      </c>
      <c r="K24" t="s">
        <v>1547</v>
      </c>
      <c r="L24">
        <v>22</v>
      </c>
      <c r="M24" t="s">
        <v>1652</v>
      </c>
      <c r="N24" t="s">
        <v>408</v>
      </c>
      <c r="O24" t="s">
        <v>1653</v>
      </c>
      <c r="P24">
        <v>23</v>
      </c>
      <c r="Q24">
        <v>244</v>
      </c>
      <c r="R24" t="s">
        <v>1550</v>
      </c>
      <c r="S24">
        <v>1</v>
      </c>
    </row>
    <row r="25" spans="1:19" x14ac:dyDescent="0.35">
      <c r="A25">
        <v>1.71</v>
      </c>
      <c r="B25">
        <v>44956</v>
      </c>
      <c r="C25" t="s">
        <v>376</v>
      </c>
      <c r="D25">
        <v>68</v>
      </c>
      <c r="E25" t="s">
        <v>1654</v>
      </c>
      <c r="F25" t="s">
        <v>89</v>
      </c>
      <c r="G25">
        <v>306</v>
      </c>
      <c r="H25" t="s">
        <v>1655</v>
      </c>
      <c r="I25">
        <v>115892</v>
      </c>
      <c r="J25" t="s">
        <v>1656</v>
      </c>
      <c r="K25" t="s">
        <v>1547</v>
      </c>
      <c r="L25">
        <v>27</v>
      </c>
      <c r="M25" t="s">
        <v>1657</v>
      </c>
      <c r="N25" t="s">
        <v>383</v>
      </c>
      <c r="O25" t="s">
        <v>1658</v>
      </c>
      <c r="P25">
        <v>24</v>
      </c>
      <c r="Q25">
        <v>243</v>
      </c>
      <c r="R25" t="s">
        <v>1550</v>
      </c>
      <c r="S25">
        <v>1</v>
      </c>
    </row>
    <row r="26" spans="1:19" x14ac:dyDescent="0.35">
      <c r="A26">
        <v>1.58</v>
      </c>
      <c r="B26">
        <v>44597</v>
      </c>
      <c r="C26" t="s">
        <v>376</v>
      </c>
      <c r="D26">
        <v>57.6</v>
      </c>
      <c r="E26" t="s">
        <v>398</v>
      </c>
      <c r="F26" t="s">
        <v>89</v>
      </c>
      <c r="G26">
        <v>112</v>
      </c>
      <c r="H26" t="s">
        <v>1659</v>
      </c>
      <c r="I26">
        <v>252691</v>
      </c>
      <c r="J26" t="s">
        <v>1660</v>
      </c>
      <c r="K26" t="s">
        <v>1547</v>
      </c>
      <c r="L26">
        <v>24</v>
      </c>
      <c r="M26" t="s">
        <v>1661</v>
      </c>
      <c r="N26" t="s">
        <v>383</v>
      </c>
      <c r="O26" t="s">
        <v>1662</v>
      </c>
      <c r="P26">
        <v>25</v>
      </c>
      <c r="Q26">
        <v>237</v>
      </c>
      <c r="R26" t="s">
        <v>1550</v>
      </c>
      <c r="S26">
        <v>1</v>
      </c>
    </row>
    <row r="27" spans="1:19" x14ac:dyDescent="0.35">
      <c r="A27">
        <v>1.65</v>
      </c>
      <c r="B27">
        <v>44607</v>
      </c>
      <c r="C27" t="s">
        <v>376</v>
      </c>
      <c r="D27">
        <v>70.3</v>
      </c>
      <c r="E27" t="s">
        <v>1663</v>
      </c>
      <c r="F27" t="s">
        <v>89</v>
      </c>
      <c r="G27">
        <v>105</v>
      </c>
      <c r="H27" t="s">
        <v>1664</v>
      </c>
      <c r="I27">
        <v>93497</v>
      </c>
      <c r="J27" t="s">
        <v>1665</v>
      </c>
      <c r="K27" t="s">
        <v>1547</v>
      </c>
      <c r="L27">
        <v>31</v>
      </c>
      <c r="M27" t="s">
        <v>1666</v>
      </c>
      <c r="N27" t="s">
        <v>383</v>
      </c>
      <c r="O27" t="s">
        <v>1667</v>
      </c>
      <c r="P27">
        <v>26</v>
      </c>
      <c r="Q27">
        <v>228</v>
      </c>
      <c r="R27" t="s">
        <v>1550</v>
      </c>
      <c r="S27">
        <v>1</v>
      </c>
    </row>
    <row r="28" spans="1:19" x14ac:dyDescent="0.35">
      <c r="A28">
        <v>1.71</v>
      </c>
      <c r="B28">
        <v>44644</v>
      </c>
      <c r="C28" t="s">
        <v>376</v>
      </c>
      <c r="D28">
        <v>76.2</v>
      </c>
      <c r="E28" t="s">
        <v>1668</v>
      </c>
      <c r="F28" t="s">
        <v>89</v>
      </c>
      <c r="G28">
        <v>124</v>
      </c>
      <c r="H28" t="s">
        <v>1669</v>
      </c>
      <c r="I28">
        <v>670000</v>
      </c>
      <c r="J28" t="s">
        <v>1670</v>
      </c>
      <c r="K28" t="s">
        <v>1547</v>
      </c>
      <c r="L28">
        <v>25</v>
      </c>
      <c r="M28" t="s">
        <v>1671</v>
      </c>
      <c r="N28" t="s">
        <v>383</v>
      </c>
      <c r="O28" t="s">
        <v>1672</v>
      </c>
      <c r="P28">
        <v>27</v>
      </c>
      <c r="Q28">
        <v>226</v>
      </c>
      <c r="R28" t="s">
        <v>1550</v>
      </c>
      <c r="S28">
        <v>1</v>
      </c>
    </row>
    <row r="29" spans="1:19" x14ac:dyDescent="0.35">
      <c r="A29">
        <v>1.77</v>
      </c>
      <c r="C29" t="s">
        <v>376</v>
      </c>
      <c r="D29">
        <v>75.7</v>
      </c>
      <c r="F29" t="s">
        <v>89</v>
      </c>
      <c r="G29">
        <v>117</v>
      </c>
      <c r="H29" t="s">
        <v>1673</v>
      </c>
      <c r="I29">
        <v>245403</v>
      </c>
      <c r="J29" t="s">
        <v>1674</v>
      </c>
      <c r="K29" t="s">
        <v>1547</v>
      </c>
      <c r="L29">
        <v>29</v>
      </c>
      <c r="M29" t="s">
        <v>1675</v>
      </c>
      <c r="N29" t="s">
        <v>383</v>
      </c>
      <c r="O29" t="s">
        <v>1676</v>
      </c>
      <c r="P29">
        <v>28</v>
      </c>
      <c r="Q29">
        <v>222</v>
      </c>
      <c r="R29" t="s">
        <v>1550</v>
      </c>
      <c r="S29">
        <v>1</v>
      </c>
    </row>
    <row r="30" spans="1:19" x14ac:dyDescent="0.35">
      <c r="A30">
        <v>1.68</v>
      </c>
      <c r="C30" t="s">
        <v>466</v>
      </c>
      <c r="D30">
        <v>67.599999999999994</v>
      </c>
      <c r="F30" t="s">
        <v>89</v>
      </c>
      <c r="G30">
        <v>131</v>
      </c>
      <c r="H30" t="s">
        <v>1677</v>
      </c>
      <c r="I30">
        <v>2088</v>
      </c>
      <c r="J30" t="s">
        <v>1678</v>
      </c>
      <c r="K30" t="s">
        <v>1547</v>
      </c>
      <c r="L30">
        <v>28</v>
      </c>
      <c r="M30" t="s">
        <v>1679</v>
      </c>
      <c r="N30" t="s">
        <v>471</v>
      </c>
      <c r="O30" t="s">
        <v>1680</v>
      </c>
      <c r="P30">
        <v>29</v>
      </c>
      <c r="Q30">
        <v>208</v>
      </c>
      <c r="R30" t="s">
        <v>1550</v>
      </c>
      <c r="S30">
        <v>1</v>
      </c>
    </row>
    <row r="31" spans="1:19" x14ac:dyDescent="0.35">
      <c r="A31">
        <v>1.68</v>
      </c>
      <c r="B31">
        <v>44775</v>
      </c>
      <c r="C31" t="s">
        <v>403</v>
      </c>
      <c r="D31">
        <v>68.900000000000006</v>
      </c>
      <c r="E31" t="s">
        <v>1681</v>
      </c>
      <c r="F31" t="s">
        <v>89</v>
      </c>
      <c r="G31">
        <v>118</v>
      </c>
      <c r="H31" t="s">
        <v>1682</v>
      </c>
      <c r="I31">
        <v>477709</v>
      </c>
      <c r="J31" t="s">
        <v>1683</v>
      </c>
      <c r="K31" t="s">
        <v>1547</v>
      </c>
      <c r="L31">
        <v>24</v>
      </c>
      <c r="M31" t="s">
        <v>1571</v>
      </c>
      <c r="N31" t="s">
        <v>408</v>
      </c>
      <c r="O31" t="s">
        <v>1684</v>
      </c>
      <c r="P31">
        <v>30</v>
      </c>
      <c r="Q31">
        <v>191</v>
      </c>
      <c r="R31" t="s">
        <v>1550</v>
      </c>
      <c r="S31">
        <v>1</v>
      </c>
    </row>
    <row r="32" spans="1:19" x14ac:dyDescent="0.35">
      <c r="A32">
        <v>1.62</v>
      </c>
      <c r="B32">
        <v>44900</v>
      </c>
      <c r="C32" t="s">
        <v>376</v>
      </c>
      <c r="D32">
        <v>64.900000000000006</v>
      </c>
      <c r="E32" t="s">
        <v>1685</v>
      </c>
      <c r="F32" t="s">
        <v>89</v>
      </c>
      <c r="G32">
        <v>310</v>
      </c>
      <c r="H32" t="s">
        <v>1686</v>
      </c>
      <c r="I32">
        <v>531598</v>
      </c>
      <c r="J32" t="s">
        <v>1687</v>
      </c>
      <c r="K32" t="s">
        <v>1547</v>
      </c>
      <c r="L32">
        <v>27</v>
      </c>
      <c r="M32" t="s">
        <v>1688</v>
      </c>
      <c r="N32" t="s">
        <v>383</v>
      </c>
      <c r="O32" t="s">
        <v>1689</v>
      </c>
      <c r="P32">
        <v>31</v>
      </c>
      <c r="Q32">
        <v>171</v>
      </c>
      <c r="R32" t="s">
        <v>1550</v>
      </c>
      <c r="S32">
        <v>1</v>
      </c>
    </row>
    <row r="33" spans="1:19" x14ac:dyDescent="0.35">
      <c r="A33">
        <v>1.71</v>
      </c>
      <c r="B33">
        <v>44957</v>
      </c>
      <c r="C33" t="s">
        <v>466</v>
      </c>
      <c r="D33">
        <v>69.900000000000006</v>
      </c>
      <c r="E33" t="s">
        <v>1690</v>
      </c>
      <c r="F33" t="s">
        <v>89</v>
      </c>
      <c r="G33">
        <v>305</v>
      </c>
      <c r="H33" t="s">
        <v>1691</v>
      </c>
      <c r="I33">
        <v>887297</v>
      </c>
      <c r="J33" t="s">
        <v>1641</v>
      </c>
      <c r="K33" t="s">
        <v>1547</v>
      </c>
      <c r="L33">
        <v>27</v>
      </c>
      <c r="M33" t="s">
        <v>1692</v>
      </c>
      <c r="N33" t="s">
        <v>471</v>
      </c>
      <c r="O33" t="s">
        <v>1693</v>
      </c>
      <c r="P33">
        <v>32</v>
      </c>
      <c r="Q33">
        <v>168</v>
      </c>
      <c r="R33" t="s">
        <v>1550</v>
      </c>
      <c r="S33">
        <v>1</v>
      </c>
    </row>
    <row r="34" spans="1:19" x14ac:dyDescent="0.35">
      <c r="A34">
        <v>1.62</v>
      </c>
      <c r="B34">
        <v>44653</v>
      </c>
      <c r="C34" t="s">
        <v>376</v>
      </c>
      <c r="D34">
        <v>61.2</v>
      </c>
      <c r="E34" t="s">
        <v>1694</v>
      </c>
      <c r="F34" t="s">
        <v>89</v>
      </c>
      <c r="G34">
        <v>114</v>
      </c>
      <c r="H34" t="s">
        <v>1695</v>
      </c>
      <c r="I34">
        <v>106129</v>
      </c>
      <c r="J34" t="s">
        <v>1696</v>
      </c>
      <c r="K34" t="s">
        <v>1547</v>
      </c>
      <c r="L34">
        <v>27</v>
      </c>
      <c r="M34" t="s">
        <v>1697</v>
      </c>
      <c r="N34" t="s">
        <v>383</v>
      </c>
      <c r="O34" t="s">
        <v>1698</v>
      </c>
      <c r="P34">
        <v>33</v>
      </c>
      <c r="Q34">
        <v>167</v>
      </c>
      <c r="R34" t="s">
        <v>1550</v>
      </c>
      <c r="S34">
        <v>1</v>
      </c>
    </row>
    <row r="35" spans="1:19" x14ac:dyDescent="0.35">
      <c r="A35">
        <v>1.74</v>
      </c>
      <c r="B35">
        <v>44611</v>
      </c>
      <c r="C35" t="s">
        <v>494</v>
      </c>
      <c r="D35">
        <v>68.900000000000006</v>
      </c>
      <c r="E35" t="s">
        <v>1699</v>
      </c>
      <c r="F35" t="s">
        <v>89</v>
      </c>
      <c r="G35">
        <v>138</v>
      </c>
      <c r="H35" t="s">
        <v>1700</v>
      </c>
      <c r="I35">
        <v>330326</v>
      </c>
      <c r="J35" t="s">
        <v>1701</v>
      </c>
      <c r="K35" t="s">
        <v>1547</v>
      </c>
      <c r="L35">
        <v>30</v>
      </c>
      <c r="M35" t="s">
        <v>1702</v>
      </c>
      <c r="N35" t="s">
        <v>499</v>
      </c>
      <c r="O35" t="s">
        <v>1703</v>
      </c>
      <c r="P35">
        <v>34</v>
      </c>
      <c r="Q35">
        <v>156</v>
      </c>
      <c r="R35" t="s">
        <v>1550</v>
      </c>
      <c r="S35">
        <v>1</v>
      </c>
    </row>
    <row r="36" spans="1:19" x14ac:dyDescent="0.35">
      <c r="A36">
        <v>1.77</v>
      </c>
      <c r="B36">
        <v>44958</v>
      </c>
      <c r="C36" t="s">
        <v>376</v>
      </c>
      <c r="D36">
        <v>69.900000000000006</v>
      </c>
      <c r="E36" t="s">
        <v>1704</v>
      </c>
      <c r="F36" t="s">
        <v>89</v>
      </c>
      <c r="G36">
        <v>311</v>
      </c>
      <c r="H36" t="s">
        <v>1705</v>
      </c>
      <c r="I36">
        <v>43198</v>
      </c>
      <c r="J36" t="s">
        <v>1706</v>
      </c>
      <c r="K36" t="s">
        <v>1547</v>
      </c>
      <c r="L36">
        <v>34</v>
      </c>
      <c r="M36" t="s">
        <v>1707</v>
      </c>
      <c r="N36" t="s">
        <v>383</v>
      </c>
      <c r="O36" t="s">
        <v>1708</v>
      </c>
      <c r="P36">
        <v>35</v>
      </c>
      <c r="Q36">
        <v>152</v>
      </c>
      <c r="R36" t="s">
        <v>1550</v>
      </c>
      <c r="S36">
        <v>1</v>
      </c>
    </row>
    <row r="37" spans="1:19" x14ac:dyDescent="0.35">
      <c r="A37">
        <v>1.71</v>
      </c>
      <c r="C37" t="s">
        <v>420</v>
      </c>
      <c r="D37">
        <v>66.2</v>
      </c>
      <c r="F37" t="s">
        <v>89</v>
      </c>
      <c r="G37">
        <v>144</v>
      </c>
      <c r="H37" t="s">
        <v>1709</v>
      </c>
      <c r="I37">
        <v>390443</v>
      </c>
      <c r="J37" t="s">
        <v>1710</v>
      </c>
      <c r="K37" t="s">
        <v>1547</v>
      </c>
      <c r="L37">
        <v>25</v>
      </c>
      <c r="M37" t="s">
        <v>1711</v>
      </c>
      <c r="N37" t="s">
        <v>424</v>
      </c>
      <c r="O37" t="s">
        <v>1712</v>
      </c>
      <c r="P37">
        <v>36</v>
      </c>
      <c r="Q37">
        <v>152</v>
      </c>
      <c r="R37" t="s">
        <v>1550</v>
      </c>
      <c r="S37">
        <v>1</v>
      </c>
    </row>
    <row r="38" spans="1:19" x14ac:dyDescent="0.35">
      <c r="A38">
        <v>1.71</v>
      </c>
      <c r="B38">
        <v>44657</v>
      </c>
      <c r="C38" t="s">
        <v>815</v>
      </c>
      <c r="D38">
        <v>64.900000000000006</v>
      </c>
      <c r="E38" t="s">
        <v>1713</v>
      </c>
      <c r="F38" t="s">
        <v>89</v>
      </c>
      <c r="G38">
        <v>146</v>
      </c>
      <c r="H38" t="s">
        <v>1714</v>
      </c>
      <c r="I38">
        <v>635438</v>
      </c>
      <c r="J38" t="s">
        <v>1715</v>
      </c>
      <c r="K38" t="s">
        <v>1547</v>
      </c>
      <c r="L38">
        <v>23</v>
      </c>
      <c r="M38" t="s">
        <v>1716</v>
      </c>
      <c r="N38" t="s">
        <v>819</v>
      </c>
      <c r="O38" t="s">
        <v>1717</v>
      </c>
      <c r="P38">
        <v>37</v>
      </c>
      <c r="Q38">
        <v>141</v>
      </c>
      <c r="R38" t="s">
        <v>1550</v>
      </c>
      <c r="S38">
        <v>1</v>
      </c>
    </row>
    <row r="39" spans="1:19" x14ac:dyDescent="0.35">
      <c r="A39">
        <v>1.8</v>
      </c>
      <c r="B39">
        <v>44592</v>
      </c>
      <c r="C39" t="s">
        <v>466</v>
      </c>
      <c r="D39">
        <v>79.8</v>
      </c>
      <c r="E39" t="s">
        <v>626</v>
      </c>
      <c r="F39" t="s">
        <v>89</v>
      </c>
      <c r="G39">
        <v>309</v>
      </c>
      <c r="H39" t="s">
        <v>1718</v>
      </c>
      <c r="I39">
        <v>796219</v>
      </c>
      <c r="J39" t="s">
        <v>1719</v>
      </c>
      <c r="K39" t="s">
        <v>1547</v>
      </c>
      <c r="L39">
        <v>26</v>
      </c>
      <c r="M39" t="s">
        <v>1720</v>
      </c>
      <c r="N39" t="s">
        <v>471</v>
      </c>
      <c r="O39" t="s">
        <v>1721</v>
      </c>
      <c r="P39">
        <v>38</v>
      </c>
      <c r="Q39">
        <v>132</v>
      </c>
      <c r="R39" t="s">
        <v>1550</v>
      </c>
      <c r="S39">
        <v>1</v>
      </c>
    </row>
    <row r="40" spans="1:19" x14ac:dyDescent="0.35">
      <c r="A40">
        <v>1.65</v>
      </c>
      <c r="B40">
        <v>44953</v>
      </c>
      <c r="C40" t="s">
        <v>391</v>
      </c>
      <c r="D40">
        <v>58.1</v>
      </c>
      <c r="E40" t="s">
        <v>1722</v>
      </c>
      <c r="F40" t="s">
        <v>89</v>
      </c>
      <c r="G40">
        <v>308</v>
      </c>
      <c r="H40" t="s">
        <v>1723</v>
      </c>
      <c r="I40">
        <v>96750</v>
      </c>
      <c r="J40" t="s">
        <v>1724</v>
      </c>
      <c r="K40" t="s">
        <v>1547</v>
      </c>
      <c r="L40">
        <v>30</v>
      </c>
      <c r="M40" t="s">
        <v>1725</v>
      </c>
      <c r="N40" t="s">
        <v>396</v>
      </c>
      <c r="O40" t="s">
        <v>1726</v>
      </c>
      <c r="P40">
        <v>39</v>
      </c>
      <c r="Q40">
        <v>125</v>
      </c>
      <c r="R40" t="s">
        <v>1550</v>
      </c>
      <c r="S40">
        <v>1</v>
      </c>
    </row>
    <row r="41" spans="1:19" x14ac:dyDescent="0.35">
      <c r="A41">
        <v>1.65</v>
      </c>
      <c r="B41">
        <v>44955</v>
      </c>
      <c r="C41" t="s">
        <v>376</v>
      </c>
      <c r="D41">
        <v>56.7</v>
      </c>
      <c r="E41" t="s">
        <v>1727</v>
      </c>
      <c r="F41" t="s">
        <v>89</v>
      </c>
      <c r="G41">
        <v>120</v>
      </c>
      <c r="H41" t="s">
        <v>1728</v>
      </c>
      <c r="I41">
        <v>9759</v>
      </c>
      <c r="J41" t="s">
        <v>1729</v>
      </c>
      <c r="K41" t="s">
        <v>1547</v>
      </c>
      <c r="L41">
        <v>34</v>
      </c>
      <c r="M41" t="s">
        <v>1730</v>
      </c>
      <c r="N41" t="s">
        <v>383</v>
      </c>
      <c r="O41" t="s">
        <v>1731</v>
      </c>
      <c r="P41">
        <v>40</v>
      </c>
      <c r="Q41">
        <v>122</v>
      </c>
      <c r="R41" t="s">
        <v>1550</v>
      </c>
      <c r="S41">
        <v>1</v>
      </c>
    </row>
    <row r="42" spans="1:19" x14ac:dyDescent="0.35">
      <c r="A42">
        <v>0.15</v>
      </c>
      <c r="B42">
        <v>44959</v>
      </c>
      <c r="C42" t="s">
        <v>376</v>
      </c>
      <c r="D42">
        <v>59</v>
      </c>
      <c r="E42" t="s">
        <v>1732</v>
      </c>
      <c r="F42" t="s">
        <v>89</v>
      </c>
      <c r="G42">
        <v>312</v>
      </c>
      <c r="H42" t="s">
        <v>1733</v>
      </c>
      <c r="I42">
        <v>279929</v>
      </c>
      <c r="J42" t="s">
        <v>1734</v>
      </c>
      <c r="K42" t="s">
        <v>1547</v>
      </c>
      <c r="L42">
        <v>27</v>
      </c>
      <c r="M42" t="s">
        <v>1735</v>
      </c>
      <c r="N42" t="s">
        <v>383</v>
      </c>
      <c r="O42" t="s">
        <v>1736</v>
      </c>
      <c r="P42">
        <v>41</v>
      </c>
      <c r="Q42">
        <v>100</v>
      </c>
      <c r="R42" t="s">
        <v>1550</v>
      </c>
      <c r="S42">
        <v>1</v>
      </c>
    </row>
    <row r="43" spans="1:19" x14ac:dyDescent="0.35">
      <c r="A43">
        <v>1.58</v>
      </c>
      <c r="C43" t="s">
        <v>538</v>
      </c>
      <c r="D43">
        <v>59.9</v>
      </c>
      <c r="F43" t="s">
        <v>89</v>
      </c>
      <c r="G43">
        <v>304</v>
      </c>
      <c r="H43" t="s">
        <v>1737</v>
      </c>
      <c r="I43">
        <v>505225</v>
      </c>
      <c r="J43" t="s">
        <v>1738</v>
      </c>
      <c r="K43" t="s">
        <v>1547</v>
      </c>
      <c r="L43">
        <v>30</v>
      </c>
      <c r="M43" t="s">
        <v>1739</v>
      </c>
      <c r="N43" t="s">
        <v>542</v>
      </c>
      <c r="O43" t="s">
        <v>1740</v>
      </c>
      <c r="P43">
        <v>42</v>
      </c>
      <c r="Q43">
        <v>98</v>
      </c>
      <c r="R43" t="s">
        <v>1550</v>
      </c>
      <c r="S43">
        <v>1</v>
      </c>
    </row>
    <row r="44" spans="1:19" x14ac:dyDescent="0.35">
      <c r="A44">
        <v>1.55</v>
      </c>
      <c r="B44">
        <v>44690</v>
      </c>
      <c r="C44" t="s">
        <v>801</v>
      </c>
      <c r="D44">
        <v>68.900000000000006</v>
      </c>
      <c r="E44" t="s">
        <v>802</v>
      </c>
      <c r="F44" t="s">
        <v>89</v>
      </c>
      <c r="G44">
        <v>185</v>
      </c>
      <c r="H44" t="s">
        <v>1741</v>
      </c>
      <c r="I44">
        <v>667707</v>
      </c>
      <c r="J44" t="s">
        <v>1742</v>
      </c>
      <c r="K44" t="s">
        <v>1547</v>
      </c>
      <c r="L44">
        <v>30</v>
      </c>
      <c r="M44" t="s">
        <v>1743</v>
      </c>
      <c r="N44" t="s">
        <v>806</v>
      </c>
      <c r="O44" t="s">
        <v>1744</v>
      </c>
      <c r="P44">
        <v>43</v>
      </c>
      <c r="Q44">
        <v>90</v>
      </c>
      <c r="R44" t="s">
        <v>1550</v>
      </c>
      <c r="S44">
        <v>1</v>
      </c>
    </row>
    <row r="45" spans="1:19" x14ac:dyDescent="0.35">
      <c r="A45">
        <v>1.62</v>
      </c>
      <c r="C45" t="s">
        <v>376</v>
      </c>
      <c r="D45">
        <v>67.099999999999994</v>
      </c>
      <c r="F45" t="s">
        <v>89</v>
      </c>
      <c r="G45">
        <v>113</v>
      </c>
      <c r="H45" t="s">
        <v>1745</v>
      </c>
      <c r="I45">
        <v>238208</v>
      </c>
      <c r="J45" t="s">
        <v>1746</v>
      </c>
      <c r="K45" t="s">
        <v>1547</v>
      </c>
      <c r="L45">
        <v>28</v>
      </c>
      <c r="M45" t="s">
        <v>1747</v>
      </c>
      <c r="N45" t="s">
        <v>383</v>
      </c>
      <c r="O45" t="s">
        <v>1748</v>
      </c>
      <c r="P45">
        <v>44</v>
      </c>
      <c r="Q45">
        <v>89</v>
      </c>
      <c r="R45" t="s">
        <v>1550</v>
      </c>
      <c r="S45">
        <v>1</v>
      </c>
    </row>
    <row r="46" spans="1:19" x14ac:dyDescent="0.35">
      <c r="A46">
        <v>1.74</v>
      </c>
      <c r="B46">
        <v>44671</v>
      </c>
      <c r="C46" t="s">
        <v>774</v>
      </c>
      <c r="D46">
        <v>71.2</v>
      </c>
      <c r="E46" t="s">
        <v>1749</v>
      </c>
      <c r="F46" t="s">
        <v>89</v>
      </c>
      <c r="G46">
        <v>143</v>
      </c>
      <c r="H46" t="s">
        <v>1750</v>
      </c>
      <c r="I46">
        <v>248235</v>
      </c>
      <c r="J46" t="s">
        <v>1751</v>
      </c>
      <c r="K46" t="s">
        <v>1547</v>
      </c>
      <c r="L46">
        <v>25</v>
      </c>
      <c r="M46" t="s">
        <v>1752</v>
      </c>
      <c r="N46" t="s">
        <v>779</v>
      </c>
      <c r="O46" t="s">
        <v>1753</v>
      </c>
      <c r="P46">
        <v>45</v>
      </c>
      <c r="Q46">
        <v>86</v>
      </c>
      <c r="R46" t="s">
        <v>1550</v>
      </c>
      <c r="S46">
        <v>1</v>
      </c>
    </row>
    <row r="47" spans="1:19" x14ac:dyDescent="0.35">
      <c r="A47">
        <v>1.71</v>
      </c>
      <c r="B47">
        <v>44652</v>
      </c>
      <c r="C47" t="s">
        <v>669</v>
      </c>
      <c r="D47">
        <v>69.900000000000006</v>
      </c>
      <c r="E47" t="s">
        <v>1754</v>
      </c>
      <c r="F47" t="s">
        <v>89</v>
      </c>
      <c r="G47">
        <v>137</v>
      </c>
      <c r="H47" t="s">
        <v>1755</v>
      </c>
      <c r="I47">
        <v>103617</v>
      </c>
      <c r="J47" t="s">
        <v>1756</v>
      </c>
      <c r="K47" t="s">
        <v>1547</v>
      </c>
      <c r="L47">
        <v>30</v>
      </c>
      <c r="M47" t="s">
        <v>1757</v>
      </c>
      <c r="N47" t="s">
        <v>674</v>
      </c>
      <c r="O47" t="s">
        <v>1758</v>
      </c>
      <c r="P47">
        <v>46</v>
      </c>
      <c r="Q47">
        <v>80</v>
      </c>
      <c r="R47" t="s">
        <v>1550</v>
      </c>
      <c r="S47">
        <v>1</v>
      </c>
    </row>
    <row r="48" spans="1:19" x14ac:dyDescent="0.35">
      <c r="A48">
        <v>1.71</v>
      </c>
      <c r="B48">
        <v>44735</v>
      </c>
      <c r="C48" t="s">
        <v>594</v>
      </c>
      <c r="D48">
        <v>67.099999999999994</v>
      </c>
      <c r="E48" t="s">
        <v>1759</v>
      </c>
      <c r="F48" t="s">
        <v>89</v>
      </c>
      <c r="G48">
        <v>111</v>
      </c>
      <c r="H48" t="s">
        <v>1760</v>
      </c>
      <c r="I48">
        <v>299053</v>
      </c>
      <c r="J48" t="s">
        <v>1761</v>
      </c>
      <c r="K48" t="s">
        <v>1547</v>
      </c>
      <c r="L48">
        <v>27</v>
      </c>
      <c r="M48" t="s">
        <v>1762</v>
      </c>
      <c r="N48" t="s">
        <v>599</v>
      </c>
      <c r="O48" t="s">
        <v>1763</v>
      </c>
      <c r="P48">
        <v>47</v>
      </c>
      <c r="Q48">
        <v>77</v>
      </c>
      <c r="R48" t="s">
        <v>1550</v>
      </c>
      <c r="S48">
        <v>1</v>
      </c>
    </row>
    <row r="49" spans="1:19" x14ac:dyDescent="0.35">
      <c r="A49">
        <v>1.71</v>
      </c>
      <c r="B49">
        <v>44668</v>
      </c>
      <c r="C49" t="s">
        <v>1146</v>
      </c>
      <c r="D49">
        <v>64.900000000000006</v>
      </c>
      <c r="E49" t="s">
        <v>1147</v>
      </c>
      <c r="F49" t="s">
        <v>89</v>
      </c>
      <c r="G49">
        <v>140</v>
      </c>
      <c r="H49" t="s">
        <v>1764</v>
      </c>
      <c r="I49">
        <v>258629</v>
      </c>
      <c r="J49" t="s">
        <v>1765</v>
      </c>
      <c r="K49" t="s">
        <v>1547</v>
      </c>
      <c r="L49">
        <v>32</v>
      </c>
      <c r="M49" t="s">
        <v>1766</v>
      </c>
      <c r="N49" t="s">
        <v>1151</v>
      </c>
      <c r="O49" t="s">
        <v>1767</v>
      </c>
      <c r="P49">
        <v>48</v>
      </c>
      <c r="Q49">
        <v>74</v>
      </c>
      <c r="R49" t="s">
        <v>1550</v>
      </c>
      <c r="S49">
        <v>1</v>
      </c>
    </row>
    <row r="50" spans="1:19" x14ac:dyDescent="0.35">
      <c r="A50">
        <v>1.58</v>
      </c>
      <c r="B50">
        <v>44630</v>
      </c>
      <c r="C50" t="s">
        <v>841</v>
      </c>
      <c r="D50">
        <v>55.8</v>
      </c>
      <c r="E50" t="s">
        <v>1768</v>
      </c>
      <c r="F50" t="s">
        <v>89</v>
      </c>
      <c r="G50">
        <v>164</v>
      </c>
      <c r="H50" t="s">
        <v>1769</v>
      </c>
      <c r="I50">
        <v>452187</v>
      </c>
      <c r="J50" t="s">
        <v>1770</v>
      </c>
      <c r="K50" t="s">
        <v>1547</v>
      </c>
      <c r="L50">
        <v>26</v>
      </c>
      <c r="M50" t="s">
        <v>1771</v>
      </c>
      <c r="N50" t="s">
        <v>846</v>
      </c>
      <c r="O50" t="s">
        <v>1772</v>
      </c>
      <c r="P50">
        <v>49</v>
      </c>
      <c r="Q50">
        <v>71</v>
      </c>
      <c r="R50" t="s">
        <v>1550</v>
      </c>
      <c r="S50">
        <v>1</v>
      </c>
    </row>
    <row r="51" spans="1:19" x14ac:dyDescent="0.35">
      <c r="A51">
        <v>1.68</v>
      </c>
      <c r="B51">
        <v>44604</v>
      </c>
      <c r="C51" t="s">
        <v>376</v>
      </c>
      <c r="D51">
        <v>66.7</v>
      </c>
      <c r="E51" t="s">
        <v>1773</v>
      </c>
      <c r="F51" t="s">
        <v>89</v>
      </c>
      <c r="G51">
        <v>109</v>
      </c>
      <c r="H51" t="s">
        <v>1774</v>
      </c>
      <c r="I51">
        <v>871307</v>
      </c>
      <c r="J51" t="s">
        <v>1775</v>
      </c>
      <c r="K51" t="s">
        <v>1547</v>
      </c>
      <c r="L51">
        <v>27</v>
      </c>
      <c r="M51" t="s">
        <v>1776</v>
      </c>
      <c r="N51" t="s">
        <v>383</v>
      </c>
      <c r="O51" t="s">
        <v>1777</v>
      </c>
      <c r="P51">
        <v>50</v>
      </c>
      <c r="Q51">
        <v>69</v>
      </c>
      <c r="R51" t="s">
        <v>1550</v>
      </c>
      <c r="S51">
        <v>1</v>
      </c>
    </row>
    <row r="52" spans="1:19" x14ac:dyDescent="0.35">
      <c r="A52">
        <v>1.62</v>
      </c>
      <c r="B52">
        <v>44648</v>
      </c>
      <c r="C52" t="s">
        <v>473</v>
      </c>
      <c r="D52">
        <v>65.8</v>
      </c>
      <c r="E52" t="s">
        <v>1778</v>
      </c>
      <c r="F52" t="s">
        <v>89</v>
      </c>
      <c r="G52">
        <v>149</v>
      </c>
      <c r="H52" t="s">
        <v>1779</v>
      </c>
      <c r="I52">
        <v>527011</v>
      </c>
      <c r="J52" t="s">
        <v>1780</v>
      </c>
      <c r="K52" t="s">
        <v>1547</v>
      </c>
      <c r="L52">
        <v>28</v>
      </c>
      <c r="M52" t="s">
        <v>1781</v>
      </c>
      <c r="N52" t="s">
        <v>478</v>
      </c>
      <c r="O52" t="s">
        <v>1782</v>
      </c>
      <c r="P52">
        <v>51</v>
      </c>
      <c r="Q52">
        <v>54</v>
      </c>
      <c r="R52" t="s">
        <v>1550</v>
      </c>
      <c r="S52">
        <v>1</v>
      </c>
    </row>
    <row r="53" spans="1:19" x14ac:dyDescent="0.35">
      <c r="A53">
        <v>1.74</v>
      </c>
      <c r="B53">
        <v>44954</v>
      </c>
      <c r="C53" t="s">
        <v>376</v>
      </c>
      <c r="D53">
        <v>65.8</v>
      </c>
      <c r="E53" t="s">
        <v>1783</v>
      </c>
      <c r="F53" t="s">
        <v>89</v>
      </c>
      <c r="G53">
        <v>307</v>
      </c>
      <c r="H53" t="s">
        <v>1784</v>
      </c>
      <c r="I53">
        <v>151555</v>
      </c>
      <c r="J53" t="s">
        <v>1785</v>
      </c>
      <c r="K53" t="s">
        <v>1547</v>
      </c>
      <c r="L53">
        <v>28</v>
      </c>
      <c r="M53" t="s">
        <v>1786</v>
      </c>
      <c r="N53" t="s">
        <v>383</v>
      </c>
      <c r="O53" t="s">
        <v>1787</v>
      </c>
      <c r="P53">
        <v>52</v>
      </c>
      <c r="Q53">
        <v>48</v>
      </c>
      <c r="R53" t="s">
        <v>1550</v>
      </c>
      <c r="S53">
        <v>1</v>
      </c>
    </row>
    <row r="54" spans="1:19" x14ac:dyDescent="0.35">
      <c r="A54">
        <v>1.74</v>
      </c>
      <c r="B54">
        <v>44670</v>
      </c>
      <c r="C54" t="s">
        <v>696</v>
      </c>
      <c r="D54">
        <v>68.900000000000006</v>
      </c>
      <c r="E54" t="s">
        <v>1788</v>
      </c>
      <c r="F54" t="s">
        <v>89</v>
      </c>
      <c r="G54">
        <v>142</v>
      </c>
      <c r="H54" t="s">
        <v>1789</v>
      </c>
      <c r="I54">
        <v>238026</v>
      </c>
      <c r="J54" t="s">
        <v>1790</v>
      </c>
      <c r="K54" t="s">
        <v>1547</v>
      </c>
      <c r="L54">
        <v>34</v>
      </c>
      <c r="M54" t="s">
        <v>1791</v>
      </c>
      <c r="N54" t="s">
        <v>701</v>
      </c>
      <c r="O54" t="s">
        <v>1792</v>
      </c>
      <c r="P54">
        <v>53</v>
      </c>
      <c r="Q54">
        <v>46</v>
      </c>
      <c r="R54" t="s">
        <v>1550</v>
      </c>
      <c r="S54">
        <v>1</v>
      </c>
    </row>
    <row r="55" spans="1:19" x14ac:dyDescent="0.35">
      <c r="A55">
        <v>1.74</v>
      </c>
      <c r="B55">
        <v>44759</v>
      </c>
      <c r="C55" t="s">
        <v>731</v>
      </c>
      <c r="D55">
        <v>68</v>
      </c>
      <c r="E55" t="s">
        <v>1793</v>
      </c>
      <c r="F55" t="s">
        <v>89</v>
      </c>
      <c r="G55">
        <v>182</v>
      </c>
      <c r="H55" t="s">
        <v>1794</v>
      </c>
      <c r="I55">
        <v>350442</v>
      </c>
      <c r="J55" t="s">
        <v>1795</v>
      </c>
      <c r="K55" t="s">
        <v>1547</v>
      </c>
      <c r="L55">
        <v>37</v>
      </c>
      <c r="M55" t="s">
        <v>1796</v>
      </c>
      <c r="N55" t="s">
        <v>736</v>
      </c>
      <c r="O55" t="s">
        <v>1797</v>
      </c>
      <c r="P55">
        <v>54</v>
      </c>
      <c r="Q55">
        <v>45</v>
      </c>
      <c r="R55" t="s">
        <v>1550</v>
      </c>
      <c r="S55">
        <v>1</v>
      </c>
    </row>
    <row r="56" spans="1:19" x14ac:dyDescent="0.35">
      <c r="A56">
        <v>1.62</v>
      </c>
      <c r="B56">
        <v>44594</v>
      </c>
      <c r="C56" t="s">
        <v>376</v>
      </c>
      <c r="D56">
        <v>68.900000000000006</v>
      </c>
      <c r="E56" t="s">
        <v>1798</v>
      </c>
      <c r="F56" t="s">
        <v>89</v>
      </c>
      <c r="G56">
        <v>110</v>
      </c>
      <c r="H56" t="s">
        <v>1799</v>
      </c>
      <c r="I56">
        <v>115239</v>
      </c>
      <c r="J56" t="s">
        <v>1617</v>
      </c>
      <c r="K56" t="s">
        <v>1547</v>
      </c>
      <c r="L56">
        <v>30</v>
      </c>
      <c r="M56" t="s">
        <v>1800</v>
      </c>
      <c r="N56" t="s">
        <v>383</v>
      </c>
      <c r="O56" t="s">
        <v>1801</v>
      </c>
      <c r="P56">
        <v>55</v>
      </c>
      <c r="Q56">
        <v>44</v>
      </c>
      <c r="R56" t="s">
        <v>1550</v>
      </c>
      <c r="S56">
        <v>1</v>
      </c>
    </row>
    <row r="57" spans="1:19" x14ac:dyDescent="0.35">
      <c r="A57">
        <v>1.65</v>
      </c>
      <c r="B57">
        <v>44639</v>
      </c>
      <c r="C57" t="s">
        <v>683</v>
      </c>
      <c r="D57">
        <v>62.6</v>
      </c>
      <c r="E57" t="s">
        <v>1802</v>
      </c>
      <c r="F57" t="s">
        <v>89</v>
      </c>
      <c r="G57">
        <v>148</v>
      </c>
      <c r="H57" t="s">
        <v>1803</v>
      </c>
      <c r="I57">
        <v>242149</v>
      </c>
      <c r="J57" t="s">
        <v>1804</v>
      </c>
      <c r="K57" t="s">
        <v>1547</v>
      </c>
      <c r="L57">
        <v>30</v>
      </c>
      <c r="M57" t="s">
        <v>1805</v>
      </c>
      <c r="N57" t="s">
        <v>688</v>
      </c>
      <c r="O57" t="s">
        <v>1806</v>
      </c>
      <c r="P57">
        <v>56</v>
      </c>
      <c r="Q57">
        <v>43</v>
      </c>
      <c r="R57" t="s">
        <v>1550</v>
      </c>
      <c r="S57">
        <v>1</v>
      </c>
    </row>
    <row r="58" spans="1:19" x14ac:dyDescent="0.35">
      <c r="A58">
        <v>1.68</v>
      </c>
      <c r="B58">
        <v>44725</v>
      </c>
      <c r="C58" t="s">
        <v>579</v>
      </c>
      <c r="D58">
        <v>68</v>
      </c>
      <c r="E58" t="s">
        <v>566</v>
      </c>
      <c r="F58" t="s">
        <v>89</v>
      </c>
      <c r="G58">
        <v>135</v>
      </c>
      <c r="H58" t="s">
        <v>1807</v>
      </c>
      <c r="I58">
        <v>39517</v>
      </c>
      <c r="J58" t="s">
        <v>1808</v>
      </c>
      <c r="K58" t="s">
        <v>1547</v>
      </c>
      <c r="L58">
        <v>32</v>
      </c>
      <c r="M58" t="s">
        <v>1809</v>
      </c>
      <c r="N58" t="s">
        <v>583</v>
      </c>
      <c r="O58" t="s">
        <v>1810</v>
      </c>
      <c r="P58">
        <v>57</v>
      </c>
      <c r="Q58">
        <v>40</v>
      </c>
      <c r="R58" t="s">
        <v>1550</v>
      </c>
      <c r="S58">
        <v>1</v>
      </c>
    </row>
    <row r="59" spans="1:19" x14ac:dyDescent="0.35">
      <c r="A59">
        <v>1.62</v>
      </c>
      <c r="B59">
        <v>44970</v>
      </c>
      <c r="C59" t="s">
        <v>494</v>
      </c>
      <c r="D59">
        <v>58.1</v>
      </c>
      <c r="E59" t="s">
        <v>1811</v>
      </c>
      <c r="F59" t="s">
        <v>89</v>
      </c>
      <c r="G59">
        <v>315</v>
      </c>
      <c r="H59" t="s">
        <v>1812</v>
      </c>
      <c r="I59">
        <v>120277</v>
      </c>
      <c r="J59" t="s">
        <v>1813</v>
      </c>
      <c r="K59" t="s">
        <v>1547</v>
      </c>
      <c r="L59">
        <v>27</v>
      </c>
      <c r="M59" t="s">
        <v>1814</v>
      </c>
      <c r="N59" t="s">
        <v>499</v>
      </c>
      <c r="O59" t="s">
        <v>1815</v>
      </c>
      <c r="P59">
        <v>58</v>
      </c>
      <c r="Q59">
        <v>36</v>
      </c>
      <c r="R59" t="s">
        <v>1550</v>
      </c>
      <c r="S59">
        <v>1</v>
      </c>
    </row>
    <row r="60" spans="1:19" x14ac:dyDescent="0.35">
      <c r="A60">
        <v>1.74</v>
      </c>
      <c r="B60">
        <v>44616</v>
      </c>
      <c r="C60" t="s">
        <v>403</v>
      </c>
      <c r="D60">
        <v>68</v>
      </c>
      <c r="E60" t="s">
        <v>1816</v>
      </c>
      <c r="F60" t="s">
        <v>89</v>
      </c>
      <c r="G60">
        <v>115</v>
      </c>
      <c r="H60" t="s">
        <v>1817</v>
      </c>
      <c r="I60">
        <v>120247</v>
      </c>
      <c r="J60" t="s">
        <v>1818</v>
      </c>
      <c r="K60" t="s">
        <v>1547</v>
      </c>
      <c r="L60">
        <v>27</v>
      </c>
      <c r="M60" t="s">
        <v>1819</v>
      </c>
      <c r="N60" t="s">
        <v>408</v>
      </c>
      <c r="O60" t="s">
        <v>1820</v>
      </c>
      <c r="P60">
        <v>59</v>
      </c>
      <c r="Q60">
        <v>36</v>
      </c>
      <c r="R60" t="s">
        <v>1550</v>
      </c>
      <c r="S60">
        <v>1</v>
      </c>
    </row>
    <row r="61" spans="1:19" x14ac:dyDescent="0.35">
      <c r="A61">
        <v>1.62</v>
      </c>
      <c r="B61">
        <v>44692</v>
      </c>
      <c r="C61" t="s">
        <v>928</v>
      </c>
      <c r="D61">
        <v>61.2</v>
      </c>
      <c r="E61" t="s">
        <v>1821</v>
      </c>
      <c r="F61" t="s">
        <v>89</v>
      </c>
      <c r="G61">
        <v>161</v>
      </c>
      <c r="H61" t="s">
        <v>1822</v>
      </c>
      <c r="I61">
        <v>215510</v>
      </c>
      <c r="J61" t="s">
        <v>1823</v>
      </c>
      <c r="K61" t="s">
        <v>1547</v>
      </c>
      <c r="L61">
        <v>30</v>
      </c>
      <c r="M61" t="s">
        <v>1824</v>
      </c>
      <c r="N61" t="s">
        <v>933</v>
      </c>
      <c r="O61" t="s">
        <v>1825</v>
      </c>
      <c r="P61">
        <v>60</v>
      </c>
      <c r="Q61">
        <v>35</v>
      </c>
      <c r="R61" t="s">
        <v>1550</v>
      </c>
      <c r="S61">
        <v>1</v>
      </c>
    </row>
    <row r="62" spans="1:19" x14ac:dyDescent="0.35">
      <c r="A62">
        <v>1.74</v>
      </c>
      <c r="C62" t="s">
        <v>748</v>
      </c>
      <c r="D62">
        <v>59.9</v>
      </c>
      <c r="F62" t="s">
        <v>89</v>
      </c>
      <c r="G62">
        <v>174</v>
      </c>
      <c r="H62" t="s">
        <v>1826</v>
      </c>
      <c r="I62">
        <v>120265</v>
      </c>
      <c r="J62" t="s">
        <v>1827</v>
      </c>
      <c r="K62" t="s">
        <v>1547</v>
      </c>
      <c r="L62">
        <v>35</v>
      </c>
      <c r="M62" t="s">
        <v>1828</v>
      </c>
      <c r="N62" t="s">
        <v>751</v>
      </c>
      <c r="O62" t="s">
        <v>1829</v>
      </c>
      <c r="P62">
        <v>61</v>
      </c>
      <c r="Q62">
        <v>35</v>
      </c>
      <c r="R62" t="s">
        <v>1550</v>
      </c>
      <c r="S62">
        <v>1</v>
      </c>
    </row>
    <row r="63" spans="1:19" x14ac:dyDescent="0.35">
      <c r="A63">
        <v>1.55</v>
      </c>
      <c r="B63">
        <v>44642</v>
      </c>
      <c r="C63" t="s">
        <v>662</v>
      </c>
      <c r="D63">
        <v>59</v>
      </c>
      <c r="E63" t="s">
        <v>1830</v>
      </c>
      <c r="F63" t="s">
        <v>89</v>
      </c>
      <c r="G63">
        <v>159</v>
      </c>
      <c r="H63" t="s">
        <v>1831</v>
      </c>
      <c r="I63">
        <v>1299203</v>
      </c>
      <c r="J63" t="s">
        <v>1832</v>
      </c>
      <c r="K63" t="s">
        <v>1547</v>
      </c>
      <c r="L63">
        <v>23</v>
      </c>
      <c r="M63" t="s">
        <v>1833</v>
      </c>
      <c r="N63" t="s">
        <v>667</v>
      </c>
      <c r="O63" t="s">
        <v>1834</v>
      </c>
      <c r="P63">
        <v>62</v>
      </c>
      <c r="Q63">
        <v>34</v>
      </c>
      <c r="R63" t="s">
        <v>1550</v>
      </c>
      <c r="S63">
        <v>1</v>
      </c>
    </row>
    <row r="64" spans="1:19" x14ac:dyDescent="0.35">
      <c r="A64">
        <v>1.71</v>
      </c>
      <c r="B64">
        <v>44950</v>
      </c>
      <c r="C64" t="s">
        <v>376</v>
      </c>
      <c r="D64">
        <v>63.5</v>
      </c>
      <c r="E64" t="s">
        <v>1835</v>
      </c>
      <c r="F64" t="s">
        <v>89</v>
      </c>
      <c r="G64">
        <v>302</v>
      </c>
      <c r="H64" t="s">
        <v>1836</v>
      </c>
      <c r="I64">
        <v>235110</v>
      </c>
      <c r="J64" t="s">
        <v>1837</v>
      </c>
      <c r="K64" t="s">
        <v>1547</v>
      </c>
      <c r="L64">
        <v>28</v>
      </c>
      <c r="M64" t="s">
        <v>1838</v>
      </c>
      <c r="N64" t="s">
        <v>383</v>
      </c>
      <c r="O64" t="s">
        <v>1839</v>
      </c>
      <c r="P64">
        <v>63</v>
      </c>
      <c r="Q64">
        <v>32</v>
      </c>
      <c r="R64" t="s">
        <v>1550</v>
      </c>
      <c r="S64">
        <v>1</v>
      </c>
    </row>
    <row r="65" spans="1:19" x14ac:dyDescent="0.35">
      <c r="A65">
        <v>1.62</v>
      </c>
      <c r="B65">
        <v>44740</v>
      </c>
      <c r="C65" t="s">
        <v>1115</v>
      </c>
      <c r="D65">
        <v>68</v>
      </c>
      <c r="E65" t="s">
        <v>1840</v>
      </c>
      <c r="F65" t="s">
        <v>89</v>
      </c>
      <c r="G65">
        <v>156</v>
      </c>
      <c r="H65" t="s">
        <v>1841</v>
      </c>
      <c r="I65">
        <v>855131</v>
      </c>
      <c r="J65" t="s">
        <v>1842</v>
      </c>
      <c r="K65" t="s">
        <v>1547</v>
      </c>
      <c r="L65">
        <v>27</v>
      </c>
      <c r="M65" t="s">
        <v>1843</v>
      </c>
      <c r="N65" t="s">
        <v>1120</v>
      </c>
      <c r="O65" t="s">
        <v>1844</v>
      </c>
      <c r="P65">
        <v>64</v>
      </c>
      <c r="Q65">
        <v>28</v>
      </c>
      <c r="R65" t="s">
        <v>1550</v>
      </c>
      <c r="S65">
        <v>1</v>
      </c>
    </row>
    <row r="66" spans="1:19" x14ac:dyDescent="0.35">
      <c r="A66">
        <v>1.8</v>
      </c>
      <c r="B66">
        <v>44609</v>
      </c>
      <c r="C66" t="s">
        <v>649</v>
      </c>
      <c r="D66">
        <v>73</v>
      </c>
      <c r="E66" t="s">
        <v>1845</v>
      </c>
      <c r="F66" t="s">
        <v>89</v>
      </c>
      <c r="G66">
        <v>136</v>
      </c>
      <c r="H66" t="s">
        <v>1846</v>
      </c>
      <c r="I66">
        <v>485089</v>
      </c>
      <c r="J66" t="s">
        <v>1847</v>
      </c>
      <c r="K66" t="s">
        <v>1547</v>
      </c>
      <c r="L66">
        <v>36</v>
      </c>
      <c r="M66" t="s">
        <v>1848</v>
      </c>
      <c r="N66" t="s">
        <v>654</v>
      </c>
      <c r="O66" t="s">
        <v>1849</v>
      </c>
      <c r="P66">
        <v>65</v>
      </c>
      <c r="Q66">
        <v>28</v>
      </c>
      <c r="R66" t="s">
        <v>1550</v>
      </c>
      <c r="S66">
        <v>1</v>
      </c>
    </row>
    <row r="67" spans="1:19" x14ac:dyDescent="0.35">
      <c r="A67">
        <v>1.74</v>
      </c>
      <c r="B67">
        <v>44620</v>
      </c>
      <c r="C67" t="s">
        <v>1035</v>
      </c>
      <c r="D67">
        <v>58.1</v>
      </c>
      <c r="E67" t="s">
        <v>1036</v>
      </c>
      <c r="F67" t="s">
        <v>89</v>
      </c>
      <c r="G67">
        <v>200</v>
      </c>
      <c r="H67" t="s">
        <v>1850</v>
      </c>
      <c r="I67">
        <v>244718</v>
      </c>
      <c r="J67" t="s">
        <v>1851</v>
      </c>
      <c r="K67" t="s">
        <v>1547</v>
      </c>
      <c r="L67">
        <v>29</v>
      </c>
      <c r="M67" t="s">
        <v>1440</v>
      </c>
      <c r="N67" t="s">
        <v>1040</v>
      </c>
      <c r="O67" t="s">
        <v>1852</v>
      </c>
      <c r="P67">
        <v>66</v>
      </c>
      <c r="Q67">
        <v>27</v>
      </c>
      <c r="R67" t="s">
        <v>1550</v>
      </c>
      <c r="S67">
        <v>1</v>
      </c>
    </row>
    <row r="68" spans="1:19" x14ac:dyDescent="0.35">
      <c r="A68">
        <v>1.55</v>
      </c>
      <c r="B68">
        <v>44710</v>
      </c>
      <c r="C68" t="s">
        <v>753</v>
      </c>
      <c r="D68">
        <v>52.2</v>
      </c>
      <c r="E68" t="s">
        <v>1853</v>
      </c>
      <c r="F68" t="s">
        <v>89</v>
      </c>
      <c r="G68">
        <v>170</v>
      </c>
      <c r="H68" t="s">
        <v>1854</v>
      </c>
      <c r="I68">
        <v>1055578</v>
      </c>
      <c r="J68" t="s">
        <v>1855</v>
      </c>
      <c r="K68" t="s">
        <v>1547</v>
      </c>
      <c r="L68">
        <v>30</v>
      </c>
      <c r="M68" t="s">
        <v>1856</v>
      </c>
      <c r="N68" t="s">
        <v>758</v>
      </c>
      <c r="O68" t="s">
        <v>1857</v>
      </c>
      <c r="P68">
        <v>67</v>
      </c>
      <c r="Q68">
        <v>26</v>
      </c>
      <c r="R68" t="s">
        <v>1550</v>
      </c>
      <c r="S68">
        <v>1</v>
      </c>
    </row>
    <row r="69" spans="1:19" x14ac:dyDescent="0.35">
      <c r="A69">
        <v>1.65</v>
      </c>
      <c r="B69">
        <v>44771</v>
      </c>
      <c r="C69" t="s">
        <v>690</v>
      </c>
      <c r="D69">
        <v>59</v>
      </c>
      <c r="E69" t="s">
        <v>1858</v>
      </c>
      <c r="F69" t="s">
        <v>89</v>
      </c>
      <c r="G69">
        <v>166</v>
      </c>
      <c r="H69" t="s">
        <v>1859</v>
      </c>
      <c r="I69">
        <v>359849</v>
      </c>
      <c r="J69" t="s">
        <v>1860</v>
      </c>
      <c r="K69" t="s">
        <v>1547</v>
      </c>
      <c r="L69">
        <v>30</v>
      </c>
      <c r="M69" t="s">
        <v>1861</v>
      </c>
      <c r="N69" t="s">
        <v>694</v>
      </c>
      <c r="O69" t="s">
        <v>1862</v>
      </c>
      <c r="P69">
        <v>68</v>
      </c>
      <c r="Q69">
        <v>21</v>
      </c>
      <c r="R69" t="s">
        <v>1550</v>
      </c>
      <c r="S69">
        <v>1</v>
      </c>
    </row>
    <row r="70" spans="1:19" x14ac:dyDescent="0.35">
      <c r="A70">
        <v>1.68</v>
      </c>
      <c r="B70">
        <v>44664</v>
      </c>
      <c r="C70" t="s">
        <v>743</v>
      </c>
      <c r="D70">
        <v>60.8</v>
      </c>
      <c r="E70" t="s">
        <v>1863</v>
      </c>
      <c r="F70" t="s">
        <v>89</v>
      </c>
      <c r="G70">
        <v>183</v>
      </c>
      <c r="H70" t="s">
        <v>1864</v>
      </c>
      <c r="I70">
        <v>331478</v>
      </c>
      <c r="J70" t="s">
        <v>1865</v>
      </c>
      <c r="K70" t="s">
        <v>1547</v>
      </c>
      <c r="L70">
        <v>25</v>
      </c>
      <c r="M70" t="s">
        <v>1866</v>
      </c>
      <c r="N70" t="s">
        <v>746</v>
      </c>
      <c r="O70" t="s">
        <v>1867</v>
      </c>
      <c r="P70">
        <v>69</v>
      </c>
      <c r="Q70">
        <v>19</v>
      </c>
      <c r="R70" t="s">
        <v>1550</v>
      </c>
      <c r="S70">
        <v>1</v>
      </c>
    </row>
    <row r="71" spans="1:19" x14ac:dyDescent="0.35">
      <c r="A71">
        <v>1.65</v>
      </c>
      <c r="B71">
        <v>44742</v>
      </c>
      <c r="C71" t="s">
        <v>892</v>
      </c>
      <c r="D71">
        <v>66.7</v>
      </c>
      <c r="E71" t="s">
        <v>893</v>
      </c>
      <c r="F71" t="s">
        <v>89</v>
      </c>
      <c r="G71">
        <v>157</v>
      </c>
      <c r="H71" t="s">
        <v>1868</v>
      </c>
      <c r="I71">
        <v>477570</v>
      </c>
      <c r="J71" t="s">
        <v>1869</v>
      </c>
      <c r="K71" t="s">
        <v>1547</v>
      </c>
      <c r="L71">
        <v>26</v>
      </c>
      <c r="M71" t="s">
        <v>1870</v>
      </c>
      <c r="N71" t="s">
        <v>897</v>
      </c>
      <c r="O71" t="s">
        <v>1871</v>
      </c>
      <c r="P71">
        <v>70</v>
      </c>
      <c r="Q71">
        <v>18</v>
      </c>
      <c r="R71" t="s">
        <v>1550</v>
      </c>
      <c r="S71">
        <v>1</v>
      </c>
    </row>
    <row r="72" spans="1:19" x14ac:dyDescent="0.35">
      <c r="A72">
        <v>1.74</v>
      </c>
      <c r="C72" t="s">
        <v>787</v>
      </c>
      <c r="D72">
        <v>64.900000000000006</v>
      </c>
      <c r="F72" t="s">
        <v>89</v>
      </c>
      <c r="G72">
        <v>141</v>
      </c>
      <c r="H72" t="s">
        <v>1872</v>
      </c>
      <c r="I72">
        <v>227678</v>
      </c>
      <c r="J72" t="s">
        <v>1873</v>
      </c>
      <c r="K72" t="s">
        <v>1547</v>
      </c>
      <c r="L72">
        <v>28</v>
      </c>
      <c r="M72" t="s">
        <v>1874</v>
      </c>
      <c r="N72" t="s">
        <v>792</v>
      </c>
      <c r="O72" t="s">
        <v>1875</v>
      </c>
      <c r="P72">
        <v>71</v>
      </c>
      <c r="Q72">
        <v>18</v>
      </c>
      <c r="R72" t="s">
        <v>1550</v>
      </c>
      <c r="S72">
        <v>1</v>
      </c>
    </row>
    <row r="73" spans="1:19" x14ac:dyDescent="0.35">
      <c r="A73">
        <v>1.62</v>
      </c>
      <c r="B73">
        <v>44622</v>
      </c>
      <c r="C73" t="s">
        <v>1215</v>
      </c>
      <c r="D73">
        <v>54.4</v>
      </c>
      <c r="E73" t="s">
        <v>1876</v>
      </c>
      <c r="F73" t="s">
        <v>89</v>
      </c>
      <c r="G73">
        <v>169</v>
      </c>
      <c r="H73" t="s">
        <v>638</v>
      </c>
      <c r="I73">
        <v>728984</v>
      </c>
      <c r="J73" t="s">
        <v>1877</v>
      </c>
      <c r="K73" t="s">
        <v>1547</v>
      </c>
      <c r="L73">
        <v>26</v>
      </c>
      <c r="M73" t="s">
        <v>1878</v>
      </c>
      <c r="N73" t="s">
        <v>1220</v>
      </c>
      <c r="O73" t="s">
        <v>1879</v>
      </c>
      <c r="P73">
        <v>72</v>
      </c>
      <c r="Q73">
        <v>18</v>
      </c>
      <c r="R73" t="s">
        <v>1550</v>
      </c>
      <c r="S73">
        <v>1</v>
      </c>
    </row>
    <row r="74" spans="1:19" x14ac:dyDescent="0.35">
      <c r="A74">
        <v>1.68</v>
      </c>
      <c r="B74">
        <v>44686</v>
      </c>
      <c r="C74" t="s">
        <v>794</v>
      </c>
      <c r="D74">
        <v>63</v>
      </c>
      <c r="E74" t="s">
        <v>1880</v>
      </c>
      <c r="F74" t="s">
        <v>89</v>
      </c>
      <c r="G74">
        <v>147</v>
      </c>
      <c r="H74" t="s">
        <v>1881</v>
      </c>
      <c r="I74">
        <v>156732</v>
      </c>
      <c r="J74" t="s">
        <v>1882</v>
      </c>
      <c r="K74" t="s">
        <v>1547</v>
      </c>
      <c r="L74">
        <v>32</v>
      </c>
      <c r="M74" t="s">
        <v>1883</v>
      </c>
      <c r="N74" t="s">
        <v>799</v>
      </c>
      <c r="O74" t="s">
        <v>1884</v>
      </c>
      <c r="P74">
        <v>73</v>
      </c>
      <c r="Q74">
        <v>17</v>
      </c>
      <c r="R74" t="s">
        <v>1550</v>
      </c>
      <c r="S74">
        <v>1</v>
      </c>
    </row>
    <row r="75" spans="1:19" x14ac:dyDescent="0.35">
      <c r="A75">
        <v>1.77</v>
      </c>
      <c r="B75">
        <v>44679</v>
      </c>
      <c r="C75" t="s">
        <v>487</v>
      </c>
      <c r="D75">
        <v>68</v>
      </c>
      <c r="E75" t="s">
        <v>1885</v>
      </c>
      <c r="F75" t="s">
        <v>257</v>
      </c>
      <c r="G75">
        <v>133</v>
      </c>
      <c r="H75" t="s">
        <v>1886</v>
      </c>
      <c r="I75">
        <v>695821</v>
      </c>
      <c r="J75" t="s">
        <v>1887</v>
      </c>
      <c r="K75" t="s">
        <v>1547</v>
      </c>
      <c r="L75">
        <v>27</v>
      </c>
      <c r="M75" t="s">
        <v>1888</v>
      </c>
      <c r="N75" t="s">
        <v>492</v>
      </c>
      <c r="O75" t="s">
        <v>1889</v>
      </c>
      <c r="P75">
        <v>74</v>
      </c>
      <c r="Q75">
        <v>15</v>
      </c>
      <c r="R75" t="s">
        <v>1550</v>
      </c>
      <c r="S75">
        <v>1</v>
      </c>
    </row>
    <row r="76" spans="1:19" x14ac:dyDescent="0.35">
      <c r="A76">
        <v>1.8</v>
      </c>
      <c r="B76">
        <v>44960</v>
      </c>
      <c r="C76" t="s">
        <v>466</v>
      </c>
      <c r="D76">
        <v>68.900000000000006</v>
      </c>
      <c r="E76" t="s">
        <v>1890</v>
      </c>
      <c r="F76" t="s">
        <v>89</v>
      </c>
      <c r="G76">
        <v>313</v>
      </c>
      <c r="H76" t="s">
        <v>1891</v>
      </c>
      <c r="I76">
        <v>468509</v>
      </c>
      <c r="J76" t="s">
        <v>1892</v>
      </c>
      <c r="K76" t="s">
        <v>1547</v>
      </c>
      <c r="L76">
        <v>25</v>
      </c>
      <c r="M76" t="s">
        <v>1893</v>
      </c>
      <c r="N76" t="s">
        <v>471</v>
      </c>
      <c r="O76" t="s">
        <v>1894</v>
      </c>
      <c r="P76">
        <v>75</v>
      </c>
      <c r="Q76">
        <v>10</v>
      </c>
      <c r="R76" t="s">
        <v>1550</v>
      </c>
      <c r="S76">
        <v>1</v>
      </c>
    </row>
    <row r="77" spans="1:19" x14ac:dyDescent="0.35">
      <c r="A77">
        <v>1.52</v>
      </c>
      <c r="B77">
        <v>44764</v>
      </c>
      <c r="C77" t="s">
        <v>1102</v>
      </c>
      <c r="D77">
        <v>57.2</v>
      </c>
      <c r="E77" t="s">
        <v>1895</v>
      </c>
      <c r="F77" t="s">
        <v>89</v>
      </c>
      <c r="G77">
        <v>172</v>
      </c>
      <c r="H77" t="s">
        <v>1896</v>
      </c>
      <c r="I77">
        <v>517771</v>
      </c>
      <c r="J77" t="s">
        <v>1897</v>
      </c>
      <c r="K77" t="s">
        <v>1547</v>
      </c>
      <c r="L77">
        <v>35</v>
      </c>
      <c r="M77" t="s">
        <v>1898</v>
      </c>
      <c r="N77" t="s">
        <v>1107</v>
      </c>
      <c r="O77" t="s">
        <v>1899</v>
      </c>
      <c r="P77">
        <v>76</v>
      </c>
      <c r="Q77">
        <v>-1</v>
      </c>
      <c r="R77" t="s">
        <v>1550</v>
      </c>
      <c r="S77">
        <v>1</v>
      </c>
    </row>
    <row r="78" spans="1:19" x14ac:dyDescent="0.35">
      <c r="A78">
        <v>1.74</v>
      </c>
      <c r="B78">
        <v>44654</v>
      </c>
      <c r="C78" t="s">
        <v>606</v>
      </c>
      <c r="D78">
        <v>72.099999999999994</v>
      </c>
      <c r="E78" t="s">
        <v>1900</v>
      </c>
      <c r="F78" t="s">
        <v>89</v>
      </c>
      <c r="G78">
        <v>132</v>
      </c>
      <c r="H78" t="s">
        <v>1901</v>
      </c>
      <c r="I78">
        <v>764556</v>
      </c>
      <c r="J78" t="s">
        <v>1902</v>
      </c>
      <c r="K78" t="s">
        <v>1547</v>
      </c>
      <c r="L78">
        <v>20</v>
      </c>
      <c r="M78" t="s">
        <v>1903</v>
      </c>
      <c r="N78" t="s">
        <v>610</v>
      </c>
      <c r="O78" t="s">
        <v>1904</v>
      </c>
      <c r="P78">
        <v>77</v>
      </c>
      <c r="Q78">
        <v>-2</v>
      </c>
      <c r="R78" t="s">
        <v>1550</v>
      </c>
      <c r="S78">
        <v>1</v>
      </c>
    </row>
    <row r="79" spans="1:19" x14ac:dyDescent="0.35">
      <c r="A79">
        <v>1.58</v>
      </c>
      <c r="B79">
        <v>44727</v>
      </c>
      <c r="C79" t="s">
        <v>703</v>
      </c>
      <c r="D79">
        <v>64</v>
      </c>
      <c r="E79" t="s">
        <v>1905</v>
      </c>
      <c r="F79" t="s">
        <v>89</v>
      </c>
      <c r="G79">
        <v>139</v>
      </c>
      <c r="H79" t="s">
        <v>1906</v>
      </c>
      <c r="I79">
        <v>683305</v>
      </c>
      <c r="J79" t="s">
        <v>1907</v>
      </c>
      <c r="K79" t="s">
        <v>1547</v>
      </c>
      <c r="L79">
        <v>29</v>
      </c>
      <c r="M79" t="s">
        <v>1908</v>
      </c>
      <c r="N79" t="s">
        <v>708</v>
      </c>
      <c r="O79" t="s">
        <v>1909</v>
      </c>
      <c r="P79">
        <v>78</v>
      </c>
      <c r="Q79">
        <v>-3</v>
      </c>
      <c r="R79" t="s">
        <v>1550</v>
      </c>
      <c r="S79">
        <v>1</v>
      </c>
    </row>
    <row r="80" spans="1:19" x14ac:dyDescent="0.35">
      <c r="A80">
        <v>1.71</v>
      </c>
      <c r="B80">
        <v>44770</v>
      </c>
      <c r="C80" t="s">
        <v>1074</v>
      </c>
      <c r="D80">
        <v>65.8</v>
      </c>
      <c r="E80" t="s">
        <v>1910</v>
      </c>
      <c r="F80" t="s">
        <v>89</v>
      </c>
      <c r="G80">
        <v>158</v>
      </c>
      <c r="H80" t="s">
        <v>1911</v>
      </c>
      <c r="I80">
        <v>295501</v>
      </c>
      <c r="J80" t="s">
        <v>1912</v>
      </c>
      <c r="K80" t="s">
        <v>1547</v>
      </c>
      <c r="L80">
        <v>31</v>
      </c>
      <c r="M80" t="s">
        <v>1913</v>
      </c>
      <c r="N80" t="s">
        <v>1079</v>
      </c>
      <c r="O80" t="s">
        <v>1914</v>
      </c>
      <c r="P80">
        <v>79</v>
      </c>
      <c r="Q80">
        <v>-4</v>
      </c>
      <c r="R80" t="s">
        <v>1550</v>
      </c>
      <c r="S80">
        <v>1</v>
      </c>
    </row>
    <row r="81" spans="1:19" x14ac:dyDescent="0.35">
      <c r="A81">
        <v>1.71</v>
      </c>
      <c r="C81" t="s">
        <v>1134</v>
      </c>
      <c r="D81">
        <v>69.900000000000006</v>
      </c>
      <c r="F81" t="s">
        <v>89</v>
      </c>
      <c r="G81">
        <v>165</v>
      </c>
      <c r="H81" t="s">
        <v>638</v>
      </c>
      <c r="I81">
        <v>1119795</v>
      </c>
      <c r="J81" t="s">
        <v>1915</v>
      </c>
      <c r="K81" t="s">
        <v>1547</v>
      </c>
      <c r="L81">
        <v>35</v>
      </c>
      <c r="M81" t="s">
        <v>1916</v>
      </c>
      <c r="N81" t="s">
        <v>1138</v>
      </c>
      <c r="O81" t="s">
        <v>1917</v>
      </c>
      <c r="P81">
        <v>80</v>
      </c>
      <c r="Q81">
        <v>-5</v>
      </c>
      <c r="R81" t="s">
        <v>1550</v>
      </c>
      <c r="S81">
        <v>1</v>
      </c>
    </row>
    <row r="82" spans="1:19" x14ac:dyDescent="0.35">
      <c r="A82">
        <v>1.62</v>
      </c>
      <c r="B82">
        <v>44720</v>
      </c>
      <c r="C82" t="s">
        <v>1201</v>
      </c>
      <c r="D82">
        <v>63.5</v>
      </c>
      <c r="E82" t="s">
        <v>1918</v>
      </c>
      <c r="F82" t="s">
        <v>89</v>
      </c>
      <c r="G82">
        <v>180</v>
      </c>
      <c r="H82" t="s">
        <v>1919</v>
      </c>
      <c r="I82">
        <v>978472</v>
      </c>
      <c r="J82" t="s">
        <v>1920</v>
      </c>
      <c r="K82" t="s">
        <v>1547</v>
      </c>
      <c r="L82">
        <v>26</v>
      </c>
      <c r="M82" t="s">
        <v>1921</v>
      </c>
      <c r="N82" t="s">
        <v>1206</v>
      </c>
      <c r="O82" t="s">
        <v>1922</v>
      </c>
      <c r="P82">
        <v>81</v>
      </c>
      <c r="Q82">
        <v>-6</v>
      </c>
      <c r="R82" t="s">
        <v>1550</v>
      </c>
      <c r="S82">
        <v>1</v>
      </c>
    </row>
    <row r="83" spans="1:19" x14ac:dyDescent="0.35">
      <c r="A83">
        <v>1.71</v>
      </c>
      <c r="B83">
        <v>44666</v>
      </c>
      <c r="C83" t="s">
        <v>986</v>
      </c>
      <c r="D83">
        <v>72.099999999999994</v>
      </c>
      <c r="E83" t="s">
        <v>987</v>
      </c>
      <c r="F83" t="s">
        <v>89</v>
      </c>
      <c r="G83">
        <v>150</v>
      </c>
      <c r="H83" t="s">
        <v>1923</v>
      </c>
      <c r="I83">
        <v>663979</v>
      </c>
      <c r="J83" t="s">
        <v>1924</v>
      </c>
      <c r="K83" t="s">
        <v>1547</v>
      </c>
      <c r="L83">
        <v>31</v>
      </c>
      <c r="M83" t="s">
        <v>1925</v>
      </c>
      <c r="N83" t="s">
        <v>991</v>
      </c>
      <c r="O83" t="s">
        <v>1926</v>
      </c>
      <c r="P83">
        <v>82</v>
      </c>
      <c r="Q83">
        <v>-7</v>
      </c>
      <c r="R83" t="s">
        <v>1550</v>
      </c>
      <c r="S83">
        <v>1</v>
      </c>
    </row>
    <row r="84" spans="1:19" x14ac:dyDescent="0.35">
      <c r="A84">
        <v>1.58</v>
      </c>
      <c r="B84">
        <v>44697</v>
      </c>
      <c r="C84" t="s">
        <v>1269</v>
      </c>
      <c r="D84">
        <v>58.1</v>
      </c>
      <c r="E84" t="s">
        <v>1927</v>
      </c>
      <c r="F84" t="s">
        <v>89</v>
      </c>
      <c r="G84">
        <v>192</v>
      </c>
      <c r="H84" t="s">
        <v>1928</v>
      </c>
      <c r="I84">
        <v>498697</v>
      </c>
      <c r="J84" t="s">
        <v>1929</v>
      </c>
      <c r="K84" t="s">
        <v>1547</v>
      </c>
      <c r="L84">
        <v>31</v>
      </c>
      <c r="M84" t="s">
        <v>1930</v>
      </c>
      <c r="N84" t="s">
        <v>1273</v>
      </c>
      <c r="O84" t="s">
        <v>1931</v>
      </c>
      <c r="P84">
        <v>83</v>
      </c>
      <c r="Q84">
        <v>-8</v>
      </c>
      <c r="R84" t="s">
        <v>1550</v>
      </c>
      <c r="S84">
        <v>1</v>
      </c>
    </row>
    <row r="85" spans="1:19" x14ac:dyDescent="0.35">
      <c r="A85">
        <v>0.15</v>
      </c>
      <c r="C85" t="s">
        <v>868</v>
      </c>
      <c r="D85">
        <v>55.3</v>
      </c>
      <c r="F85" t="s">
        <v>89</v>
      </c>
      <c r="G85">
        <v>178</v>
      </c>
      <c r="H85" t="s">
        <v>1932</v>
      </c>
      <c r="I85">
        <v>1351483</v>
      </c>
      <c r="J85" t="s">
        <v>1933</v>
      </c>
      <c r="K85" t="s">
        <v>1547</v>
      </c>
      <c r="L85">
        <v>21</v>
      </c>
      <c r="M85" t="s">
        <v>1934</v>
      </c>
      <c r="N85" t="s">
        <v>873</v>
      </c>
      <c r="O85" t="s">
        <v>1935</v>
      </c>
      <c r="P85">
        <v>84</v>
      </c>
      <c r="Q85">
        <v>-9</v>
      </c>
      <c r="R85" t="s">
        <v>1550</v>
      </c>
      <c r="S85">
        <v>1</v>
      </c>
    </row>
    <row r="86" spans="1:19" x14ac:dyDescent="0.35">
      <c r="A86">
        <v>1.52</v>
      </c>
      <c r="B86">
        <v>44625</v>
      </c>
      <c r="C86" t="s">
        <v>854</v>
      </c>
      <c r="D86">
        <v>54.4</v>
      </c>
      <c r="E86" t="s">
        <v>1936</v>
      </c>
      <c r="F86" t="s">
        <v>89</v>
      </c>
      <c r="G86">
        <v>189</v>
      </c>
      <c r="H86" t="s">
        <v>1937</v>
      </c>
      <c r="I86">
        <v>922058</v>
      </c>
      <c r="J86" t="s">
        <v>1938</v>
      </c>
      <c r="K86" t="s">
        <v>1547</v>
      </c>
      <c r="L86">
        <v>30</v>
      </c>
      <c r="M86" t="s">
        <v>984</v>
      </c>
      <c r="N86" t="s">
        <v>859</v>
      </c>
      <c r="O86" t="s">
        <v>1939</v>
      </c>
      <c r="P86">
        <v>85</v>
      </c>
      <c r="Q86">
        <v>-10</v>
      </c>
      <c r="R86" t="s">
        <v>1550</v>
      </c>
      <c r="S86">
        <v>1</v>
      </c>
    </row>
    <row r="87" spans="1:19" x14ac:dyDescent="0.35">
      <c r="A87">
        <v>1.62</v>
      </c>
      <c r="B87">
        <v>44623</v>
      </c>
      <c r="C87" t="s">
        <v>710</v>
      </c>
      <c r="D87">
        <v>55.8</v>
      </c>
      <c r="E87" t="s">
        <v>620</v>
      </c>
      <c r="F87" t="s">
        <v>89</v>
      </c>
      <c r="G87">
        <v>176</v>
      </c>
      <c r="H87" t="s">
        <v>1940</v>
      </c>
      <c r="I87">
        <v>953791</v>
      </c>
      <c r="J87" t="s">
        <v>1941</v>
      </c>
      <c r="K87" t="s">
        <v>1547</v>
      </c>
      <c r="L87">
        <v>24</v>
      </c>
      <c r="M87" t="s">
        <v>1942</v>
      </c>
      <c r="N87" t="s">
        <v>715</v>
      </c>
      <c r="O87" t="s">
        <v>1943</v>
      </c>
      <c r="P87">
        <v>86</v>
      </c>
      <c r="Q87">
        <v>-11</v>
      </c>
      <c r="R87" t="s">
        <v>1550</v>
      </c>
      <c r="S87">
        <v>1</v>
      </c>
    </row>
    <row r="88" spans="1:19" x14ac:dyDescent="0.35">
      <c r="A88">
        <v>1.74</v>
      </c>
      <c r="B88">
        <v>44661</v>
      </c>
      <c r="C88" t="s">
        <v>921</v>
      </c>
      <c r="D88">
        <v>68.900000000000006</v>
      </c>
      <c r="E88" t="s">
        <v>1944</v>
      </c>
      <c r="F88" t="s">
        <v>89</v>
      </c>
      <c r="G88">
        <v>181</v>
      </c>
      <c r="H88" t="s">
        <v>1945</v>
      </c>
      <c r="I88">
        <v>1217058</v>
      </c>
      <c r="J88" t="s">
        <v>1946</v>
      </c>
      <c r="K88" t="s">
        <v>1547</v>
      </c>
      <c r="L88">
        <v>24</v>
      </c>
      <c r="M88" t="s">
        <v>1947</v>
      </c>
      <c r="N88" t="s">
        <v>926</v>
      </c>
      <c r="O88" t="s">
        <v>1948</v>
      </c>
      <c r="P88">
        <v>87</v>
      </c>
      <c r="Q88">
        <v>-12</v>
      </c>
      <c r="R88" t="s">
        <v>1550</v>
      </c>
      <c r="S88">
        <v>1</v>
      </c>
    </row>
    <row r="89" spans="1:19" x14ac:dyDescent="0.35">
      <c r="A89">
        <v>1.58</v>
      </c>
      <c r="B89">
        <v>44716</v>
      </c>
      <c r="C89" t="s">
        <v>1081</v>
      </c>
      <c r="D89">
        <v>58.1</v>
      </c>
      <c r="E89" t="s">
        <v>1949</v>
      </c>
      <c r="F89" t="s">
        <v>89</v>
      </c>
      <c r="G89">
        <v>191</v>
      </c>
      <c r="H89" t="s">
        <v>1950</v>
      </c>
      <c r="I89">
        <v>899345</v>
      </c>
      <c r="J89" t="s">
        <v>1951</v>
      </c>
      <c r="K89" t="s">
        <v>1547</v>
      </c>
      <c r="L89">
        <v>36</v>
      </c>
      <c r="M89" t="s">
        <v>1952</v>
      </c>
      <c r="N89" t="s">
        <v>1086</v>
      </c>
      <c r="O89" t="s">
        <v>1953</v>
      </c>
      <c r="P89">
        <v>88</v>
      </c>
      <c r="Q89">
        <v>-13</v>
      </c>
      <c r="R89" t="s">
        <v>1550</v>
      </c>
      <c r="S89">
        <v>1</v>
      </c>
    </row>
    <row r="90" spans="1:19" x14ac:dyDescent="0.35">
      <c r="A90">
        <v>1.55</v>
      </c>
      <c r="B90">
        <v>44619</v>
      </c>
      <c r="C90" t="s">
        <v>834</v>
      </c>
      <c r="D90">
        <v>61.2</v>
      </c>
      <c r="E90" t="s">
        <v>1954</v>
      </c>
      <c r="F90" t="s">
        <v>89</v>
      </c>
      <c r="G90">
        <v>196</v>
      </c>
      <c r="H90" t="s">
        <v>1955</v>
      </c>
      <c r="I90">
        <v>297753</v>
      </c>
      <c r="J90" t="s">
        <v>1956</v>
      </c>
      <c r="K90" t="s">
        <v>1547</v>
      </c>
      <c r="L90">
        <v>32</v>
      </c>
      <c r="M90" t="s">
        <v>1957</v>
      </c>
      <c r="N90" t="s">
        <v>839</v>
      </c>
      <c r="O90" t="s">
        <v>1958</v>
      </c>
      <c r="P90">
        <v>89</v>
      </c>
      <c r="Q90">
        <v>-14</v>
      </c>
      <c r="R90" t="s">
        <v>1550</v>
      </c>
      <c r="S90">
        <v>1</v>
      </c>
    </row>
    <row r="91" spans="1:19" x14ac:dyDescent="0.35">
      <c r="A91">
        <v>1.65</v>
      </c>
      <c r="B91">
        <v>44729</v>
      </c>
      <c r="C91" t="s">
        <v>808</v>
      </c>
      <c r="D91">
        <v>56.7</v>
      </c>
      <c r="E91" t="s">
        <v>809</v>
      </c>
      <c r="F91" t="s">
        <v>89</v>
      </c>
      <c r="G91">
        <v>212</v>
      </c>
      <c r="H91" t="s">
        <v>1959</v>
      </c>
      <c r="I91">
        <v>661734</v>
      </c>
      <c r="J91" t="s">
        <v>1960</v>
      </c>
      <c r="K91" t="s">
        <v>1547</v>
      </c>
      <c r="L91">
        <v>26</v>
      </c>
      <c r="M91" t="s">
        <v>1961</v>
      </c>
      <c r="N91" t="s">
        <v>813</v>
      </c>
      <c r="O91" t="s">
        <v>1962</v>
      </c>
      <c r="P91">
        <v>90</v>
      </c>
      <c r="Q91">
        <v>-15</v>
      </c>
      <c r="R91" t="s">
        <v>1550</v>
      </c>
      <c r="S91">
        <v>1</v>
      </c>
    </row>
    <row r="92" spans="1:19" x14ac:dyDescent="0.35">
      <c r="A92">
        <v>1.71</v>
      </c>
      <c r="B92">
        <v>44640</v>
      </c>
      <c r="C92" t="s">
        <v>1963</v>
      </c>
      <c r="D92">
        <v>70.3</v>
      </c>
      <c r="E92" t="s">
        <v>969</v>
      </c>
      <c r="F92" t="s">
        <v>89</v>
      </c>
      <c r="G92">
        <v>173</v>
      </c>
      <c r="H92" t="s">
        <v>1964</v>
      </c>
      <c r="I92">
        <v>106380</v>
      </c>
      <c r="J92" t="s">
        <v>1965</v>
      </c>
      <c r="K92" t="s">
        <v>1547</v>
      </c>
      <c r="L92">
        <v>31</v>
      </c>
      <c r="M92" t="s">
        <v>1966</v>
      </c>
      <c r="N92" t="s">
        <v>1967</v>
      </c>
      <c r="O92" t="s">
        <v>1968</v>
      </c>
      <c r="P92">
        <v>91</v>
      </c>
      <c r="Q92">
        <v>-16</v>
      </c>
      <c r="R92" t="s">
        <v>1550</v>
      </c>
      <c r="S92">
        <v>1</v>
      </c>
    </row>
    <row r="93" spans="1:19" x14ac:dyDescent="0.35">
      <c r="A93">
        <v>0.03</v>
      </c>
      <c r="B93">
        <v>44633</v>
      </c>
      <c r="C93" t="s">
        <v>880</v>
      </c>
      <c r="D93">
        <v>58.1</v>
      </c>
      <c r="E93" t="s">
        <v>881</v>
      </c>
      <c r="F93" t="s">
        <v>89</v>
      </c>
      <c r="G93">
        <v>179</v>
      </c>
      <c r="H93" t="s">
        <v>1969</v>
      </c>
      <c r="I93">
        <v>1237131</v>
      </c>
      <c r="J93" t="s">
        <v>1970</v>
      </c>
      <c r="K93" t="s">
        <v>1547</v>
      </c>
      <c r="L93">
        <v>20</v>
      </c>
      <c r="M93" t="s">
        <v>1971</v>
      </c>
      <c r="N93" t="s">
        <v>885</v>
      </c>
      <c r="O93" t="s">
        <v>1972</v>
      </c>
      <c r="P93" t="s">
        <v>304</v>
      </c>
      <c r="Q93">
        <v>-17</v>
      </c>
      <c r="R93" t="s">
        <v>1550</v>
      </c>
      <c r="S93">
        <v>1</v>
      </c>
    </row>
    <row r="94" spans="1:19" x14ac:dyDescent="0.35">
      <c r="A94">
        <v>1.55</v>
      </c>
      <c r="C94" t="s">
        <v>1006</v>
      </c>
      <c r="D94">
        <v>54</v>
      </c>
      <c r="F94" t="s">
        <v>89</v>
      </c>
      <c r="G94">
        <v>199</v>
      </c>
      <c r="H94" t="s">
        <v>1973</v>
      </c>
      <c r="I94">
        <v>451905</v>
      </c>
      <c r="J94" t="s">
        <v>1974</v>
      </c>
      <c r="K94" t="s">
        <v>1547</v>
      </c>
      <c r="L94">
        <v>28</v>
      </c>
      <c r="M94" t="s">
        <v>1975</v>
      </c>
      <c r="N94" t="s">
        <v>1010</v>
      </c>
      <c r="O94" t="s">
        <v>1976</v>
      </c>
      <c r="P94" t="s">
        <v>304</v>
      </c>
      <c r="Q94">
        <v>-17</v>
      </c>
      <c r="R94" t="s">
        <v>1550</v>
      </c>
      <c r="S94">
        <v>1</v>
      </c>
    </row>
    <row r="95" spans="1:19" x14ac:dyDescent="0.35">
      <c r="A95">
        <v>1.65</v>
      </c>
      <c r="B95">
        <v>44748</v>
      </c>
      <c r="C95" t="s">
        <v>1229</v>
      </c>
      <c r="D95">
        <v>58.1</v>
      </c>
      <c r="E95" t="s">
        <v>1977</v>
      </c>
      <c r="F95" t="s">
        <v>89</v>
      </c>
      <c r="G95">
        <v>155</v>
      </c>
      <c r="H95" t="s">
        <v>1978</v>
      </c>
      <c r="I95">
        <v>737357</v>
      </c>
      <c r="J95" t="s">
        <v>1979</v>
      </c>
      <c r="K95" t="s">
        <v>1547</v>
      </c>
      <c r="L95">
        <v>32</v>
      </c>
      <c r="M95" t="s">
        <v>1980</v>
      </c>
      <c r="N95" t="s">
        <v>1234</v>
      </c>
      <c r="O95" t="s">
        <v>1981</v>
      </c>
      <c r="P95" t="s">
        <v>304</v>
      </c>
      <c r="Q95">
        <v>-17</v>
      </c>
      <c r="R95" t="s">
        <v>1550</v>
      </c>
      <c r="S95">
        <v>1</v>
      </c>
    </row>
    <row r="96" spans="1:19" x14ac:dyDescent="0.35">
      <c r="A96">
        <v>1.62</v>
      </c>
      <c r="C96" t="s">
        <v>848</v>
      </c>
      <c r="D96">
        <v>59.9</v>
      </c>
      <c r="F96" t="s">
        <v>89</v>
      </c>
      <c r="G96">
        <v>151</v>
      </c>
      <c r="H96" t="s">
        <v>1982</v>
      </c>
      <c r="I96">
        <v>456619</v>
      </c>
      <c r="J96" t="s">
        <v>1983</v>
      </c>
      <c r="K96" t="s">
        <v>1547</v>
      </c>
      <c r="L96">
        <v>32</v>
      </c>
      <c r="M96" t="s">
        <v>1984</v>
      </c>
      <c r="N96" t="s">
        <v>852</v>
      </c>
      <c r="O96" t="s">
        <v>1985</v>
      </c>
      <c r="P96" t="s">
        <v>304</v>
      </c>
      <c r="Q96">
        <v>-17</v>
      </c>
      <c r="R96" t="s">
        <v>1550</v>
      </c>
      <c r="S96">
        <v>1</v>
      </c>
    </row>
    <row r="97" spans="1:19" x14ac:dyDescent="0.35">
      <c r="A97">
        <v>1.68</v>
      </c>
      <c r="B97">
        <v>44744</v>
      </c>
      <c r="C97" t="s">
        <v>999</v>
      </c>
      <c r="D97">
        <v>68</v>
      </c>
      <c r="E97" t="s">
        <v>1986</v>
      </c>
      <c r="F97" t="s">
        <v>89</v>
      </c>
      <c r="G97">
        <v>184</v>
      </c>
      <c r="H97" t="s">
        <v>1987</v>
      </c>
      <c r="I97">
        <v>685943</v>
      </c>
      <c r="J97" t="s">
        <v>1988</v>
      </c>
      <c r="K97" t="s">
        <v>1547</v>
      </c>
      <c r="L97">
        <v>19</v>
      </c>
      <c r="M97" t="s">
        <v>1989</v>
      </c>
      <c r="N97" t="s">
        <v>1004</v>
      </c>
      <c r="O97" t="s">
        <v>1990</v>
      </c>
      <c r="P97" t="s">
        <v>304</v>
      </c>
      <c r="Q97">
        <v>-17</v>
      </c>
      <c r="R97" t="s">
        <v>1550</v>
      </c>
      <c r="S97">
        <v>1</v>
      </c>
    </row>
    <row r="98" spans="1:19" x14ac:dyDescent="0.35">
      <c r="A98">
        <v>1.74</v>
      </c>
      <c r="B98">
        <v>44624</v>
      </c>
      <c r="C98" t="s">
        <v>1109</v>
      </c>
      <c r="D98">
        <v>59</v>
      </c>
      <c r="E98" t="s">
        <v>1991</v>
      </c>
      <c r="F98" t="s">
        <v>89</v>
      </c>
      <c r="G98">
        <v>190</v>
      </c>
      <c r="H98" t="s">
        <v>1992</v>
      </c>
      <c r="I98">
        <v>239902</v>
      </c>
      <c r="J98" t="s">
        <v>1993</v>
      </c>
      <c r="K98" t="s">
        <v>1547</v>
      </c>
      <c r="L98">
        <v>37</v>
      </c>
      <c r="M98" t="s">
        <v>1994</v>
      </c>
      <c r="N98" t="s">
        <v>1113</v>
      </c>
      <c r="O98" t="s">
        <v>1995</v>
      </c>
      <c r="P98" t="s">
        <v>304</v>
      </c>
      <c r="Q98">
        <v>-17</v>
      </c>
      <c r="R98" t="s">
        <v>1550</v>
      </c>
      <c r="S98">
        <v>1</v>
      </c>
    </row>
    <row r="99" spans="1:19" x14ac:dyDescent="0.35">
      <c r="A99">
        <v>1.68</v>
      </c>
      <c r="B99">
        <v>44629</v>
      </c>
      <c r="C99" t="s">
        <v>993</v>
      </c>
      <c r="D99">
        <v>74.8</v>
      </c>
      <c r="E99" t="s">
        <v>1996</v>
      </c>
      <c r="F99" t="s">
        <v>89</v>
      </c>
      <c r="G99">
        <v>171</v>
      </c>
      <c r="H99" t="s">
        <v>1997</v>
      </c>
      <c r="I99">
        <v>239210</v>
      </c>
      <c r="J99" t="s">
        <v>1998</v>
      </c>
      <c r="K99" t="s">
        <v>1547</v>
      </c>
      <c r="L99">
        <v>33</v>
      </c>
      <c r="M99" t="s">
        <v>996</v>
      </c>
      <c r="N99" t="s">
        <v>997</v>
      </c>
      <c r="O99" t="s">
        <v>1999</v>
      </c>
      <c r="P99" t="s">
        <v>304</v>
      </c>
      <c r="Q99">
        <v>-17</v>
      </c>
      <c r="R99" t="s">
        <v>1550</v>
      </c>
      <c r="S99">
        <v>1</v>
      </c>
    </row>
    <row r="100" spans="1:19" x14ac:dyDescent="0.35">
      <c r="A100">
        <v>1.55</v>
      </c>
      <c r="C100" t="s">
        <v>656</v>
      </c>
      <c r="D100">
        <v>62.6</v>
      </c>
      <c r="F100" t="s">
        <v>89</v>
      </c>
      <c r="G100">
        <v>134</v>
      </c>
      <c r="H100" t="s">
        <v>2000</v>
      </c>
      <c r="I100">
        <v>534577</v>
      </c>
      <c r="J100" t="s">
        <v>2001</v>
      </c>
      <c r="K100" t="s">
        <v>1547</v>
      </c>
      <c r="L100">
        <v>23</v>
      </c>
      <c r="M100" t="s">
        <v>996</v>
      </c>
      <c r="N100" t="s">
        <v>660</v>
      </c>
      <c r="O100" t="s">
        <v>2002</v>
      </c>
      <c r="P100" t="s">
        <v>304</v>
      </c>
      <c r="Q100">
        <v>-17</v>
      </c>
      <c r="R100" t="s">
        <v>1550</v>
      </c>
      <c r="S100">
        <v>1</v>
      </c>
    </row>
    <row r="101" spans="1:19" x14ac:dyDescent="0.35">
      <c r="A101">
        <v>1.55</v>
      </c>
      <c r="B101">
        <v>44637</v>
      </c>
      <c r="C101" t="s">
        <v>538</v>
      </c>
      <c r="D101">
        <v>79.8</v>
      </c>
      <c r="E101" t="s">
        <v>2003</v>
      </c>
      <c r="F101" t="s">
        <v>89</v>
      </c>
      <c r="G101">
        <v>154</v>
      </c>
      <c r="H101" t="s">
        <v>2004</v>
      </c>
      <c r="I101">
        <v>101929</v>
      </c>
      <c r="J101" t="s">
        <v>2005</v>
      </c>
      <c r="K101" t="s">
        <v>1547</v>
      </c>
      <c r="L101">
        <v>30</v>
      </c>
      <c r="M101" t="s">
        <v>2006</v>
      </c>
      <c r="N101" t="s">
        <v>542</v>
      </c>
      <c r="O101" t="s">
        <v>2007</v>
      </c>
      <c r="P101" t="s">
        <v>304</v>
      </c>
      <c r="Q101">
        <v>-17</v>
      </c>
      <c r="R101" t="s">
        <v>1550</v>
      </c>
      <c r="S101">
        <v>1</v>
      </c>
    </row>
    <row r="102" spans="1:19" x14ac:dyDescent="0.35">
      <c r="A102">
        <v>1.71</v>
      </c>
      <c r="B102">
        <v>44763</v>
      </c>
      <c r="C102" t="s">
        <v>2008</v>
      </c>
      <c r="D102">
        <v>62.1</v>
      </c>
      <c r="E102" t="s">
        <v>2009</v>
      </c>
      <c r="F102" t="s">
        <v>89</v>
      </c>
      <c r="G102">
        <v>210</v>
      </c>
      <c r="H102" t="s">
        <v>2010</v>
      </c>
      <c r="I102">
        <v>1280595</v>
      </c>
      <c r="J102" t="s">
        <v>2011</v>
      </c>
      <c r="K102" t="s">
        <v>1547</v>
      </c>
      <c r="L102">
        <v>17</v>
      </c>
      <c r="M102" t="s">
        <v>2012</v>
      </c>
      <c r="N102" t="s">
        <v>2013</v>
      </c>
      <c r="O102" t="s">
        <v>2014</v>
      </c>
      <c r="P102" t="s">
        <v>304</v>
      </c>
      <c r="Q102">
        <v>-17</v>
      </c>
      <c r="R102" t="s">
        <v>1550</v>
      </c>
      <c r="S102">
        <v>1</v>
      </c>
    </row>
    <row r="103" spans="1:19" x14ac:dyDescent="0.35">
      <c r="A103">
        <v>1.65</v>
      </c>
      <c r="B103">
        <v>44646</v>
      </c>
      <c r="C103" t="s">
        <v>1028</v>
      </c>
      <c r="D103">
        <v>58.1</v>
      </c>
      <c r="E103" t="s">
        <v>2015</v>
      </c>
      <c r="F103" t="s">
        <v>89</v>
      </c>
      <c r="G103">
        <v>162</v>
      </c>
      <c r="H103" t="s">
        <v>2016</v>
      </c>
      <c r="I103">
        <v>56664</v>
      </c>
      <c r="J103" t="s">
        <v>2017</v>
      </c>
      <c r="K103" t="s">
        <v>1547</v>
      </c>
      <c r="L103">
        <v>33</v>
      </c>
      <c r="M103" t="s">
        <v>2018</v>
      </c>
      <c r="N103" t="s">
        <v>1033</v>
      </c>
      <c r="O103" t="s">
        <v>2019</v>
      </c>
      <c r="P103" t="s">
        <v>305</v>
      </c>
      <c r="Q103">
        <v>-27</v>
      </c>
      <c r="R103" t="s">
        <v>1550</v>
      </c>
      <c r="S103">
        <v>1</v>
      </c>
    </row>
    <row r="104" spans="1:19" x14ac:dyDescent="0.35">
      <c r="A104">
        <v>1.62</v>
      </c>
      <c r="B104">
        <v>44712</v>
      </c>
      <c r="C104" t="s">
        <v>1222</v>
      </c>
      <c r="D104">
        <v>59.9</v>
      </c>
      <c r="E104" t="s">
        <v>1223</v>
      </c>
      <c r="F104" t="s">
        <v>89</v>
      </c>
      <c r="G104">
        <v>187</v>
      </c>
      <c r="H104" t="s">
        <v>2020</v>
      </c>
      <c r="I104">
        <v>444527</v>
      </c>
      <c r="J104" t="s">
        <v>2021</v>
      </c>
      <c r="K104" t="s">
        <v>1547</v>
      </c>
      <c r="L104">
        <v>30</v>
      </c>
      <c r="M104" t="s">
        <v>2022</v>
      </c>
      <c r="N104" t="s">
        <v>1227</v>
      </c>
      <c r="O104" t="s">
        <v>2023</v>
      </c>
      <c r="P104" t="s">
        <v>305</v>
      </c>
      <c r="Q104">
        <v>-27</v>
      </c>
      <c r="R104" t="s">
        <v>1550</v>
      </c>
      <c r="S104">
        <v>1</v>
      </c>
    </row>
    <row r="105" spans="1:19" x14ac:dyDescent="0.35">
      <c r="A105">
        <v>1.55</v>
      </c>
      <c r="B105">
        <v>44703</v>
      </c>
      <c r="C105" t="s">
        <v>619</v>
      </c>
      <c r="D105">
        <v>59.9</v>
      </c>
      <c r="E105" t="s">
        <v>2024</v>
      </c>
      <c r="F105" t="s">
        <v>89</v>
      </c>
      <c r="G105">
        <v>163</v>
      </c>
      <c r="H105" t="s">
        <v>2025</v>
      </c>
      <c r="I105">
        <v>1192351</v>
      </c>
      <c r="J105" t="s">
        <v>2026</v>
      </c>
      <c r="K105" t="s">
        <v>1547</v>
      </c>
      <c r="L105">
        <v>25</v>
      </c>
      <c r="M105" t="s">
        <v>2027</v>
      </c>
      <c r="N105" t="s">
        <v>624</v>
      </c>
      <c r="O105" t="s">
        <v>2028</v>
      </c>
      <c r="P105" t="s">
        <v>305</v>
      </c>
      <c r="Q105">
        <v>-27</v>
      </c>
      <c r="R105" t="s">
        <v>1550</v>
      </c>
      <c r="S105">
        <v>1</v>
      </c>
    </row>
    <row r="106" spans="1:19" x14ac:dyDescent="0.35">
      <c r="A106">
        <v>1.68</v>
      </c>
      <c r="B106">
        <v>44706</v>
      </c>
      <c r="C106" t="s">
        <v>935</v>
      </c>
      <c r="D106">
        <v>59.9</v>
      </c>
      <c r="E106" t="s">
        <v>2029</v>
      </c>
      <c r="F106" t="s">
        <v>89</v>
      </c>
      <c r="G106">
        <v>175</v>
      </c>
      <c r="H106" t="s">
        <v>2030</v>
      </c>
      <c r="I106">
        <v>345836</v>
      </c>
      <c r="J106" t="s">
        <v>2031</v>
      </c>
      <c r="K106" t="s">
        <v>1547</v>
      </c>
      <c r="L106">
        <v>28</v>
      </c>
      <c r="M106" t="s">
        <v>2032</v>
      </c>
      <c r="N106" t="s">
        <v>940</v>
      </c>
      <c r="O106" t="s">
        <v>2033</v>
      </c>
      <c r="P106" t="s">
        <v>305</v>
      </c>
      <c r="Q106">
        <v>-27</v>
      </c>
      <c r="R106" t="s">
        <v>1550</v>
      </c>
      <c r="S106">
        <v>1</v>
      </c>
    </row>
    <row r="107" spans="1:19" x14ac:dyDescent="0.35">
      <c r="A107">
        <v>1.55</v>
      </c>
      <c r="B107">
        <v>44660</v>
      </c>
      <c r="C107" t="s">
        <v>2034</v>
      </c>
      <c r="D107">
        <v>53.1</v>
      </c>
      <c r="E107" t="s">
        <v>650</v>
      </c>
      <c r="F107" t="s">
        <v>89</v>
      </c>
      <c r="G107">
        <v>211</v>
      </c>
      <c r="H107" t="s">
        <v>2035</v>
      </c>
      <c r="I107">
        <v>1203632</v>
      </c>
      <c r="J107" t="s">
        <v>2036</v>
      </c>
      <c r="K107" t="s">
        <v>1547</v>
      </c>
      <c r="L107">
        <v>32</v>
      </c>
      <c r="M107" t="s">
        <v>2037</v>
      </c>
      <c r="N107" t="s">
        <v>2038</v>
      </c>
      <c r="O107" t="s">
        <v>2039</v>
      </c>
      <c r="P107" t="s">
        <v>305</v>
      </c>
      <c r="Q107">
        <v>-27</v>
      </c>
      <c r="R107" t="s">
        <v>1550</v>
      </c>
      <c r="S107">
        <v>1</v>
      </c>
    </row>
    <row r="108" spans="1:19" x14ac:dyDescent="0.35">
      <c r="A108">
        <v>1.65</v>
      </c>
      <c r="B108">
        <v>44718</v>
      </c>
      <c r="C108" t="s">
        <v>527</v>
      </c>
      <c r="D108">
        <v>63</v>
      </c>
      <c r="E108" t="s">
        <v>2040</v>
      </c>
      <c r="F108" t="s">
        <v>89</v>
      </c>
      <c r="G108">
        <v>168</v>
      </c>
      <c r="H108" t="s">
        <v>2041</v>
      </c>
      <c r="I108">
        <v>893571</v>
      </c>
      <c r="J108" t="s">
        <v>2042</v>
      </c>
      <c r="K108" t="s">
        <v>1547</v>
      </c>
      <c r="L108">
        <v>26</v>
      </c>
      <c r="M108" t="s">
        <v>2043</v>
      </c>
      <c r="N108" t="s">
        <v>532</v>
      </c>
      <c r="O108" t="s">
        <v>2044</v>
      </c>
      <c r="P108" t="s">
        <v>305</v>
      </c>
      <c r="Q108">
        <v>-27</v>
      </c>
      <c r="R108" t="s">
        <v>1550</v>
      </c>
      <c r="S108">
        <v>1</v>
      </c>
    </row>
    <row r="109" spans="1:19" x14ac:dyDescent="0.35">
      <c r="A109">
        <v>1.58</v>
      </c>
      <c r="B109">
        <v>44730</v>
      </c>
      <c r="C109" t="s">
        <v>2045</v>
      </c>
      <c r="D109">
        <v>59.9</v>
      </c>
      <c r="E109" t="s">
        <v>2046</v>
      </c>
      <c r="F109" t="s">
        <v>89</v>
      </c>
      <c r="G109">
        <v>193</v>
      </c>
      <c r="H109" t="s">
        <v>2047</v>
      </c>
      <c r="I109">
        <v>586509</v>
      </c>
      <c r="J109" t="s">
        <v>2048</v>
      </c>
      <c r="K109" t="s">
        <v>1547</v>
      </c>
      <c r="L109">
        <v>27</v>
      </c>
      <c r="M109" t="s">
        <v>2049</v>
      </c>
      <c r="N109" t="s">
        <v>2050</v>
      </c>
      <c r="O109" t="s">
        <v>2051</v>
      </c>
      <c r="P109" t="s">
        <v>305</v>
      </c>
      <c r="Q109">
        <v>-27</v>
      </c>
      <c r="R109" t="s">
        <v>1550</v>
      </c>
      <c r="S109">
        <v>1</v>
      </c>
    </row>
    <row r="110" spans="1:19" x14ac:dyDescent="0.35">
      <c r="A110">
        <v>1.68</v>
      </c>
      <c r="B110">
        <v>44745</v>
      </c>
      <c r="C110" t="s">
        <v>1042</v>
      </c>
      <c r="D110">
        <v>65.8</v>
      </c>
      <c r="E110" t="s">
        <v>2052</v>
      </c>
      <c r="F110" t="s">
        <v>89</v>
      </c>
      <c r="G110">
        <v>205</v>
      </c>
      <c r="H110" t="s">
        <v>2053</v>
      </c>
      <c r="I110">
        <v>1037933</v>
      </c>
      <c r="J110" t="s">
        <v>2054</v>
      </c>
      <c r="K110" t="s">
        <v>1547</v>
      </c>
      <c r="L110">
        <v>31</v>
      </c>
      <c r="M110" t="s">
        <v>2055</v>
      </c>
      <c r="N110" t="s">
        <v>1047</v>
      </c>
      <c r="O110" t="s">
        <v>2056</v>
      </c>
      <c r="P110" t="s">
        <v>305</v>
      </c>
      <c r="Q110">
        <v>-27</v>
      </c>
      <c r="R110" t="s">
        <v>1550</v>
      </c>
      <c r="S110">
        <v>1</v>
      </c>
    </row>
    <row r="111" spans="1:19" x14ac:dyDescent="0.35">
      <c r="A111">
        <v>1.8</v>
      </c>
      <c r="B111">
        <v>44656</v>
      </c>
      <c r="C111" t="s">
        <v>909</v>
      </c>
      <c r="D111">
        <v>68</v>
      </c>
      <c r="E111" t="s">
        <v>2057</v>
      </c>
      <c r="F111" t="s">
        <v>89</v>
      </c>
      <c r="G111">
        <v>204</v>
      </c>
      <c r="H111" t="s">
        <v>2058</v>
      </c>
      <c r="I111">
        <v>1111705</v>
      </c>
      <c r="J111" t="s">
        <v>2059</v>
      </c>
      <c r="K111" t="s">
        <v>1547</v>
      </c>
      <c r="L111">
        <v>36</v>
      </c>
      <c r="M111" t="s">
        <v>878</v>
      </c>
      <c r="N111" t="s">
        <v>914</v>
      </c>
      <c r="O111" t="s">
        <v>2060</v>
      </c>
      <c r="P111" t="s">
        <v>305</v>
      </c>
      <c r="Q111">
        <v>-27</v>
      </c>
      <c r="R111" t="s">
        <v>1550</v>
      </c>
      <c r="S111">
        <v>1</v>
      </c>
    </row>
    <row r="112" spans="1:19" x14ac:dyDescent="0.35">
      <c r="A112">
        <v>1.71</v>
      </c>
      <c r="C112" t="s">
        <v>899</v>
      </c>
      <c r="D112">
        <v>61.2</v>
      </c>
      <c r="F112" t="s">
        <v>89</v>
      </c>
      <c r="G112">
        <v>160</v>
      </c>
      <c r="H112" t="s">
        <v>2061</v>
      </c>
      <c r="I112">
        <v>687711</v>
      </c>
      <c r="J112" t="s">
        <v>1902</v>
      </c>
      <c r="K112" t="s">
        <v>1547</v>
      </c>
      <c r="L112">
        <v>28</v>
      </c>
      <c r="M112" t="s">
        <v>687</v>
      </c>
      <c r="N112" t="s">
        <v>903</v>
      </c>
      <c r="O112" t="s">
        <v>2062</v>
      </c>
      <c r="P112" t="s">
        <v>305</v>
      </c>
      <c r="Q112">
        <v>-27</v>
      </c>
      <c r="R112" t="s">
        <v>1550</v>
      </c>
      <c r="S112">
        <v>1</v>
      </c>
    </row>
    <row r="113" spans="1:19" x14ac:dyDescent="0.35">
      <c r="A113">
        <v>1.65</v>
      </c>
      <c r="B113">
        <v>44675</v>
      </c>
      <c r="C113" t="s">
        <v>861</v>
      </c>
      <c r="D113">
        <v>60.8</v>
      </c>
      <c r="E113" t="s">
        <v>2063</v>
      </c>
      <c r="F113" t="s">
        <v>89</v>
      </c>
      <c r="G113">
        <v>153</v>
      </c>
      <c r="H113" t="s">
        <v>2064</v>
      </c>
      <c r="I113">
        <v>382954</v>
      </c>
      <c r="J113" t="s">
        <v>2065</v>
      </c>
      <c r="K113" t="s">
        <v>1547</v>
      </c>
      <c r="L113">
        <v>30</v>
      </c>
      <c r="M113" t="s">
        <v>2066</v>
      </c>
      <c r="N113" t="s">
        <v>866</v>
      </c>
      <c r="O113" t="s">
        <v>2067</v>
      </c>
      <c r="P113" t="s">
        <v>305</v>
      </c>
      <c r="Q113">
        <v>-27</v>
      </c>
      <c r="R113" t="s">
        <v>1550</v>
      </c>
      <c r="S113">
        <v>1</v>
      </c>
    </row>
    <row r="114" spans="1:19" x14ac:dyDescent="0.35">
      <c r="A114">
        <v>1.68</v>
      </c>
      <c r="B114">
        <v>44678</v>
      </c>
      <c r="C114" t="s">
        <v>821</v>
      </c>
      <c r="D114">
        <v>65.8</v>
      </c>
      <c r="E114" t="s">
        <v>2068</v>
      </c>
      <c r="F114" t="s">
        <v>89</v>
      </c>
      <c r="G114">
        <v>194</v>
      </c>
      <c r="H114" t="s">
        <v>2069</v>
      </c>
      <c r="I114">
        <v>106999</v>
      </c>
      <c r="J114" t="s">
        <v>1915</v>
      </c>
      <c r="K114" t="s">
        <v>1547</v>
      </c>
      <c r="L114">
        <v>38</v>
      </c>
      <c r="M114" t="s">
        <v>2070</v>
      </c>
      <c r="N114" t="s">
        <v>825</v>
      </c>
      <c r="O114" t="s">
        <v>2071</v>
      </c>
      <c r="P114" t="s">
        <v>305</v>
      </c>
      <c r="Q114">
        <v>-27</v>
      </c>
      <c r="R114" t="s">
        <v>1550</v>
      </c>
      <c r="S114">
        <v>1</v>
      </c>
    </row>
    <row r="115" spans="1:19" x14ac:dyDescent="0.35">
      <c r="A115">
        <v>1.58</v>
      </c>
      <c r="B115">
        <v>44694</v>
      </c>
      <c r="C115" t="s">
        <v>1061</v>
      </c>
      <c r="D115">
        <v>57.6</v>
      </c>
      <c r="E115" t="s">
        <v>2072</v>
      </c>
      <c r="F115" t="s">
        <v>89</v>
      </c>
      <c r="G115">
        <v>195</v>
      </c>
      <c r="H115" t="s">
        <v>2073</v>
      </c>
      <c r="I115">
        <v>1169213</v>
      </c>
      <c r="J115" t="s">
        <v>1596</v>
      </c>
      <c r="K115" t="s">
        <v>1547</v>
      </c>
      <c r="L115">
        <v>26</v>
      </c>
      <c r="M115" t="s">
        <v>2074</v>
      </c>
      <c r="N115" t="s">
        <v>1065</v>
      </c>
      <c r="O115" t="s">
        <v>2075</v>
      </c>
      <c r="P115" t="s">
        <v>305</v>
      </c>
      <c r="Q115">
        <v>-27</v>
      </c>
      <c r="R115" t="s">
        <v>1550</v>
      </c>
      <c r="S115">
        <v>1</v>
      </c>
    </row>
    <row r="116" spans="1:19" x14ac:dyDescent="0.35">
      <c r="A116">
        <v>1.71</v>
      </c>
      <c r="B116">
        <v>44641</v>
      </c>
      <c r="C116" t="s">
        <v>612</v>
      </c>
      <c r="D116">
        <v>63.5</v>
      </c>
      <c r="E116" t="s">
        <v>2076</v>
      </c>
      <c r="F116" t="s">
        <v>89</v>
      </c>
      <c r="G116">
        <v>198</v>
      </c>
      <c r="H116" t="s">
        <v>2077</v>
      </c>
      <c r="I116">
        <v>246355</v>
      </c>
      <c r="J116" t="s">
        <v>2078</v>
      </c>
      <c r="K116" t="s">
        <v>1547</v>
      </c>
      <c r="L116">
        <v>43</v>
      </c>
      <c r="M116" t="s">
        <v>2079</v>
      </c>
      <c r="N116" t="s">
        <v>617</v>
      </c>
      <c r="O116" t="s">
        <v>2080</v>
      </c>
      <c r="P116" t="s">
        <v>305</v>
      </c>
      <c r="Q116">
        <v>-27</v>
      </c>
      <c r="R116" t="s">
        <v>1550</v>
      </c>
      <c r="S116">
        <v>1</v>
      </c>
    </row>
    <row r="117" spans="1:19" x14ac:dyDescent="0.35">
      <c r="A117">
        <v>1.25</v>
      </c>
      <c r="B117">
        <v>44769</v>
      </c>
      <c r="C117" t="s">
        <v>1054</v>
      </c>
      <c r="D117">
        <v>52.2</v>
      </c>
      <c r="E117" t="s">
        <v>2081</v>
      </c>
      <c r="F117" t="s">
        <v>89</v>
      </c>
      <c r="G117">
        <v>201</v>
      </c>
      <c r="H117" t="s">
        <v>2082</v>
      </c>
      <c r="I117">
        <v>671201</v>
      </c>
      <c r="J117" t="s">
        <v>2083</v>
      </c>
      <c r="K117" t="s">
        <v>1547</v>
      </c>
      <c r="L117">
        <v>44</v>
      </c>
      <c r="M117" t="s">
        <v>2084</v>
      </c>
      <c r="N117" t="s">
        <v>1059</v>
      </c>
      <c r="O117" t="s">
        <v>2085</v>
      </c>
      <c r="P117" t="s">
        <v>305</v>
      </c>
      <c r="Q117">
        <v>-27</v>
      </c>
      <c r="R117" t="s">
        <v>1550</v>
      </c>
      <c r="S117">
        <v>1</v>
      </c>
    </row>
    <row r="118" spans="1:19" x14ac:dyDescent="0.35">
      <c r="A118">
        <v>1.74</v>
      </c>
      <c r="B118">
        <v>44709</v>
      </c>
      <c r="C118" t="s">
        <v>954</v>
      </c>
      <c r="D118">
        <v>66.7</v>
      </c>
      <c r="E118" t="s">
        <v>955</v>
      </c>
      <c r="F118" t="s">
        <v>89</v>
      </c>
      <c r="G118">
        <v>206</v>
      </c>
      <c r="H118" t="s">
        <v>2086</v>
      </c>
      <c r="I118">
        <v>1131171</v>
      </c>
      <c r="J118" t="s">
        <v>2087</v>
      </c>
      <c r="K118" t="s">
        <v>1547</v>
      </c>
      <c r="L118">
        <v>21</v>
      </c>
      <c r="M118" t="s">
        <v>2088</v>
      </c>
      <c r="N118" t="s">
        <v>959</v>
      </c>
      <c r="O118" t="s">
        <v>2089</v>
      </c>
      <c r="P118" t="s">
        <v>306</v>
      </c>
      <c r="Q118">
        <v>-42</v>
      </c>
      <c r="R118" t="s">
        <v>1550</v>
      </c>
      <c r="S118">
        <v>1</v>
      </c>
    </row>
    <row r="119" spans="1:19" x14ac:dyDescent="0.35">
      <c r="A119">
        <v>1.8</v>
      </c>
      <c r="B119">
        <v>44638</v>
      </c>
      <c r="C119" t="s">
        <v>760</v>
      </c>
      <c r="D119">
        <v>73.900000000000006</v>
      </c>
      <c r="E119" t="s">
        <v>761</v>
      </c>
      <c r="F119" t="s">
        <v>89</v>
      </c>
      <c r="G119">
        <v>177</v>
      </c>
      <c r="H119" t="s">
        <v>2090</v>
      </c>
      <c r="I119">
        <v>419506</v>
      </c>
      <c r="J119" t="s">
        <v>2091</v>
      </c>
      <c r="K119" t="s">
        <v>1547</v>
      </c>
      <c r="L119">
        <v>33</v>
      </c>
      <c r="M119" t="s">
        <v>2092</v>
      </c>
      <c r="N119" t="s">
        <v>765</v>
      </c>
      <c r="O119" t="s">
        <v>2093</v>
      </c>
      <c r="P119" t="s">
        <v>306</v>
      </c>
      <c r="Q119">
        <v>-42</v>
      </c>
      <c r="R119" t="s">
        <v>1550</v>
      </c>
      <c r="S119">
        <v>1</v>
      </c>
    </row>
    <row r="120" spans="1:19" x14ac:dyDescent="0.35">
      <c r="A120">
        <v>1.68</v>
      </c>
      <c r="B120">
        <v>44682</v>
      </c>
      <c r="C120" t="s">
        <v>1067</v>
      </c>
      <c r="D120">
        <v>69.900000000000006</v>
      </c>
      <c r="E120" t="s">
        <v>2094</v>
      </c>
      <c r="F120" t="s">
        <v>89</v>
      </c>
      <c r="G120">
        <v>202</v>
      </c>
      <c r="H120" t="s">
        <v>2095</v>
      </c>
      <c r="I120">
        <v>768482</v>
      </c>
      <c r="J120" t="s">
        <v>2096</v>
      </c>
      <c r="K120" t="s">
        <v>1547</v>
      </c>
      <c r="L120">
        <v>34</v>
      </c>
      <c r="M120" t="s">
        <v>2097</v>
      </c>
      <c r="N120" t="s">
        <v>1072</v>
      </c>
      <c r="O120" t="s">
        <v>2098</v>
      </c>
      <c r="P120" t="s">
        <v>306</v>
      </c>
      <c r="Q120">
        <v>-42</v>
      </c>
      <c r="R120" t="s">
        <v>1550</v>
      </c>
      <c r="S120">
        <v>1</v>
      </c>
    </row>
    <row r="121" spans="1:19" x14ac:dyDescent="0.35">
      <c r="A121">
        <v>1.68</v>
      </c>
      <c r="B121">
        <v>44772</v>
      </c>
      <c r="C121" t="s">
        <v>1181</v>
      </c>
      <c r="D121">
        <v>59.9</v>
      </c>
      <c r="E121" t="s">
        <v>2099</v>
      </c>
      <c r="F121" t="s">
        <v>89</v>
      </c>
      <c r="G121">
        <v>221</v>
      </c>
      <c r="H121" t="s">
        <v>2100</v>
      </c>
      <c r="I121">
        <v>1521380</v>
      </c>
      <c r="J121" t="s">
        <v>2101</v>
      </c>
      <c r="K121" t="s">
        <v>1547</v>
      </c>
      <c r="L121">
        <v>41</v>
      </c>
      <c r="M121" t="s">
        <v>2102</v>
      </c>
      <c r="N121" t="s">
        <v>1185</v>
      </c>
      <c r="O121" t="s">
        <v>2103</v>
      </c>
      <c r="P121" t="s">
        <v>306</v>
      </c>
      <c r="Q121">
        <v>-42</v>
      </c>
      <c r="R121" t="s">
        <v>1550</v>
      </c>
      <c r="S121">
        <v>1</v>
      </c>
    </row>
    <row r="122" spans="1:19" x14ac:dyDescent="0.35">
      <c r="A122">
        <v>0.15</v>
      </c>
      <c r="B122">
        <v>44634</v>
      </c>
      <c r="C122" t="s">
        <v>2104</v>
      </c>
      <c r="D122">
        <v>73</v>
      </c>
      <c r="E122" t="s">
        <v>2105</v>
      </c>
      <c r="F122" t="s">
        <v>89</v>
      </c>
      <c r="G122">
        <v>203</v>
      </c>
      <c r="H122" t="s">
        <v>2106</v>
      </c>
      <c r="I122">
        <v>488881</v>
      </c>
      <c r="J122" t="s">
        <v>2107</v>
      </c>
      <c r="K122" t="s">
        <v>1547</v>
      </c>
      <c r="L122">
        <v>37</v>
      </c>
      <c r="M122" t="s">
        <v>2108</v>
      </c>
      <c r="N122" t="s">
        <v>2109</v>
      </c>
      <c r="O122" t="s">
        <v>2110</v>
      </c>
      <c r="P122" t="s">
        <v>306</v>
      </c>
      <c r="Q122">
        <v>-42</v>
      </c>
      <c r="R122" t="s">
        <v>1550</v>
      </c>
      <c r="S122">
        <v>1</v>
      </c>
    </row>
    <row r="123" spans="1:19" x14ac:dyDescent="0.35">
      <c r="A123">
        <v>1.74</v>
      </c>
      <c r="B123">
        <v>44612</v>
      </c>
      <c r="C123" t="s">
        <v>767</v>
      </c>
      <c r="D123">
        <v>72.099999999999994</v>
      </c>
      <c r="E123" t="s">
        <v>2111</v>
      </c>
      <c r="F123" t="s">
        <v>89</v>
      </c>
      <c r="G123">
        <v>145</v>
      </c>
      <c r="H123" t="s">
        <v>2112</v>
      </c>
      <c r="I123">
        <v>277184</v>
      </c>
      <c r="J123" t="s">
        <v>1613</v>
      </c>
      <c r="K123" t="s">
        <v>1547</v>
      </c>
      <c r="L123">
        <v>25</v>
      </c>
      <c r="M123" t="s">
        <v>2113</v>
      </c>
      <c r="N123" t="s">
        <v>772</v>
      </c>
      <c r="O123" t="s">
        <v>2114</v>
      </c>
      <c r="P123" t="s">
        <v>306</v>
      </c>
      <c r="Q123">
        <v>-42</v>
      </c>
      <c r="R123" t="s">
        <v>1550</v>
      </c>
      <c r="S123">
        <v>1</v>
      </c>
    </row>
    <row r="124" spans="1:19" x14ac:dyDescent="0.35">
      <c r="A124">
        <v>1.77</v>
      </c>
      <c r="C124" t="s">
        <v>549</v>
      </c>
      <c r="D124">
        <v>65.8</v>
      </c>
      <c r="F124" t="s">
        <v>89</v>
      </c>
      <c r="G124">
        <v>186</v>
      </c>
      <c r="H124" t="s">
        <v>2115</v>
      </c>
      <c r="I124">
        <v>683201</v>
      </c>
      <c r="J124" t="s">
        <v>2116</v>
      </c>
      <c r="K124" t="s">
        <v>1547</v>
      </c>
      <c r="L124">
        <v>27</v>
      </c>
      <c r="M124" t="s">
        <v>2117</v>
      </c>
      <c r="N124" t="s">
        <v>554</v>
      </c>
      <c r="O124" t="s">
        <v>2118</v>
      </c>
      <c r="P124" t="s">
        <v>306</v>
      </c>
      <c r="Q124">
        <v>-42</v>
      </c>
      <c r="R124" t="s">
        <v>1550</v>
      </c>
      <c r="S124">
        <v>1</v>
      </c>
    </row>
    <row r="125" spans="1:19" x14ac:dyDescent="0.35">
      <c r="A125">
        <v>1.65</v>
      </c>
      <c r="B125">
        <v>44714</v>
      </c>
      <c r="C125" t="s">
        <v>1049</v>
      </c>
      <c r="D125">
        <v>73.5</v>
      </c>
      <c r="E125" t="s">
        <v>2119</v>
      </c>
      <c r="F125" t="s">
        <v>89</v>
      </c>
      <c r="G125">
        <v>219</v>
      </c>
      <c r="H125" t="s">
        <v>2120</v>
      </c>
      <c r="I125">
        <v>280553</v>
      </c>
      <c r="J125" t="s">
        <v>2121</v>
      </c>
      <c r="K125" t="s">
        <v>1547</v>
      </c>
      <c r="L125">
        <v>41</v>
      </c>
      <c r="M125" t="s">
        <v>2122</v>
      </c>
      <c r="N125" t="s">
        <v>1052</v>
      </c>
      <c r="O125" t="s">
        <v>2123</v>
      </c>
      <c r="P125" t="s">
        <v>306</v>
      </c>
      <c r="Q125">
        <v>-42</v>
      </c>
      <c r="R125" t="s">
        <v>1550</v>
      </c>
      <c r="S125">
        <v>1</v>
      </c>
    </row>
    <row r="126" spans="1:19" x14ac:dyDescent="0.35">
      <c r="A126">
        <v>1.65</v>
      </c>
      <c r="B126">
        <v>44613</v>
      </c>
      <c r="C126" t="s">
        <v>1208</v>
      </c>
      <c r="D126">
        <v>56.2</v>
      </c>
      <c r="E126" t="s">
        <v>2124</v>
      </c>
      <c r="F126" t="s">
        <v>89</v>
      </c>
      <c r="G126">
        <v>217</v>
      </c>
      <c r="H126" t="s">
        <v>2125</v>
      </c>
      <c r="I126">
        <v>975294</v>
      </c>
      <c r="J126" t="s">
        <v>2126</v>
      </c>
      <c r="K126" t="s">
        <v>1547</v>
      </c>
      <c r="L126">
        <v>34</v>
      </c>
      <c r="M126" t="s">
        <v>2127</v>
      </c>
      <c r="N126" t="s">
        <v>1213</v>
      </c>
      <c r="O126" t="s">
        <v>2128</v>
      </c>
      <c r="P126" t="s">
        <v>306</v>
      </c>
      <c r="Q126">
        <v>-42</v>
      </c>
      <c r="R126" t="s">
        <v>1550</v>
      </c>
      <c r="S126">
        <v>1</v>
      </c>
    </row>
    <row r="127" spans="1:19" x14ac:dyDescent="0.35">
      <c r="A127">
        <v>1.62</v>
      </c>
      <c r="B127">
        <v>44746</v>
      </c>
      <c r="C127" t="s">
        <v>1257</v>
      </c>
      <c r="D127">
        <v>57.2</v>
      </c>
      <c r="E127" t="s">
        <v>2129</v>
      </c>
      <c r="F127" t="s">
        <v>89</v>
      </c>
      <c r="G127">
        <v>216</v>
      </c>
      <c r="H127" t="s">
        <v>2130</v>
      </c>
      <c r="I127">
        <v>1176528</v>
      </c>
      <c r="J127" t="s">
        <v>2131</v>
      </c>
      <c r="K127" t="s">
        <v>1547</v>
      </c>
      <c r="L127">
        <v>27</v>
      </c>
      <c r="M127" t="s">
        <v>2132</v>
      </c>
      <c r="N127" t="s">
        <v>1261</v>
      </c>
      <c r="O127" t="s">
        <v>2133</v>
      </c>
      <c r="P127" t="s">
        <v>306</v>
      </c>
      <c r="Q127">
        <v>-42</v>
      </c>
      <c r="R127" t="s">
        <v>1550</v>
      </c>
      <c r="S127">
        <v>1</v>
      </c>
    </row>
    <row r="128" spans="1:19" x14ac:dyDescent="0.35">
      <c r="A128">
        <v>1.62</v>
      </c>
      <c r="B128">
        <v>44749</v>
      </c>
      <c r="C128" t="s">
        <v>1167</v>
      </c>
      <c r="D128">
        <v>63</v>
      </c>
      <c r="E128" t="s">
        <v>1168</v>
      </c>
      <c r="F128" t="s">
        <v>89</v>
      </c>
      <c r="G128">
        <v>215</v>
      </c>
      <c r="H128" t="s">
        <v>2134</v>
      </c>
      <c r="I128">
        <v>1218177</v>
      </c>
      <c r="J128" t="s">
        <v>2135</v>
      </c>
      <c r="K128" t="s">
        <v>1547</v>
      </c>
      <c r="L128">
        <v>35</v>
      </c>
      <c r="M128" t="s">
        <v>2136</v>
      </c>
      <c r="N128" t="s">
        <v>1172</v>
      </c>
      <c r="O128" t="s">
        <v>2137</v>
      </c>
      <c r="P128" t="s">
        <v>306</v>
      </c>
      <c r="Q128">
        <v>-42</v>
      </c>
      <c r="R128" t="s">
        <v>1550</v>
      </c>
      <c r="S128">
        <v>1</v>
      </c>
    </row>
    <row r="129" spans="1:19" x14ac:dyDescent="0.35">
      <c r="A129">
        <v>1.74</v>
      </c>
      <c r="B129">
        <v>44721</v>
      </c>
      <c r="C129" t="s">
        <v>1243</v>
      </c>
      <c r="D129">
        <v>64</v>
      </c>
      <c r="E129" t="s">
        <v>1244</v>
      </c>
      <c r="F129" t="s">
        <v>89</v>
      </c>
      <c r="G129">
        <v>208</v>
      </c>
      <c r="H129" t="s">
        <v>2138</v>
      </c>
      <c r="I129">
        <v>1243131</v>
      </c>
      <c r="J129" t="s">
        <v>2139</v>
      </c>
      <c r="K129" t="s">
        <v>1547</v>
      </c>
      <c r="L129">
        <v>25</v>
      </c>
      <c r="M129" t="s">
        <v>2140</v>
      </c>
      <c r="N129" t="s">
        <v>1248</v>
      </c>
      <c r="O129" t="s">
        <v>2141</v>
      </c>
      <c r="P129" t="s">
        <v>306</v>
      </c>
      <c r="Q129">
        <v>-42</v>
      </c>
      <c r="R129" t="s">
        <v>1550</v>
      </c>
      <c r="S129">
        <v>1</v>
      </c>
    </row>
    <row r="130" spans="1:19" x14ac:dyDescent="0.35">
      <c r="A130">
        <v>1.65</v>
      </c>
      <c r="C130" t="s">
        <v>2142</v>
      </c>
      <c r="D130">
        <v>64.900000000000006</v>
      </c>
      <c r="F130" t="s">
        <v>89</v>
      </c>
      <c r="G130">
        <v>188</v>
      </c>
      <c r="H130" t="s">
        <v>2143</v>
      </c>
      <c r="I130">
        <v>1521928</v>
      </c>
      <c r="J130" t="s">
        <v>1827</v>
      </c>
      <c r="K130" t="s">
        <v>1547</v>
      </c>
      <c r="L130">
        <v>23</v>
      </c>
      <c r="M130" t="s">
        <v>2144</v>
      </c>
      <c r="N130" t="s">
        <v>2145</v>
      </c>
      <c r="O130" t="s">
        <v>2146</v>
      </c>
      <c r="P130" t="s">
        <v>306</v>
      </c>
      <c r="Q130">
        <v>-42</v>
      </c>
      <c r="R130" t="s">
        <v>1550</v>
      </c>
      <c r="S130">
        <v>1</v>
      </c>
    </row>
    <row r="131" spans="1:19" x14ac:dyDescent="0.35">
      <c r="A131">
        <v>0.15</v>
      </c>
      <c r="B131">
        <v>44728</v>
      </c>
      <c r="C131" t="s">
        <v>1236</v>
      </c>
      <c r="D131">
        <v>59</v>
      </c>
      <c r="E131" t="s">
        <v>1237</v>
      </c>
      <c r="F131" t="s">
        <v>89</v>
      </c>
      <c r="G131">
        <v>214</v>
      </c>
      <c r="H131" t="s">
        <v>2147</v>
      </c>
      <c r="I131">
        <v>661943</v>
      </c>
      <c r="J131" t="s">
        <v>2148</v>
      </c>
      <c r="K131" t="s">
        <v>1547</v>
      </c>
      <c r="L131">
        <v>22</v>
      </c>
      <c r="M131" t="s">
        <v>2149</v>
      </c>
      <c r="N131" t="s">
        <v>1241</v>
      </c>
      <c r="O131" t="s">
        <v>2150</v>
      </c>
      <c r="P131" t="s">
        <v>306</v>
      </c>
      <c r="Q131">
        <v>-42</v>
      </c>
      <c r="R131" t="s">
        <v>1550</v>
      </c>
      <c r="S131">
        <v>1</v>
      </c>
    </row>
    <row r="132" spans="1:19" x14ac:dyDescent="0.35">
      <c r="A132">
        <v>1.68</v>
      </c>
      <c r="B132">
        <v>44635</v>
      </c>
      <c r="C132" t="s">
        <v>2151</v>
      </c>
      <c r="D132">
        <v>77.099999999999994</v>
      </c>
      <c r="E132" t="s">
        <v>2152</v>
      </c>
      <c r="F132" t="s">
        <v>89</v>
      </c>
      <c r="G132">
        <v>218</v>
      </c>
      <c r="H132" t="s">
        <v>638</v>
      </c>
      <c r="I132">
        <v>889971</v>
      </c>
      <c r="J132" t="s">
        <v>2153</v>
      </c>
      <c r="K132" t="s">
        <v>1547</v>
      </c>
      <c r="L132">
        <v>33</v>
      </c>
      <c r="M132" t="s">
        <v>2154</v>
      </c>
      <c r="N132" t="s">
        <v>2155</v>
      </c>
      <c r="O132" t="s">
        <v>2156</v>
      </c>
      <c r="P132" t="s">
        <v>306</v>
      </c>
      <c r="Q132">
        <v>-42</v>
      </c>
      <c r="R132" t="s">
        <v>1550</v>
      </c>
      <c r="S132">
        <v>1</v>
      </c>
    </row>
    <row r="133" spans="1:19" x14ac:dyDescent="0.35">
      <c r="A133">
        <v>1.71</v>
      </c>
      <c r="B133">
        <v>44912</v>
      </c>
      <c r="C133" t="s">
        <v>376</v>
      </c>
      <c r="D133">
        <v>64.900000000000006</v>
      </c>
      <c r="E133" t="s">
        <v>2157</v>
      </c>
      <c r="F133" t="s">
        <v>378</v>
      </c>
      <c r="G133">
        <v>356</v>
      </c>
      <c r="H133" t="s">
        <v>2158</v>
      </c>
      <c r="I133">
        <v>9440</v>
      </c>
      <c r="J133" t="s">
        <v>1586</v>
      </c>
      <c r="K133" t="s">
        <v>1278</v>
      </c>
      <c r="L133">
        <v>36</v>
      </c>
      <c r="M133" t="s">
        <v>2159</v>
      </c>
      <c r="N133" t="s">
        <v>383</v>
      </c>
      <c r="O133" t="s">
        <v>2160</v>
      </c>
      <c r="P133">
        <v>1</v>
      </c>
      <c r="Q133">
        <v>690</v>
      </c>
      <c r="R133" t="s">
        <v>2161</v>
      </c>
      <c r="S133">
        <v>1</v>
      </c>
    </row>
    <row r="134" spans="1:19" x14ac:dyDescent="0.35">
      <c r="A134">
        <v>1.58</v>
      </c>
      <c r="B134">
        <v>44928</v>
      </c>
      <c r="C134" t="s">
        <v>376</v>
      </c>
      <c r="D134">
        <v>62.1</v>
      </c>
      <c r="E134" t="s">
        <v>2162</v>
      </c>
      <c r="F134" t="s">
        <v>378</v>
      </c>
      <c r="G134">
        <v>357</v>
      </c>
      <c r="H134" t="s">
        <v>2163</v>
      </c>
      <c r="I134">
        <v>16973</v>
      </c>
      <c r="J134" t="s">
        <v>2164</v>
      </c>
      <c r="K134" t="s">
        <v>1278</v>
      </c>
      <c r="L134">
        <v>35</v>
      </c>
      <c r="M134" t="s">
        <v>2165</v>
      </c>
      <c r="N134" t="s">
        <v>383</v>
      </c>
      <c r="O134" t="s">
        <v>2166</v>
      </c>
      <c r="P134">
        <v>2</v>
      </c>
      <c r="Q134">
        <v>600</v>
      </c>
      <c r="R134" t="s">
        <v>2161</v>
      </c>
      <c r="S134">
        <v>1</v>
      </c>
    </row>
    <row r="135" spans="1:19" x14ac:dyDescent="0.35">
      <c r="A135">
        <v>1.8</v>
      </c>
      <c r="B135">
        <v>44937</v>
      </c>
      <c r="C135" t="s">
        <v>376</v>
      </c>
      <c r="D135">
        <v>68.900000000000006</v>
      </c>
      <c r="E135" t="s">
        <v>2167</v>
      </c>
      <c r="F135" t="s">
        <v>378</v>
      </c>
      <c r="G135">
        <v>354</v>
      </c>
      <c r="H135" t="s">
        <v>2168</v>
      </c>
      <c r="I135">
        <v>8015</v>
      </c>
      <c r="J135" t="s">
        <v>2169</v>
      </c>
      <c r="K135" t="s">
        <v>1278</v>
      </c>
      <c r="L135">
        <v>38</v>
      </c>
      <c r="M135" t="s">
        <v>2170</v>
      </c>
      <c r="N135" t="s">
        <v>383</v>
      </c>
      <c r="O135" t="s">
        <v>2171</v>
      </c>
      <c r="P135">
        <v>3</v>
      </c>
      <c r="Q135">
        <v>580</v>
      </c>
      <c r="R135" t="s">
        <v>2161</v>
      </c>
      <c r="S135">
        <v>1</v>
      </c>
    </row>
    <row r="136" spans="1:19" x14ac:dyDescent="0.35">
      <c r="A136">
        <v>1.55</v>
      </c>
      <c r="B136">
        <v>44910</v>
      </c>
      <c r="C136" t="s">
        <v>376</v>
      </c>
      <c r="D136">
        <v>61.2</v>
      </c>
      <c r="E136" t="s">
        <v>2172</v>
      </c>
      <c r="F136" t="s">
        <v>378</v>
      </c>
      <c r="G136">
        <v>353</v>
      </c>
      <c r="H136" t="s">
        <v>2173</v>
      </c>
      <c r="I136">
        <v>313257</v>
      </c>
      <c r="J136" t="s">
        <v>2174</v>
      </c>
      <c r="K136" t="s">
        <v>1278</v>
      </c>
      <c r="L136">
        <v>36</v>
      </c>
      <c r="M136" t="s">
        <v>2175</v>
      </c>
      <c r="N136" t="s">
        <v>383</v>
      </c>
      <c r="O136" t="s">
        <v>2176</v>
      </c>
      <c r="P136">
        <v>4</v>
      </c>
      <c r="Q136">
        <v>540</v>
      </c>
      <c r="R136" t="s">
        <v>2161</v>
      </c>
      <c r="S136">
        <v>1</v>
      </c>
    </row>
    <row r="137" spans="1:19" x14ac:dyDescent="0.35">
      <c r="A137">
        <v>1.62</v>
      </c>
      <c r="B137">
        <v>44888</v>
      </c>
      <c r="C137" t="s">
        <v>676</v>
      </c>
      <c r="D137">
        <v>59</v>
      </c>
      <c r="E137" t="s">
        <v>2177</v>
      </c>
      <c r="F137" t="s">
        <v>378</v>
      </c>
      <c r="G137">
        <v>352</v>
      </c>
      <c r="H137" t="s">
        <v>2178</v>
      </c>
      <c r="I137">
        <v>235218</v>
      </c>
      <c r="J137" t="s">
        <v>2179</v>
      </c>
      <c r="K137" t="s">
        <v>1278</v>
      </c>
      <c r="L137">
        <v>35</v>
      </c>
      <c r="M137" t="s">
        <v>2180</v>
      </c>
      <c r="N137" t="s">
        <v>681</v>
      </c>
      <c r="O137" t="s">
        <v>2181</v>
      </c>
      <c r="P137">
        <v>5</v>
      </c>
      <c r="Q137">
        <v>530</v>
      </c>
      <c r="R137" t="s">
        <v>2161</v>
      </c>
      <c r="S137">
        <v>1</v>
      </c>
    </row>
    <row r="138" spans="1:19" x14ac:dyDescent="0.35">
      <c r="A138">
        <v>1.68</v>
      </c>
      <c r="B138">
        <v>44823</v>
      </c>
      <c r="C138" t="s">
        <v>420</v>
      </c>
      <c r="D138">
        <v>62.1</v>
      </c>
      <c r="E138" t="s">
        <v>2182</v>
      </c>
      <c r="F138" t="s">
        <v>378</v>
      </c>
      <c r="G138">
        <v>351</v>
      </c>
      <c r="H138" t="s">
        <v>2183</v>
      </c>
      <c r="I138">
        <v>290001</v>
      </c>
      <c r="J138" t="s">
        <v>2184</v>
      </c>
      <c r="K138" t="s">
        <v>1278</v>
      </c>
      <c r="L138">
        <v>38</v>
      </c>
      <c r="M138" t="s">
        <v>2185</v>
      </c>
      <c r="N138" t="s">
        <v>424</v>
      </c>
      <c r="O138" t="s">
        <v>2186</v>
      </c>
      <c r="P138">
        <v>6</v>
      </c>
      <c r="Q138">
        <v>420</v>
      </c>
      <c r="R138" t="s">
        <v>2161</v>
      </c>
      <c r="S138">
        <v>1</v>
      </c>
    </row>
    <row r="139" spans="1:19" x14ac:dyDescent="0.35">
      <c r="A139">
        <v>1.55</v>
      </c>
      <c r="B139">
        <v>44828</v>
      </c>
      <c r="C139" t="s">
        <v>649</v>
      </c>
      <c r="D139">
        <v>64.900000000000006</v>
      </c>
      <c r="E139" t="s">
        <v>2187</v>
      </c>
      <c r="F139" t="s">
        <v>378</v>
      </c>
      <c r="G139">
        <v>355</v>
      </c>
      <c r="H139" t="s">
        <v>2188</v>
      </c>
      <c r="I139">
        <v>527325</v>
      </c>
      <c r="J139" t="s">
        <v>2189</v>
      </c>
      <c r="K139" t="s">
        <v>1278</v>
      </c>
      <c r="L139">
        <v>35</v>
      </c>
      <c r="M139" t="s">
        <v>2190</v>
      </c>
      <c r="N139" t="s">
        <v>654</v>
      </c>
      <c r="O139" t="s">
        <v>2191</v>
      </c>
      <c r="P139">
        <v>7</v>
      </c>
      <c r="Q139">
        <v>330</v>
      </c>
      <c r="R139" t="s">
        <v>2161</v>
      </c>
      <c r="S139">
        <v>1</v>
      </c>
    </row>
    <row r="140" spans="1:19" x14ac:dyDescent="0.35">
      <c r="A140">
        <v>1.58</v>
      </c>
      <c r="B140">
        <v>44591</v>
      </c>
      <c r="C140" t="s">
        <v>376</v>
      </c>
      <c r="D140">
        <v>59</v>
      </c>
      <c r="E140" t="s">
        <v>585</v>
      </c>
      <c r="F140" t="s">
        <v>378</v>
      </c>
      <c r="G140" t="s">
        <v>2192</v>
      </c>
      <c r="H140" t="s">
        <v>638</v>
      </c>
      <c r="I140">
        <v>51083</v>
      </c>
      <c r="J140" t="s">
        <v>2193</v>
      </c>
      <c r="K140" t="s">
        <v>1278</v>
      </c>
      <c r="L140">
        <v>39</v>
      </c>
      <c r="M140" t="s">
        <v>546</v>
      </c>
      <c r="N140" t="s">
        <v>383</v>
      </c>
      <c r="O140" t="s">
        <v>2194</v>
      </c>
      <c r="P140">
        <v>8</v>
      </c>
      <c r="Q140">
        <v>320</v>
      </c>
      <c r="R140" t="s">
        <v>2161</v>
      </c>
      <c r="S140">
        <v>1</v>
      </c>
    </row>
    <row r="141" spans="1:19" x14ac:dyDescent="0.35">
      <c r="A141">
        <v>1.52</v>
      </c>
      <c r="B141">
        <v>44841</v>
      </c>
      <c r="C141" t="s">
        <v>376</v>
      </c>
      <c r="D141">
        <v>54.4</v>
      </c>
      <c r="E141" t="s">
        <v>2195</v>
      </c>
      <c r="F141" t="s">
        <v>378</v>
      </c>
      <c r="G141">
        <v>360</v>
      </c>
      <c r="H141" t="s">
        <v>2196</v>
      </c>
      <c r="I141">
        <v>26745</v>
      </c>
      <c r="J141" t="s">
        <v>2197</v>
      </c>
      <c r="K141" t="s">
        <v>1278</v>
      </c>
      <c r="L141">
        <v>35</v>
      </c>
      <c r="M141" t="s">
        <v>2198</v>
      </c>
      <c r="N141" t="s">
        <v>383</v>
      </c>
      <c r="O141" t="s">
        <v>2199</v>
      </c>
      <c r="P141">
        <v>9</v>
      </c>
      <c r="Q141">
        <v>290</v>
      </c>
      <c r="R141" t="s">
        <v>2161</v>
      </c>
      <c r="S141">
        <v>1</v>
      </c>
    </row>
    <row r="142" spans="1:19" x14ac:dyDescent="0.35">
      <c r="A142">
        <v>1.68</v>
      </c>
      <c r="B142">
        <v>44921</v>
      </c>
      <c r="C142" t="s">
        <v>376</v>
      </c>
      <c r="D142">
        <v>66.7</v>
      </c>
      <c r="E142" t="s">
        <v>2200</v>
      </c>
      <c r="F142" t="s">
        <v>378</v>
      </c>
      <c r="G142">
        <v>359</v>
      </c>
      <c r="H142" t="s">
        <v>2201</v>
      </c>
      <c r="I142">
        <v>121354</v>
      </c>
      <c r="J142" t="s">
        <v>2202</v>
      </c>
      <c r="K142" t="s">
        <v>1278</v>
      </c>
      <c r="L142">
        <v>36</v>
      </c>
      <c r="M142" t="s">
        <v>2203</v>
      </c>
      <c r="N142" t="s">
        <v>383</v>
      </c>
      <c r="O142" t="s">
        <v>2204</v>
      </c>
      <c r="P142">
        <v>10</v>
      </c>
      <c r="Q142">
        <v>130</v>
      </c>
      <c r="R142" t="s">
        <v>2161</v>
      </c>
      <c r="S142">
        <v>1</v>
      </c>
    </row>
    <row r="143" spans="1:19" x14ac:dyDescent="0.35">
      <c r="A143">
        <v>1.55</v>
      </c>
      <c r="B143">
        <v>44922</v>
      </c>
      <c r="C143" t="s">
        <v>376</v>
      </c>
      <c r="D143">
        <v>56.7</v>
      </c>
      <c r="E143" t="s">
        <v>2205</v>
      </c>
      <c r="F143" t="s">
        <v>378</v>
      </c>
      <c r="G143">
        <v>402</v>
      </c>
      <c r="H143" t="s">
        <v>2206</v>
      </c>
      <c r="I143">
        <v>259327</v>
      </c>
      <c r="J143" t="s">
        <v>2207</v>
      </c>
      <c r="K143" t="s">
        <v>1278</v>
      </c>
      <c r="L143">
        <v>41</v>
      </c>
      <c r="M143" t="s">
        <v>2208</v>
      </c>
      <c r="N143" t="s">
        <v>383</v>
      </c>
      <c r="O143" t="s">
        <v>2209</v>
      </c>
      <c r="P143">
        <v>1</v>
      </c>
      <c r="Q143">
        <v>700</v>
      </c>
      <c r="R143" t="s">
        <v>2210</v>
      </c>
      <c r="S143">
        <v>1</v>
      </c>
    </row>
    <row r="144" spans="1:19" x14ac:dyDescent="0.35">
      <c r="A144">
        <v>1.74</v>
      </c>
      <c r="B144">
        <v>44903</v>
      </c>
      <c r="C144" t="s">
        <v>480</v>
      </c>
      <c r="D144">
        <v>72.099999999999994</v>
      </c>
      <c r="E144" t="s">
        <v>2211</v>
      </c>
      <c r="F144" t="s">
        <v>378</v>
      </c>
      <c r="G144">
        <v>407</v>
      </c>
      <c r="H144" t="s">
        <v>2212</v>
      </c>
      <c r="I144">
        <v>107129</v>
      </c>
      <c r="J144" t="s">
        <v>2213</v>
      </c>
      <c r="K144" t="s">
        <v>1278</v>
      </c>
      <c r="L144">
        <v>41</v>
      </c>
      <c r="M144" t="s">
        <v>2214</v>
      </c>
      <c r="N144" t="s">
        <v>485</v>
      </c>
      <c r="O144" t="s">
        <v>2215</v>
      </c>
      <c r="P144">
        <v>2</v>
      </c>
      <c r="Q144">
        <v>610</v>
      </c>
      <c r="R144" t="s">
        <v>2210</v>
      </c>
      <c r="S144">
        <v>1</v>
      </c>
    </row>
    <row r="145" spans="1:19" x14ac:dyDescent="0.35">
      <c r="A145">
        <v>1.71</v>
      </c>
      <c r="B145">
        <v>44843</v>
      </c>
      <c r="C145" t="s">
        <v>459</v>
      </c>
      <c r="D145">
        <v>67.099999999999994</v>
      </c>
      <c r="E145" t="s">
        <v>2216</v>
      </c>
      <c r="F145" t="s">
        <v>378</v>
      </c>
      <c r="G145">
        <v>401</v>
      </c>
      <c r="H145" t="s">
        <v>2217</v>
      </c>
      <c r="I145">
        <v>421299</v>
      </c>
      <c r="J145" t="s">
        <v>2218</v>
      </c>
      <c r="K145" t="s">
        <v>1278</v>
      </c>
      <c r="L145">
        <v>40</v>
      </c>
      <c r="M145" t="s">
        <v>2219</v>
      </c>
      <c r="N145" t="s">
        <v>464</v>
      </c>
      <c r="O145" t="s">
        <v>2220</v>
      </c>
      <c r="P145">
        <v>3</v>
      </c>
      <c r="Q145">
        <v>560</v>
      </c>
      <c r="R145" t="s">
        <v>2210</v>
      </c>
      <c r="S145">
        <v>1</v>
      </c>
    </row>
    <row r="146" spans="1:19" x14ac:dyDescent="0.35">
      <c r="A146">
        <v>1.68</v>
      </c>
      <c r="B146">
        <v>44941</v>
      </c>
      <c r="C146" t="s">
        <v>376</v>
      </c>
      <c r="D146">
        <v>65.8</v>
      </c>
      <c r="E146" t="s">
        <v>2221</v>
      </c>
      <c r="F146" t="s">
        <v>378</v>
      </c>
      <c r="G146">
        <v>403</v>
      </c>
      <c r="H146" t="s">
        <v>2222</v>
      </c>
      <c r="I146">
        <v>226482</v>
      </c>
      <c r="J146" t="s">
        <v>2223</v>
      </c>
      <c r="K146" t="s">
        <v>1278</v>
      </c>
      <c r="L146">
        <v>40</v>
      </c>
      <c r="M146" t="s">
        <v>2224</v>
      </c>
      <c r="N146" t="s">
        <v>383</v>
      </c>
      <c r="O146" t="s">
        <v>2225</v>
      </c>
      <c r="P146">
        <v>4</v>
      </c>
      <c r="Q146">
        <v>510</v>
      </c>
      <c r="R146" t="s">
        <v>2210</v>
      </c>
      <c r="S146">
        <v>1</v>
      </c>
    </row>
    <row r="147" spans="1:19" x14ac:dyDescent="0.35">
      <c r="A147">
        <v>1.65</v>
      </c>
      <c r="B147">
        <v>44881</v>
      </c>
      <c r="C147" t="s">
        <v>480</v>
      </c>
      <c r="D147">
        <v>63</v>
      </c>
      <c r="E147" t="s">
        <v>2226</v>
      </c>
      <c r="F147" t="s">
        <v>378</v>
      </c>
      <c r="G147">
        <v>410</v>
      </c>
      <c r="H147" t="s">
        <v>2227</v>
      </c>
      <c r="I147">
        <v>434123</v>
      </c>
      <c r="J147" t="s">
        <v>2228</v>
      </c>
      <c r="K147" t="s">
        <v>1278</v>
      </c>
      <c r="L147">
        <v>40</v>
      </c>
      <c r="M147" t="s">
        <v>2229</v>
      </c>
      <c r="N147" t="s">
        <v>485</v>
      </c>
      <c r="O147" t="s">
        <v>2230</v>
      </c>
      <c r="P147">
        <v>5</v>
      </c>
      <c r="Q147">
        <v>500</v>
      </c>
      <c r="R147" t="s">
        <v>2210</v>
      </c>
      <c r="S147">
        <v>1</v>
      </c>
    </row>
    <row r="148" spans="1:19" x14ac:dyDescent="0.35">
      <c r="A148">
        <v>1.65</v>
      </c>
      <c r="B148">
        <v>44867</v>
      </c>
      <c r="C148" t="s">
        <v>376</v>
      </c>
      <c r="D148">
        <v>68</v>
      </c>
      <c r="E148" t="s">
        <v>2231</v>
      </c>
      <c r="F148" t="s">
        <v>378</v>
      </c>
      <c r="G148">
        <v>404</v>
      </c>
      <c r="H148" t="s">
        <v>2232</v>
      </c>
      <c r="I148">
        <v>256330</v>
      </c>
      <c r="J148" t="s">
        <v>1738</v>
      </c>
      <c r="K148" t="s">
        <v>1278</v>
      </c>
      <c r="L148">
        <v>42</v>
      </c>
      <c r="M148" t="s">
        <v>2233</v>
      </c>
      <c r="N148" t="s">
        <v>383</v>
      </c>
      <c r="O148" t="s">
        <v>2234</v>
      </c>
      <c r="P148">
        <v>6</v>
      </c>
      <c r="Q148">
        <v>460</v>
      </c>
      <c r="R148" t="s">
        <v>2210</v>
      </c>
      <c r="S148">
        <v>1</v>
      </c>
    </row>
    <row r="149" spans="1:19" x14ac:dyDescent="0.35">
      <c r="A149">
        <v>1.52</v>
      </c>
      <c r="B149">
        <v>44882</v>
      </c>
      <c r="C149" t="s">
        <v>376</v>
      </c>
      <c r="D149">
        <v>52.2</v>
      </c>
      <c r="E149" t="s">
        <v>2235</v>
      </c>
      <c r="F149" t="s">
        <v>378</v>
      </c>
      <c r="G149">
        <v>405</v>
      </c>
      <c r="H149" t="s">
        <v>2236</v>
      </c>
      <c r="I149">
        <v>172716</v>
      </c>
      <c r="J149" t="s">
        <v>2237</v>
      </c>
      <c r="K149" t="s">
        <v>1278</v>
      </c>
      <c r="L149">
        <v>41</v>
      </c>
      <c r="M149" t="s">
        <v>2238</v>
      </c>
      <c r="N149" t="s">
        <v>383</v>
      </c>
      <c r="O149" t="s">
        <v>2239</v>
      </c>
      <c r="P149">
        <v>7</v>
      </c>
      <c r="Q149">
        <v>420</v>
      </c>
      <c r="R149" t="s">
        <v>2210</v>
      </c>
      <c r="S149">
        <v>1</v>
      </c>
    </row>
    <row r="150" spans="1:19" x14ac:dyDescent="0.35">
      <c r="A150">
        <v>1.68</v>
      </c>
      <c r="B150">
        <v>44867</v>
      </c>
      <c r="C150" t="s">
        <v>376</v>
      </c>
      <c r="D150">
        <v>70.3</v>
      </c>
      <c r="E150" t="s">
        <v>2231</v>
      </c>
      <c r="F150" t="s">
        <v>378</v>
      </c>
      <c r="G150">
        <v>409</v>
      </c>
      <c r="H150" t="s">
        <v>2240</v>
      </c>
      <c r="I150">
        <v>650145</v>
      </c>
      <c r="J150" t="s">
        <v>2241</v>
      </c>
      <c r="K150" t="s">
        <v>1278</v>
      </c>
      <c r="L150">
        <v>41</v>
      </c>
      <c r="M150" t="s">
        <v>2242</v>
      </c>
      <c r="N150" t="s">
        <v>383</v>
      </c>
      <c r="O150" t="s">
        <v>2243</v>
      </c>
      <c r="P150">
        <v>8</v>
      </c>
      <c r="Q150">
        <v>310</v>
      </c>
      <c r="R150" t="s">
        <v>2210</v>
      </c>
      <c r="S150">
        <v>1</v>
      </c>
    </row>
    <row r="151" spans="1:19" x14ac:dyDescent="0.35">
      <c r="A151">
        <v>1.68</v>
      </c>
      <c r="B151">
        <v>44920</v>
      </c>
      <c r="C151" t="s">
        <v>459</v>
      </c>
      <c r="D151">
        <v>63.5</v>
      </c>
      <c r="E151" t="s">
        <v>2244</v>
      </c>
      <c r="F151" t="s">
        <v>89</v>
      </c>
      <c r="G151">
        <v>408</v>
      </c>
      <c r="H151" t="s">
        <v>2245</v>
      </c>
      <c r="I151">
        <v>15182</v>
      </c>
      <c r="J151" t="s">
        <v>2246</v>
      </c>
      <c r="K151" t="s">
        <v>1278</v>
      </c>
      <c r="L151">
        <v>41</v>
      </c>
      <c r="M151" t="s">
        <v>2247</v>
      </c>
      <c r="N151" t="s">
        <v>464</v>
      </c>
      <c r="O151" t="s">
        <v>2248</v>
      </c>
      <c r="P151">
        <v>9</v>
      </c>
      <c r="Q151">
        <v>160</v>
      </c>
      <c r="R151" t="s">
        <v>2210</v>
      </c>
      <c r="S151">
        <v>1</v>
      </c>
    </row>
    <row r="152" spans="1:19" x14ac:dyDescent="0.35">
      <c r="A152">
        <v>1.71</v>
      </c>
      <c r="B152">
        <v>44897</v>
      </c>
      <c r="C152" t="s">
        <v>376</v>
      </c>
      <c r="D152">
        <v>66.7</v>
      </c>
      <c r="E152" t="s">
        <v>2249</v>
      </c>
      <c r="F152" t="s">
        <v>257</v>
      </c>
      <c r="G152">
        <v>406</v>
      </c>
      <c r="H152" t="s">
        <v>2250</v>
      </c>
      <c r="I152">
        <v>12348</v>
      </c>
      <c r="J152" t="s">
        <v>2251</v>
      </c>
      <c r="K152" t="s">
        <v>1278</v>
      </c>
      <c r="L152">
        <v>44</v>
      </c>
      <c r="M152" t="s">
        <v>2252</v>
      </c>
      <c r="N152" t="s">
        <v>383</v>
      </c>
      <c r="O152" t="s">
        <v>2253</v>
      </c>
      <c r="P152">
        <v>10</v>
      </c>
      <c r="Q152">
        <v>40</v>
      </c>
      <c r="R152" t="s">
        <v>2210</v>
      </c>
      <c r="S152">
        <v>1</v>
      </c>
    </row>
    <row r="153" spans="1:19" x14ac:dyDescent="0.35">
      <c r="A153">
        <v>1.65</v>
      </c>
      <c r="B153">
        <v>44914</v>
      </c>
      <c r="C153" t="s">
        <v>376</v>
      </c>
      <c r="D153">
        <v>66.7</v>
      </c>
      <c r="E153" t="s">
        <v>2254</v>
      </c>
      <c r="F153" t="s">
        <v>378</v>
      </c>
      <c r="G153">
        <v>452</v>
      </c>
      <c r="H153" t="s">
        <v>2255</v>
      </c>
      <c r="I153">
        <v>9184</v>
      </c>
      <c r="J153" t="s">
        <v>2256</v>
      </c>
      <c r="K153" t="s">
        <v>1278</v>
      </c>
      <c r="L153">
        <v>45</v>
      </c>
      <c r="M153" t="s">
        <v>2257</v>
      </c>
      <c r="N153" t="s">
        <v>383</v>
      </c>
      <c r="O153" t="s">
        <v>2258</v>
      </c>
      <c r="P153">
        <v>1</v>
      </c>
      <c r="Q153">
        <v>640</v>
      </c>
      <c r="R153" t="s">
        <v>2259</v>
      </c>
      <c r="S153">
        <v>1</v>
      </c>
    </row>
    <row r="154" spans="1:19" x14ac:dyDescent="0.35">
      <c r="A154">
        <v>1.71</v>
      </c>
      <c r="B154">
        <v>44835</v>
      </c>
      <c r="C154" t="s">
        <v>376</v>
      </c>
      <c r="D154">
        <v>62.6</v>
      </c>
      <c r="E154" t="s">
        <v>2260</v>
      </c>
      <c r="F154" t="s">
        <v>378</v>
      </c>
      <c r="G154">
        <v>460</v>
      </c>
      <c r="H154" t="s">
        <v>2261</v>
      </c>
      <c r="I154">
        <v>244482</v>
      </c>
      <c r="J154" t="s">
        <v>2262</v>
      </c>
      <c r="K154" t="s">
        <v>1278</v>
      </c>
      <c r="L154">
        <v>45</v>
      </c>
      <c r="M154" t="s">
        <v>2263</v>
      </c>
      <c r="N154" t="s">
        <v>383</v>
      </c>
      <c r="O154" t="s">
        <v>2264</v>
      </c>
      <c r="P154">
        <v>2</v>
      </c>
      <c r="Q154">
        <v>600</v>
      </c>
      <c r="R154" t="s">
        <v>2259</v>
      </c>
      <c r="S154">
        <v>1</v>
      </c>
    </row>
    <row r="155" spans="1:19" x14ac:dyDescent="0.35">
      <c r="A155">
        <v>1.55</v>
      </c>
      <c r="B155">
        <v>44864</v>
      </c>
      <c r="C155" t="s">
        <v>459</v>
      </c>
      <c r="D155">
        <v>66.2</v>
      </c>
      <c r="E155" t="s">
        <v>2265</v>
      </c>
      <c r="F155" t="s">
        <v>378</v>
      </c>
      <c r="G155">
        <v>451</v>
      </c>
      <c r="H155" t="s">
        <v>2266</v>
      </c>
      <c r="I155">
        <v>21214</v>
      </c>
      <c r="J155" t="s">
        <v>2267</v>
      </c>
      <c r="K155" t="s">
        <v>1278</v>
      </c>
      <c r="L155">
        <v>47</v>
      </c>
      <c r="M155" t="s">
        <v>2268</v>
      </c>
      <c r="N155" t="s">
        <v>464</v>
      </c>
      <c r="O155" t="s">
        <v>2269</v>
      </c>
      <c r="P155">
        <v>3</v>
      </c>
      <c r="Q155">
        <v>580</v>
      </c>
      <c r="R155" t="s">
        <v>2259</v>
      </c>
      <c r="S155">
        <v>1</v>
      </c>
    </row>
    <row r="156" spans="1:19" x14ac:dyDescent="0.35">
      <c r="A156">
        <v>1.55</v>
      </c>
      <c r="B156">
        <v>44854</v>
      </c>
      <c r="C156" t="s">
        <v>376</v>
      </c>
      <c r="D156">
        <v>57.2</v>
      </c>
      <c r="E156" t="s">
        <v>2270</v>
      </c>
      <c r="F156" t="s">
        <v>378</v>
      </c>
      <c r="G156">
        <v>454</v>
      </c>
      <c r="H156" t="s">
        <v>2271</v>
      </c>
      <c r="I156">
        <v>413700</v>
      </c>
      <c r="J156" t="s">
        <v>2272</v>
      </c>
      <c r="K156" t="s">
        <v>1278</v>
      </c>
      <c r="L156">
        <v>47</v>
      </c>
      <c r="M156" t="s">
        <v>2273</v>
      </c>
      <c r="N156" t="s">
        <v>383</v>
      </c>
      <c r="O156" t="s">
        <v>2274</v>
      </c>
      <c r="P156">
        <v>4</v>
      </c>
      <c r="Q156">
        <v>550</v>
      </c>
      <c r="R156" t="s">
        <v>2259</v>
      </c>
      <c r="S156">
        <v>1</v>
      </c>
    </row>
    <row r="157" spans="1:19" x14ac:dyDescent="0.35">
      <c r="A157">
        <v>1.74</v>
      </c>
      <c r="B157">
        <v>44933</v>
      </c>
      <c r="C157" t="s">
        <v>376</v>
      </c>
      <c r="D157">
        <v>64.900000000000006</v>
      </c>
      <c r="E157" t="s">
        <v>2275</v>
      </c>
      <c r="F157" t="s">
        <v>378</v>
      </c>
      <c r="G157">
        <v>457</v>
      </c>
      <c r="H157" t="s">
        <v>2276</v>
      </c>
      <c r="I157">
        <v>294840</v>
      </c>
      <c r="J157" t="s">
        <v>2246</v>
      </c>
      <c r="K157" t="s">
        <v>1278</v>
      </c>
      <c r="L157">
        <v>45</v>
      </c>
      <c r="M157" t="s">
        <v>2277</v>
      </c>
      <c r="N157" t="s">
        <v>383</v>
      </c>
      <c r="O157" t="s">
        <v>2278</v>
      </c>
      <c r="P157">
        <v>5</v>
      </c>
      <c r="Q157">
        <v>520</v>
      </c>
      <c r="R157" t="s">
        <v>2259</v>
      </c>
      <c r="S157">
        <v>1</v>
      </c>
    </row>
    <row r="158" spans="1:19" x14ac:dyDescent="0.35">
      <c r="A158">
        <v>1.68</v>
      </c>
      <c r="B158">
        <v>44918</v>
      </c>
      <c r="C158" t="s">
        <v>376</v>
      </c>
      <c r="D158">
        <v>61.2</v>
      </c>
      <c r="E158" t="s">
        <v>2279</v>
      </c>
      <c r="F158" t="s">
        <v>378</v>
      </c>
      <c r="G158">
        <v>456</v>
      </c>
      <c r="H158" t="s">
        <v>2280</v>
      </c>
      <c r="I158">
        <v>178647</v>
      </c>
      <c r="J158" t="s">
        <v>1842</v>
      </c>
      <c r="K158" t="s">
        <v>1278</v>
      </c>
      <c r="L158">
        <v>46</v>
      </c>
      <c r="M158" t="s">
        <v>2281</v>
      </c>
      <c r="N158" t="s">
        <v>383</v>
      </c>
      <c r="O158" t="s">
        <v>2282</v>
      </c>
      <c r="P158">
        <v>6</v>
      </c>
      <c r="Q158">
        <v>410</v>
      </c>
      <c r="R158" t="s">
        <v>2259</v>
      </c>
      <c r="S158">
        <v>1</v>
      </c>
    </row>
    <row r="159" spans="1:19" x14ac:dyDescent="0.35">
      <c r="A159">
        <v>1.58</v>
      </c>
      <c r="B159">
        <v>44869</v>
      </c>
      <c r="C159" t="s">
        <v>376</v>
      </c>
      <c r="D159">
        <v>60.3</v>
      </c>
      <c r="E159" t="s">
        <v>2283</v>
      </c>
      <c r="F159" t="s">
        <v>378</v>
      </c>
      <c r="G159">
        <v>455</v>
      </c>
      <c r="H159" t="s">
        <v>2284</v>
      </c>
      <c r="I159">
        <v>8770</v>
      </c>
      <c r="J159" t="s">
        <v>1729</v>
      </c>
      <c r="K159" t="s">
        <v>1278</v>
      </c>
      <c r="L159">
        <v>48</v>
      </c>
      <c r="M159" t="s">
        <v>2285</v>
      </c>
      <c r="N159" t="s">
        <v>383</v>
      </c>
      <c r="O159" t="s">
        <v>2286</v>
      </c>
      <c r="P159">
        <v>7</v>
      </c>
      <c r="Q159">
        <v>390</v>
      </c>
      <c r="R159" t="s">
        <v>2259</v>
      </c>
      <c r="S159">
        <v>1</v>
      </c>
    </row>
    <row r="160" spans="1:19" x14ac:dyDescent="0.35">
      <c r="A160">
        <v>1.58</v>
      </c>
      <c r="B160">
        <v>44874</v>
      </c>
      <c r="C160" t="s">
        <v>376</v>
      </c>
      <c r="D160">
        <v>57.2</v>
      </c>
      <c r="E160" t="s">
        <v>2287</v>
      </c>
      <c r="F160" t="s">
        <v>378</v>
      </c>
      <c r="G160">
        <v>458</v>
      </c>
      <c r="H160" t="s">
        <v>2288</v>
      </c>
      <c r="I160">
        <v>8618</v>
      </c>
      <c r="J160" t="s">
        <v>2289</v>
      </c>
      <c r="K160" t="s">
        <v>1278</v>
      </c>
      <c r="L160">
        <v>45</v>
      </c>
      <c r="M160" t="s">
        <v>2290</v>
      </c>
      <c r="N160" t="s">
        <v>383</v>
      </c>
      <c r="O160" t="s">
        <v>2291</v>
      </c>
      <c r="P160">
        <v>8</v>
      </c>
      <c r="Q160">
        <v>350</v>
      </c>
      <c r="R160" t="s">
        <v>2259</v>
      </c>
      <c r="S160">
        <v>1</v>
      </c>
    </row>
    <row r="161" spans="1:19" x14ac:dyDescent="0.35">
      <c r="A161">
        <v>1.58</v>
      </c>
      <c r="B161">
        <v>44594</v>
      </c>
      <c r="C161" t="s">
        <v>376</v>
      </c>
      <c r="D161">
        <v>61.2</v>
      </c>
      <c r="E161" t="s">
        <v>1798</v>
      </c>
      <c r="F161" t="s">
        <v>378</v>
      </c>
      <c r="G161">
        <v>453</v>
      </c>
      <c r="H161" t="s">
        <v>2292</v>
      </c>
      <c r="I161">
        <v>50423</v>
      </c>
      <c r="J161" t="s">
        <v>2293</v>
      </c>
      <c r="K161" t="s">
        <v>1278</v>
      </c>
      <c r="L161">
        <v>45</v>
      </c>
      <c r="M161" t="s">
        <v>2294</v>
      </c>
      <c r="N161" t="s">
        <v>383</v>
      </c>
      <c r="O161" t="s">
        <v>2295</v>
      </c>
      <c r="P161">
        <v>9</v>
      </c>
      <c r="Q161">
        <v>340</v>
      </c>
      <c r="R161" t="s">
        <v>2259</v>
      </c>
      <c r="S161">
        <v>1</v>
      </c>
    </row>
    <row r="162" spans="1:19" x14ac:dyDescent="0.35">
      <c r="A162">
        <v>1.68</v>
      </c>
      <c r="B162">
        <v>44877</v>
      </c>
      <c r="C162" t="s">
        <v>696</v>
      </c>
      <c r="D162">
        <v>68</v>
      </c>
      <c r="E162" t="s">
        <v>2296</v>
      </c>
      <c r="F162" t="s">
        <v>257</v>
      </c>
      <c r="G162">
        <v>459</v>
      </c>
      <c r="H162" t="s">
        <v>2297</v>
      </c>
      <c r="I162">
        <v>586578</v>
      </c>
      <c r="J162" t="s">
        <v>2298</v>
      </c>
      <c r="K162" t="s">
        <v>1278</v>
      </c>
      <c r="L162">
        <v>48</v>
      </c>
      <c r="M162" t="s">
        <v>2299</v>
      </c>
      <c r="N162" t="s">
        <v>701</v>
      </c>
      <c r="O162" t="s">
        <v>2300</v>
      </c>
      <c r="P162">
        <v>10</v>
      </c>
      <c r="Q162">
        <v>20</v>
      </c>
      <c r="R162" t="s">
        <v>2259</v>
      </c>
      <c r="S162">
        <v>1</v>
      </c>
    </row>
    <row r="163" spans="1:19" x14ac:dyDescent="0.35">
      <c r="A163">
        <v>1.74</v>
      </c>
      <c r="B163">
        <v>44857</v>
      </c>
      <c r="C163" t="s">
        <v>376</v>
      </c>
      <c r="D163">
        <v>64.400000000000006</v>
      </c>
      <c r="E163" t="s">
        <v>2301</v>
      </c>
      <c r="F163" t="s">
        <v>378</v>
      </c>
      <c r="G163">
        <v>506</v>
      </c>
      <c r="H163" t="s">
        <v>2302</v>
      </c>
      <c r="I163">
        <v>710834</v>
      </c>
      <c r="J163" t="s">
        <v>2303</v>
      </c>
      <c r="K163" t="s">
        <v>1278</v>
      </c>
      <c r="L163">
        <v>50</v>
      </c>
      <c r="M163" t="s">
        <v>2304</v>
      </c>
      <c r="N163" t="s">
        <v>383</v>
      </c>
      <c r="O163" t="s">
        <v>2305</v>
      </c>
      <c r="P163">
        <v>1</v>
      </c>
      <c r="Q163">
        <v>650</v>
      </c>
      <c r="R163" t="s">
        <v>2306</v>
      </c>
      <c r="S163">
        <v>1</v>
      </c>
    </row>
    <row r="164" spans="1:19" x14ac:dyDescent="0.35">
      <c r="A164">
        <v>1.65</v>
      </c>
      <c r="B164">
        <v>44916</v>
      </c>
      <c r="C164" t="s">
        <v>376</v>
      </c>
      <c r="D164">
        <v>59</v>
      </c>
      <c r="E164" t="s">
        <v>2307</v>
      </c>
      <c r="F164" t="s">
        <v>378</v>
      </c>
      <c r="G164">
        <v>502</v>
      </c>
      <c r="H164" t="s">
        <v>2308</v>
      </c>
      <c r="I164">
        <v>42565</v>
      </c>
      <c r="J164" t="s">
        <v>1365</v>
      </c>
      <c r="K164" t="s">
        <v>1278</v>
      </c>
      <c r="L164">
        <v>50</v>
      </c>
      <c r="M164" t="s">
        <v>2309</v>
      </c>
      <c r="N164" t="s">
        <v>383</v>
      </c>
      <c r="O164" t="s">
        <v>2310</v>
      </c>
      <c r="P164">
        <v>2</v>
      </c>
      <c r="Q164">
        <v>630</v>
      </c>
      <c r="R164" t="s">
        <v>2306</v>
      </c>
      <c r="S164">
        <v>1</v>
      </c>
    </row>
    <row r="165" spans="1:19" x14ac:dyDescent="0.35">
      <c r="A165">
        <v>1.71</v>
      </c>
      <c r="B165">
        <v>44876</v>
      </c>
      <c r="C165" t="s">
        <v>459</v>
      </c>
      <c r="D165">
        <v>65.8</v>
      </c>
      <c r="E165" t="s">
        <v>2311</v>
      </c>
      <c r="F165" t="s">
        <v>378</v>
      </c>
      <c r="G165">
        <v>503</v>
      </c>
      <c r="H165" t="s">
        <v>2312</v>
      </c>
      <c r="I165">
        <v>109033</v>
      </c>
      <c r="J165" t="s">
        <v>2313</v>
      </c>
      <c r="K165" t="s">
        <v>1278</v>
      </c>
      <c r="L165">
        <v>50</v>
      </c>
      <c r="M165" t="s">
        <v>2314</v>
      </c>
      <c r="N165" t="s">
        <v>464</v>
      </c>
      <c r="O165" t="s">
        <v>2315</v>
      </c>
      <c r="P165">
        <v>3</v>
      </c>
      <c r="Q165">
        <v>540</v>
      </c>
      <c r="R165" t="s">
        <v>2306</v>
      </c>
      <c r="S165">
        <v>1</v>
      </c>
    </row>
    <row r="166" spans="1:19" x14ac:dyDescent="0.35">
      <c r="A166">
        <v>1.65</v>
      </c>
      <c r="B166">
        <v>44891</v>
      </c>
      <c r="C166" t="s">
        <v>494</v>
      </c>
      <c r="D166">
        <v>57.2</v>
      </c>
      <c r="E166" t="s">
        <v>2316</v>
      </c>
      <c r="F166" t="s">
        <v>378</v>
      </c>
      <c r="G166">
        <v>505</v>
      </c>
      <c r="H166" t="s">
        <v>2317</v>
      </c>
      <c r="I166">
        <v>213252</v>
      </c>
      <c r="J166" t="s">
        <v>2318</v>
      </c>
      <c r="K166" t="s">
        <v>1278</v>
      </c>
      <c r="L166">
        <v>50</v>
      </c>
      <c r="M166" t="s">
        <v>2319</v>
      </c>
      <c r="N166" t="s">
        <v>499</v>
      </c>
      <c r="O166" t="s">
        <v>2320</v>
      </c>
      <c r="P166">
        <v>4</v>
      </c>
      <c r="Q166">
        <v>530</v>
      </c>
      <c r="R166" t="s">
        <v>2306</v>
      </c>
      <c r="S166">
        <v>1</v>
      </c>
    </row>
    <row r="167" spans="1:19" x14ac:dyDescent="0.35">
      <c r="A167">
        <v>1.62</v>
      </c>
      <c r="B167">
        <v>44863</v>
      </c>
      <c r="C167" t="s">
        <v>683</v>
      </c>
      <c r="D167">
        <v>59.9</v>
      </c>
      <c r="E167" t="s">
        <v>2321</v>
      </c>
      <c r="F167" t="s">
        <v>378</v>
      </c>
      <c r="G167">
        <v>507</v>
      </c>
      <c r="H167" t="s">
        <v>2322</v>
      </c>
      <c r="I167">
        <v>729204</v>
      </c>
      <c r="J167" t="s">
        <v>2323</v>
      </c>
      <c r="K167" t="s">
        <v>1278</v>
      </c>
      <c r="L167">
        <v>51</v>
      </c>
      <c r="M167" t="s">
        <v>2324</v>
      </c>
      <c r="N167" t="s">
        <v>688</v>
      </c>
      <c r="O167" t="s">
        <v>2325</v>
      </c>
      <c r="P167">
        <v>5</v>
      </c>
      <c r="Q167">
        <v>490</v>
      </c>
      <c r="R167" t="s">
        <v>2306</v>
      </c>
      <c r="S167">
        <v>1</v>
      </c>
    </row>
    <row r="168" spans="1:19" x14ac:dyDescent="0.35">
      <c r="A168">
        <v>1.58</v>
      </c>
      <c r="B168">
        <v>44888</v>
      </c>
      <c r="C168" t="s">
        <v>403</v>
      </c>
      <c r="D168">
        <v>59.4</v>
      </c>
      <c r="E168" t="s">
        <v>2177</v>
      </c>
      <c r="F168" t="s">
        <v>378</v>
      </c>
      <c r="G168">
        <v>501</v>
      </c>
      <c r="H168" t="s">
        <v>2326</v>
      </c>
      <c r="I168">
        <v>321495</v>
      </c>
      <c r="J168" t="s">
        <v>2327</v>
      </c>
      <c r="K168" t="s">
        <v>1278</v>
      </c>
      <c r="L168">
        <v>50</v>
      </c>
      <c r="M168" t="s">
        <v>2328</v>
      </c>
      <c r="N168" t="s">
        <v>408</v>
      </c>
      <c r="O168" t="s">
        <v>2329</v>
      </c>
      <c r="P168">
        <v>6</v>
      </c>
      <c r="Q168">
        <v>480</v>
      </c>
      <c r="R168" t="s">
        <v>2306</v>
      </c>
      <c r="S168">
        <v>1</v>
      </c>
    </row>
    <row r="169" spans="1:19" x14ac:dyDescent="0.35">
      <c r="A169">
        <v>1.65</v>
      </c>
      <c r="B169">
        <v>44847</v>
      </c>
      <c r="C169" t="s">
        <v>376</v>
      </c>
      <c r="D169">
        <v>65.8</v>
      </c>
      <c r="E169" t="s">
        <v>2330</v>
      </c>
      <c r="F169" t="s">
        <v>378</v>
      </c>
      <c r="G169">
        <v>504</v>
      </c>
      <c r="H169" t="s">
        <v>2331</v>
      </c>
      <c r="I169">
        <v>505635</v>
      </c>
      <c r="J169" t="s">
        <v>2332</v>
      </c>
      <c r="K169" t="s">
        <v>1278</v>
      </c>
      <c r="L169">
        <v>50</v>
      </c>
      <c r="M169" t="s">
        <v>2333</v>
      </c>
      <c r="N169" t="s">
        <v>383</v>
      </c>
      <c r="O169" t="s">
        <v>2334</v>
      </c>
      <c r="P169">
        <v>7</v>
      </c>
      <c r="Q169">
        <v>420</v>
      </c>
      <c r="R169" t="s">
        <v>2306</v>
      </c>
      <c r="S169">
        <v>1</v>
      </c>
    </row>
    <row r="170" spans="1:19" x14ac:dyDescent="0.35">
      <c r="A170">
        <v>1.74</v>
      </c>
      <c r="B170">
        <v>44932</v>
      </c>
      <c r="C170" t="s">
        <v>376</v>
      </c>
      <c r="D170">
        <v>63.5</v>
      </c>
      <c r="E170" t="s">
        <v>2335</v>
      </c>
      <c r="F170" t="s">
        <v>378</v>
      </c>
      <c r="G170">
        <v>508</v>
      </c>
      <c r="H170" t="s">
        <v>2336</v>
      </c>
      <c r="I170">
        <v>80344</v>
      </c>
      <c r="J170" t="s">
        <v>2337</v>
      </c>
      <c r="K170" t="s">
        <v>1278</v>
      </c>
      <c r="L170">
        <v>52</v>
      </c>
      <c r="M170" t="s">
        <v>2338</v>
      </c>
      <c r="N170" t="s">
        <v>383</v>
      </c>
      <c r="O170" t="s">
        <v>2339</v>
      </c>
      <c r="P170">
        <v>8</v>
      </c>
      <c r="Q170">
        <v>320</v>
      </c>
      <c r="R170" t="s">
        <v>2306</v>
      </c>
      <c r="S170">
        <v>1</v>
      </c>
    </row>
    <row r="171" spans="1:19" x14ac:dyDescent="0.35">
      <c r="A171">
        <v>1.65</v>
      </c>
      <c r="B171">
        <v>44784</v>
      </c>
      <c r="C171" t="s">
        <v>403</v>
      </c>
      <c r="D171">
        <v>59</v>
      </c>
      <c r="E171" t="s">
        <v>2340</v>
      </c>
      <c r="F171" t="s">
        <v>378</v>
      </c>
      <c r="G171">
        <v>509</v>
      </c>
      <c r="H171" t="s">
        <v>2341</v>
      </c>
      <c r="I171">
        <v>195717</v>
      </c>
      <c r="J171" t="s">
        <v>2342</v>
      </c>
      <c r="K171" t="s">
        <v>1278</v>
      </c>
      <c r="L171">
        <v>51</v>
      </c>
      <c r="M171" t="s">
        <v>2343</v>
      </c>
      <c r="N171" t="s">
        <v>408</v>
      </c>
      <c r="O171" t="s">
        <v>2344</v>
      </c>
      <c r="P171">
        <v>9</v>
      </c>
      <c r="Q171">
        <v>280</v>
      </c>
      <c r="R171" t="s">
        <v>2306</v>
      </c>
      <c r="S171">
        <v>1</v>
      </c>
    </row>
    <row r="172" spans="1:19" x14ac:dyDescent="0.35">
      <c r="A172">
        <v>1.74</v>
      </c>
      <c r="B172">
        <v>44756</v>
      </c>
      <c r="C172" t="s">
        <v>466</v>
      </c>
      <c r="D172">
        <v>64</v>
      </c>
      <c r="E172" t="s">
        <v>467</v>
      </c>
      <c r="F172" t="s">
        <v>257</v>
      </c>
      <c r="G172">
        <v>510</v>
      </c>
      <c r="H172" t="s">
        <v>2345</v>
      </c>
      <c r="I172">
        <v>55291</v>
      </c>
      <c r="J172" t="s">
        <v>1915</v>
      </c>
      <c r="K172" t="s">
        <v>1278</v>
      </c>
      <c r="L172">
        <v>50</v>
      </c>
      <c r="M172" t="s">
        <v>2346</v>
      </c>
      <c r="N172" t="s">
        <v>471</v>
      </c>
      <c r="O172" t="s">
        <v>2347</v>
      </c>
      <c r="P172">
        <v>10</v>
      </c>
      <c r="Q172">
        <v>120</v>
      </c>
      <c r="R172" t="s">
        <v>2306</v>
      </c>
      <c r="S172">
        <v>1</v>
      </c>
    </row>
    <row r="173" spans="1:19" x14ac:dyDescent="0.35">
      <c r="A173">
        <v>1.68</v>
      </c>
      <c r="B173">
        <v>44924</v>
      </c>
      <c r="C173" t="s">
        <v>459</v>
      </c>
      <c r="D173">
        <v>63.5</v>
      </c>
      <c r="E173" t="s">
        <v>2348</v>
      </c>
      <c r="F173" t="s">
        <v>378</v>
      </c>
      <c r="G173">
        <v>551</v>
      </c>
      <c r="H173" t="s">
        <v>2349</v>
      </c>
      <c r="I173">
        <v>13983</v>
      </c>
      <c r="J173" t="s">
        <v>2350</v>
      </c>
      <c r="K173" t="s">
        <v>1278</v>
      </c>
      <c r="L173">
        <v>55</v>
      </c>
      <c r="M173" t="s">
        <v>2351</v>
      </c>
      <c r="N173" t="s">
        <v>464</v>
      </c>
      <c r="O173" t="s">
        <v>2352</v>
      </c>
      <c r="P173">
        <v>1</v>
      </c>
      <c r="Q173">
        <v>640</v>
      </c>
      <c r="R173" t="s">
        <v>2353</v>
      </c>
      <c r="S173">
        <v>1</v>
      </c>
    </row>
    <row r="174" spans="1:19" x14ac:dyDescent="0.35">
      <c r="A174">
        <v>1.71</v>
      </c>
      <c r="B174">
        <v>44817</v>
      </c>
      <c r="C174" t="s">
        <v>376</v>
      </c>
      <c r="D174">
        <v>64.900000000000006</v>
      </c>
      <c r="E174" t="s">
        <v>2354</v>
      </c>
      <c r="F174" t="s">
        <v>378</v>
      </c>
      <c r="G174">
        <v>554</v>
      </c>
      <c r="H174" t="s">
        <v>2355</v>
      </c>
      <c r="I174">
        <v>19241</v>
      </c>
      <c r="J174" t="s">
        <v>2356</v>
      </c>
      <c r="K174" t="s">
        <v>1278</v>
      </c>
      <c r="L174">
        <v>55</v>
      </c>
      <c r="M174" t="s">
        <v>2357</v>
      </c>
      <c r="N174" t="s">
        <v>383</v>
      </c>
      <c r="O174" t="s">
        <v>2358</v>
      </c>
      <c r="P174">
        <v>2</v>
      </c>
      <c r="Q174">
        <v>550</v>
      </c>
      <c r="R174" t="s">
        <v>2353</v>
      </c>
      <c r="S174">
        <v>1</v>
      </c>
    </row>
    <row r="175" spans="1:19" x14ac:dyDescent="0.35">
      <c r="A175">
        <v>1.65</v>
      </c>
      <c r="B175">
        <v>44893</v>
      </c>
      <c r="C175" t="s">
        <v>774</v>
      </c>
      <c r="D175">
        <v>65.3</v>
      </c>
      <c r="E175" t="s">
        <v>2359</v>
      </c>
      <c r="F175" t="s">
        <v>378</v>
      </c>
      <c r="G175">
        <v>552</v>
      </c>
      <c r="H175" t="s">
        <v>2360</v>
      </c>
      <c r="I175">
        <v>27530</v>
      </c>
      <c r="J175" t="s">
        <v>2361</v>
      </c>
      <c r="K175" t="s">
        <v>1278</v>
      </c>
      <c r="L175">
        <v>55</v>
      </c>
      <c r="M175" t="s">
        <v>2362</v>
      </c>
      <c r="N175" t="s">
        <v>779</v>
      </c>
      <c r="O175" t="s">
        <v>2363</v>
      </c>
      <c r="P175">
        <v>3</v>
      </c>
      <c r="Q175">
        <v>460</v>
      </c>
      <c r="R175" t="s">
        <v>2353</v>
      </c>
      <c r="S175">
        <v>1</v>
      </c>
    </row>
    <row r="176" spans="1:19" x14ac:dyDescent="0.35">
      <c r="A176">
        <v>1.65</v>
      </c>
      <c r="B176">
        <v>44898</v>
      </c>
      <c r="C176" t="s">
        <v>376</v>
      </c>
      <c r="D176">
        <v>63.5</v>
      </c>
      <c r="E176" t="s">
        <v>2364</v>
      </c>
      <c r="F176" t="s">
        <v>378</v>
      </c>
      <c r="G176">
        <v>553</v>
      </c>
      <c r="H176" t="s">
        <v>2365</v>
      </c>
      <c r="I176">
        <v>29279</v>
      </c>
      <c r="J176" t="s">
        <v>2366</v>
      </c>
      <c r="K176" t="s">
        <v>1278</v>
      </c>
      <c r="L176">
        <v>56</v>
      </c>
      <c r="M176" t="s">
        <v>2367</v>
      </c>
      <c r="N176" t="s">
        <v>383</v>
      </c>
      <c r="O176" t="s">
        <v>2368</v>
      </c>
      <c r="P176">
        <v>4</v>
      </c>
      <c r="Q176">
        <v>430</v>
      </c>
      <c r="R176" t="s">
        <v>2353</v>
      </c>
      <c r="S176">
        <v>1</v>
      </c>
    </row>
    <row r="177" spans="1:19" x14ac:dyDescent="0.35">
      <c r="A177">
        <v>1.62</v>
      </c>
      <c r="B177">
        <v>44844</v>
      </c>
      <c r="C177" t="s">
        <v>376</v>
      </c>
      <c r="D177">
        <v>59.9</v>
      </c>
      <c r="E177" t="s">
        <v>2369</v>
      </c>
      <c r="F177" t="s">
        <v>378</v>
      </c>
      <c r="G177">
        <v>556</v>
      </c>
      <c r="H177" t="s">
        <v>2370</v>
      </c>
      <c r="I177">
        <v>215328</v>
      </c>
      <c r="J177" t="s">
        <v>2371</v>
      </c>
      <c r="K177" t="s">
        <v>1278</v>
      </c>
      <c r="L177">
        <v>55</v>
      </c>
      <c r="M177" t="s">
        <v>2372</v>
      </c>
      <c r="N177" t="s">
        <v>383</v>
      </c>
      <c r="O177" t="s">
        <v>2373</v>
      </c>
      <c r="P177">
        <v>5</v>
      </c>
      <c r="Q177">
        <v>390</v>
      </c>
      <c r="R177" t="s">
        <v>2353</v>
      </c>
      <c r="S177">
        <v>1</v>
      </c>
    </row>
    <row r="178" spans="1:19" x14ac:dyDescent="0.35">
      <c r="A178">
        <v>1.58</v>
      </c>
      <c r="B178">
        <v>44888</v>
      </c>
      <c r="C178" t="s">
        <v>403</v>
      </c>
      <c r="D178">
        <v>56.7</v>
      </c>
      <c r="E178" t="s">
        <v>2177</v>
      </c>
      <c r="F178" t="s">
        <v>378</v>
      </c>
      <c r="G178">
        <v>560</v>
      </c>
      <c r="H178" t="s">
        <v>2374</v>
      </c>
      <c r="I178">
        <v>24334</v>
      </c>
      <c r="J178" t="s">
        <v>2375</v>
      </c>
      <c r="K178" t="s">
        <v>1278</v>
      </c>
      <c r="L178">
        <v>59</v>
      </c>
      <c r="M178" t="s">
        <v>2376</v>
      </c>
      <c r="N178" t="s">
        <v>408</v>
      </c>
      <c r="O178" t="s">
        <v>2377</v>
      </c>
      <c r="P178">
        <v>6</v>
      </c>
      <c r="Q178">
        <v>380</v>
      </c>
      <c r="R178" t="s">
        <v>2353</v>
      </c>
      <c r="S178">
        <v>1</v>
      </c>
    </row>
    <row r="179" spans="1:19" x14ac:dyDescent="0.35">
      <c r="A179">
        <v>1.65</v>
      </c>
      <c r="B179">
        <v>44905</v>
      </c>
      <c r="C179" t="s">
        <v>403</v>
      </c>
      <c r="D179">
        <v>63</v>
      </c>
      <c r="E179" t="s">
        <v>2378</v>
      </c>
      <c r="F179" t="s">
        <v>378</v>
      </c>
      <c r="G179">
        <v>555</v>
      </c>
      <c r="H179" t="s">
        <v>2379</v>
      </c>
      <c r="I179">
        <v>261786</v>
      </c>
      <c r="J179" t="s">
        <v>2380</v>
      </c>
      <c r="K179" t="s">
        <v>1278</v>
      </c>
      <c r="L179">
        <v>56</v>
      </c>
      <c r="M179" t="s">
        <v>2381</v>
      </c>
      <c r="N179" t="s">
        <v>408</v>
      </c>
      <c r="O179" t="s">
        <v>2382</v>
      </c>
      <c r="P179">
        <v>7</v>
      </c>
      <c r="Q179">
        <v>320</v>
      </c>
      <c r="R179" t="s">
        <v>2353</v>
      </c>
      <c r="S179">
        <v>1</v>
      </c>
    </row>
    <row r="180" spans="1:19" x14ac:dyDescent="0.35">
      <c r="A180">
        <v>1.68</v>
      </c>
      <c r="B180">
        <v>44884</v>
      </c>
      <c r="C180" t="s">
        <v>376</v>
      </c>
      <c r="D180">
        <v>65.8</v>
      </c>
      <c r="E180" t="s">
        <v>2383</v>
      </c>
      <c r="F180" t="s">
        <v>378</v>
      </c>
      <c r="G180">
        <v>559</v>
      </c>
      <c r="H180" t="s">
        <v>2384</v>
      </c>
      <c r="I180">
        <v>100338</v>
      </c>
      <c r="J180" t="s">
        <v>2385</v>
      </c>
      <c r="K180" t="s">
        <v>1278</v>
      </c>
      <c r="L180">
        <v>56</v>
      </c>
      <c r="M180" t="s">
        <v>2386</v>
      </c>
      <c r="N180" t="s">
        <v>383</v>
      </c>
      <c r="O180" t="s">
        <v>2387</v>
      </c>
      <c r="P180">
        <v>8</v>
      </c>
      <c r="Q180">
        <v>250</v>
      </c>
      <c r="R180" t="s">
        <v>2353</v>
      </c>
      <c r="S180">
        <v>1</v>
      </c>
    </row>
    <row r="181" spans="1:19" x14ac:dyDescent="0.35">
      <c r="A181">
        <v>1.74</v>
      </c>
      <c r="B181">
        <v>44909</v>
      </c>
      <c r="C181" t="s">
        <v>676</v>
      </c>
      <c r="D181">
        <v>59</v>
      </c>
      <c r="E181" t="s">
        <v>2388</v>
      </c>
      <c r="F181" t="s">
        <v>378</v>
      </c>
      <c r="G181">
        <v>558</v>
      </c>
      <c r="H181" t="s">
        <v>2389</v>
      </c>
      <c r="I181">
        <v>13813</v>
      </c>
      <c r="J181" t="s">
        <v>2390</v>
      </c>
      <c r="K181" t="s">
        <v>1278</v>
      </c>
      <c r="L181">
        <v>57</v>
      </c>
      <c r="M181" t="s">
        <v>2391</v>
      </c>
      <c r="N181" t="s">
        <v>681</v>
      </c>
      <c r="O181" t="s">
        <v>2392</v>
      </c>
      <c r="P181">
        <v>9</v>
      </c>
      <c r="Q181">
        <v>220</v>
      </c>
      <c r="R181" t="s">
        <v>2353</v>
      </c>
      <c r="S181">
        <v>1</v>
      </c>
    </row>
    <row r="182" spans="1:19" x14ac:dyDescent="0.35">
      <c r="A182">
        <v>1.58</v>
      </c>
      <c r="B182">
        <v>44895</v>
      </c>
      <c r="C182" t="s">
        <v>376</v>
      </c>
      <c r="D182">
        <v>59</v>
      </c>
      <c r="E182" t="s">
        <v>2393</v>
      </c>
      <c r="F182" t="s">
        <v>257</v>
      </c>
      <c r="G182">
        <v>557</v>
      </c>
      <c r="H182" t="s">
        <v>2394</v>
      </c>
      <c r="I182">
        <v>1900</v>
      </c>
      <c r="J182" t="s">
        <v>2395</v>
      </c>
      <c r="K182" t="s">
        <v>1278</v>
      </c>
      <c r="L182">
        <v>58</v>
      </c>
      <c r="M182" t="s">
        <v>2396</v>
      </c>
      <c r="N182" t="s">
        <v>383</v>
      </c>
      <c r="O182" t="s">
        <v>2397</v>
      </c>
      <c r="P182">
        <v>10</v>
      </c>
      <c r="Q182">
        <v>240</v>
      </c>
      <c r="R182" t="s">
        <v>2353</v>
      </c>
      <c r="S182">
        <v>1</v>
      </c>
    </row>
    <row r="183" spans="1:19" x14ac:dyDescent="0.35">
      <c r="A183">
        <v>1.68</v>
      </c>
      <c r="B183">
        <v>44917</v>
      </c>
      <c r="C183" t="s">
        <v>459</v>
      </c>
      <c r="D183">
        <v>55.8</v>
      </c>
      <c r="E183" t="s">
        <v>2398</v>
      </c>
      <c r="F183" t="s">
        <v>378</v>
      </c>
      <c r="G183">
        <v>601</v>
      </c>
      <c r="H183" t="s">
        <v>638</v>
      </c>
      <c r="I183">
        <v>150577</v>
      </c>
      <c r="J183" t="s">
        <v>2399</v>
      </c>
      <c r="K183" t="s">
        <v>1278</v>
      </c>
      <c r="L183">
        <v>60</v>
      </c>
      <c r="M183" t="s">
        <v>2400</v>
      </c>
      <c r="N183" t="s">
        <v>464</v>
      </c>
      <c r="O183" t="s">
        <v>2401</v>
      </c>
      <c r="P183">
        <v>1</v>
      </c>
      <c r="Q183">
        <v>700</v>
      </c>
      <c r="R183" t="s">
        <v>2402</v>
      </c>
      <c r="S183">
        <v>1</v>
      </c>
    </row>
    <row r="184" spans="1:19" x14ac:dyDescent="0.35">
      <c r="A184">
        <v>1.77</v>
      </c>
      <c r="B184">
        <v>44830</v>
      </c>
      <c r="C184" t="s">
        <v>459</v>
      </c>
      <c r="D184">
        <v>67.599999999999994</v>
      </c>
      <c r="E184" t="s">
        <v>2403</v>
      </c>
      <c r="F184" t="s">
        <v>378</v>
      </c>
      <c r="G184">
        <v>603</v>
      </c>
      <c r="H184" t="s">
        <v>638</v>
      </c>
      <c r="I184">
        <v>330392</v>
      </c>
      <c r="J184" t="s">
        <v>2083</v>
      </c>
      <c r="K184" t="s">
        <v>1278</v>
      </c>
      <c r="L184">
        <v>60</v>
      </c>
      <c r="M184" t="s">
        <v>2404</v>
      </c>
      <c r="N184" t="s">
        <v>464</v>
      </c>
      <c r="O184" t="s">
        <v>2405</v>
      </c>
      <c r="P184">
        <v>2</v>
      </c>
      <c r="Q184">
        <v>540</v>
      </c>
      <c r="R184" t="s">
        <v>2402</v>
      </c>
      <c r="S184">
        <v>1</v>
      </c>
    </row>
    <row r="185" spans="1:19" x14ac:dyDescent="0.35">
      <c r="A185">
        <v>1.62</v>
      </c>
      <c r="B185">
        <v>44873</v>
      </c>
      <c r="C185" t="s">
        <v>676</v>
      </c>
      <c r="D185">
        <v>58.1</v>
      </c>
      <c r="E185" t="s">
        <v>2406</v>
      </c>
      <c r="F185" t="s">
        <v>378</v>
      </c>
      <c r="G185">
        <v>602</v>
      </c>
      <c r="H185" t="s">
        <v>2407</v>
      </c>
      <c r="I185">
        <v>145039</v>
      </c>
      <c r="J185" t="s">
        <v>2408</v>
      </c>
      <c r="K185" t="s">
        <v>1278</v>
      </c>
      <c r="L185">
        <v>61</v>
      </c>
      <c r="M185" t="s">
        <v>2409</v>
      </c>
      <c r="N185" t="s">
        <v>681</v>
      </c>
      <c r="O185" t="s">
        <v>2410</v>
      </c>
      <c r="P185">
        <v>3</v>
      </c>
      <c r="Q185">
        <v>410</v>
      </c>
      <c r="R185" t="s">
        <v>2402</v>
      </c>
      <c r="S185">
        <v>1</v>
      </c>
    </row>
    <row r="186" spans="1:19" x14ac:dyDescent="0.35">
      <c r="A186">
        <v>1.58</v>
      </c>
      <c r="B186">
        <v>44849</v>
      </c>
      <c r="C186" t="s">
        <v>376</v>
      </c>
      <c r="D186">
        <v>55.8</v>
      </c>
      <c r="E186" t="s">
        <v>2411</v>
      </c>
      <c r="F186" t="s">
        <v>378</v>
      </c>
      <c r="G186">
        <v>608</v>
      </c>
      <c r="H186" t="s">
        <v>2412</v>
      </c>
      <c r="I186">
        <v>819703</v>
      </c>
      <c r="J186" t="s">
        <v>2385</v>
      </c>
      <c r="K186" t="s">
        <v>1278</v>
      </c>
      <c r="L186">
        <v>60</v>
      </c>
      <c r="M186" t="s">
        <v>2413</v>
      </c>
      <c r="N186" t="s">
        <v>383</v>
      </c>
      <c r="O186" t="s">
        <v>2414</v>
      </c>
      <c r="P186">
        <v>4</v>
      </c>
      <c r="Q186">
        <v>400</v>
      </c>
      <c r="R186" t="s">
        <v>2402</v>
      </c>
      <c r="S186">
        <v>1</v>
      </c>
    </row>
    <row r="187" spans="1:19" x14ac:dyDescent="0.35">
      <c r="A187">
        <v>1.71</v>
      </c>
      <c r="B187">
        <v>44909</v>
      </c>
      <c r="C187" t="s">
        <v>676</v>
      </c>
      <c r="D187">
        <v>59.9</v>
      </c>
      <c r="E187" t="s">
        <v>2388</v>
      </c>
      <c r="F187" t="s">
        <v>378</v>
      </c>
      <c r="G187">
        <v>604</v>
      </c>
      <c r="H187" t="s">
        <v>2415</v>
      </c>
      <c r="I187">
        <v>243666</v>
      </c>
      <c r="J187" t="s">
        <v>2416</v>
      </c>
      <c r="K187" t="s">
        <v>1278</v>
      </c>
      <c r="L187">
        <v>60</v>
      </c>
      <c r="M187" t="s">
        <v>2417</v>
      </c>
      <c r="N187" t="s">
        <v>681</v>
      </c>
      <c r="O187" t="s">
        <v>2418</v>
      </c>
      <c r="P187">
        <v>5</v>
      </c>
      <c r="Q187">
        <v>400</v>
      </c>
      <c r="R187" t="s">
        <v>2402</v>
      </c>
      <c r="S187">
        <v>1</v>
      </c>
    </row>
    <row r="188" spans="1:19" x14ac:dyDescent="0.35">
      <c r="A188">
        <v>1.65</v>
      </c>
      <c r="B188">
        <v>44947</v>
      </c>
      <c r="C188" t="s">
        <v>376</v>
      </c>
      <c r="D188">
        <v>71.2</v>
      </c>
      <c r="E188" t="s">
        <v>2419</v>
      </c>
      <c r="F188" t="s">
        <v>378</v>
      </c>
      <c r="G188">
        <v>610</v>
      </c>
      <c r="H188" t="s">
        <v>2420</v>
      </c>
      <c r="I188">
        <v>198927</v>
      </c>
      <c r="J188" t="s">
        <v>1887</v>
      </c>
      <c r="K188" t="s">
        <v>1278</v>
      </c>
      <c r="L188">
        <v>62</v>
      </c>
      <c r="M188" t="s">
        <v>2421</v>
      </c>
      <c r="N188" t="s">
        <v>383</v>
      </c>
      <c r="O188" t="s">
        <v>2422</v>
      </c>
      <c r="P188">
        <v>6</v>
      </c>
      <c r="Q188">
        <v>380</v>
      </c>
      <c r="R188" t="s">
        <v>2402</v>
      </c>
      <c r="S188">
        <v>1</v>
      </c>
    </row>
    <row r="189" spans="1:19" x14ac:dyDescent="0.35">
      <c r="A189">
        <v>1.62</v>
      </c>
      <c r="B189">
        <v>44856</v>
      </c>
      <c r="C189" t="s">
        <v>376</v>
      </c>
      <c r="D189">
        <v>53.1</v>
      </c>
      <c r="E189" t="s">
        <v>2423</v>
      </c>
      <c r="F189" t="s">
        <v>378</v>
      </c>
      <c r="G189">
        <v>605</v>
      </c>
      <c r="H189" t="s">
        <v>2424</v>
      </c>
      <c r="I189">
        <v>312883</v>
      </c>
      <c r="J189" t="s">
        <v>2425</v>
      </c>
      <c r="K189" t="s">
        <v>1278</v>
      </c>
      <c r="L189">
        <v>62</v>
      </c>
      <c r="M189" t="s">
        <v>2426</v>
      </c>
      <c r="N189" t="s">
        <v>383</v>
      </c>
      <c r="O189" t="s">
        <v>2427</v>
      </c>
      <c r="P189">
        <v>7</v>
      </c>
      <c r="Q189">
        <v>310</v>
      </c>
      <c r="R189" t="s">
        <v>2402</v>
      </c>
      <c r="S189">
        <v>1</v>
      </c>
    </row>
    <row r="190" spans="1:19" x14ac:dyDescent="0.35">
      <c r="A190">
        <v>1.25</v>
      </c>
      <c r="B190">
        <v>44782</v>
      </c>
      <c r="C190" t="s">
        <v>376</v>
      </c>
      <c r="D190">
        <v>50.8</v>
      </c>
      <c r="E190" t="s">
        <v>544</v>
      </c>
      <c r="F190" t="s">
        <v>378</v>
      </c>
      <c r="G190">
        <v>607</v>
      </c>
      <c r="H190" t="s">
        <v>2428</v>
      </c>
      <c r="I190">
        <v>32842</v>
      </c>
      <c r="J190" t="s">
        <v>2429</v>
      </c>
      <c r="K190" t="s">
        <v>1278</v>
      </c>
      <c r="L190">
        <v>62</v>
      </c>
      <c r="M190" t="s">
        <v>437</v>
      </c>
      <c r="N190" t="s">
        <v>383</v>
      </c>
      <c r="O190" t="s">
        <v>2430</v>
      </c>
      <c r="P190">
        <v>8</v>
      </c>
      <c r="Q190">
        <v>290</v>
      </c>
      <c r="R190" t="s">
        <v>2402</v>
      </c>
      <c r="S190">
        <v>1</v>
      </c>
    </row>
    <row r="191" spans="1:19" x14ac:dyDescent="0.35">
      <c r="A191">
        <v>1.68</v>
      </c>
      <c r="B191">
        <v>44821</v>
      </c>
      <c r="C191" t="s">
        <v>459</v>
      </c>
      <c r="D191">
        <v>57.2</v>
      </c>
      <c r="E191" t="s">
        <v>2431</v>
      </c>
      <c r="F191" t="s">
        <v>378</v>
      </c>
      <c r="G191">
        <v>606</v>
      </c>
      <c r="H191" t="s">
        <v>2432</v>
      </c>
      <c r="I191">
        <v>702085</v>
      </c>
      <c r="J191" t="s">
        <v>2433</v>
      </c>
      <c r="K191" t="s">
        <v>1278</v>
      </c>
      <c r="L191">
        <v>60</v>
      </c>
      <c r="M191" t="s">
        <v>2434</v>
      </c>
      <c r="N191" t="s">
        <v>464</v>
      </c>
      <c r="O191" t="s">
        <v>2435</v>
      </c>
      <c r="P191">
        <v>9</v>
      </c>
      <c r="Q191">
        <v>250</v>
      </c>
      <c r="R191" t="s">
        <v>2402</v>
      </c>
      <c r="S191">
        <v>1</v>
      </c>
    </row>
    <row r="192" spans="1:19" x14ac:dyDescent="0.35">
      <c r="A192">
        <v>1.68</v>
      </c>
      <c r="B192">
        <v>44907</v>
      </c>
      <c r="C192" t="s">
        <v>459</v>
      </c>
      <c r="D192">
        <v>55.8</v>
      </c>
      <c r="E192" t="s">
        <v>2436</v>
      </c>
      <c r="F192" t="s">
        <v>257</v>
      </c>
      <c r="G192">
        <v>609</v>
      </c>
      <c r="H192" t="s">
        <v>2437</v>
      </c>
      <c r="I192">
        <v>62910</v>
      </c>
      <c r="J192" t="s">
        <v>2438</v>
      </c>
      <c r="K192" t="s">
        <v>1278</v>
      </c>
      <c r="L192">
        <v>60</v>
      </c>
      <c r="M192" t="s">
        <v>2439</v>
      </c>
      <c r="N192" t="s">
        <v>464</v>
      </c>
      <c r="O192" t="s">
        <v>2440</v>
      </c>
      <c r="P192">
        <v>10</v>
      </c>
      <c r="Q192">
        <v>190</v>
      </c>
      <c r="R192" t="s">
        <v>2402</v>
      </c>
      <c r="S192">
        <v>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Props1.xml><?xml version="1.0" encoding="utf-8"?>
<ds:datastoreItem xmlns:ds="http://schemas.openxmlformats.org/officeDocument/2006/customXml" ds:itemID="{00DEBED8-54F2-424E-A58E-FAE23F281D47}">
  <ds:schemaRefs/>
</ds:datastoreItem>
</file>

<file path=customXml/itemProps2.xml><?xml version="1.0" encoding="utf-8"?>
<ds:datastoreItem xmlns:ds="http://schemas.openxmlformats.org/officeDocument/2006/customXml" ds:itemID="{CA17CC41-66B2-47C9-9159-8E921B067DAC}">
  <ds:schemaRefs>
    <ds:schemaRef ds:uri="http://schemas.microsoft.com/DataMashup"/>
  </ds:schemaRefs>
</ds:datastoreItem>
</file>

<file path=customXml/itemProps3.xml><?xml version="1.0" encoding="utf-8"?>
<ds:datastoreItem xmlns:ds="http://schemas.openxmlformats.org/officeDocument/2006/customXml" ds:itemID="{EC8D0639-28FB-4B9F-96F8-432A060CC718}">
  <ds:schemaRefs/>
</ds:datastoreItem>
</file>

<file path=customXml/itemProps4.xml><?xml version="1.0" encoding="utf-8"?>
<ds:datastoreItem xmlns:ds="http://schemas.openxmlformats.org/officeDocument/2006/customXml" ds:itemID="{F030D4F4-EB83-4243-B304-18B87EE87FD0}">
  <ds:schemaRefs/>
</ds:datastoreItem>
</file>

<file path=customXml/itemProps5.xml><?xml version="1.0" encoding="utf-8"?>
<ds:datastoreItem xmlns:ds="http://schemas.openxmlformats.org/officeDocument/2006/customXml" ds:itemID="{4A273BAB-0250-4769-BAC1-B3CE25C1D30D}">
  <ds:schemaRefs/>
</ds:datastoreItem>
</file>

<file path=customXml/itemProps6.xml><?xml version="1.0" encoding="utf-8"?>
<ds:datastoreItem xmlns:ds="http://schemas.openxmlformats.org/officeDocument/2006/customXml" ds:itemID="{927A75C8-E684-4203-B688-FA0C5F2B93D6}">
  <ds:schemaRefs/>
</ds:datastoreItem>
</file>

<file path=customXml/itemProps7.xml><?xml version="1.0" encoding="utf-8"?>
<ds:datastoreItem xmlns:ds="http://schemas.openxmlformats.org/officeDocument/2006/customXml" ds:itemID="{6EED7351-FF8D-4840-B59D-9E0D30A332F1}">
  <ds:schemaRefs/>
</ds:datastoreItem>
</file>

<file path=customXml/itemProps8.xml><?xml version="1.0" encoding="utf-8"?>
<ds:datastoreItem xmlns:ds="http://schemas.openxmlformats.org/officeDocument/2006/customXml" ds:itemID="{5D268449-374B-4EFB-B6FD-575A4743E655}">
  <ds:schemaRefs/>
</ds:datastoreItem>
</file>

<file path=customXml/itemProps9.xml><?xml version="1.0" encoding="utf-8"?>
<ds:datastoreItem xmlns:ds="http://schemas.openxmlformats.org/officeDocument/2006/customXml" ds:itemID="{8B9B5EA3-DFC7-40AB-80E4-FAEFDE8E2680}">
  <ds:schemaRefs/>
</ds:datastoreItem>
</file>

<file path=customXml/itemProps10.xml><?xml version="1.0" encoding="utf-8"?>
<ds:datastoreItem xmlns:ds="http://schemas.openxmlformats.org/officeDocument/2006/customXml" ds:itemID="{EE3F0B48-D790-4E19-A0D4-6621D62751BB}">
  <ds:schemaRefs/>
</ds:datastoreItem>
</file>

<file path=customXml/itemProps11.xml><?xml version="1.0" encoding="utf-8"?>
<ds:datastoreItem xmlns:ds="http://schemas.openxmlformats.org/officeDocument/2006/customXml" ds:itemID="{E444CCF7-EF4F-4494-B01B-4F80B2679148}">
  <ds:schemaRefs/>
</ds:datastoreItem>
</file>

<file path=customXml/itemProps12.xml><?xml version="1.0" encoding="utf-8"?>
<ds:datastoreItem xmlns:ds="http://schemas.openxmlformats.org/officeDocument/2006/customXml" ds:itemID="{FC00406F-4B03-4260-AE73-49DC77FF185F}">
  <ds:schemaRefs/>
</ds:datastoreItem>
</file>

<file path=customXml/itemProps13.xml><?xml version="1.0" encoding="utf-8"?>
<ds:datastoreItem xmlns:ds="http://schemas.openxmlformats.org/officeDocument/2006/customXml" ds:itemID="{8F41B37B-7E29-43EA-A1FB-B0229C7230D7}">
  <ds:schemaRefs/>
</ds:datastoreItem>
</file>

<file path=customXml/itemProps14.xml><?xml version="1.0" encoding="utf-8"?>
<ds:datastoreItem xmlns:ds="http://schemas.openxmlformats.org/officeDocument/2006/customXml" ds:itemID="{3164BE83-5DFD-43E8-BE2E-4BFD05E5ED28}">
  <ds:schemaRefs/>
</ds:datastoreItem>
</file>

<file path=customXml/itemProps15.xml><?xml version="1.0" encoding="utf-8"?>
<ds:datastoreItem xmlns:ds="http://schemas.openxmlformats.org/officeDocument/2006/customXml" ds:itemID="{876DFE75-E8F1-4828-AC96-184DA5251157}">
  <ds:schemaRefs/>
</ds:datastoreItem>
</file>

<file path=customXml/itemProps16.xml><?xml version="1.0" encoding="utf-8"?>
<ds:datastoreItem xmlns:ds="http://schemas.openxmlformats.org/officeDocument/2006/customXml" ds:itemID="{16723FAB-D8AA-47EC-B904-53893A1072AE}">
  <ds:schemaRefs/>
</ds:datastoreItem>
</file>

<file path=customXml/itemProps17.xml><?xml version="1.0" encoding="utf-8"?>
<ds:datastoreItem xmlns:ds="http://schemas.openxmlformats.org/officeDocument/2006/customXml" ds:itemID="{83B5B4B3-8D83-43C1-BC41-8E98416592A5}">
  <ds:schemaRefs/>
</ds:datastoreItem>
</file>

<file path=customXml/itemProps18.xml><?xml version="1.0" encoding="utf-8"?>
<ds:datastoreItem xmlns:ds="http://schemas.openxmlformats.org/officeDocument/2006/customXml" ds:itemID="{485A7A62-2056-4487-B908-96813F61EAC2}">
  <ds:schemaRefs/>
</ds:datastoreItem>
</file>

<file path=customXml/itemProps19.xml><?xml version="1.0" encoding="utf-8"?>
<ds:datastoreItem xmlns:ds="http://schemas.openxmlformats.org/officeDocument/2006/customXml" ds:itemID="{FE809A17-8B66-4FAF-9FEB-2EFF1C4B51F8}">
  <ds:schemaRefs/>
</ds:datastoreItem>
</file>

<file path=customXml/itemProps20.xml><?xml version="1.0" encoding="utf-8"?>
<ds:datastoreItem xmlns:ds="http://schemas.openxmlformats.org/officeDocument/2006/customXml" ds:itemID="{58CFA8CF-42C0-406B-988E-32D3DADA4E61}">
  <ds:schemaRefs/>
</ds:datastoreItem>
</file>

<file path=customXml/itemProps21.xml><?xml version="1.0" encoding="utf-8"?>
<ds:datastoreItem xmlns:ds="http://schemas.openxmlformats.org/officeDocument/2006/customXml" ds:itemID="{27A6E0BF-178D-4FB2-B03F-616BF22C2C4C}">
  <ds:schemaRefs/>
</ds:datastoreItem>
</file>

<file path=customXml/itemProps22.xml><?xml version="1.0" encoding="utf-8"?>
<ds:datastoreItem xmlns:ds="http://schemas.openxmlformats.org/officeDocument/2006/customXml" ds:itemID="{F57EEEC5-2610-4DEC-89A2-697770F45F9D}">
  <ds:schemaRefs/>
</ds:datastoreItem>
</file>

<file path=customXml/itemProps23.xml><?xml version="1.0" encoding="utf-8"?>
<ds:datastoreItem xmlns:ds="http://schemas.openxmlformats.org/officeDocument/2006/customXml" ds:itemID="{E3710505-D627-433F-9483-5F745C74580D}">
  <ds:schemaRefs/>
</ds:datastoreItem>
</file>

<file path=customXml/itemProps24.xml><?xml version="1.0" encoding="utf-8"?>
<ds:datastoreItem xmlns:ds="http://schemas.openxmlformats.org/officeDocument/2006/customXml" ds:itemID="{EE318D1A-251F-4E41-BD4C-D8C1341A8D43}">
  <ds:schemaRefs/>
</ds:datastoreItem>
</file>

<file path=customXml/itemProps25.xml><?xml version="1.0" encoding="utf-8"?>
<ds:datastoreItem xmlns:ds="http://schemas.openxmlformats.org/officeDocument/2006/customXml" ds:itemID="{FECE1436-4B9B-4B1B-8941-F7F9FF16BE79}">
  <ds:schemaRefs/>
</ds:datastoreItem>
</file>

<file path=customXml/itemProps26.xml><?xml version="1.0" encoding="utf-8"?>
<ds:datastoreItem xmlns:ds="http://schemas.openxmlformats.org/officeDocument/2006/customXml" ds:itemID="{74439DC9-F8F3-47D9-BF7C-0743782F9A5E}">
  <ds:schemaRefs/>
</ds:datastoreItem>
</file>

<file path=customXml/itemProps27.xml><?xml version="1.0" encoding="utf-8"?>
<ds:datastoreItem xmlns:ds="http://schemas.openxmlformats.org/officeDocument/2006/customXml" ds:itemID="{2DC76494-27E1-4C10-AD45-2440353EC5E4}">
  <ds:schemaRefs/>
</ds:datastoreItem>
</file>

<file path=customXml/itemProps28.xml><?xml version="1.0" encoding="utf-8"?>
<ds:datastoreItem xmlns:ds="http://schemas.openxmlformats.org/officeDocument/2006/customXml" ds:itemID="{D692F012-C75D-4E6C-BDB4-0516B492690B}">
  <ds:schemaRefs/>
</ds:datastoreItem>
</file>

<file path=customXml/itemProps29.xml><?xml version="1.0" encoding="utf-8"?>
<ds:datastoreItem xmlns:ds="http://schemas.openxmlformats.org/officeDocument/2006/customXml" ds:itemID="{6EF02DD0-79C3-463C-BBCD-A58E168C2901}">
  <ds:schemaRefs/>
</ds:datastoreItem>
</file>

<file path=customXml/itemProps30.xml><?xml version="1.0" encoding="utf-8"?>
<ds:datastoreItem xmlns:ds="http://schemas.openxmlformats.org/officeDocument/2006/customXml" ds:itemID="{7BA5A783-9084-4AB3-9C8A-F255D80BB67C}">
  <ds:schemaRefs/>
</ds:datastoreItem>
</file>

<file path=customXml/itemProps31.xml><?xml version="1.0" encoding="utf-8"?>
<ds:datastoreItem xmlns:ds="http://schemas.openxmlformats.org/officeDocument/2006/customXml" ds:itemID="{7C495706-EEF5-40E2-89B9-D102064913F5}">
  <ds:schemaRefs/>
</ds:datastoreItem>
</file>

<file path=customXml/itemProps32.xml><?xml version="1.0" encoding="utf-8"?>
<ds:datastoreItem xmlns:ds="http://schemas.openxmlformats.org/officeDocument/2006/customXml" ds:itemID="{7B0EAA83-DB6F-47A5-BF32-930C7A893093}">
  <ds:schemaRefs/>
</ds:datastoreItem>
</file>

<file path=customXml/itemProps33.xml><?xml version="1.0" encoding="utf-8"?>
<ds:datastoreItem xmlns:ds="http://schemas.openxmlformats.org/officeDocument/2006/customXml" ds:itemID="{376DAB19-7D7E-4841-99C2-337DD15DEEDE}">
  <ds:schemaRefs/>
</ds:datastoreItem>
</file>

<file path=customXml/itemProps34.xml><?xml version="1.0" encoding="utf-8"?>
<ds:datastoreItem xmlns:ds="http://schemas.openxmlformats.org/officeDocument/2006/customXml" ds:itemID="{2631E30A-0BA9-4EBC-BA74-10897F3BB143}">
  <ds:schemaRefs/>
</ds:datastoreItem>
</file>

<file path=customXml/itemProps35.xml><?xml version="1.0" encoding="utf-8"?>
<ds:datastoreItem xmlns:ds="http://schemas.openxmlformats.org/officeDocument/2006/customXml" ds:itemID="{2ADD76EE-5CA1-4603-9E1F-D03C42914D5A}">
  <ds:schemaRefs/>
</ds:datastoreItem>
</file>

<file path=customXml/itemProps36.xml><?xml version="1.0" encoding="utf-8"?>
<ds:datastoreItem xmlns:ds="http://schemas.openxmlformats.org/officeDocument/2006/customXml" ds:itemID="{7D790981-F6B3-4991-9E4C-FB3BB46F478B}">
  <ds:schemaRefs/>
</ds:datastoreItem>
</file>

<file path=customXml/itemProps37.xml><?xml version="1.0" encoding="utf-8"?>
<ds:datastoreItem xmlns:ds="http://schemas.openxmlformats.org/officeDocument/2006/customXml" ds:itemID="{0A2961F2-6552-4EF7-9135-8D8669001647}">
  <ds:schemaRefs/>
</ds:datastoreItem>
</file>

<file path=customXml/itemProps38.xml><?xml version="1.0" encoding="utf-8"?>
<ds:datastoreItem xmlns:ds="http://schemas.openxmlformats.org/officeDocument/2006/customXml" ds:itemID="{F72C2B81-545F-45BE-BB82-BF8C6F8FBE5A}">
  <ds:schemaRefs/>
</ds:datastoreItem>
</file>

<file path=customXml/itemProps39.xml><?xml version="1.0" encoding="utf-8"?>
<ds:datastoreItem xmlns:ds="http://schemas.openxmlformats.org/officeDocument/2006/customXml" ds:itemID="{480E68F2-CD28-4C2A-B359-DADD2DA64009}">
  <ds:schemaRefs/>
</ds:datastoreItem>
</file>

<file path=customXml/itemProps40.xml><?xml version="1.0" encoding="utf-8"?>
<ds:datastoreItem xmlns:ds="http://schemas.openxmlformats.org/officeDocument/2006/customXml" ds:itemID="{13F18ABD-7BF5-42B6-B28B-5E6514F59C32}">
  <ds:schemaRefs/>
</ds:datastoreItem>
</file>

<file path=customXml/itemProps41.xml><?xml version="1.0" encoding="utf-8"?>
<ds:datastoreItem xmlns:ds="http://schemas.openxmlformats.org/officeDocument/2006/customXml" ds:itemID="{2BEE2AF1-86A4-44D4-8B3C-A916AAACEB40}">
  <ds:schemaRefs/>
</ds:datastoreItem>
</file>

<file path=customXml/itemProps42.xml><?xml version="1.0" encoding="utf-8"?>
<ds:datastoreItem xmlns:ds="http://schemas.openxmlformats.org/officeDocument/2006/customXml" ds:itemID="{408D6574-2B0B-4E93-AA1F-9711D4A52D6A}">
  <ds:schemaRefs/>
</ds:datastoreItem>
</file>

<file path=customXml/itemProps43.xml><?xml version="1.0" encoding="utf-8"?>
<ds:datastoreItem xmlns:ds="http://schemas.openxmlformats.org/officeDocument/2006/customXml" ds:itemID="{389D6B47-A52B-4553-9ECF-031380F5F63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vt:i4>
      </vt:variant>
    </vt:vector>
  </HeadingPairs>
  <TitlesOfParts>
    <vt:vector size="27" baseType="lpstr">
      <vt:lpstr>Dashboard 1 (Athletes)</vt:lpstr>
      <vt:lpstr>Dashboard 2 (Overview)</vt:lpstr>
      <vt:lpstr>Athlete Descriptive Statistics</vt:lpstr>
      <vt:lpstr>Athlete Performance Statistics</vt:lpstr>
      <vt:lpstr>Country &amp; Gym Statistics</vt:lpstr>
      <vt:lpstr>Correlation Matrix</vt:lpstr>
      <vt:lpstr>Athletes_Combined_Calculations</vt:lpstr>
      <vt:lpstr>Scores_Calculations</vt:lpstr>
      <vt:lpstr>Athletes_Combined</vt:lpstr>
      <vt:lpstr>Scores</vt:lpstr>
      <vt:lpstr>Athletes_Men</vt:lpstr>
      <vt:lpstr>Athletes_Women</vt:lpstr>
      <vt:lpstr>Athletes</vt:lpstr>
      <vt:lpstr>Men</vt:lpstr>
      <vt:lpstr>Men_35_39</vt:lpstr>
      <vt:lpstr>Men_40_44</vt:lpstr>
      <vt:lpstr>Men_45_49</vt:lpstr>
      <vt:lpstr>Men_50_54</vt:lpstr>
      <vt:lpstr>Men_55_59</vt:lpstr>
      <vt:lpstr>Men_60</vt:lpstr>
      <vt:lpstr>Women</vt:lpstr>
      <vt:lpstr>Women_35_39</vt:lpstr>
      <vt:lpstr>Women_40_44</vt:lpstr>
      <vt:lpstr>Women_45_49</vt:lpstr>
      <vt:lpstr>Women_50_54</vt:lpstr>
      <vt:lpstr>Women_55_59</vt:lpstr>
      <vt:lpstr>Women_60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Craig</dc:creator>
  <cp:lastModifiedBy>Mark Craig</cp:lastModifiedBy>
  <dcterms:created xsi:type="dcterms:W3CDTF">2024-05-26T12:05:16Z</dcterms:created>
  <dcterms:modified xsi:type="dcterms:W3CDTF">2024-05-29T07:30:26Z</dcterms:modified>
</cp:coreProperties>
</file>