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lliom\Downloads\"/>
    </mc:Choice>
  </mc:AlternateContent>
  <xr:revisionPtr revIDLastSave="0" documentId="8_{7298B953-4D8B-45E3-BDE1-3379D7CFF849}" xr6:coauthVersionLast="47" xr6:coauthVersionMax="47" xr10:uidLastSave="{00000000-0000-0000-0000-000000000000}"/>
  <bookViews>
    <workbookView xWindow="-110" yWindow="-110" windowWidth="19420" windowHeight="10420" xr2:uid="{26D2048B-6CF0-D143-AE77-DFF159126A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 l="1"/>
  <c r="I29" i="1"/>
  <c r="I57" i="1" s="1"/>
  <c r="J38" i="1"/>
  <c r="L38" i="1"/>
  <c r="M38" i="1"/>
  <c r="N38" i="1"/>
  <c r="O38" i="1"/>
  <c r="P38" i="1"/>
  <c r="Q38" i="1"/>
  <c r="R38" i="1"/>
  <c r="R52" i="1" s="1"/>
  <c r="I39" i="1"/>
  <c r="K39" i="1"/>
  <c r="M39" i="1"/>
  <c r="N39" i="1"/>
  <c r="O39" i="1"/>
  <c r="P39" i="1"/>
  <c r="Q39" i="1"/>
  <c r="R39" i="1"/>
  <c r="R53" i="1" s="1"/>
  <c r="I40" i="1"/>
  <c r="J40" i="1"/>
  <c r="K40" i="1"/>
  <c r="L40" i="1"/>
  <c r="N40" i="1"/>
  <c r="O40" i="1"/>
  <c r="P40" i="1"/>
  <c r="Q40" i="1"/>
  <c r="Q54" i="1" s="1"/>
  <c r="R40" i="1"/>
  <c r="I41" i="1"/>
  <c r="J41" i="1"/>
  <c r="K41" i="1"/>
  <c r="L41" i="1"/>
  <c r="M41" i="1"/>
  <c r="O41" i="1"/>
  <c r="P41" i="1"/>
  <c r="P55" i="1" s="1"/>
  <c r="Q41" i="1"/>
  <c r="R41" i="1"/>
  <c r="I42" i="1"/>
  <c r="J42" i="1"/>
  <c r="K42" i="1"/>
  <c r="L42" i="1"/>
  <c r="M42" i="1"/>
  <c r="N42" i="1"/>
  <c r="N56" i="1" s="1"/>
  <c r="O56" i="1"/>
  <c r="P42" i="1"/>
  <c r="Q42" i="1"/>
  <c r="R42" i="1"/>
  <c r="I43" i="1"/>
  <c r="J43" i="1"/>
  <c r="K43" i="1"/>
  <c r="L43" i="1"/>
  <c r="L57" i="1" s="1"/>
  <c r="M43" i="1"/>
  <c r="N43" i="1"/>
  <c r="O43" i="1"/>
  <c r="O57" i="1" s="1"/>
  <c r="Q43" i="1"/>
  <c r="R43" i="1"/>
  <c r="I44" i="1"/>
  <c r="J44" i="1"/>
  <c r="K44" i="1"/>
  <c r="K58" i="1" s="1"/>
  <c r="L44" i="1"/>
  <c r="M44" i="1"/>
  <c r="N44" i="1"/>
  <c r="O44" i="1"/>
  <c r="P44" i="1"/>
  <c r="R44" i="1"/>
  <c r="I45" i="1"/>
  <c r="J45" i="1"/>
  <c r="J59" i="1" s="1"/>
  <c r="K45" i="1"/>
  <c r="L45" i="1"/>
  <c r="M45" i="1"/>
  <c r="N45" i="1"/>
  <c r="O45" i="1"/>
  <c r="P45" i="1"/>
  <c r="Q45" i="1"/>
  <c r="R59" i="1"/>
  <c r="I37" i="1"/>
  <c r="J51" i="1"/>
  <c r="K37" i="1"/>
  <c r="M37" i="1"/>
  <c r="N37" i="1"/>
  <c r="O37" i="1"/>
  <c r="P37" i="1"/>
  <c r="Q37" i="1"/>
  <c r="Q51" i="1" s="1"/>
  <c r="R37" i="1"/>
  <c r="J36" i="1"/>
  <c r="L36" i="1"/>
  <c r="M36" i="1"/>
  <c r="N36" i="1"/>
  <c r="O36" i="1"/>
  <c r="P36" i="1"/>
  <c r="Q36" i="1"/>
  <c r="Q50" i="1" s="1"/>
  <c r="R36" i="1"/>
  <c r="K52" i="1"/>
  <c r="N52" i="1"/>
  <c r="L53" i="1"/>
  <c r="I54" i="1"/>
  <c r="M54" i="1"/>
  <c r="N55" i="1"/>
  <c r="P57" i="1"/>
  <c r="Q58" i="1"/>
  <c r="O59" i="1"/>
  <c r="I50" i="1"/>
  <c r="R30" i="1"/>
  <c r="R58" i="1" s="1"/>
  <c r="R29" i="1"/>
  <c r="R28" i="1"/>
  <c r="R56" i="1" s="1"/>
  <c r="R27" i="1"/>
  <c r="R26" i="1"/>
  <c r="R54" i="1" s="1"/>
  <c r="R25" i="1"/>
  <c r="R24" i="1"/>
  <c r="R23" i="1"/>
  <c r="R22" i="1"/>
  <c r="R50" i="1" s="1"/>
  <c r="Q31" i="1"/>
  <c r="Q29" i="1"/>
  <c r="Q57" i="1" s="1"/>
  <c r="Q28" i="1"/>
  <c r="Q27" i="1"/>
  <c r="Q26" i="1"/>
  <c r="Q25" i="1"/>
  <c r="Q24" i="1"/>
  <c r="Q22" i="1"/>
  <c r="P31" i="1"/>
  <c r="P30" i="1"/>
  <c r="P28" i="1"/>
  <c r="P27" i="1"/>
  <c r="P26" i="1"/>
  <c r="P25" i="1"/>
  <c r="P24" i="1"/>
  <c r="P22" i="1"/>
  <c r="O31" i="1"/>
  <c r="O30" i="1"/>
  <c r="O58" i="1" s="1"/>
  <c r="O29" i="1"/>
  <c r="O27" i="1"/>
  <c r="O26" i="1"/>
  <c r="O54" i="1" s="1"/>
  <c r="O25" i="1"/>
  <c r="O53" i="1" s="1"/>
  <c r="O24" i="1"/>
  <c r="O22" i="1"/>
  <c r="N31" i="1"/>
  <c r="N59" i="1" s="1"/>
  <c r="N30" i="1"/>
  <c r="N29" i="1"/>
  <c r="N28" i="1"/>
  <c r="N26" i="1"/>
  <c r="N25" i="1"/>
  <c r="N24" i="1"/>
  <c r="N22" i="1"/>
  <c r="M31" i="1"/>
  <c r="M30" i="1"/>
  <c r="M29" i="1"/>
  <c r="M28" i="1"/>
  <c r="M27" i="1"/>
  <c r="M25" i="1"/>
  <c r="M24" i="1"/>
  <c r="M22" i="1"/>
  <c r="M50" i="1" s="1"/>
  <c r="Q23" i="1"/>
  <c r="P23" i="1"/>
  <c r="O23" i="1"/>
  <c r="N23" i="1"/>
  <c r="M23" i="1"/>
  <c r="L31" i="1"/>
  <c r="L30" i="1"/>
  <c r="L29" i="1"/>
  <c r="L28" i="1"/>
  <c r="L27" i="1"/>
  <c r="L55" i="1" s="1"/>
  <c r="L26" i="1"/>
  <c r="L24" i="1"/>
  <c r="L23" i="1"/>
  <c r="L51" i="1" s="1"/>
  <c r="L22" i="1"/>
  <c r="K31" i="1"/>
  <c r="K59" i="1" s="1"/>
  <c r="K30" i="1"/>
  <c r="K29" i="1"/>
  <c r="K28" i="1"/>
  <c r="K27" i="1"/>
  <c r="K55" i="1" s="1"/>
  <c r="K26" i="1"/>
  <c r="K25" i="1"/>
  <c r="K53" i="1" s="1"/>
  <c r="K23" i="1"/>
  <c r="K22" i="1"/>
  <c r="K50" i="1" s="1"/>
  <c r="J31" i="1"/>
  <c r="J30" i="1"/>
  <c r="J29" i="1"/>
  <c r="J57" i="1" s="1"/>
  <c r="J28" i="1"/>
  <c r="J56" i="1" s="1"/>
  <c r="J27" i="1"/>
  <c r="J26" i="1"/>
  <c r="J54" i="1" s="1"/>
  <c r="J25" i="1"/>
  <c r="J53" i="1" s="1"/>
  <c r="J22" i="1"/>
  <c r="J50" i="1" s="1"/>
  <c r="J24" i="1"/>
  <c r="J52" i="1" s="1"/>
  <c r="I31" i="1"/>
  <c r="I28" i="1"/>
  <c r="I27" i="1"/>
  <c r="I26" i="1"/>
  <c r="I25" i="1"/>
  <c r="I53" i="1" s="1"/>
  <c r="I24" i="1"/>
  <c r="I52" i="1" s="1"/>
  <c r="I23" i="1"/>
  <c r="P50" i="1" l="1"/>
  <c r="P51" i="1"/>
  <c r="Q59" i="1"/>
  <c r="I59" i="1"/>
  <c r="J58" i="1"/>
  <c r="K57" i="1"/>
  <c r="M56" i="1"/>
  <c r="O55" i="1"/>
  <c r="P54" i="1"/>
  <c r="Q53" i="1"/>
  <c r="Q52" i="1"/>
  <c r="O50" i="1"/>
  <c r="O51" i="1"/>
  <c r="P59" i="1"/>
  <c r="I58" i="1"/>
  <c r="I64" i="1" s="1" a="1"/>
  <c r="I64" i="1" s="1"/>
  <c r="L56" i="1"/>
  <c r="M55" i="1"/>
  <c r="P53" i="1"/>
  <c r="P52" i="1"/>
  <c r="N50" i="1"/>
  <c r="N51" i="1"/>
  <c r="P58" i="1"/>
  <c r="R57" i="1"/>
  <c r="K56" i="1"/>
  <c r="N54" i="1"/>
  <c r="O52" i="1"/>
  <c r="M51" i="1"/>
  <c r="L54" i="1"/>
  <c r="N53" i="1"/>
  <c r="L50" i="1"/>
  <c r="K51" i="1"/>
  <c r="M59" i="1"/>
  <c r="N58" i="1"/>
  <c r="Q56" i="1"/>
  <c r="I56" i="1"/>
  <c r="J55" i="1"/>
  <c r="K54" i="1"/>
  <c r="M53" i="1"/>
  <c r="M52" i="1"/>
  <c r="L59" i="1"/>
  <c r="M58" i="1"/>
  <c r="N57" i="1"/>
  <c r="P56" i="1"/>
  <c r="R55" i="1"/>
  <c r="I55" i="1"/>
  <c r="L52" i="1"/>
  <c r="R51" i="1"/>
  <c r="I51" i="1"/>
  <c r="L58" i="1"/>
  <c r="M57" i="1"/>
  <c r="Q55" i="1"/>
  <c r="Q72" i="1" l="1"/>
  <c r="J65" i="1"/>
  <c r="R66" i="1"/>
  <c r="K67" i="1"/>
  <c r="R65" i="1"/>
  <c r="R67" i="1"/>
  <c r="L71" i="1"/>
  <c r="J73" i="1"/>
  <c r="I66" i="1"/>
  <c r="M72" i="1"/>
  <c r="M65" i="1"/>
  <c r="Q71" i="1"/>
  <c r="P68" i="1"/>
  <c r="Q68" i="1"/>
  <c r="R64" i="1"/>
  <c r="J72" i="1"/>
  <c r="M67" i="1"/>
  <c r="Q73" i="1"/>
  <c r="N67" i="1"/>
  <c r="R73" i="1"/>
  <c r="Q66" i="1"/>
  <c r="K73" i="1"/>
  <c r="K66" i="1"/>
  <c r="O72" i="1"/>
  <c r="N69" i="1"/>
  <c r="P69" i="1"/>
  <c r="N71" i="1"/>
  <c r="Q70" i="1"/>
  <c r="N73" i="1"/>
  <c r="Q65" i="1"/>
  <c r="K65" i="1"/>
  <c r="I71" i="1"/>
  <c r="I68" i="1"/>
  <c r="I73" i="1"/>
  <c r="P65" i="1"/>
  <c r="J66" i="1"/>
  <c r="L65" i="1"/>
  <c r="M73" i="1"/>
  <c r="M70" i="1"/>
  <c r="P73" i="1"/>
  <c r="I69" i="1"/>
  <c r="L69" i="1"/>
  <c r="J69" i="1"/>
  <c r="N68" i="1"/>
  <c r="M68" i="1"/>
  <c r="P67" i="1"/>
  <c r="Q67" i="1"/>
  <c r="P64" i="1"/>
  <c r="J71" i="1"/>
  <c r="M71" i="1"/>
  <c r="K70" i="1"/>
  <c r="O73" i="1"/>
  <c r="K72" i="1"/>
  <c r="O71" i="1"/>
  <c r="J64" i="1"/>
  <c r="P66" i="1"/>
  <c r="R72" i="1"/>
  <c r="L68" i="1"/>
  <c r="N64" i="1"/>
  <c r="I67" i="1"/>
  <c r="Q64" i="1"/>
  <c r="N66" i="1"/>
  <c r="N72" i="1"/>
  <c r="R70" i="1"/>
  <c r="K69" i="1"/>
  <c r="O68" i="1"/>
  <c r="N65" i="1"/>
  <c r="R71" i="1"/>
  <c r="M66" i="1"/>
  <c r="I65" i="1"/>
  <c r="M64" i="1"/>
  <c r="J67" i="1"/>
  <c r="N70" i="1"/>
  <c r="L72" i="1"/>
  <c r="O64" i="1"/>
  <c r="O66" i="1"/>
  <c r="O69" i="1"/>
  <c r="K68" i="1"/>
  <c r="O67" i="1"/>
  <c r="L70" i="1"/>
  <c r="L67" i="1"/>
  <c r="K71" i="1"/>
  <c r="J68" i="1"/>
  <c r="Q69" i="1"/>
  <c r="R69" i="1"/>
  <c r="J70" i="1"/>
  <c r="O65" i="1"/>
  <c r="I72" i="1"/>
  <c r="R68" i="1"/>
  <c r="K64" i="1"/>
  <c r="O70" i="1"/>
  <c r="L64" i="1"/>
  <c r="P70" i="1"/>
  <c r="L73" i="1"/>
  <c r="I70" i="1"/>
  <c r="P71" i="1"/>
  <c r="M69" i="1"/>
  <c r="L66" i="1"/>
  <c r="P72" i="1"/>
  <c r="I78" i="1" l="1" a="1"/>
  <c r="L80" i="1" s="1"/>
  <c r="L97" i="1" s="1"/>
  <c r="P87" i="1" l="1"/>
  <c r="P104" i="1" s="1"/>
  <c r="N84" i="1"/>
  <c r="N101" i="1" s="1"/>
  <c r="R78" i="1"/>
  <c r="R95" i="1" s="1"/>
  <c r="N87" i="1"/>
  <c r="N104" i="1" s="1"/>
  <c r="N86" i="1"/>
  <c r="N103" i="1" s="1"/>
  <c r="Q87" i="1"/>
  <c r="Q104" i="1" s="1"/>
  <c r="M85" i="1"/>
  <c r="M102" i="1" s="1"/>
  <c r="N78" i="1"/>
  <c r="N95" i="1" s="1"/>
  <c r="O87" i="1"/>
  <c r="O104" i="1" s="1"/>
  <c r="L81" i="1"/>
  <c r="L98" i="1" s="1"/>
  <c r="L87" i="1"/>
  <c r="L104" i="1" s="1"/>
  <c r="M80" i="1"/>
  <c r="M97" i="1" s="1"/>
  <c r="K81" i="1"/>
  <c r="K98" i="1" s="1"/>
  <c r="K80" i="1"/>
  <c r="K97" i="1" s="1"/>
  <c r="O78" i="1"/>
  <c r="O95" i="1" s="1"/>
  <c r="J83" i="1"/>
  <c r="J100" i="1" s="1"/>
  <c r="Q83" i="1"/>
  <c r="Q100" i="1" s="1"/>
  <c r="N83" i="1"/>
  <c r="N100" i="1" s="1"/>
  <c r="Q78" i="1"/>
  <c r="Q95" i="1" s="1"/>
  <c r="N85" i="1"/>
  <c r="N102" i="1" s="1"/>
  <c r="P78" i="1"/>
  <c r="P95" i="1" s="1"/>
  <c r="Q81" i="1"/>
  <c r="Q98" i="1" s="1"/>
  <c r="M82" i="1"/>
  <c r="M99" i="1" s="1"/>
  <c r="J80" i="1"/>
  <c r="J97" i="1" s="1"/>
  <c r="P81" i="1"/>
  <c r="P98" i="1" s="1"/>
  <c r="Q85" i="1"/>
  <c r="Q102" i="1" s="1"/>
  <c r="J87" i="1"/>
  <c r="J104" i="1" s="1"/>
  <c r="O82" i="1"/>
  <c r="O99" i="1" s="1"/>
  <c r="K78" i="1"/>
  <c r="K95" i="1" s="1"/>
  <c r="L82" i="1"/>
  <c r="L99" i="1" s="1"/>
  <c r="R79" i="1"/>
  <c r="R96" i="1" s="1"/>
  <c r="O83" i="1"/>
  <c r="O100" i="1" s="1"/>
  <c r="I83" i="1"/>
  <c r="I100" i="1" s="1"/>
  <c r="N82" i="1"/>
  <c r="N99" i="1" s="1"/>
  <c r="K79" i="1"/>
  <c r="K96" i="1" s="1"/>
  <c r="K84" i="1"/>
  <c r="K101" i="1" s="1"/>
  <c r="R85" i="1"/>
  <c r="R102" i="1" s="1"/>
  <c r="P83" i="1"/>
  <c r="P100" i="1" s="1"/>
  <c r="O80" i="1"/>
  <c r="O97" i="1" s="1"/>
  <c r="J84" i="1"/>
  <c r="J101" i="1" s="1"/>
  <c r="M81" i="1"/>
  <c r="M98" i="1" s="1"/>
  <c r="N79" i="1"/>
  <c r="N96" i="1" s="1"/>
  <c r="M86" i="1"/>
  <c r="M103" i="1" s="1"/>
  <c r="Q80" i="1"/>
  <c r="Q97" i="1" s="1"/>
  <c r="P86" i="1"/>
  <c r="P103" i="1" s="1"/>
  <c r="J85" i="1"/>
  <c r="J102" i="1" s="1"/>
  <c r="J82" i="1"/>
  <c r="J99" i="1" s="1"/>
  <c r="I78" i="1"/>
  <c r="I95" i="1" s="1"/>
  <c r="M84" i="1"/>
  <c r="M101" i="1" s="1"/>
  <c r="K86" i="1"/>
  <c r="K103" i="1" s="1"/>
  <c r="R80" i="1"/>
  <c r="R97" i="1" s="1"/>
  <c r="I86" i="1"/>
  <c r="I103" i="1" s="1"/>
  <c r="R87" i="1"/>
  <c r="R104" i="1" s="1"/>
  <c r="O86" i="1"/>
  <c r="O103" i="1" s="1"/>
  <c r="R86" i="1"/>
  <c r="R103" i="1" s="1"/>
  <c r="M78" i="1"/>
  <c r="M95" i="1" s="1"/>
  <c r="L83" i="1"/>
  <c r="L100" i="1" s="1"/>
  <c r="K83" i="1"/>
  <c r="K100" i="1" s="1"/>
  <c r="N81" i="1"/>
  <c r="N98" i="1" s="1"/>
  <c r="Q86" i="1"/>
  <c r="Q103" i="1" s="1"/>
  <c r="L85" i="1"/>
  <c r="L102" i="1" s="1"/>
  <c r="Q82" i="1"/>
  <c r="Q99" i="1" s="1"/>
  <c r="L78" i="1"/>
  <c r="L95" i="1" s="1"/>
  <c r="O79" i="1"/>
  <c r="O96" i="1" s="1"/>
  <c r="P84" i="1"/>
  <c r="P101" i="1" s="1"/>
  <c r="I85" i="1"/>
  <c r="I102" i="1" s="1"/>
  <c r="O85" i="1"/>
  <c r="O102" i="1" s="1"/>
  <c r="J79" i="1"/>
  <c r="J96" i="1" s="1"/>
  <c r="I87" i="1"/>
  <c r="I104" i="1" s="1"/>
  <c r="M83" i="1"/>
  <c r="M100" i="1" s="1"/>
  <c r="I84" i="1"/>
  <c r="I101" i="1" s="1"/>
  <c r="P85" i="1"/>
  <c r="P102" i="1" s="1"/>
  <c r="L79" i="1"/>
  <c r="L96" i="1" s="1"/>
  <c r="J81" i="1"/>
  <c r="J98" i="1" s="1"/>
  <c r="Q79" i="1"/>
  <c r="Q96" i="1" s="1"/>
  <c r="N80" i="1"/>
  <c r="N97" i="1" s="1"/>
  <c r="J78" i="1"/>
  <c r="J95" i="1" s="1"/>
  <c r="P80" i="1"/>
  <c r="P97" i="1" s="1"/>
  <c r="I82" i="1"/>
  <c r="I99" i="1" s="1"/>
  <c r="Q84" i="1"/>
  <c r="Q101" i="1" s="1"/>
  <c r="K82" i="1"/>
  <c r="K99" i="1" s="1"/>
  <c r="P82" i="1"/>
  <c r="P99" i="1" s="1"/>
  <c r="I80" i="1"/>
  <c r="I97" i="1" s="1"/>
  <c r="R82" i="1"/>
  <c r="R99" i="1" s="1"/>
  <c r="I81" i="1"/>
  <c r="I98" i="1" s="1"/>
  <c r="R83" i="1"/>
  <c r="R100" i="1" s="1"/>
  <c r="R84" i="1"/>
  <c r="R101" i="1" s="1"/>
  <c r="K87" i="1"/>
  <c r="K104" i="1" s="1"/>
  <c r="I79" i="1"/>
  <c r="I96" i="1" s="1"/>
  <c r="P79" i="1"/>
  <c r="P96" i="1" s="1"/>
  <c r="L84" i="1"/>
  <c r="L101" i="1" s="1"/>
  <c r="M87" i="1"/>
  <c r="M104" i="1" s="1"/>
  <c r="J86" i="1"/>
  <c r="J103" i="1" s="1"/>
  <c r="O81" i="1"/>
  <c r="O98" i="1" s="1"/>
  <c r="O84" i="1"/>
  <c r="O101" i="1" s="1"/>
  <c r="K85" i="1"/>
  <c r="K102" i="1" s="1"/>
  <c r="M79" i="1"/>
  <c r="M96" i="1" s="1"/>
  <c r="R81" i="1"/>
  <c r="R98" i="1" s="1"/>
  <c r="L86" i="1"/>
  <c r="L103" i="1" s="1"/>
  <c r="S97" i="1" l="1"/>
  <c r="T97" i="1" s="1"/>
  <c r="S103" i="1"/>
  <c r="T103" i="1" s="1"/>
  <c r="S101" i="1"/>
  <c r="T101" i="1" s="1"/>
  <c r="S96" i="1"/>
  <c r="T96" i="1" s="1"/>
  <c r="S104" i="1"/>
  <c r="T104" i="1" s="1"/>
  <c r="S102" i="1"/>
  <c r="T102" i="1" s="1"/>
  <c r="S98" i="1"/>
  <c r="T98" i="1" s="1"/>
  <c r="S95" i="1"/>
  <c r="T95" i="1" s="1"/>
  <c r="S100" i="1"/>
  <c r="T100" i="1" s="1"/>
  <c r="S99" i="1"/>
  <c r="T99" i="1" s="1"/>
  <c r="T105" i="1" l="1"/>
  <c r="U101" i="1" s="1"/>
  <c r="U98" i="1" l="1"/>
  <c r="U96" i="1"/>
  <c r="U104" i="1"/>
  <c r="U99" i="1"/>
  <c r="U103" i="1"/>
  <c r="U100" i="1"/>
  <c r="U102" i="1"/>
  <c r="U95" i="1"/>
  <c r="U9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MarkM</author>
    <author>tc={DA0CDEA4-143F-4420-85F8-D2C45B6C9FD7}</author>
    <author>tc={72B57EA4-6E0E-4579-962A-4652CCF23161}</author>
    <author>tc={07880F03-501B-471D-8A0A-FDDBF6CFE385}</author>
    <author>tc={9FC23192-CAAD-4BCB-BFD5-EE6A820B16FD}</author>
    <author>tc={FE5B2130-115F-41D1-AAE6-DC7463BE4B15}</author>
    <author>tc={AAC18B16-C3B6-451B-999D-9298D86DD067}</author>
    <author>tc={CC9F4BF2-8311-4916-A620-2507F67C943D}</author>
    <author>tc={50CCA9A9-D248-41E8-BDA2-6E028685DD2A}</author>
    <author>tc={5432C23B-35B5-4752-8745-0567E97C566D}</author>
    <author>tc={4F0ECC2F-1C08-4A9B-A76A-C7B0A5118148}</author>
    <author>tc={C69B4B38-C9E6-41EA-92C7-62501BBA3420}</author>
    <author>tc={0B58902C-AC34-44A3-8A56-865FA4FD48E9}</author>
    <author>tc={111CE07B-EA90-4B33-958A-1853C237A554}</author>
  </authors>
  <commentList>
    <comment ref="I9" authorId="0" shapeId="0" xr:uid="{7F3929D0-F72D-A14D-BD10-B1C830A683FE}">
      <text>
        <r>
          <rPr>
            <b/>
            <sz val="8"/>
            <color rgb="FF000000"/>
            <rFont val="Tahoma"/>
            <family val="2"/>
          </rPr>
          <t>MarkM:</t>
        </r>
        <r>
          <rPr>
            <sz val="8"/>
            <color rgb="FF000000"/>
            <rFont val="Tahoma"/>
            <family val="2"/>
          </rPr>
          <t xml:space="preserve">
</t>
        </r>
        <r>
          <rPr>
            <sz val="8"/>
            <color rgb="FF000000"/>
            <rFont val="Tahoma"/>
            <family val="2"/>
          </rPr>
          <t>This cell is "missing."</t>
        </r>
      </text>
    </comment>
    <comment ref="M12" authorId="0" shapeId="0" xr:uid="{DDC8D458-2ADC-5447-BFF6-32108CBAFFAB}">
      <text>
        <r>
          <rPr>
            <sz val="8"/>
            <color rgb="FF000000"/>
            <rFont val="Tahoma"/>
            <family val="2"/>
          </rPr>
          <t>The persons and items have been sorted in ability and difficulty order, giving the matrix its diagonal look.  Note that no row or column is allowed to be all 1's or all 0's.  Also note that the transition from 1's to 0's in each row is somewhat fuzzy.  This is a requirement of probabilistic measurement.</t>
        </r>
      </text>
    </comment>
    <comment ref="Q22" authorId="1" shapeId="0" xr:uid="{DA0CDEA4-143F-4420-85F8-D2C45B6C9FD7}">
      <text>
        <t>[Threaded comment]
Your version of Excel allows you to read this threaded comment; however, any edits to it will get removed if the file is opened in a newer version of Excel. Learn more: https://go.microsoft.com/fwlink/?linkid=870924
Comment:
    This shows the number of persons who got 0 for item 1 and 1 for item 9.</t>
      </text>
    </comment>
    <comment ref="I30" authorId="2" shapeId="0" xr:uid="{72B57EA4-6E0E-4579-962A-4652CCF23161}">
      <text>
        <t xml:space="preserve">[Threaded comment]
Your version of Excel allows you to read this threaded comment; however, any edits to it will get removed if the file is opened in a newer version of Excel. Learn more: https://go.microsoft.com/fwlink/?linkid=870924
Comment:
    This shows the number of persons who got 1 for item 1 and 0 for item 9.
</t>
      </text>
    </comment>
    <comment ref="U35" authorId="3" shapeId="0" xr:uid="{07880F03-501B-471D-8A0A-FDDBF6CFE385}">
      <text>
        <t>[Threaded comment]
Your version of Excel allows you to read this threaded comment; however, any edits to it will get removed if the file is opened in a newer version of Excel. Learn more: https://go.microsoft.com/fwlink/?linkid=870924
Comment:
    The additive smoothing constant can be changed here.</t>
      </text>
    </comment>
    <comment ref="J36" authorId="4" shapeId="0" xr:uid="{9FC23192-CAAD-4BCB-BFD5-EE6A820B16FD}">
      <text>
        <t>[Threaded comment]
Your version of Excel allows you to read this threaded comment; however, any edits to it will get removed if the file is opened in a newer version of Excel. Learn more: https://go.microsoft.com/fwlink/?linkid=870924
Comment:
    This is a small constant we add to account for stochastic error, particularly between items of very different difficulty. It acts as a prior - large values tend to compress estimates.</t>
      </text>
    </comment>
    <comment ref="I38" authorId="5" shapeId="0" xr:uid="{FE5B2130-115F-41D1-AAE6-DC7463BE4B15}">
      <text>
        <t>[Threaded comment]
Your version of Excel allows you to read this threaded comment; however, any edits to it will get removed if the file is opened in a newer version of Excel. Learn more: https://go.microsoft.com/fwlink/?linkid=870924
Comment:
    We don't add the additive smoothing constant where there are no 'wins' either way (3 versus 1 and 1 versus 3 are both 0).</t>
      </text>
    </comment>
    <comment ref="H48" authorId="6" shapeId="0" xr:uid="{AAC18B16-C3B6-451B-999D-9298D86DD067}">
      <text>
        <t>[Threaded comment]
Your version of Excel allows you to read this threaded comment; however, any edits to it will get removed if the file is opened in a newer version of Excel. Learn more: https://go.microsoft.com/fwlink/?linkid=870924
Comment:
    This is the 'wins' matrix plus the additive smoothing.</t>
      </text>
    </comment>
    <comment ref="H62" authorId="7" shapeId="0" xr:uid="{CC9F4BF2-8311-4916-A620-2507F67C943D}">
      <text>
        <t>[Threaded comment]
Your version of Excel allows you to read this threaded comment; however, any edits to it will get removed if the file is opened in a newer version of Excel. Learn more: https://go.microsoft.com/fwlink/?linkid=870924
Comment:
    Next, we multiply the matrix by itself, which has the effect of introducing indirect comparisons via a third item, and gets rid of zeros from the matrix, which we need to do.</t>
      </text>
    </comment>
    <comment ref="H76" authorId="8" shapeId="0" xr:uid="{50CCA9A9-D248-41E8-BDA2-6E028685DD2A}">
      <text>
        <t>[Threaded comment]
Your version of Excel allows you to read this threaded comment; however, any edits to it will get removed if the file is opened in a newer version of Excel. Learn more: https://go.microsoft.com/fwlink/?linkid=870924
Comment:
    And again - the cubed matrix, with additional indirect comparisons via two other items.</t>
      </text>
    </comment>
    <comment ref="Z76" authorId="9" shapeId="0" xr:uid="{5432C23B-35B5-4752-8745-0567E97C566D}">
      <text>
        <t>[Threaded comment]
Your version of Excel allows you to read this threaded comment; however, any edits to it will get removed if the file is opened in a newer version of Excel. Learn more: https://go.microsoft.com/fwlink/?linkid=870924
Comment:
    The transpose of the cubed matrix.</t>
      </text>
    </comment>
    <comment ref="H93" authorId="10" shapeId="0" xr:uid="{4F0ECC2F-1C08-4A9B-A76A-C7B0A5118148}">
      <text>
        <t>[Threaded comment]
Your version of Excel allows you to read this threaded comment; however, any edits to it will get removed if the file is opened in a newer version of Excel. Learn more: https://go.microsoft.com/fwlink/?linkid=870924
Comment:
    This matrix has pointwise division of the cubed matrix by its transpose. It's a 'reciprocal matrix' because e.g. (3, 1) = 1/(1, 3).</t>
      </text>
    </comment>
    <comment ref="S94" authorId="11" shapeId="0" xr:uid="{C69B4B38-C9E6-41EA-92C7-62501BBA3420}">
      <text>
        <t>[Threaded comment]
Your version of Excel allows you to read this threaded comment; however, any edits to it will get removed if the file is opened in a newer version of Excel. Learn more: https://go.microsoft.com/fwlink/?linkid=870924
Comment:
    To convert the reciprocal matrix to a vector of estimates, we use the least squares method here - first, we just take the mean of each matrix row.</t>
      </text>
    </comment>
    <comment ref="T94" authorId="12" shapeId="0" xr:uid="{0B58902C-AC34-44A3-8A56-865FA4FD48E9}">
      <text>
        <t>[Threaded comment]
Your version of Excel allows you to read this threaded comment; however, any edits to it will get removed if the file is opened in a newer version of Excel. Learn more: https://go.microsoft.com/fwlink/?linkid=870924
Comment:
    Next, we take the natural logarithm of the row means.</t>
      </text>
    </comment>
    <comment ref="U94" authorId="13" shapeId="0" xr:uid="{111CE07B-EA90-4B33-958A-1853C237A554}">
      <text>
        <t>[Threaded comment]
Your version of Excel allows you to read this threaded comment; however, any edits to it will get removed if the file is opened in a newer version of Excel. Learn more: https://go.microsoft.com/fwlink/?linkid=870924
Comment:
    Finally, we centre our estimates to have a mean of zero by subtracting the mean from each one. Done!</t>
      </text>
    </comment>
  </commentList>
</comments>
</file>

<file path=xl/sharedStrings.xml><?xml version="1.0" encoding="utf-8"?>
<sst xmlns="http://schemas.openxmlformats.org/spreadsheetml/2006/main" count="35" uniqueCount="27">
  <si>
    <t>Rasch Excel Demo:  How Rasch measures are calculated (more or less) in WinSteps, using the JMLE (Joint Maximum Likelihood Estimation) algorithm</t>
  </si>
  <si>
    <t>Iteration 0:  We start with a matrix of observed dichotomous values.</t>
  </si>
  <si>
    <t>OBSERVED RAW VALUES</t>
  </si>
  <si>
    <t>Items</t>
  </si>
  <si>
    <t>Persons</t>
  </si>
  <si>
    <t>A</t>
  </si>
  <si>
    <t>.</t>
  </si>
  <si>
    <t>B</t>
  </si>
  <si>
    <t>C</t>
  </si>
  <si>
    <t>D</t>
  </si>
  <si>
    <t>E</t>
  </si>
  <si>
    <t>F</t>
  </si>
  <si>
    <t>G</t>
  </si>
  <si>
    <t>H</t>
  </si>
  <si>
    <t>I</t>
  </si>
  <si>
    <t>Mean</t>
  </si>
  <si>
    <t>Log</t>
  </si>
  <si>
    <t>Estimate</t>
  </si>
  <si>
    <t>Moulton</t>
  </si>
  <si>
    <t>Pairwise 'wins' comparisons</t>
  </si>
  <si>
    <t>Additive smoothing matrix</t>
  </si>
  <si>
    <t>Additive smoothing constant</t>
  </si>
  <si>
    <t>Pairwise 'wins' comparisons with additive smoothing</t>
  </si>
  <si>
    <t>Squared</t>
  </si>
  <si>
    <t>Cubed</t>
  </si>
  <si>
    <t>Transposed</t>
  </si>
  <si>
    <t>Reciprocal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</si>
</sst>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00"/>
  </numFmts>
  <fonts count="6" x14ac:knownFonts="1">
    <font>
      <sz val="12"/>
      <color theme="1"/>
      <name val="Calibri"/>
      <family val="2"/>
      <scheme val="minor"/>
    </font>
    <font>
      <b/>
      <sz val="16"/>
      <color indexed="10"/>
      <name val="Arial"/>
      <family val="2"/>
    </font>
    <font>
      <b/>
      <sz val="10"/>
      <name val="Arial"/>
      <family val="2"/>
    </font>
    <font>
      <b/>
      <sz val="8"/>
      <color rgb="FF000000"/>
      <name val="Tahoma"/>
      <family val="2"/>
    </font>
    <font>
      <sz val="8"/>
      <color rgb="FF000000"/>
      <name val="Tahoma"/>
      <family val="2"/>
    </font>
    <font>
      <b/>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2" fontId="0" fillId="0" borderId="0" xfId="0" applyNumberFormat="1"/>
    <xf numFmtId="0" fontId="0" fillId="2" borderId="1"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3" borderId="3" xfId="0" applyFill="1" applyBorder="1"/>
    <xf numFmtId="0" fontId="0" fillId="3" borderId="5" xfId="0" applyFill="1" applyBorder="1"/>
    <xf numFmtId="0" fontId="0" fillId="3" borderId="1" xfId="0" applyFill="1" applyBorder="1"/>
    <xf numFmtId="0" fontId="0" fillId="3" borderId="2" xfId="0" applyFill="1" applyBorder="1"/>
    <xf numFmtId="0" fontId="0" fillId="3" borderId="9" xfId="0" applyFill="1" applyBorder="1"/>
    <xf numFmtId="0" fontId="5" fillId="5" borderId="1" xfId="0" applyFont="1" applyFill="1" applyBorder="1"/>
    <xf numFmtId="166" fontId="0" fillId="3" borderId="1" xfId="0" applyNumberFormat="1" applyFill="1" applyBorder="1"/>
    <xf numFmtId="166" fontId="0" fillId="4" borderId="1" xfId="0" applyNumberFormat="1" applyFill="1" applyBorder="1"/>
    <xf numFmtId="2" fontId="0" fillId="3" borderId="1" xfId="0" applyNumberFormat="1" applyFill="1" applyBorder="1"/>
    <xf numFmtId="0" fontId="5" fillId="0" borderId="0" xfId="0" applyFont="1"/>
    <xf numFmtId="165" fontId="0" fillId="3" borderId="2" xfId="0" applyNumberFormat="1" applyFill="1" applyBorder="1"/>
    <xf numFmtId="1" fontId="0" fillId="2" borderId="1" xfId="0" applyNumberFormat="1" applyFill="1" applyBorder="1" applyProtection="1">
      <protection locked="0"/>
    </xf>
    <xf numFmtId="1" fontId="0" fillId="2" borderId="2" xfId="0" applyNumberFormat="1" applyFill="1" applyBorder="1" applyProtection="1">
      <protection locked="0"/>
    </xf>
    <xf numFmtId="1" fontId="0" fillId="2" borderId="3" xfId="0" applyNumberFormat="1" applyFill="1" applyBorder="1" applyProtection="1">
      <protection locked="0"/>
    </xf>
    <xf numFmtId="1" fontId="0" fillId="2" borderId="4" xfId="0" applyNumberFormat="1" applyFill="1" applyBorder="1" applyProtection="1">
      <protection locked="0"/>
    </xf>
    <xf numFmtId="1" fontId="0" fillId="2" borderId="5" xfId="0" applyNumberFormat="1" applyFill="1" applyBorder="1" applyProtection="1">
      <protection locked="0"/>
    </xf>
    <xf numFmtId="1" fontId="0" fillId="2" borderId="6" xfId="0" applyNumberFormat="1" applyFill="1" applyBorder="1" applyProtection="1">
      <protection locked="0"/>
    </xf>
    <xf numFmtId="1" fontId="0" fillId="2" borderId="7" xfId="0" applyNumberFormat="1" applyFill="1" applyBorder="1" applyProtection="1">
      <protection locked="0"/>
    </xf>
    <xf numFmtId="1" fontId="0" fillId="2" borderId="8" xfId="0" applyNumberFormat="1" applyFill="1" applyBorder="1" applyProtection="1">
      <protection locked="0"/>
    </xf>
    <xf numFmtId="1" fontId="0" fillId="2" borderId="9" xfId="0" applyNumberFormat="1" applyFill="1" applyBorder="1" applyProtection="1">
      <protection locked="0"/>
    </xf>
    <xf numFmtId="164" fontId="0" fillId="3"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PAIR v JMLE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Sheet1!$V$94</c:f>
              <c:strCache>
                <c:ptCount val="1"/>
                <c:pt idx="0">
                  <c:v>Moulton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Sheet1!$U$95:$U$104</c:f>
              <c:numCache>
                <c:formatCode>0.000</c:formatCode>
                <c:ptCount val="10"/>
                <c:pt idx="0">
                  <c:v>-3.2972012903395989</c:v>
                </c:pt>
                <c:pt idx="1">
                  <c:v>-3.0814817494197451</c:v>
                </c:pt>
                <c:pt idx="2">
                  <c:v>-3.3036413438675449</c:v>
                </c:pt>
                <c:pt idx="3">
                  <c:v>-3.0814817494197451</c:v>
                </c:pt>
                <c:pt idx="4">
                  <c:v>-1.3044531135047988</c:v>
                </c:pt>
                <c:pt idx="5">
                  <c:v>0.26688461102023009</c:v>
                </c:pt>
                <c:pt idx="6">
                  <c:v>2.2863123051789978</c:v>
                </c:pt>
                <c:pt idx="7">
                  <c:v>2.5585537565917638</c:v>
                </c:pt>
                <c:pt idx="8">
                  <c:v>4.2203356018583822</c:v>
                </c:pt>
                <c:pt idx="9">
                  <c:v>4.7361729719020591</c:v>
                </c:pt>
              </c:numCache>
            </c:numRef>
          </c:xVal>
          <c:yVal>
            <c:numRef>
              <c:f>Sheet1!$V$95:$V$104</c:f>
              <c:numCache>
                <c:formatCode>0.00</c:formatCode>
                <c:ptCount val="10"/>
                <c:pt idx="0">
                  <c:v>-2.8437024753448124</c:v>
                </c:pt>
                <c:pt idx="1">
                  <c:v>-2.8446946217547073</c:v>
                </c:pt>
                <c:pt idx="2">
                  <c:v>-2.8446946217547073</c:v>
                </c:pt>
                <c:pt idx="3">
                  <c:v>-2.8446946217547073</c:v>
                </c:pt>
                <c:pt idx="4">
                  <c:v>-1.4029446753752959</c:v>
                </c:pt>
                <c:pt idx="5">
                  <c:v>-0.21222169530253743</c:v>
                </c:pt>
                <c:pt idx="6">
                  <c:v>2.3934245905295395</c:v>
                </c:pt>
                <c:pt idx="7">
                  <c:v>1.5907156150431998</c:v>
                </c:pt>
                <c:pt idx="8">
                  <c:v>4.5044062528570139</c:v>
                </c:pt>
                <c:pt idx="9">
                  <c:v>4.5044062528570139</c:v>
                </c:pt>
              </c:numCache>
            </c:numRef>
          </c:yVal>
          <c:smooth val="0"/>
          <c:extLst>
            <c:ext xmlns:c16="http://schemas.microsoft.com/office/drawing/2014/chart" uri="{C3380CC4-5D6E-409C-BE32-E72D297353CC}">
              <c16:uniqueId val="{00000000-1D3D-4617-9924-6DE4E0954C5A}"/>
            </c:ext>
          </c:extLst>
        </c:ser>
        <c:dLbls>
          <c:showLegendKey val="0"/>
          <c:showVal val="0"/>
          <c:showCatName val="0"/>
          <c:showSerName val="0"/>
          <c:showPercent val="0"/>
          <c:showBubbleSize val="0"/>
        </c:dLbls>
        <c:axId val="796207392"/>
        <c:axId val="796208112"/>
      </c:scatterChart>
      <c:valAx>
        <c:axId val="796207392"/>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208112"/>
        <c:crosses val="autoZero"/>
        <c:crossBetween val="midCat"/>
      </c:valAx>
      <c:valAx>
        <c:axId val="796208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207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231321</xdr:colOff>
      <xdr:row>91</xdr:row>
      <xdr:rowOff>36287</xdr:rowOff>
    </xdr:from>
    <xdr:to>
      <xdr:col>35</xdr:col>
      <xdr:colOff>13607</xdr:colOff>
      <xdr:row>115</xdr:row>
      <xdr:rowOff>108858</xdr:rowOff>
    </xdr:to>
    <xdr:graphicFrame macro="">
      <xdr:nvGraphicFramePr>
        <xdr:cNvPr id="2" name="Chart 1">
          <a:extLst>
            <a:ext uri="{FF2B5EF4-FFF2-40B4-BE49-F238E27FC236}">
              <a16:creationId xmlns:a16="http://schemas.microsoft.com/office/drawing/2014/main" id="{8DBFD978-985D-BF61-242A-248FE18E82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k Elliott" id="{791A8D1B-3103-42AA-9E1C-886F8596EFAA}" userId="S::melliott@cambridge.org::aa43c680-c718-40a4-be6f-f970b8389c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2" dT="2024-01-16T17:37:46.51" personId="{791A8D1B-3103-42AA-9E1C-886F8596EFAA}" id="{DA0CDEA4-143F-4420-85F8-D2C45B6C9FD7}">
    <text>This shows the number of persons who got 0 for item 1 and 1 for item 9.</text>
  </threadedComment>
  <threadedComment ref="I30" dT="2024-01-16T17:36:40.16" personId="{791A8D1B-3103-42AA-9E1C-886F8596EFAA}" id="{72B57EA4-6E0E-4579-962A-4652CCF23161}">
    <text xml:space="preserve">This shows the number of persons who got 1 for item 1 and 0 for item 9.
</text>
  </threadedComment>
  <threadedComment ref="U35" dT="2024-01-16T17:39:46.81" personId="{791A8D1B-3103-42AA-9E1C-886F8596EFAA}" id="{07880F03-501B-471D-8A0A-FDDBF6CFE385}">
    <text>The additive smoothing constant can be changed here.</text>
  </threadedComment>
  <threadedComment ref="J36" dT="2024-01-16T17:39:29.11" personId="{791A8D1B-3103-42AA-9E1C-886F8596EFAA}" id="{9FC23192-CAAD-4BCB-BFD5-EE6A820B16FD}">
    <text>This is a small constant we add to account for stochastic error, particularly between items of very different difficulty. It acts as a prior - large values tend to compress estimates.</text>
  </threadedComment>
  <threadedComment ref="I38" dT="2024-01-16T17:41:02.03" personId="{791A8D1B-3103-42AA-9E1C-886F8596EFAA}" id="{FE5B2130-115F-41D1-AAE6-DC7463BE4B15}">
    <text>We don't add the additive smoothing constant where there are no 'wins' either way (3 versus 1 and 1 versus 3 are both 0).</text>
  </threadedComment>
  <threadedComment ref="H48" dT="2024-01-16T17:41:39.37" personId="{791A8D1B-3103-42AA-9E1C-886F8596EFAA}" id="{AAC18B16-C3B6-451B-999D-9298D86DD067}">
    <text>This is the 'wins' matrix plus the additive smoothing.</text>
  </threadedComment>
  <threadedComment ref="H62" dT="2024-01-16T17:42:31.68" personId="{791A8D1B-3103-42AA-9E1C-886F8596EFAA}" id="{CC9F4BF2-8311-4916-A620-2507F67C943D}">
    <text>Next, we multiply the matrix by itself, which has the effect of introducing indirect comparisons via a third item, and gets rid of zeros from the matrix, which we need to do.</text>
  </threadedComment>
  <threadedComment ref="H76" dT="2024-01-16T17:43:39.86" personId="{791A8D1B-3103-42AA-9E1C-886F8596EFAA}" id="{50CCA9A9-D248-41E8-BDA2-6E028685DD2A}">
    <text>And again - the cubed matrix, with additional indirect comparisons via two other items.</text>
  </threadedComment>
  <threadedComment ref="Z76" dT="2024-01-16T17:43:54.87" personId="{791A8D1B-3103-42AA-9E1C-886F8596EFAA}" id="{5432C23B-35B5-4752-8745-0567E97C566D}">
    <text>The transpose of the cubed matrix.</text>
  </threadedComment>
  <threadedComment ref="H93" dT="2024-01-16T17:45:06.54" personId="{791A8D1B-3103-42AA-9E1C-886F8596EFAA}" id="{4F0ECC2F-1C08-4A9B-A76A-C7B0A5118148}">
    <text>This matrix has pointwise division of the cubed matrix by its transpose. It's a 'reciprocal matrix' because e.g. (3, 1) = 1/(1, 3).</text>
  </threadedComment>
  <threadedComment ref="S94" dT="2024-01-16T17:46:05.32" personId="{791A8D1B-3103-42AA-9E1C-886F8596EFAA}" id="{C69B4B38-C9E6-41EA-92C7-62501BBA3420}">
    <text>To convert the reciprocal matrix to a vector of estimates, we use the least squares method here - first, we just take the mean of each matrix row.</text>
  </threadedComment>
  <threadedComment ref="T94" dT="2024-01-16T17:46:28.54" personId="{791A8D1B-3103-42AA-9E1C-886F8596EFAA}" id="{0B58902C-AC34-44A3-8A56-865FA4FD48E9}">
    <text>Next, we take the natural logarithm of the row means.</text>
  </threadedComment>
  <threadedComment ref="U94" dT="2024-01-16T17:47:11.57" personId="{791A8D1B-3103-42AA-9E1C-886F8596EFAA}" id="{111CE07B-EA90-4B33-958A-1853C237A554}">
    <text>Finally, we centre our estimates to have a mean of zero by subtracting the mean from each one. Done!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EAD9D-31B2-EC4C-9656-0D4CEFBDB63F}">
  <dimension ref="A1:AJ105"/>
  <sheetViews>
    <sheetView tabSelected="1" topLeftCell="H82" zoomScale="70" zoomScaleNormal="70" workbookViewId="0">
      <selection activeCell="I78" sqref="I78"/>
    </sheetView>
  </sheetViews>
  <sheetFormatPr defaultColWidth="5.6640625" defaultRowHeight="15.5" x14ac:dyDescent="0.35"/>
  <cols>
    <col min="6" max="6" width="7.33203125" customWidth="1"/>
    <col min="9" max="9" width="11.83203125" bestFit="1" customWidth="1"/>
    <col min="10" max="12" width="10.1640625" bestFit="1" customWidth="1"/>
    <col min="13" max="14" width="10.08203125" bestFit="1" customWidth="1"/>
    <col min="15" max="17" width="9" bestFit="1" customWidth="1"/>
    <col min="18" max="19" width="7.9140625" bestFit="1" customWidth="1"/>
    <col min="20" max="20" width="6.5" bestFit="1" customWidth="1"/>
    <col min="21" max="21" width="8.4140625" bestFit="1" customWidth="1"/>
    <col min="22" max="22" width="8.33203125" bestFit="1" customWidth="1"/>
    <col min="27" max="36" width="9.58203125" customWidth="1"/>
    <col min="260" max="260" width="7.33203125" customWidth="1"/>
    <col min="516" max="516" width="7.33203125" customWidth="1"/>
    <col min="772" max="772" width="7.33203125" customWidth="1"/>
    <col min="1028" max="1028" width="7.33203125" customWidth="1"/>
    <col min="1284" max="1284" width="7.33203125" customWidth="1"/>
    <col min="1540" max="1540" width="7.33203125" customWidth="1"/>
    <col min="1796" max="1796" width="7.33203125" customWidth="1"/>
    <col min="2052" max="2052" width="7.33203125" customWidth="1"/>
    <col min="2308" max="2308" width="7.33203125" customWidth="1"/>
    <col min="2564" max="2564" width="7.33203125" customWidth="1"/>
    <col min="2820" max="2820" width="7.33203125" customWidth="1"/>
    <col min="3076" max="3076" width="7.33203125" customWidth="1"/>
    <col min="3332" max="3332" width="7.33203125" customWidth="1"/>
    <col min="3588" max="3588" width="7.33203125" customWidth="1"/>
    <col min="3844" max="3844" width="7.33203125" customWidth="1"/>
    <col min="4100" max="4100" width="7.33203125" customWidth="1"/>
    <col min="4356" max="4356" width="7.33203125" customWidth="1"/>
    <col min="4612" max="4612" width="7.33203125" customWidth="1"/>
    <col min="4868" max="4868" width="7.33203125" customWidth="1"/>
    <col min="5124" max="5124" width="7.33203125" customWidth="1"/>
    <col min="5380" max="5380" width="7.33203125" customWidth="1"/>
    <col min="5636" max="5636" width="7.33203125" customWidth="1"/>
    <col min="5892" max="5892" width="7.33203125" customWidth="1"/>
    <col min="6148" max="6148" width="7.33203125" customWidth="1"/>
    <col min="6404" max="6404" width="7.33203125" customWidth="1"/>
    <col min="6660" max="6660" width="7.33203125" customWidth="1"/>
    <col min="6916" max="6916" width="7.33203125" customWidth="1"/>
    <col min="7172" max="7172" width="7.33203125" customWidth="1"/>
    <col min="7428" max="7428" width="7.33203125" customWidth="1"/>
    <col min="7684" max="7684" width="7.33203125" customWidth="1"/>
    <col min="7940" max="7940" width="7.33203125" customWidth="1"/>
    <col min="8196" max="8196" width="7.33203125" customWidth="1"/>
    <col min="8452" max="8452" width="7.33203125" customWidth="1"/>
    <col min="8708" max="8708" width="7.33203125" customWidth="1"/>
    <col min="8964" max="8964" width="7.33203125" customWidth="1"/>
    <col min="9220" max="9220" width="7.33203125" customWidth="1"/>
    <col min="9476" max="9476" width="7.33203125" customWidth="1"/>
    <col min="9732" max="9732" width="7.33203125" customWidth="1"/>
    <col min="9988" max="9988" width="7.33203125" customWidth="1"/>
    <col min="10244" max="10244" width="7.33203125" customWidth="1"/>
    <col min="10500" max="10500" width="7.33203125" customWidth="1"/>
    <col min="10756" max="10756" width="7.33203125" customWidth="1"/>
    <col min="11012" max="11012" width="7.33203125" customWidth="1"/>
    <col min="11268" max="11268" width="7.33203125" customWidth="1"/>
    <col min="11524" max="11524" width="7.33203125" customWidth="1"/>
    <col min="11780" max="11780" width="7.33203125" customWidth="1"/>
    <col min="12036" max="12036" width="7.33203125" customWidth="1"/>
    <col min="12292" max="12292" width="7.33203125" customWidth="1"/>
    <col min="12548" max="12548" width="7.33203125" customWidth="1"/>
    <col min="12804" max="12804" width="7.33203125" customWidth="1"/>
    <col min="13060" max="13060" width="7.33203125" customWidth="1"/>
    <col min="13316" max="13316" width="7.33203125" customWidth="1"/>
    <col min="13572" max="13572" width="7.33203125" customWidth="1"/>
    <col min="13828" max="13828" width="7.33203125" customWidth="1"/>
    <col min="14084" max="14084" width="7.33203125" customWidth="1"/>
    <col min="14340" max="14340" width="7.33203125" customWidth="1"/>
    <col min="14596" max="14596" width="7.33203125" customWidth="1"/>
    <col min="14852" max="14852" width="7.33203125" customWidth="1"/>
    <col min="15108" max="15108" width="7.33203125" customWidth="1"/>
    <col min="15364" max="15364" width="7.33203125" customWidth="1"/>
    <col min="15620" max="15620" width="7.33203125" customWidth="1"/>
    <col min="15876" max="15876" width="7.33203125" customWidth="1"/>
    <col min="16132" max="16132" width="7.33203125" customWidth="1"/>
  </cols>
  <sheetData>
    <row r="1" spans="1:36" ht="20" x14ac:dyDescent="0.4">
      <c r="A1" s="1" t="s">
        <v>0</v>
      </c>
      <c r="B1" s="1"/>
      <c r="C1" s="1"/>
      <c r="D1" s="1"/>
      <c r="E1" s="1"/>
    </row>
    <row r="2" spans="1:36" ht="20" x14ac:dyDescent="0.4">
      <c r="B2" s="1"/>
      <c r="C2" s="1"/>
      <c r="D2" s="1"/>
      <c r="E2" s="1"/>
    </row>
    <row r="5" spans="1:36" x14ac:dyDescent="0.35">
      <c r="H5" s="2" t="s">
        <v>1</v>
      </c>
    </row>
    <row r="7" spans="1:36" x14ac:dyDescent="0.35">
      <c r="H7" s="2" t="s">
        <v>2</v>
      </c>
      <c r="N7" t="s">
        <v>3</v>
      </c>
    </row>
    <row r="8" spans="1:36" ht="16" thickBot="1" x14ac:dyDescent="0.4">
      <c r="I8">
        <v>1</v>
      </c>
      <c r="J8">
        <v>2</v>
      </c>
      <c r="K8">
        <v>3</v>
      </c>
      <c r="L8">
        <v>4</v>
      </c>
      <c r="M8">
        <v>5</v>
      </c>
      <c r="N8">
        <v>6</v>
      </c>
      <c r="O8">
        <v>7</v>
      </c>
      <c r="P8">
        <v>8</v>
      </c>
      <c r="Q8">
        <v>9</v>
      </c>
      <c r="R8">
        <v>10</v>
      </c>
    </row>
    <row r="9" spans="1:36" x14ac:dyDescent="0.35">
      <c r="F9" t="s">
        <v>4</v>
      </c>
      <c r="H9" t="s">
        <v>5</v>
      </c>
      <c r="I9" s="23" t="s">
        <v>6</v>
      </c>
      <c r="J9" s="24">
        <v>1</v>
      </c>
      <c r="K9" s="24">
        <v>1</v>
      </c>
      <c r="L9" s="24">
        <v>1</v>
      </c>
      <c r="M9" s="24">
        <v>1</v>
      </c>
      <c r="N9" s="24">
        <v>1</v>
      </c>
      <c r="O9" s="24">
        <v>1</v>
      </c>
      <c r="P9" s="24">
        <v>1</v>
      </c>
      <c r="Q9" s="24">
        <v>0</v>
      </c>
      <c r="R9" s="25">
        <v>1</v>
      </c>
      <c r="AI9" s="3"/>
      <c r="AJ9" s="3"/>
    </row>
    <row r="10" spans="1:36" x14ac:dyDescent="0.35">
      <c r="H10" t="s">
        <v>7</v>
      </c>
      <c r="I10" s="26">
        <v>1</v>
      </c>
      <c r="J10" s="22">
        <v>1</v>
      </c>
      <c r="K10" s="22">
        <v>1</v>
      </c>
      <c r="L10" s="22">
        <v>1</v>
      </c>
      <c r="M10" s="22">
        <v>1</v>
      </c>
      <c r="N10" s="22">
        <v>1</v>
      </c>
      <c r="O10" s="22">
        <v>1</v>
      </c>
      <c r="P10" s="22">
        <v>0</v>
      </c>
      <c r="Q10" s="22">
        <v>1</v>
      </c>
      <c r="R10" s="27">
        <v>0</v>
      </c>
      <c r="AI10" s="3"/>
      <c r="AJ10" s="3"/>
    </row>
    <row r="11" spans="1:36" x14ac:dyDescent="0.35">
      <c r="H11" t="s">
        <v>8</v>
      </c>
      <c r="I11" s="26">
        <v>1</v>
      </c>
      <c r="J11" s="22">
        <v>1</v>
      </c>
      <c r="K11" s="22">
        <v>1</v>
      </c>
      <c r="L11" s="22">
        <v>1</v>
      </c>
      <c r="M11" s="22">
        <v>1</v>
      </c>
      <c r="N11" s="22">
        <v>1</v>
      </c>
      <c r="O11" s="22">
        <v>0</v>
      </c>
      <c r="P11" s="22">
        <v>1</v>
      </c>
      <c r="Q11" s="22">
        <v>0</v>
      </c>
      <c r="R11" s="27">
        <v>0</v>
      </c>
      <c r="AI11" s="3"/>
      <c r="AJ11" s="3"/>
    </row>
    <row r="12" spans="1:36" x14ac:dyDescent="0.35">
      <c r="H12" t="s">
        <v>9</v>
      </c>
      <c r="I12" s="26">
        <v>1</v>
      </c>
      <c r="J12" s="22">
        <v>1</v>
      </c>
      <c r="K12" s="22">
        <v>1</v>
      </c>
      <c r="L12" s="22">
        <v>1</v>
      </c>
      <c r="M12" s="22">
        <v>1</v>
      </c>
      <c r="N12" s="22">
        <v>1</v>
      </c>
      <c r="O12" s="22">
        <v>0</v>
      </c>
      <c r="P12" s="22">
        <v>1</v>
      </c>
      <c r="Q12" s="22">
        <v>0</v>
      </c>
      <c r="R12" s="27">
        <v>0</v>
      </c>
      <c r="AI12" s="3"/>
      <c r="AJ12" s="3"/>
    </row>
    <row r="13" spans="1:36" x14ac:dyDescent="0.35">
      <c r="H13" t="s">
        <v>10</v>
      </c>
      <c r="I13" s="26">
        <v>1</v>
      </c>
      <c r="J13" s="22">
        <v>1</v>
      </c>
      <c r="K13" s="22">
        <v>1</v>
      </c>
      <c r="L13" s="22">
        <v>1</v>
      </c>
      <c r="M13" s="22">
        <v>1</v>
      </c>
      <c r="N13" s="22">
        <v>1</v>
      </c>
      <c r="O13" s="22">
        <v>0</v>
      </c>
      <c r="P13" s="22">
        <v>1</v>
      </c>
      <c r="Q13" s="22">
        <v>0</v>
      </c>
      <c r="R13" s="27">
        <v>0</v>
      </c>
      <c r="AI13" s="3"/>
      <c r="AJ13" s="3"/>
    </row>
    <row r="14" spans="1:36" x14ac:dyDescent="0.35">
      <c r="H14" t="s">
        <v>11</v>
      </c>
      <c r="I14" s="26">
        <v>1</v>
      </c>
      <c r="J14" s="22">
        <v>1</v>
      </c>
      <c r="K14" s="22">
        <v>1</v>
      </c>
      <c r="L14" s="22">
        <v>1</v>
      </c>
      <c r="M14" s="22">
        <v>1</v>
      </c>
      <c r="N14" s="22">
        <v>0</v>
      </c>
      <c r="O14" s="22">
        <v>1</v>
      </c>
      <c r="P14" s="22">
        <v>0</v>
      </c>
      <c r="Q14" s="22">
        <v>0</v>
      </c>
      <c r="R14" s="27">
        <v>0</v>
      </c>
      <c r="AI14" s="3"/>
      <c r="AJ14" s="3"/>
    </row>
    <row r="15" spans="1:36" x14ac:dyDescent="0.35">
      <c r="H15" t="s">
        <v>12</v>
      </c>
      <c r="I15" s="26">
        <v>1</v>
      </c>
      <c r="J15" s="22">
        <v>1</v>
      </c>
      <c r="K15" s="22">
        <v>1</v>
      </c>
      <c r="L15" s="22">
        <v>1</v>
      </c>
      <c r="M15" s="22">
        <v>0</v>
      </c>
      <c r="N15" s="22">
        <v>1</v>
      </c>
      <c r="O15" s="22">
        <v>0</v>
      </c>
      <c r="P15" s="22">
        <v>0</v>
      </c>
      <c r="Q15" s="22">
        <v>0</v>
      </c>
      <c r="R15" s="27">
        <v>0</v>
      </c>
      <c r="AI15" s="3"/>
      <c r="AJ15" s="3"/>
    </row>
    <row r="16" spans="1:36" x14ac:dyDescent="0.35">
      <c r="H16" t="s">
        <v>13</v>
      </c>
      <c r="I16" s="26">
        <v>1</v>
      </c>
      <c r="J16" s="22">
        <v>0</v>
      </c>
      <c r="K16" s="22">
        <v>1</v>
      </c>
      <c r="L16" s="22">
        <v>0</v>
      </c>
      <c r="M16" s="22">
        <v>1</v>
      </c>
      <c r="N16" s="22">
        <v>0</v>
      </c>
      <c r="O16" s="22">
        <v>0</v>
      </c>
      <c r="P16" s="22">
        <v>0</v>
      </c>
      <c r="Q16" s="22">
        <v>0</v>
      </c>
      <c r="R16" s="27">
        <v>0</v>
      </c>
      <c r="AI16" s="3"/>
      <c r="AJ16" s="3"/>
    </row>
    <row r="17" spans="6:36" ht="16" thickBot="1" x14ac:dyDescent="0.4">
      <c r="H17" t="s">
        <v>14</v>
      </c>
      <c r="I17" s="28">
        <v>0</v>
      </c>
      <c r="J17" s="29">
        <v>1</v>
      </c>
      <c r="K17" s="29">
        <v>0</v>
      </c>
      <c r="L17" s="29">
        <v>1</v>
      </c>
      <c r="M17" s="29">
        <v>0</v>
      </c>
      <c r="N17" s="29">
        <v>0</v>
      </c>
      <c r="O17" s="29">
        <v>0</v>
      </c>
      <c r="P17" s="29">
        <v>0</v>
      </c>
      <c r="Q17" s="29">
        <v>0</v>
      </c>
      <c r="R17" s="30">
        <v>0</v>
      </c>
      <c r="AI17" s="3"/>
      <c r="AJ17" s="3"/>
    </row>
    <row r="20" spans="6:36" x14ac:dyDescent="0.35">
      <c r="H20" s="20" t="s">
        <v>19</v>
      </c>
      <c r="I20" s="20"/>
      <c r="J20" s="20"/>
      <c r="K20" s="20"/>
      <c r="N20" t="s">
        <v>3</v>
      </c>
    </row>
    <row r="21" spans="6:36" ht="16" thickBot="1" x14ac:dyDescent="0.4">
      <c r="I21">
        <v>1</v>
      </c>
      <c r="J21">
        <v>2</v>
      </c>
      <c r="K21">
        <v>3</v>
      </c>
      <c r="L21">
        <v>4</v>
      </c>
      <c r="M21">
        <v>5</v>
      </c>
      <c r="N21">
        <v>6</v>
      </c>
      <c r="O21">
        <v>7</v>
      </c>
      <c r="P21">
        <v>8</v>
      </c>
      <c r="Q21">
        <v>9</v>
      </c>
      <c r="R21">
        <v>10</v>
      </c>
    </row>
    <row r="22" spans="6:36" x14ac:dyDescent="0.35">
      <c r="F22" t="s">
        <v>3</v>
      </c>
      <c r="H22">
        <v>1</v>
      </c>
      <c r="I22" s="14"/>
      <c r="J22" s="5">
        <f>COUNTIFS(J9:J17,"=1",I9:I17,"=0")</f>
        <v>1</v>
      </c>
      <c r="K22" s="11">
        <f>COUNTIFS(K9:K17,"=1",I9:I17,"=0")</f>
        <v>0</v>
      </c>
      <c r="L22" s="5">
        <f>COUNTIFS(L9:L17,"=1",I9:I17,"=0")</f>
        <v>1</v>
      </c>
      <c r="M22" s="5">
        <f>COUNTIFS(M9:M17,"=1",I9:I17,"=0")</f>
        <v>0</v>
      </c>
      <c r="N22" s="5">
        <f>COUNTIFS(N9:N17,"=1",I9:I17,"=0")</f>
        <v>0</v>
      </c>
      <c r="O22" s="5">
        <f>COUNTIFS(O9:O17,"=1",I9:I17,"=0")</f>
        <v>0</v>
      </c>
      <c r="P22" s="5">
        <f>COUNTIFS(P9:P17,"=1",I9:I17,"=0")</f>
        <v>0</v>
      </c>
      <c r="Q22" s="5">
        <f>COUNTIFS(Q9:Q17,"=1",I9:I17,"=0")</f>
        <v>0</v>
      </c>
      <c r="R22" s="6">
        <f>COUNTIFS(R9:R17,"=1",I9:I17,"=0")</f>
        <v>0</v>
      </c>
    </row>
    <row r="23" spans="6:36" x14ac:dyDescent="0.35">
      <c r="H23">
        <v>2</v>
      </c>
      <c r="I23" s="7">
        <f>COUNTIFS(I9:I17,"=1",J9:J17,"=0")</f>
        <v>1</v>
      </c>
      <c r="J23" s="13"/>
      <c r="K23" s="4">
        <f>COUNTIFS(K9:K17,"=1",J9:J17,"=0")</f>
        <v>1</v>
      </c>
      <c r="L23" s="13">
        <f>COUNTIFS(L9:L17,"=1",J9:J17,"=0")</f>
        <v>0</v>
      </c>
      <c r="M23" s="4">
        <f>COUNTIFS(M9:M17,"=1",J9:J17,"=0")</f>
        <v>1</v>
      </c>
      <c r="N23" s="4">
        <f>COUNTIFS(N9:N17,"=1",J9:J17,"=0")</f>
        <v>0</v>
      </c>
      <c r="O23" s="4">
        <f>COUNTIFS(O9:O17,"=1",J9:J17,"=0")</f>
        <v>0</v>
      </c>
      <c r="P23" s="4">
        <f>COUNTIFS(P9:P17,"=1",J9:J17,"=0")</f>
        <v>0</v>
      </c>
      <c r="Q23" s="4">
        <f>COUNTIFS(Q9:Q17,"=1",J9:J17,"=0")</f>
        <v>0</v>
      </c>
      <c r="R23" s="8">
        <f>COUNTIFS(R9:R17,"=1",J9:J17,"=0")</f>
        <v>0</v>
      </c>
    </row>
    <row r="24" spans="6:36" x14ac:dyDescent="0.35">
      <c r="H24">
        <v>3</v>
      </c>
      <c r="I24" s="12">
        <f>COUNTIFS(I9:I17,"=1",K9:K17,"=0")</f>
        <v>0</v>
      </c>
      <c r="J24" s="4">
        <f>COUNTIFS(J9:J17,"=1",K9:K17,"=0")</f>
        <v>1</v>
      </c>
      <c r="K24" s="13"/>
      <c r="L24" s="4">
        <f>COUNTIFS(L9:L17,"=1",K9:K17,"=0")</f>
        <v>1</v>
      </c>
      <c r="M24" s="4">
        <f>COUNTIFS(M9:M17,"=1",K9:K17,"=0")</f>
        <v>0</v>
      </c>
      <c r="N24" s="4">
        <f>COUNTIFS(N9:N17,"=1",K9:K17,"=0")</f>
        <v>0</v>
      </c>
      <c r="O24" s="4">
        <f>COUNTIFS(O9:O17,"=1",K9:K17,"=0")</f>
        <v>0</v>
      </c>
      <c r="P24" s="4">
        <f>COUNTIFS(P9:P17,"=1",K9:K17,"=0")</f>
        <v>0</v>
      </c>
      <c r="Q24" s="4">
        <f>COUNTIFS(Q9:Q17,"=1",K9:K17,"=0")</f>
        <v>0</v>
      </c>
      <c r="R24" s="8">
        <f>COUNTIFS(R9:R17,"=1",K9:K17,"=0")</f>
        <v>0</v>
      </c>
    </row>
    <row r="25" spans="6:36" x14ac:dyDescent="0.35">
      <c r="H25">
        <v>4</v>
      </c>
      <c r="I25" s="7">
        <f>COUNTIFS(I9:I17,"=1",L9:L17,"=0")</f>
        <v>1</v>
      </c>
      <c r="J25" s="13">
        <f>COUNTIFS(J9:J17,"=1",L9:L17,"=0")</f>
        <v>0</v>
      </c>
      <c r="K25" s="4">
        <f>COUNTIFS(K9:K17,"=1",L9:L17,"=0")</f>
        <v>1</v>
      </c>
      <c r="L25" s="13"/>
      <c r="M25" s="4">
        <f>COUNTIFS(M9:M17,"=1",L9:L17,"=0")</f>
        <v>1</v>
      </c>
      <c r="N25" s="4">
        <f>COUNTIFS(N9:N17,"=1",L9:L17,"=0")</f>
        <v>0</v>
      </c>
      <c r="O25" s="4">
        <f>COUNTIFS(O9:O17,"=1",L9:L17,"=0")</f>
        <v>0</v>
      </c>
      <c r="P25" s="4">
        <f>COUNTIFS(P9:P17,"=1",L9:L17,"=0")</f>
        <v>0</v>
      </c>
      <c r="Q25" s="4">
        <f>COUNTIFS(Q9:Q17,"=1",L9:L17,"=0")</f>
        <v>0</v>
      </c>
      <c r="R25" s="8">
        <f>COUNTIFS(R9:R17,"=1",L9:L17,"=0")</f>
        <v>0</v>
      </c>
    </row>
    <row r="26" spans="6:36" x14ac:dyDescent="0.35">
      <c r="H26">
        <v>5</v>
      </c>
      <c r="I26" s="7">
        <f>COUNTIFS(I9:I17,"=1",M9:M17,"=0")</f>
        <v>1</v>
      </c>
      <c r="J26" s="4">
        <f>COUNTIFS(J9:J17,"=1",M9:M17,"=0")</f>
        <v>2</v>
      </c>
      <c r="K26" s="4">
        <f>COUNTIFS(K9:K17,"=1",M9:M17,"=0")</f>
        <v>1</v>
      </c>
      <c r="L26" s="4">
        <f>COUNTIFS(L9:L17,"=1",M9:M17,"=0")</f>
        <v>2</v>
      </c>
      <c r="M26" s="13"/>
      <c r="N26" s="4">
        <f>COUNTIFS(N9:N17,"=1",M9:M17,"=0")</f>
        <v>1</v>
      </c>
      <c r="O26" s="4">
        <f>COUNTIFS(O9:O17,"=1",M9:M17,"=0")</f>
        <v>0</v>
      </c>
      <c r="P26" s="4">
        <f>COUNTIFS(P9:P17,"=1",M9:M17,"=0")</f>
        <v>0</v>
      </c>
      <c r="Q26" s="4">
        <f>COUNTIFS(Q9:Q17,"=1",M9:M17,"=0")</f>
        <v>0</v>
      </c>
      <c r="R26" s="8">
        <f>COUNTIFS(R9:R17,"=1",M9:M17,"=0")</f>
        <v>0</v>
      </c>
    </row>
    <row r="27" spans="6:36" x14ac:dyDescent="0.35">
      <c r="H27">
        <v>6</v>
      </c>
      <c r="I27" s="7">
        <f>COUNTIFS(I9:I17,"=1",N9:N17,"=0")</f>
        <v>2</v>
      </c>
      <c r="J27" s="4">
        <f>COUNTIFS(J9:J17,"=1",N9:N17,"=0")</f>
        <v>2</v>
      </c>
      <c r="K27" s="4">
        <f>COUNTIFS(K9:K17,"=1",N9:N17,"=0")</f>
        <v>2</v>
      </c>
      <c r="L27" s="4">
        <f>COUNTIFS(L9:L17,"=1",N9:N17,"=0")</f>
        <v>2</v>
      </c>
      <c r="M27" s="4">
        <f>COUNTIFS(M9:M17,"=1",N9:N17,"=0")</f>
        <v>2</v>
      </c>
      <c r="N27" s="13"/>
      <c r="O27" s="4">
        <f>COUNTIFS(O9:O17,"=1",N9:N17,"=0")</f>
        <v>1</v>
      </c>
      <c r="P27" s="4">
        <f>COUNTIFS(P9:P17,"=1",N9:N17,"=0")</f>
        <v>0</v>
      </c>
      <c r="Q27" s="4">
        <f>COUNTIFS(Q9:Q17,"=1",N9:N17,"=0")</f>
        <v>0</v>
      </c>
      <c r="R27" s="8">
        <f>COUNTIFS(R9:R17,"=1",N9:N17,"=0")</f>
        <v>0</v>
      </c>
    </row>
    <row r="28" spans="6:36" x14ac:dyDescent="0.35">
      <c r="H28">
        <v>7</v>
      </c>
      <c r="I28" s="7">
        <f>COUNTIFS(I9:I17,"=1",O9:O17,"=0")</f>
        <v>5</v>
      </c>
      <c r="J28" s="4">
        <f>COUNTIFS(J9:J17,"=1",O9:O17,"=0")</f>
        <v>5</v>
      </c>
      <c r="K28" s="4">
        <f>COUNTIFS(K9:K17,"=1",O9:O17,"=0")</f>
        <v>5</v>
      </c>
      <c r="L28" s="4">
        <f>COUNTIFS(L9:L17,"=1",O9:O17,"=0")</f>
        <v>5</v>
      </c>
      <c r="M28" s="4">
        <f>COUNTIFS(M9:M17,"=1",O9:O17,"=0")</f>
        <v>4</v>
      </c>
      <c r="N28" s="4">
        <f>COUNTIFS(N9:N17,"=1",O9:O17,"=0")</f>
        <v>4</v>
      </c>
      <c r="O28" s="13"/>
      <c r="P28" s="4">
        <f>COUNTIFS(P9:P17,"=1",O9:O17,"=0")</f>
        <v>3</v>
      </c>
      <c r="Q28" s="4">
        <f>COUNTIFS(Q9:Q17,"=1",O9:O17,"=0")</f>
        <v>0</v>
      </c>
      <c r="R28" s="8">
        <f>COUNTIFS(R9:R17,"=1",O9:O17,"=0")</f>
        <v>0</v>
      </c>
    </row>
    <row r="29" spans="6:36" x14ac:dyDescent="0.35">
      <c r="H29">
        <v>8</v>
      </c>
      <c r="I29" s="7">
        <f>COUNTIFS(I9:I17,"=1",P9:P17,"=0")</f>
        <v>4</v>
      </c>
      <c r="J29" s="4">
        <f>COUNTIFS(J9:J17,"=1",P9:P17,"=0")</f>
        <v>4</v>
      </c>
      <c r="K29" s="4">
        <f>COUNTIFS(K9:K17,"=1",P9:P17,"=0")</f>
        <v>4</v>
      </c>
      <c r="L29" s="4">
        <f>COUNTIFS(L9:L17,"=1",P9:P17,"=0")</f>
        <v>4</v>
      </c>
      <c r="M29" s="4">
        <f>COUNTIFS(M9:M17,"=1",P9:P17,"=0")</f>
        <v>3</v>
      </c>
      <c r="N29" s="4">
        <f>COUNTIFS(N9:N17,"=1",P9:P17,"=0")</f>
        <v>2</v>
      </c>
      <c r="O29" s="4">
        <f>COUNTIFS(O9:O17,"=1",P9:P17,"=0")</f>
        <v>2</v>
      </c>
      <c r="P29" s="13"/>
      <c r="Q29" s="4">
        <f>COUNTIFS(Q9:Q17,"=1",P9:P17,"=0")</f>
        <v>1</v>
      </c>
      <c r="R29" s="8">
        <f>COUNTIFS(R9:R17,"=1",P9:P17,"=0")</f>
        <v>0</v>
      </c>
    </row>
    <row r="30" spans="6:36" x14ac:dyDescent="0.35">
      <c r="H30">
        <v>9</v>
      </c>
      <c r="I30" s="7">
        <f>COUNTIFS(I9:I17,"=1",Q9:Q17,"=0")</f>
        <v>6</v>
      </c>
      <c r="J30" s="4">
        <f>COUNTIFS(J9:J17,"=1",Q9:Q17,"=0")</f>
        <v>7</v>
      </c>
      <c r="K30" s="4">
        <f>COUNTIFS(K9:K17,"=1",Q9:Q17,"=0")</f>
        <v>7</v>
      </c>
      <c r="L30" s="4">
        <f>COUNTIFS(L9:L17,"=1",Q9:Q17,"=0")</f>
        <v>7</v>
      </c>
      <c r="M30" s="4">
        <f>COUNTIFS(M9:M17,"=1",Q9:Q17,"=0")</f>
        <v>6</v>
      </c>
      <c r="N30" s="4">
        <f>COUNTIFS(N9:N17,"=1",Q9:Q17,"=0")</f>
        <v>5</v>
      </c>
      <c r="O30" s="4">
        <f>COUNTIFS(O9:O17,"=1",Q9:Q17,"=0")</f>
        <v>2</v>
      </c>
      <c r="P30" s="4">
        <f>COUNTIFS(P9:P17,"=1",Q9:Q17,"=0")</f>
        <v>4</v>
      </c>
      <c r="Q30" s="13"/>
      <c r="R30" s="8">
        <f>COUNTIFS(R9:R17,"=1",Q9:Q17,"=0")</f>
        <v>1</v>
      </c>
    </row>
    <row r="31" spans="6:36" ht="16" thickBot="1" x14ac:dyDescent="0.4">
      <c r="H31">
        <v>10</v>
      </c>
      <c r="I31" s="9">
        <f>COUNTIFS(I9:I17,"=1",R9:R17,"=0")</f>
        <v>7</v>
      </c>
      <c r="J31" s="10">
        <f>COUNTIFS(J9:J17,"=1",R9:R17,"=0")</f>
        <v>7</v>
      </c>
      <c r="K31" s="10">
        <f>COUNTIFS(K9:K17,"=1",R9:R17,"=0")</f>
        <v>7</v>
      </c>
      <c r="L31" s="10">
        <f>COUNTIFS(L9:L17,"=1",R9:R17,"=0")</f>
        <v>7</v>
      </c>
      <c r="M31" s="10">
        <f>COUNTIFS(M9:M17,"=1",R9:R17,"=0")</f>
        <v>6</v>
      </c>
      <c r="N31" s="10">
        <f>COUNTIFS(N9:N17,"=1",R9:R17,"=0")</f>
        <v>5</v>
      </c>
      <c r="O31" s="10">
        <f>COUNTIFS(O9:O17,"=1",R9:R17,"=0")</f>
        <v>2</v>
      </c>
      <c r="P31" s="10">
        <f>COUNTIFS(P9:P17,"=1",R9:R17,"=0")</f>
        <v>3</v>
      </c>
      <c r="Q31" s="10">
        <f>COUNTIFS(Q9:Q17,"=1",R9:R17,"=0")</f>
        <v>1</v>
      </c>
      <c r="R31" s="15"/>
    </row>
    <row r="34" spans="6:21" x14ac:dyDescent="0.35">
      <c r="H34" s="20" t="s">
        <v>20</v>
      </c>
      <c r="U34" s="20" t="s">
        <v>21</v>
      </c>
    </row>
    <row r="35" spans="6:21" ht="16" thickBot="1" x14ac:dyDescent="0.4">
      <c r="I35">
        <v>1</v>
      </c>
      <c r="J35">
        <v>2</v>
      </c>
      <c r="K35">
        <v>3</v>
      </c>
      <c r="L35">
        <v>4</v>
      </c>
      <c r="M35">
        <v>5</v>
      </c>
      <c r="N35">
        <v>6</v>
      </c>
      <c r="O35">
        <v>7</v>
      </c>
      <c r="P35">
        <v>8</v>
      </c>
      <c r="Q35">
        <v>9</v>
      </c>
      <c r="R35">
        <v>10</v>
      </c>
      <c r="U35">
        <v>0.01</v>
      </c>
    </row>
    <row r="36" spans="6:21" x14ac:dyDescent="0.35">
      <c r="F36" t="s">
        <v>3</v>
      </c>
      <c r="H36">
        <v>1</v>
      </c>
      <c r="I36" s="14">
        <v>0</v>
      </c>
      <c r="J36" s="5">
        <f>$U$35</f>
        <v>0.01</v>
      </c>
      <c r="K36" s="11">
        <v>0</v>
      </c>
      <c r="L36" s="5">
        <f t="shared" ref="L36:R36" si="0">$U$35</f>
        <v>0.01</v>
      </c>
      <c r="M36" s="5">
        <f t="shared" si="0"/>
        <v>0.01</v>
      </c>
      <c r="N36" s="5">
        <f t="shared" si="0"/>
        <v>0.01</v>
      </c>
      <c r="O36" s="5">
        <f t="shared" si="0"/>
        <v>0.01</v>
      </c>
      <c r="P36" s="5">
        <f t="shared" si="0"/>
        <v>0.01</v>
      </c>
      <c r="Q36" s="5">
        <f t="shared" si="0"/>
        <v>0.01</v>
      </c>
      <c r="R36" s="6">
        <f t="shared" si="0"/>
        <v>0.01</v>
      </c>
    </row>
    <row r="37" spans="6:21" x14ac:dyDescent="0.35">
      <c r="H37">
        <v>2</v>
      </c>
      <c r="I37" s="7">
        <f>$U$35</f>
        <v>0.01</v>
      </c>
      <c r="J37" s="13">
        <v>0</v>
      </c>
      <c r="K37" s="4">
        <f>$U$35</f>
        <v>0.01</v>
      </c>
      <c r="L37" s="13">
        <v>0</v>
      </c>
      <c r="M37" s="4">
        <f t="shared" ref="M37:R39" si="1">$U$35</f>
        <v>0.01</v>
      </c>
      <c r="N37" s="4">
        <f t="shared" si="1"/>
        <v>0.01</v>
      </c>
      <c r="O37" s="4">
        <f t="shared" si="1"/>
        <v>0.01</v>
      </c>
      <c r="P37" s="4">
        <f t="shared" si="1"/>
        <v>0.01</v>
      </c>
      <c r="Q37" s="4">
        <f t="shared" si="1"/>
        <v>0.01</v>
      </c>
      <c r="R37" s="8">
        <f t="shared" si="1"/>
        <v>0.01</v>
      </c>
    </row>
    <row r="38" spans="6:21" x14ac:dyDescent="0.35">
      <c r="H38">
        <v>3</v>
      </c>
      <c r="I38" s="12">
        <v>0</v>
      </c>
      <c r="J38" s="4">
        <f>$U$35</f>
        <v>0.01</v>
      </c>
      <c r="K38" s="13">
        <v>0</v>
      </c>
      <c r="L38" s="4">
        <f>$U$35</f>
        <v>0.01</v>
      </c>
      <c r="M38" s="4">
        <f t="shared" si="1"/>
        <v>0.01</v>
      </c>
      <c r="N38" s="4">
        <f t="shared" si="1"/>
        <v>0.01</v>
      </c>
      <c r="O38" s="4">
        <f t="shared" si="1"/>
        <v>0.01</v>
      </c>
      <c r="P38" s="4">
        <f t="shared" si="1"/>
        <v>0.01</v>
      </c>
      <c r="Q38" s="4">
        <f t="shared" si="1"/>
        <v>0.01</v>
      </c>
      <c r="R38" s="8">
        <f t="shared" si="1"/>
        <v>0.01</v>
      </c>
    </row>
    <row r="39" spans="6:21" x14ac:dyDescent="0.35">
      <c r="H39">
        <v>4</v>
      </c>
      <c r="I39" s="7">
        <f t="shared" ref="I39:I45" si="2">$U$35</f>
        <v>0.01</v>
      </c>
      <c r="J39" s="13">
        <v>0</v>
      </c>
      <c r="K39" s="4">
        <f t="shared" ref="K39:K45" si="3">$U$35</f>
        <v>0.01</v>
      </c>
      <c r="L39" s="13">
        <v>0</v>
      </c>
      <c r="M39" s="4">
        <f t="shared" si="1"/>
        <v>0.01</v>
      </c>
      <c r="N39" s="4">
        <f t="shared" si="1"/>
        <v>0.01</v>
      </c>
      <c r="O39" s="4">
        <f t="shared" si="1"/>
        <v>0.01</v>
      </c>
      <c r="P39" s="4">
        <f t="shared" si="1"/>
        <v>0.01</v>
      </c>
      <c r="Q39" s="4">
        <f t="shared" si="1"/>
        <v>0.01</v>
      </c>
      <c r="R39" s="8">
        <f t="shared" si="1"/>
        <v>0.01</v>
      </c>
    </row>
    <row r="40" spans="6:21" x14ac:dyDescent="0.35">
      <c r="H40">
        <v>5</v>
      </c>
      <c r="I40" s="7">
        <f t="shared" si="2"/>
        <v>0.01</v>
      </c>
      <c r="J40" s="4">
        <f t="shared" ref="J40:J45" si="4">$U$35</f>
        <v>0.01</v>
      </c>
      <c r="K40" s="4">
        <f t="shared" si="3"/>
        <v>0.01</v>
      </c>
      <c r="L40" s="4">
        <f t="shared" ref="L40:L45" si="5">$U$35</f>
        <v>0.01</v>
      </c>
      <c r="M40" s="13">
        <v>0</v>
      </c>
      <c r="N40" s="4">
        <f>$U$35</f>
        <v>0.01</v>
      </c>
      <c r="O40" s="4">
        <f>$U$35</f>
        <v>0.01</v>
      </c>
      <c r="P40" s="4">
        <f>$U$35</f>
        <v>0.01</v>
      </c>
      <c r="Q40" s="4">
        <f>$U$35</f>
        <v>0.01</v>
      </c>
      <c r="R40" s="8">
        <f>$U$35</f>
        <v>0.01</v>
      </c>
    </row>
    <row r="41" spans="6:21" x14ac:dyDescent="0.35">
      <c r="H41">
        <v>6</v>
      </c>
      <c r="I41" s="7">
        <f t="shared" si="2"/>
        <v>0.01</v>
      </c>
      <c r="J41" s="4">
        <f t="shared" si="4"/>
        <v>0.01</v>
      </c>
      <c r="K41" s="4">
        <f t="shared" si="3"/>
        <v>0.01</v>
      </c>
      <c r="L41" s="4">
        <f t="shared" si="5"/>
        <v>0.01</v>
      </c>
      <c r="M41" s="4">
        <f>$U$35</f>
        <v>0.01</v>
      </c>
      <c r="N41" s="13">
        <v>0</v>
      </c>
      <c r="O41" s="4">
        <f>$U$35</f>
        <v>0.01</v>
      </c>
      <c r="P41" s="4">
        <f>$U$35</f>
        <v>0.01</v>
      </c>
      <c r="Q41" s="4">
        <f>$U$35</f>
        <v>0.01</v>
      </c>
      <c r="R41" s="8">
        <f>$U$35</f>
        <v>0.01</v>
      </c>
    </row>
    <row r="42" spans="6:21" x14ac:dyDescent="0.35">
      <c r="H42">
        <v>7</v>
      </c>
      <c r="I42" s="7">
        <f t="shared" si="2"/>
        <v>0.01</v>
      </c>
      <c r="J42" s="4">
        <f t="shared" si="4"/>
        <v>0.01</v>
      </c>
      <c r="K42" s="4">
        <f t="shared" si="3"/>
        <v>0.01</v>
      </c>
      <c r="L42" s="4">
        <f t="shared" si="5"/>
        <v>0.01</v>
      </c>
      <c r="M42" s="4">
        <f>$U$35</f>
        <v>0.01</v>
      </c>
      <c r="N42" s="4">
        <f>$U$35</f>
        <v>0.01</v>
      </c>
      <c r="O42" s="13">
        <v>0</v>
      </c>
      <c r="P42" s="4">
        <f>$U$35</f>
        <v>0.01</v>
      </c>
      <c r="Q42" s="4">
        <f>$U$35</f>
        <v>0.01</v>
      </c>
      <c r="R42" s="8">
        <f>$U$35</f>
        <v>0.01</v>
      </c>
    </row>
    <row r="43" spans="6:21" x14ac:dyDescent="0.35">
      <c r="H43">
        <v>8</v>
      </c>
      <c r="I43" s="7">
        <f t="shared" si="2"/>
        <v>0.01</v>
      </c>
      <c r="J43" s="4">
        <f t="shared" si="4"/>
        <v>0.01</v>
      </c>
      <c r="K43" s="4">
        <f t="shared" si="3"/>
        <v>0.01</v>
      </c>
      <c r="L43" s="4">
        <f t="shared" si="5"/>
        <v>0.01</v>
      </c>
      <c r="M43" s="4">
        <f>$U$35</f>
        <v>0.01</v>
      </c>
      <c r="N43" s="4">
        <f>$U$35</f>
        <v>0.01</v>
      </c>
      <c r="O43" s="4">
        <f>$U$35</f>
        <v>0.01</v>
      </c>
      <c r="P43" s="13">
        <v>0</v>
      </c>
      <c r="Q43" s="4">
        <f>$U$35</f>
        <v>0.01</v>
      </c>
      <c r="R43" s="8">
        <f>$U$35</f>
        <v>0.01</v>
      </c>
    </row>
    <row r="44" spans="6:21" x14ac:dyDescent="0.35">
      <c r="H44">
        <v>9</v>
      </c>
      <c r="I44" s="7">
        <f t="shared" si="2"/>
        <v>0.01</v>
      </c>
      <c r="J44" s="4">
        <f t="shared" si="4"/>
        <v>0.01</v>
      </c>
      <c r="K44" s="4">
        <f t="shared" si="3"/>
        <v>0.01</v>
      </c>
      <c r="L44" s="4">
        <f t="shared" si="5"/>
        <v>0.01</v>
      </c>
      <c r="M44" s="4">
        <f>$U$35</f>
        <v>0.01</v>
      </c>
      <c r="N44" s="4">
        <f>$U$35</f>
        <v>0.01</v>
      </c>
      <c r="O44" s="4">
        <f>$U$35</f>
        <v>0.01</v>
      </c>
      <c r="P44" s="4">
        <f>$U$35</f>
        <v>0.01</v>
      </c>
      <c r="Q44" s="13">
        <v>0</v>
      </c>
      <c r="R44" s="8">
        <f>$U$35</f>
        <v>0.01</v>
      </c>
    </row>
    <row r="45" spans="6:21" ht="16" thickBot="1" x14ac:dyDescent="0.4">
      <c r="H45">
        <v>10</v>
      </c>
      <c r="I45" s="9">
        <f t="shared" si="2"/>
        <v>0.01</v>
      </c>
      <c r="J45" s="10">
        <f t="shared" si="4"/>
        <v>0.01</v>
      </c>
      <c r="K45" s="10">
        <f t="shared" si="3"/>
        <v>0.01</v>
      </c>
      <c r="L45" s="10">
        <f t="shared" si="5"/>
        <v>0.01</v>
      </c>
      <c r="M45" s="10">
        <f>$U$35</f>
        <v>0.01</v>
      </c>
      <c r="N45" s="10">
        <f>$U$35</f>
        <v>0.01</v>
      </c>
      <c r="O45" s="10">
        <f>$U$35</f>
        <v>0.01</v>
      </c>
      <c r="P45" s="10">
        <f>$U$35</f>
        <v>0.01</v>
      </c>
      <c r="Q45" s="10">
        <f>$U$35</f>
        <v>0.01</v>
      </c>
      <c r="R45" s="15">
        <v>0</v>
      </c>
    </row>
    <row r="48" spans="6:21" x14ac:dyDescent="0.35">
      <c r="H48" s="20" t="s">
        <v>22</v>
      </c>
    </row>
    <row r="49" spans="6:18" ht="16" thickBot="1" x14ac:dyDescent="0.4">
      <c r="I49">
        <v>1</v>
      </c>
      <c r="J49">
        <v>2</v>
      </c>
      <c r="K49">
        <v>3</v>
      </c>
      <c r="L49">
        <v>4</v>
      </c>
      <c r="M49">
        <v>5</v>
      </c>
      <c r="N49">
        <v>6</v>
      </c>
      <c r="O49">
        <v>7</v>
      </c>
      <c r="P49">
        <v>8</v>
      </c>
      <c r="Q49">
        <v>9</v>
      </c>
      <c r="R49">
        <v>10</v>
      </c>
    </row>
    <row r="50" spans="6:18" ht="16" thickBot="1" x14ac:dyDescent="0.4">
      <c r="F50" t="s">
        <v>3</v>
      </c>
      <c r="H50">
        <v>1</v>
      </c>
      <c r="I50" s="14">
        <f>I36+I22</f>
        <v>0</v>
      </c>
      <c r="J50" s="14">
        <f t="shared" ref="J50:R50" si="6">J36+J22</f>
        <v>1.01</v>
      </c>
      <c r="K50" s="14">
        <f t="shared" si="6"/>
        <v>0</v>
      </c>
      <c r="L50" s="14">
        <f t="shared" si="6"/>
        <v>1.01</v>
      </c>
      <c r="M50" s="14">
        <f t="shared" si="6"/>
        <v>0.01</v>
      </c>
      <c r="N50" s="14">
        <f t="shared" si="6"/>
        <v>0.01</v>
      </c>
      <c r="O50" s="14">
        <f t="shared" si="6"/>
        <v>0.01</v>
      </c>
      <c r="P50" s="14">
        <f t="shared" si="6"/>
        <v>0.01</v>
      </c>
      <c r="Q50" s="14">
        <f t="shared" si="6"/>
        <v>0.01</v>
      </c>
      <c r="R50" s="14">
        <f t="shared" si="6"/>
        <v>0.01</v>
      </c>
    </row>
    <row r="51" spans="6:18" ht="16" thickBot="1" x14ac:dyDescent="0.4">
      <c r="H51">
        <v>2</v>
      </c>
      <c r="I51" s="14">
        <f t="shared" ref="I51:R51" si="7">I37+I23</f>
        <v>1.01</v>
      </c>
      <c r="J51" s="14">
        <f t="shared" si="7"/>
        <v>0</v>
      </c>
      <c r="K51" s="14">
        <f t="shared" si="7"/>
        <v>1.01</v>
      </c>
      <c r="L51" s="14">
        <f t="shared" si="7"/>
        <v>0</v>
      </c>
      <c r="M51" s="14">
        <f t="shared" si="7"/>
        <v>1.01</v>
      </c>
      <c r="N51" s="14">
        <f t="shared" si="7"/>
        <v>0.01</v>
      </c>
      <c r="O51" s="14">
        <f t="shared" si="7"/>
        <v>0.01</v>
      </c>
      <c r="P51" s="14">
        <f t="shared" si="7"/>
        <v>0.01</v>
      </c>
      <c r="Q51" s="14">
        <f t="shared" si="7"/>
        <v>0.01</v>
      </c>
      <c r="R51" s="14">
        <f t="shared" si="7"/>
        <v>0.01</v>
      </c>
    </row>
    <row r="52" spans="6:18" ht="16" thickBot="1" x14ac:dyDescent="0.4">
      <c r="H52">
        <v>3</v>
      </c>
      <c r="I52" s="14">
        <f t="shared" ref="I52:R52" si="8">I38+I24</f>
        <v>0</v>
      </c>
      <c r="J52" s="14">
        <f t="shared" si="8"/>
        <v>1.01</v>
      </c>
      <c r="K52" s="14">
        <f t="shared" si="8"/>
        <v>0</v>
      </c>
      <c r="L52" s="14">
        <f t="shared" si="8"/>
        <v>1.01</v>
      </c>
      <c r="M52" s="14">
        <f t="shared" si="8"/>
        <v>0.01</v>
      </c>
      <c r="N52" s="14">
        <f t="shared" si="8"/>
        <v>0.01</v>
      </c>
      <c r="O52" s="14">
        <f t="shared" si="8"/>
        <v>0.01</v>
      </c>
      <c r="P52" s="14">
        <f t="shared" si="8"/>
        <v>0.01</v>
      </c>
      <c r="Q52" s="14">
        <f t="shared" si="8"/>
        <v>0.01</v>
      </c>
      <c r="R52" s="14">
        <f t="shared" si="8"/>
        <v>0.01</v>
      </c>
    </row>
    <row r="53" spans="6:18" ht="16" thickBot="1" x14ac:dyDescent="0.4">
      <c r="H53">
        <v>4</v>
      </c>
      <c r="I53" s="14">
        <f t="shared" ref="I53:R53" si="9">I39+I25</f>
        <v>1.01</v>
      </c>
      <c r="J53" s="14">
        <f t="shared" si="9"/>
        <v>0</v>
      </c>
      <c r="K53" s="14">
        <f t="shared" si="9"/>
        <v>1.01</v>
      </c>
      <c r="L53" s="14">
        <f t="shared" si="9"/>
        <v>0</v>
      </c>
      <c r="M53" s="14">
        <f t="shared" si="9"/>
        <v>1.01</v>
      </c>
      <c r="N53" s="14">
        <f t="shared" si="9"/>
        <v>0.01</v>
      </c>
      <c r="O53" s="14">
        <f t="shared" si="9"/>
        <v>0.01</v>
      </c>
      <c r="P53" s="14">
        <f t="shared" si="9"/>
        <v>0.01</v>
      </c>
      <c r="Q53" s="14">
        <f t="shared" si="9"/>
        <v>0.01</v>
      </c>
      <c r="R53" s="14">
        <f t="shared" si="9"/>
        <v>0.01</v>
      </c>
    </row>
    <row r="54" spans="6:18" ht="16" thickBot="1" x14ac:dyDescent="0.4">
      <c r="H54">
        <v>5</v>
      </c>
      <c r="I54" s="14">
        <f t="shared" ref="I54:R54" si="10">I40+I26</f>
        <v>1.01</v>
      </c>
      <c r="J54" s="14">
        <f t="shared" si="10"/>
        <v>2.0099999999999998</v>
      </c>
      <c r="K54" s="14">
        <f t="shared" si="10"/>
        <v>1.01</v>
      </c>
      <c r="L54" s="14">
        <f t="shared" si="10"/>
        <v>2.0099999999999998</v>
      </c>
      <c r="M54" s="14">
        <f t="shared" si="10"/>
        <v>0</v>
      </c>
      <c r="N54" s="14">
        <f t="shared" si="10"/>
        <v>1.01</v>
      </c>
      <c r="O54" s="14">
        <f t="shared" si="10"/>
        <v>0.01</v>
      </c>
      <c r="P54" s="14">
        <f t="shared" si="10"/>
        <v>0.01</v>
      </c>
      <c r="Q54" s="14">
        <f t="shared" si="10"/>
        <v>0.01</v>
      </c>
      <c r="R54" s="14">
        <f t="shared" si="10"/>
        <v>0.01</v>
      </c>
    </row>
    <row r="55" spans="6:18" ht="16" thickBot="1" x14ac:dyDescent="0.4">
      <c r="H55">
        <v>6</v>
      </c>
      <c r="I55" s="14">
        <f t="shared" ref="I55:R55" si="11">I41+I27</f>
        <v>2.0099999999999998</v>
      </c>
      <c r="J55" s="14">
        <f t="shared" si="11"/>
        <v>2.0099999999999998</v>
      </c>
      <c r="K55" s="14">
        <f t="shared" si="11"/>
        <v>2.0099999999999998</v>
      </c>
      <c r="L55" s="14">
        <f t="shared" si="11"/>
        <v>2.0099999999999998</v>
      </c>
      <c r="M55" s="14">
        <f t="shared" si="11"/>
        <v>2.0099999999999998</v>
      </c>
      <c r="N55" s="14">
        <f t="shared" si="11"/>
        <v>0</v>
      </c>
      <c r="O55" s="14">
        <f t="shared" si="11"/>
        <v>1.01</v>
      </c>
      <c r="P55" s="14">
        <f t="shared" si="11"/>
        <v>0.01</v>
      </c>
      <c r="Q55" s="14">
        <f t="shared" si="11"/>
        <v>0.01</v>
      </c>
      <c r="R55" s="14">
        <f t="shared" si="11"/>
        <v>0.01</v>
      </c>
    </row>
    <row r="56" spans="6:18" ht="16" thickBot="1" x14ac:dyDescent="0.4">
      <c r="H56">
        <v>7</v>
      </c>
      <c r="I56" s="14">
        <f t="shared" ref="I56:R56" si="12">I42+I28</f>
        <v>5.01</v>
      </c>
      <c r="J56" s="14">
        <f t="shared" si="12"/>
        <v>5.01</v>
      </c>
      <c r="K56" s="14">
        <f t="shared" si="12"/>
        <v>5.01</v>
      </c>
      <c r="L56" s="14">
        <f t="shared" si="12"/>
        <v>5.01</v>
      </c>
      <c r="M56" s="14">
        <f t="shared" si="12"/>
        <v>4.01</v>
      </c>
      <c r="N56" s="14">
        <f t="shared" si="12"/>
        <v>4.01</v>
      </c>
      <c r="O56" s="14">
        <f t="shared" si="12"/>
        <v>0</v>
      </c>
      <c r="P56" s="14">
        <f t="shared" si="12"/>
        <v>3.01</v>
      </c>
      <c r="Q56" s="14">
        <f t="shared" si="12"/>
        <v>0.01</v>
      </c>
      <c r="R56" s="14">
        <f t="shared" si="12"/>
        <v>0.01</v>
      </c>
    </row>
    <row r="57" spans="6:18" ht="16" thickBot="1" x14ac:dyDescent="0.4">
      <c r="H57">
        <v>8</v>
      </c>
      <c r="I57" s="14">
        <f t="shared" ref="I57:R57" si="13">I43+I29</f>
        <v>4.01</v>
      </c>
      <c r="J57" s="14">
        <f t="shared" si="13"/>
        <v>4.01</v>
      </c>
      <c r="K57" s="14">
        <f t="shared" si="13"/>
        <v>4.01</v>
      </c>
      <c r="L57" s="14">
        <f t="shared" si="13"/>
        <v>4.01</v>
      </c>
      <c r="M57" s="14">
        <f t="shared" si="13"/>
        <v>3.01</v>
      </c>
      <c r="N57" s="14">
        <f t="shared" si="13"/>
        <v>2.0099999999999998</v>
      </c>
      <c r="O57" s="14">
        <f t="shared" si="13"/>
        <v>2.0099999999999998</v>
      </c>
      <c r="P57" s="14">
        <f t="shared" si="13"/>
        <v>0</v>
      </c>
      <c r="Q57" s="14">
        <f t="shared" si="13"/>
        <v>1.01</v>
      </c>
      <c r="R57" s="14">
        <f t="shared" si="13"/>
        <v>0.01</v>
      </c>
    </row>
    <row r="58" spans="6:18" ht="16" thickBot="1" x14ac:dyDescent="0.4">
      <c r="H58">
        <v>9</v>
      </c>
      <c r="I58" s="14">
        <f t="shared" ref="I58:R58" si="14">I44+I30</f>
        <v>6.01</v>
      </c>
      <c r="J58" s="14">
        <f t="shared" si="14"/>
        <v>7.01</v>
      </c>
      <c r="K58" s="14">
        <f t="shared" si="14"/>
        <v>7.01</v>
      </c>
      <c r="L58" s="14">
        <f t="shared" si="14"/>
        <v>7.01</v>
      </c>
      <c r="M58" s="14">
        <f t="shared" si="14"/>
        <v>6.01</v>
      </c>
      <c r="N58" s="14">
        <f t="shared" si="14"/>
        <v>5.01</v>
      </c>
      <c r="O58" s="14">
        <f t="shared" si="14"/>
        <v>2.0099999999999998</v>
      </c>
      <c r="P58" s="14">
        <f t="shared" si="14"/>
        <v>4.01</v>
      </c>
      <c r="Q58" s="14">
        <f t="shared" si="14"/>
        <v>0</v>
      </c>
      <c r="R58" s="14">
        <f t="shared" si="14"/>
        <v>1.01</v>
      </c>
    </row>
    <row r="59" spans="6:18" x14ac:dyDescent="0.35">
      <c r="H59">
        <v>10</v>
      </c>
      <c r="I59" s="14">
        <f t="shared" ref="I59:R59" si="15">I45+I31</f>
        <v>7.01</v>
      </c>
      <c r="J59" s="14">
        <f t="shared" si="15"/>
        <v>7.01</v>
      </c>
      <c r="K59" s="14">
        <f t="shared" si="15"/>
        <v>7.01</v>
      </c>
      <c r="L59" s="14">
        <f t="shared" si="15"/>
        <v>7.01</v>
      </c>
      <c r="M59" s="14">
        <f t="shared" si="15"/>
        <v>6.01</v>
      </c>
      <c r="N59" s="14">
        <f t="shared" si="15"/>
        <v>5.01</v>
      </c>
      <c r="O59" s="14">
        <f t="shared" si="15"/>
        <v>2.0099999999999998</v>
      </c>
      <c r="P59" s="14">
        <f t="shared" si="15"/>
        <v>3.01</v>
      </c>
      <c r="Q59" s="14">
        <f t="shared" si="15"/>
        <v>1.01</v>
      </c>
      <c r="R59" s="14">
        <f t="shared" si="15"/>
        <v>0</v>
      </c>
    </row>
    <row r="62" spans="6:18" x14ac:dyDescent="0.35">
      <c r="H62" s="20" t="s">
        <v>23</v>
      </c>
    </row>
    <row r="63" spans="6:18" ht="16" thickBot="1" x14ac:dyDescent="0.4">
      <c r="I63">
        <v>1</v>
      </c>
      <c r="J63">
        <v>2</v>
      </c>
      <c r="K63">
        <v>3</v>
      </c>
      <c r="L63">
        <v>4</v>
      </c>
      <c r="M63">
        <v>5</v>
      </c>
      <c r="N63">
        <v>6</v>
      </c>
      <c r="O63">
        <v>7</v>
      </c>
      <c r="P63">
        <v>8</v>
      </c>
      <c r="Q63">
        <v>9</v>
      </c>
      <c r="R63">
        <v>10</v>
      </c>
    </row>
    <row r="64" spans="6:18" ht="16" thickBot="1" x14ac:dyDescent="0.4">
      <c r="F64" t="s">
        <v>3</v>
      </c>
      <c r="H64">
        <v>1</v>
      </c>
      <c r="I64" s="14">
        <f t="array" ref="I64:R73">MMULT(I50:R59,I50:R59)</f>
        <v>2.2907999999999995</v>
      </c>
      <c r="J64" s="14">
        <v>0.27059999999999995</v>
      </c>
      <c r="K64" s="14">
        <v>2.3007999999999997</v>
      </c>
      <c r="L64" s="14">
        <v>0.27059999999999995</v>
      </c>
      <c r="M64" s="14">
        <v>2.2506999999999993</v>
      </c>
      <c r="N64" s="14">
        <v>0.19070000000000001</v>
      </c>
      <c r="O64" s="14">
        <v>9.0700000000000003E-2</v>
      </c>
      <c r="P64" s="14">
        <v>0.12069999999999999</v>
      </c>
      <c r="Q64" s="14">
        <v>4.0699999999999993E-2</v>
      </c>
      <c r="R64" s="14">
        <v>3.0699999999999998E-2</v>
      </c>
    </row>
    <row r="65" spans="6:36" ht="16" thickBot="1" x14ac:dyDescent="0.4">
      <c r="H65">
        <v>2</v>
      </c>
      <c r="I65" s="14">
        <v>1.2606000000000002</v>
      </c>
      <c r="J65" s="14">
        <v>4.3207999999999993</v>
      </c>
      <c r="K65" s="14">
        <v>1.2706000000000002</v>
      </c>
      <c r="L65" s="14">
        <v>4.3207999999999993</v>
      </c>
      <c r="M65" s="14">
        <v>0.23070000000000002</v>
      </c>
      <c r="N65" s="14">
        <v>1.2007000000000001</v>
      </c>
      <c r="O65" s="14">
        <v>0.10070000000000001</v>
      </c>
      <c r="P65" s="14">
        <v>0.13069999999999998</v>
      </c>
      <c r="Q65" s="14">
        <v>5.0699999999999995E-2</v>
      </c>
      <c r="R65" s="14">
        <v>4.07E-2</v>
      </c>
    </row>
    <row r="66" spans="6:36" ht="16" thickBot="1" x14ac:dyDescent="0.4">
      <c r="H66">
        <v>3</v>
      </c>
      <c r="I66" s="14">
        <v>2.2907999999999995</v>
      </c>
      <c r="J66" s="14">
        <v>0.27059999999999995</v>
      </c>
      <c r="K66" s="14">
        <v>2.3007999999999997</v>
      </c>
      <c r="L66" s="14">
        <v>0.27059999999999995</v>
      </c>
      <c r="M66" s="14">
        <v>2.2506999999999993</v>
      </c>
      <c r="N66" s="14">
        <v>0.19070000000000001</v>
      </c>
      <c r="O66" s="14">
        <v>9.0700000000000003E-2</v>
      </c>
      <c r="P66" s="14">
        <v>0.12069999999999999</v>
      </c>
      <c r="Q66" s="14">
        <v>4.0699999999999993E-2</v>
      </c>
      <c r="R66" s="14">
        <v>3.0699999999999998E-2</v>
      </c>
    </row>
    <row r="67" spans="6:36" ht="16" thickBot="1" x14ac:dyDescent="0.4">
      <c r="H67">
        <v>4</v>
      </c>
      <c r="I67" s="14">
        <v>1.2606000000000002</v>
      </c>
      <c r="J67" s="14">
        <v>4.3207999999999993</v>
      </c>
      <c r="K67" s="14">
        <v>1.2706000000000002</v>
      </c>
      <c r="L67" s="14">
        <v>4.3207999999999993</v>
      </c>
      <c r="M67" s="14">
        <v>0.23070000000000002</v>
      </c>
      <c r="N67" s="14">
        <v>1.2007000000000001</v>
      </c>
      <c r="O67" s="14">
        <v>0.10070000000000001</v>
      </c>
      <c r="P67" s="14">
        <v>0.13069999999999998</v>
      </c>
      <c r="Q67" s="14">
        <v>5.0699999999999995E-2</v>
      </c>
      <c r="R67" s="14">
        <v>4.07E-2</v>
      </c>
    </row>
    <row r="68" spans="6:36" ht="16" thickBot="1" x14ac:dyDescent="0.4">
      <c r="H68">
        <v>5</v>
      </c>
      <c r="I68" s="14">
        <v>6.3106999999999998</v>
      </c>
      <c r="J68" s="14">
        <v>4.3006999999999991</v>
      </c>
      <c r="K68" s="14">
        <v>6.3206999999999995</v>
      </c>
      <c r="L68" s="14">
        <v>4.3006999999999991</v>
      </c>
      <c r="M68" s="14">
        <v>6.3009000000000004</v>
      </c>
      <c r="N68" s="14">
        <v>0.2208</v>
      </c>
      <c r="O68" s="14">
        <v>1.1408</v>
      </c>
      <c r="P68" s="14">
        <v>0.17079999999999998</v>
      </c>
      <c r="Q68" s="14">
        <v>9.0799999999999992E-2</v>
      </c>
      <c r="R68" s="14">
        <v>8.0799999999999997E-2</v>
      </c>
    </row>
    <row r="69" spans="6:36" ht="16" thickBot="1" x14ac:dyDescent="0.4">
      <c r="H69">
        <v>6</v>
      </c>
      <c r="I69" s="14">
        <v>11.320700000000002</v>
      </c>
      <c r="J69" s="14">
        <v>13.3407</v>
      </c>
      <c r="K69" s="14">
        <v>11.330700000000002</v>
      </c>
      <c r="L69" s="14">
        <v>13.3407</v>
      </c>
      <c r="M69" s="14">
        <v>8.3007999999999988</v>
      </c>
      <c r="N69" s="14">
        <v>6.280899999999999</v>
      </c>
      <c r="O69" s="14">
        <v>0.16080000000000003</v>
      </c>
      <c r="P69" s="14">
        <v>3.2107999999999994</v>
      </c>
      <c r="Q69" s="14">
        <v>0.1308</v>
      </c>
      <c r="R69" s="14">
        <v>0.1208</v>
      </c>
    </row>
    <row r="70" spans="6:36" ht="16" thickBot="1" x14ac:dyDescent="0.4">
      <c r="H70">
        <v>7</v>
      </c>
      <c r="I70" s="14">
        <v>34.430699999999995</v>
      </c>
      <c r="J70" s="14">
        <v>38.450699999999991</v>
      </c>
      <c r="K70" s="14">
        <v>34.440699999999993</v>
      </c>
      <c r="L70" s="14">
        <v>38.450699999999991</v>
      </c>
      <c r="M70" s="14">
        <v>27.460799999999992</v>
      </c>
      <c r="N70" s="14">
        <v>10.4008</v>
      </c>
      <c r="O70" s="14">
        <v>10.380899999999997</v>
      </c>
      <c r="P70" s="14">
        <v>0.3508</v>
      </c>
      <c r="Q70" s="14">
        <v>3.3307999999999995</v>
      </c>
      <c r="R70" s="14">
        <v>0.32079999999999997</v>
      </c>
    </row>
    <row r="71" spans="6:36" ht="16" thickBot="1" x14ac:dyDescent="0.4">
      <c r="H71">
        <v>8</v>
      </c>
      <c r="I71" s="14">
        <v>31.390699999999995</v>
      </c>
      <c r="J71" s="14">
        <v>35.410699999999991</v>
      </c>
      <c r="K71" s="14">
        <v>32.400699999999993</v>
      </c>
      <c r="L71" s="14">
        <v>35.410699999999991</v>
      </c>
      <c r="M71" s="14">
        <v>26.410799999999995</v>
      </c>
      <c r="N71" s="14">
        <v>16.370799999999999</v>
      </c>
      <c r="O71" s="14">
        <v>4.2708000000000004</v>
      </c>
      <c r="P71" s="14">
        <v>10.340899999999998</v>
      </c>
      <c r="Q71" s="14">
        <v>0.24079999999999999</v>
      </c>
      <c r="R71" s="14">
        <v>1.2507999999999999</v>
      </c>
    </row>
    <row r="72" spans="6:36" ht="16" thickBot="1" x14ac:dyDescent="0.4">
      <c r="H72">
        <v>9</v>
      </c>
      <c r="I72" s="14">
        <v>63.530699999999996</v>
      </c>
      <c r="J72" s="14">
        <v>68.530699999999996</v>
      </c>
      <c r="K72" s="14">
        <v>63.530699999999996</v>
      </c>
      <c r="L72" s="14">
        <v>68.530699999999996</v>
      </c>
      <c r="M72" s="14">
        <v>50.560799999999986</v>
      </c>
      <c r="N72" s="14">
        <v>27.520799999999994</v>
      </c>
      <c r="O72" s="14">
        <v>15.480799999999999</v>
      </c>
      <c r="P72" s="14">
        <v>9.4707999999999988</v>
      </c>
      <c r="Q72" s="14">
        <v>5.4708999999999994</v>
      </c>
      <c r="R72" s="14">
        <v>0.44079999999999997</v>
      </c>
    </row>
    <row r="73" spans="6:36" x14ac:dyDescent="0.35">
      <c r="H73">
        <v>10</v>
      </c>
      <c r="I73" s="14">
        <v>58.510699999999986</v>
      </c>
      <c r="J73" s="14">
        <v>65.530699999999982</v>
      </c>
      <c r="K73" s="14">
        <v>59.520699999999991</v>
      </c>
      <c r="L73" s="14">
        <v>65.530699999999982</v>
      </c>
      <c r="M73" s="14">
        <v>47.5608</v>
      </c>
      <c r="N73" s="14">
        <v>25.520799999999994</v>
      </c>
      <c r="O73" s="14">
        <v>13.480799999999999</v>
      </c>
      <c r="P73" s="14">
        <v>10.490799999999998</v>
      </c>
      <c r="Q73" s="14">
        <v>3.4507999999999996</v>
      </c>
      <c r="R73" s="14">
        <v>1.4609000000000001</v>
      </c>
    </row>
    <row r="76" spans="6:36" x14ac:dyDescent="0.35">
      <c r="H76" s="20" t="s">
        <v>24</v>
      </c>
      <c r="Z76" s="20" t="s">
        <v>25</v>
      </c>
    </row>
    <row r="77" spans="6:36" ht="16" thickBot="1" x14ac:dyDescent="0.4">
      <c r="I77">
        <v>1</v>
      </c>
      <c r="J77">
        <v>2</v>
      </c>
      <c r="K77">
        <v>3</v>
      </c>
      <c r="L77">
        <v>4</v>
      </c>
      <c r="M77">
        <v>5</v>
      </c>
      <c r="N77">
        <v>6</v>
      </c>
      <c r="O77">
        <v>7</v>
      </c>
      <c r="P77">
        <v>8</v>
      </c>
      <c r="Q77">
        <v>9</v>
      </c>
      <c r="R77">
        <v>10</v>
      </c>
      <c r="AA77">
        <v>1</v>
      </c>
      <c r="AB77">
        <v>2</v>
      </c>
      <c r="AC77">
        <v>3</v>
      </c>
      <c r="AD77">
        <v>4</v>
      </c>
      <c r="AE77">
        <v>5</v>
      </c>
      <c r="AF77">
        <v>6</v>
      </c>
      <c r="AG77">
        <v>7</v>
      </c>
      <c r="AH77">
        <v>8</v>
      </c>
      <c r="AI77">
        <v>9</v>
      </c>
      <c r="AJ77">
        <v>10</v>
      </c>
    </row>
    <row r="78" spans="6:36" ht="16" thickBot="1" x14ac:dyDescent="0.4">
      <c r="F78" t="s">
        <v>3</v>
      </c>
      <c r="H78">
        <v>1</v>
      </c>
      <c r="I78" s="31">
        <f t="array" ref="I78:R87">MMULT(I64:R73,I50:R59)</f>
        <v>4.6013539999999997</v>
      </c>
      <c r="J78" s="31">
        <v>10.983657999999997</v>
      </c>
      <c r="K78" s="31">
        <v>4.642053999999999</v>
      </c>
      <c r="L78" s="31">
        <v>10.983657999999997</v>
      </c>
      <c r="M78" s="31">
        <v>2.1319629999999998</v>
      </c>
      <c r="N78" s="31">
        <v>3.288562999999999</v>
      </c>
      <c r="O78" s="31">
        <v>0.65256299999999978</v>
      </c>
      <c r="P78" s="31">
        <v>0.60436299999999998</v>
      </c>
      <c r="Q78" s="31">
        <v>0.22956299999999999</v>
      </c>
      <c r="R78" s="31">
        <v>0.11896299999999999</v>
      </c>
      <c r="Z78">
        <v>1</v>
      </c>
      <c r="AA78" s="31">
        <v>4.6013539999999997</v>
      </c>
      <c r="AB78" s="31">
        <v>12.993057999999998</v>
      </c>
      <c r="AC78" s="31">
        <v>4.6013539999999997</v>
      </c>
      <c r="AD78" s="31">
        <v>12.993057999999998</v>
      </c>
      <c r="AE78" s="31">
        <v>23.007563000000001</v>
      </c>
      <c r="AF78" s="31">
        <v>63.270462999999985</v>
      </c>
      <c r="AG78" s="21">
        <v>201.99336299999999</v>
      </c>
      <c r="AH78" s="21">
        <v>204.18886299999994</v>
      </c>
      <c r="AI78" s="21">
        <v>396.32206299999996</v>
      </c>
      <c r="AJ78" s="21">
        <v>372.29236299999991</v>
      </c>
    </row>
    <row r="79" spans="6:36" ht="16" thickBot="1" x14ac:dyDescent="0.4">
      <c r="H79">
        <v>2</v>
      </c>
      <c r="I79" s="31">
        <v>12.993057999999998</v>
      </c>
      <c r="J79" s="31">
        <v>7.1029540000000004</v>
      </c>
      <c r="K79" s="31">
        <v>13.043757999999997</v>
      </c>
      <c r="L79" s="31">
        <v>7.1029540000000004</v>
      </c>
      <c r="M79" s="31">
        <v>12.513262999999998</v>
      </c>
      <c r="N79" s="31">
        <v>1.469163</v>
      </c>
      <c r="O79" s="31">
        <v>1.773163</v>
      </c>
      <c r="P79" s="31">
        <v>0.75496299999999994</v>
      </c>
      <c r="Q79" s="31">
        <v>0.30016299999999996</v>
      </c>
      <c r="R79" s="31">
        <v>0.179563</v>
      </c>
      <c r="Z79">
        <v>2</v>
      </c>
      <c r="AA79" s="31">
        <v>10.983657999999997</v>
      </c>
      <c r="AB79" s="31">
        <v>7.1029540000000004</v>
      </c>
      <c r="AC79" s="31">
        <v>10.983657999999997</v>
      </c>
      <c r="AD79" s="31">
        <v>7.1029540000000004</v>
      </c>
      <c r="AE79" s="31">
        <v>33.469563000000001</v>
      </c>
      <c r="AF79" s="31">
        <v>67.631762999999992</v>
      </c>
      <c r="AG79" s="21">
        <v>224.67466299999992</v>
      </c>
      <c r="AH79" s="21">
        <v>223.74016299999997</v>
      </c>
      <c r="AI79" s="21">
        <v>442.25376299999994</v>
      </c>
      <c r="AJ79" s="21">
        <v>410.14366299999989</v>
      </c>
    </row>
    <row r="80" spans="6:36" ht="16" thickBot="1" x14ac:dyDescent="0.4">
      <c r="H80">
        <v>3</v>
      </c>
      <c r="I80" s="31">
        <v>4.6013539999999997</v>
      </c>
      <c r="J80" s="31">
        <v>10.983657999999997</v>
      </c>
      <c r="K80" s="31">
        <v>4.642053999999999</v>
      </c>
      <c r="L80" s="31">
        <v>10.983657999999997</v>
      </c>
      <c r="M80" s="31">
        <v>2.1319629999999998</v>
      </c>
      <c r="N80" s="31">
        <v>3.288562999999999</v>
      </c>
      <c r="O80" s="31">
        <v>0.65256299999999978</v>
      </c>
      <c r="P80" s="31">
        <v>0.60436299999999998</v>
      </c>
      <c r="Q80" s="31">
        <v>0.22956299999999999</v>
      </c>
      <c r="R80" s="31">
        <v>0.11896299999999999</v>
      </c>
      <c r="Z80">
        <v>3</v>
      </c>
      <c r="AA80" s="31">
        <v>4.642053999999999</v>
      </c>
      <c r="AB80" s="31">
        <v>13.043757999999997</v>
      </c>
      <c r="AC80" s="31">
        <v>4.642053999999999</v>
      </c>
      <c r="AD80" s="31">
        <v>13.043757999999997</v>
      </c>
      <c r="AE80" s="31">
        <v>23.098362999999999</v>
      </c>
      <c r="AF80" s="31">
        <v>63.401262999999986</v>
      </c>
      <c r="AG80" s="21">
        <v>205.32416299999997</v>
      </c>
      <c r="AH80" s="21">
        <v>204.42966299999995</v>
      </c>
      <c r="AI80" s="21">
        <v>401.79296299999993</v>
      </c>
      <c r="AJ80" s="21">
        <v>375.74316299999992</v>
      </c>
    </row>
    <row r="81" spans="6:36" ht="16" thickBot="1" x14ac:dyDescent="0.4">
      <c r="H81">
        <v>4</v>
      </c>
      <c r="I81" s="31">
        <v>12.993057999999998</v>
      </c>
      <c r="J81" s="31">
        <v>7.1029540000000004</v>
      </c>
      <c r="K81" s="31">
        <v>13.043757999999997</v>
      </c>
      <c r="L81" s="31">
        <v>7.1029540000000004</v>
      </c>
      <c r="M81" s="31">
        <v>12.513262999999998</v>
      </c>
      <c r="N81" s="31">
        <v>1.469163</v>
      </c>
      <c r="O81" s="31">
        <v>1.773163</v>
      </c>
      <c r="P81" s="31">
        <v>0.75496299999999994</v>
      </c>
      <c r="Q81" s="31">
        <v>0.30016299999999996</v>
      </c>
      <c r="R81" s="31">
        <v>0.179563</v>
      </c>
      <c r="Z81">
        <v>4</v>
      </c>
      <c r="AA81" s="31">
        <v>10.983657999999997</v>
      </c>
      <c r="AB81" s="31">
        <v>7.1029540000000004</v>
      </c>
      <c r="AC81" s="31">
        <v>10.983657999999997</v>
      </c>
      <c r="AD81" s="31">
        <v>7.1029540000000004</v>
      </c>
      <c r="AE81" s="31">
        <v>33.469563000000001</v>
      </c>
      <c r="AF81" s="31">
        <v>67.631762999999992</v>
      </c>
      <c r="AG81" s="21">
        <v>224.67466299999992</v>
      </c>
      <c r="AH81" s="21">
        <v>223.74016299999997</v>
      </c>
      <c r="AI81" s="21">
        <v>442.25376299999994</v>
      </c>
      <c r="AJ81" s="21">
        <v>410.14366299999989</v>
      </c>
    </row>
    <row r="82" spans="6:36" ht="16" thickBot="1" x14ac:dyDescent="0.4">
      <c r="H82">
        <v>5</v>
      </c>
      <c r="I82" s="31">
        <v>23.007563000000001</v>
      </c>
      <c r="J82" s="31">
        <v>33.469563000000001</v>
      </c>
      <c r="K82" s="31">
        <v>23.098362999999999</v>
      </c>
      <c r="L82" s="31">
        <v>33.469563000000001</v>
      </c>
      <c r="M82" s="31">
        <v>15.377567999999997</v>
      </c>
      <c r="N82" s="31">
        <v>12.353869</v>
      </c>
      <c r="O82" s="31">
        <v>1.1865689999999998</v>
      </c>
      <c r="P82" s="31">
        <v>4.3186689999999999</v>
      </c>
      <c r="Q82" s="31">
        <v>0.54306899999999991</v>
      </c>
      <c r="R82" s="31">
        <v>0.38236899999999996</v>
      </c>
      <c r="Z82">
        <v>5</v>
      </c>
      <c r="AA82" s="31">
        <v>2.1319629999999998</v>
      </c>
      <c r="AB82" s="31">
        <v>12.513262999999998</v>
      </c>
      <c r="AC82" s="31">
        <v>2.1319629999999998</v>
      </c>
      <c r="AD82" s="31">
        <v>12.513262999999998</v>
      </c>
      <c r="AE82" s="31">
        <v>15.377567999999997</v>
      </c>
      <c r="AF82" s="31">
        <v>51.620768999999989</v>
      </c>
      <c r="AG82" s="21">
        <v>163.89416899999995</v>
      </c>
      <c r="AH82" s="21">
        <v>162.28936899999994</v>
      </c>
      <c r="AI82" s="21">
        <v>321.13386899999995</v>
      </c>
      <c r="AJ82" s="21">
        <v>300.00376899999992</v>
      </c>
    </row>
    <row r="83" spans="6:36" ht="16" thickBot="1" x14ac:dyDescent="0.4">
      <c r="H83">
        <v>6</v>
      </c>
      <c r="I83" s="31">
        <v>63.270462999999985</v>
      </c>
      <c r="J83" s="31">
        <v>67.631762999999992</v>
      </c>
      <c r="K83" s="31">
        <v>63.401262999999986</v>
      </c>
      <c r="L83" s="31">
        <v>67.631762999999992</v>
      </c>
      <c r="M83" s="31">
        <v>51.620768999999989</v>
      </c>
      <c r="N83" s="31">
        <v>17.236167999999999</v>
      </c>
      <c r="O83" s="31">
        <v>13.879468999999997</v>
      </c>
      <c r="P83" s="31">
        <v>2.011269</v>
      </c>
      <c r="Q83" s="31">
        <v>4.0056689999999993</v>
      </c>
      <c r="R83" s="31">
        <v>0.80496900000000016</v>
      </c>
      <c r="Z83">
        <v>6</v>
      </c>
      <c r="AA83" s="31">
        <v>3.288562999999999</v>
      </c>
      <c r="AB83" s="31">
        <v>1.469163</v>
      </c>
      <c r="AC83" s="31">
        <v>3.288562999999999</v>
      </c>
      <c r="AD83" s="31">
        <v>1.469163</v>
      </c>
      <c r="AE83" s="31">
        <v>12.353869</v>
      </c>
      <c r="AF83" s="31">
        <v>17.236167999999999</v>
      </c>
      <c r="AG83" s="21">
        <v>89.820168999999979</v>
      </c>
      <c r="AH83" s="21">
        <v>73.405068999999983</v>
      </c>
      <c r="AI83" s="21">
        <v>164.43956899999998</v>
      </c>
      <c r="AJ83" s="21">
        <v>150.27946899999998</v>
      </c>
    </row>
    <row r="84" spans="6:36" ht="16" thickBot="1" x14ac:dyDescent="0.4">
      <c r="H84">
        <v>7</v>
      </c>
      <c r="I84" s="31">
        <v>201.99336299999999</v>
      </c>
      <c r="J84" s="31">
        <v>224.67466299999992</v>
      </c>
      <c r="K84" s="31">
        <v>205.32416299999997</v>
      </c>
      <c r="L84" s="31">
        <v>224.67466299999992</v>
      </c>
      <c r="M84" s="31">
        <v>163.89416899999995</v>
      </c>
      <c r="N84" s="31">
        <v>89.820168999999979</v>
      </c>
      <c r="O84" s="31">
        <v>20.281967999999999</v>
      </c>
      <c r="P84" s="31">
        <v>47.404968999999987</v>
      </c>
      <c r="Q84" s="31">
        <v>2.6184689999999997</v>
      </c>
      <c r="R84" s="31">
        <v>5.3077689999999995</v>
      </c>
      <c r="Z84">
        <v>7</v>
      </c>
      <c r="AA84" s="31">
        <v>0.65256299999999978</v>
      </c>
      <c r="AB84" s="31">
        <v>1.773163</v>
      </c>
      <c r="AC84" s="31">
        <v>0.65256299999999978</v>
      </c>
      <c r="AD84" s="31">
        <v>1.773163</v>
      </c>
      <c r="AE84" s="31">
        <v>1.1865689999999998</v>
      </c>
      <c r="AF84" s="31">
        <v>13.879468999999997</v>
      </c>
      <c r="AG84" s="31">
        <v>20.281967999999999</v>
      </c>
      <c r="AH84" s="31">
        <v>41.928069000000001</v>
      </c>
      <c r="AI84" s="31">
        <v>61.861668999999978</v>
      </c>
      <c r="AJ84" s="31">
        <v>59.701568999999985</v>
      </c>
    </row>
    <row r="85" spans="6:36" ht="16" thickBot="1" x14ac:dyDescent="0.4">
      <c r="H85">
        <v>8</v>
      </c>
      <c r="I85" s="31">
        <v>204.18886299999994</v>
      </c>
      <c r="J85" s="31">
        <v>223.74016299999997</v>
      </c>
      <c r="K85" s="31">
        <v>204.42966299999995</v>
      </c>
      <c r="L85" s="31">
        <v>223.74016299999997</v>
      </c>
      <c r="M85" s="31">
        <v>162.28936899999994</v>
      </c>
      <c r="N85" s="31">
        <v>73.405068999999983</v>
      </c>
      <c r="O85" s="31">
        <v>41.928069000000001</v>
      </c>
      <c r="P85" s="31">
        <v>19.359567999999999</v>
      </c>
      <c r="Q85" s="31">
        <v>13.524268999999997</v>
      </c>
      <c r="R85" s="31">
        <v>2.1632689999999997</v>
      </c>
      <c r="Z85">
        <v>8</v>
      </c>
      <c r="AA85" s="31">
        <v>0.60436299999999998</v>
      </c>
      <c r="AB85" s="31">
        <v>0.75496299999999994</v>
      </c>
      <c r="AC85" s="31">
        <v>0.60436299999999998</v>
      </c>
      <c r="AD85" s="31">
        <v>0.75496299999999994</v>
      </c>
      <c r="AE85" s="31">
        <v>4.3186689999999999</v>
      </c>
      <c r="AF85" s="31">
        <v>2.011269</v>
      </c>
      <c r="AG85" s="31">
        <v>47.404968999999987</v>
      </c>
      <c r="AH85" s="31">
        <v>19.359567999999999</v>
      </c>
      <c r="AI85" s="31">
        <v>73.284368999999998</v>
      </c>
      <c r="AJ85" s="31">
        <v>62.033968999999992</v>
      </c>
    </row>
    <row r="86" spans="6:36" ht="16" thickBot="1" x14ac:dyDescent="0.4">
      <c r="H86">
        <v>9</v>
      </c>
      <c r="I86" s="31">
        <v>396.32206299999996</v>
      </c>
      <c r="J86" s="31">
        <v>442.25376299999994</v>
      </c>
      <c r="K86" s="31">
        <v>401.79296299999993</v>
      </c>
      <c r="L86" s="31">
        <v>442.25376299999994</v>
      </c>
      <c r="M86" s="31">
        <v>321.13386899999995</v>
      </c>
      <c r="N86" s="31">
        <v>164.43956899999998</v>
      </c>
      <c r="O86" s="31">
        <v>61.861668999999978</v>
      </c>
      <c r="P86" s="31">
        <v>73.284368999999998</v>
      </c>
      <c r="Q86" s="31">
        <v>13.587567999999999</v>
      </c>
      <c r="R86" s="31">
        <v>9.1971689999999988</v>
      </c>
      <c r="Z86">
        <v>9</v>
      </c>
      <c r="AA86" s="31">
        <v>0.22956299999999999</v>
      </c>
      <c r="AB86" s="31">
        <v>0.30016299999999996</v>
      </c>
      <c r="AC86" s="31">
        <v>0.22956299999999999</v>
      </c>
      <c r="AD86" s="31">
        <v>0.30016299999999996</v>
      </c>
      <c r="AE86" s="31">
        <v>0.54306899999999991</v>
      </c>
      <c r="AF86" s="31">
        <v>4.0056689999999993</v>
      </c>
      <c r="AG86" s="31">
        <v>2.6184689999999997</v>
      </c>
      <c r="AH86" s="31">
        <v>13.524268999999997</v>
      </c>
      <c r="AI86" s="31">
        <v>13.587567999999999</v>
      </c>
      <c r="AJ86" s="31">
        <v>15.427769</v>
      </c>
    </row>
    <row r="87" spans="6:36" x14ac:dyDescent="0.35">
      <c r="H87">
        <v>10</v>
      </c>
      <c r="I87" s="31">
        <v>372.29236299999991</v>
      </c>
      <c r="J87" s="31">
        <v>410.14366299999989</v>
      </c>
      <c r="K87" s="31">
        <v>375.74316299999992</v>
      </c>
      <c r="L87" s="31">
        <v>410.14366299999989</v>
      </c>
      <c r="M87" s="31">
        <v>300.00376899999992</v>
      </c>
      <c r="N87" s="31">
        <v>150.27946899999998</v>
      </c>
      <c r="O87" s="31">
        <v>59.701568999999985</v>
      </c>
      <c r="P87" s="31">
        <v>62.033968999999992</v>
      </c>
      <c r="Q87" s="31">
        <v>15.427769</v>
      </c>
      <c r="R87" s="31">
        <v>6.9467679999999996</v>
      </c>
      <c r="Z87">
        <v>10</v>
      </c>
      <c r="AA87" s="31">
        <v>0.11896299999999999</v>
      </c>
      <c r="AB87" s="31">
        <v>0.179563</v>
      </c>
      <c r="AC87" s="31">
        <v>0.11896299999999999</v>
      </c>
      <c r="AD87" s="31">
        <v>0.179563</v>
      </c>
      <c r="AE87" s="31">
        <v>0.38236899999999996</v>
      </c>
      <c r="AF87" s="31">
        <v>0.80496900000000016</v>
      </c>
      <c r="AG87" s="31">
        <v>5.3077689999999995</v>
      </c>
      <c r="AH87" s="31">
        <v>2.1632689999999997</v>
      </c>
      <c r="AI87" s="31">
        <v>9.1971689999999988</v>
      </c>
      <c r="AJ87" s="31">
        <v>6.9467679999999996</v>
      </c>
    </row>
    <row r="93" spans="6:36" x14ac:dyDescent="0.35">
      <c r="H93" s="20" t="s">
        <v>26</v>
      </c>
    </row>
    <row r="94" spans="6:36" ht="16" thickBot="1" x14ac:dyDescent="0.4">
      <c r="I94">
        <v>1</v>
      </c>
      <c r="J94">
        <v>2</v>
      </c>
      <c r="K94">
        <v>3</v>
      </c>
      <c r="L94">
        <v>4</v>
      </c>
      <c r="M94">
        <v>5</v>
      </c>
      <c r="N94">
        <v>6</v>
      </c>
      <c r="O94">
        <v>7</v>
      </c>
      <c r="P94">
        <v>8</v>
      </c>
      <c r="Q94">
        <v>9</v>
      </c>
      <c r="R94">
        <v>10</v>
      </c>
      <c r="S94" s="16" t="s">
        <v>15</v>
      </c>
      <c r="T94" s="16" t="s">
        <v>16</v>
      </c>
      <c r="U94" s="16" t="s">
        <v>17</v>
      </c>
      <c r="V94" s="16" t="s">
        <v>18</v>
      </c>
    </row>
    <row r="95" spans="6:36" ht="16" thickBot="1" x14ac:dyDescent="0.4">
      <c r="F95" t="s">
        <v>3</v>
      </c>
      <c r="H95">
        <v>1</v>
      </c>
      <c r="I95" s="21">
        <f>I78/AA78</f>
        <v>1</v>
      </c>
      <c r="J95" s="21">
        <f t="shared" ref="J95:R95" si="16">J78/AB78</f>
        <v>0.84534818516164545</v>
      </c>
      <c r="K95" s="21">
        <f t="shared" si="16"/>
        <v>1.0088452225149378</v>
      </c>
      <c r="L95" s="21">
        <f t="shared" si="16"/>
        <v>0.84534818516164545</v>
      </c>
      <c r="M95" s="21">
        <f t="shared" si="16"/>
        <v>9.2663573278056424E-2</v>
      </c>
      <c r="N95" s="21">
        <f t="shared" si="16"/>
        <v>5.1976275248689106E-2</v>
      </c>
      <c r="O95" s="21">
        <f t="shared" si="16"/>
        <v>3.2306160475183525E-3</v>
      </c>
      <c r="P95" s="21">
        <f t="shared" si="16"/>
        <v>2.9598235237736749E-3</v>
      </c>
      <c r="Q95" s="21">
        <f t="shared" si="16"/>
        <v>5.7923346043947091E-4</v>
      </c>
      <c r="R95" s="21">
        <f t="shared" si="16"/>
        <v>3.1954187574887219E-4</v>
      </c>
      <c r="S95" s="19">
        <f>AVERAGE(I95:R95)</f>
        <v>0.38512706562724552</v>
      </c>
      <c r="T95" s="19">
        <f>LN(S95)</f>
        <v>-0.9541819585555199</v>
      </c>
      <c r="U95" s="18">
        <f>T95-$T$105</f>
        <v>-3.2972012903395989</v>
      </c>
      <c r="V95" s="19">
        <v>-2.8437024753448124</v>
      </c>
    </row>
    <row r="96" spans="6:36" ht="16" thickBot="1" x14ac:dyDescent="0.4">
      <c r="H96">
        <v>2</v>
      </c>
      <c r="I96" s="21">
        <f t="shared" ref="I96:I104" si="17">I79/AA79</f>
        <v>1.1829445162986687</v>
      </c>
      <c r="J96" s="21">
        <f t="shared" ref="J96:J104" si="18">J79/AB79</f>
        <v>1</v>
      </c>
      <c r="K96" s="21">
        <f t="shared" ref="K96:K104" si="19">K79/AC79</f>
        <v>1.1875604648287483</v>
      </c>
      <c r="L96" s="21">
        <f t="shared" ref="L96:L104" si="20">L79/AD79</f>
        <v>1</v>
      </c>
      <c r="M96" s="21">
        <f t="shared" ref="M96:M104" si="21">M79/AE79</f>
        <v>0.37386992474326591</v>
      </c>
      <c r="N96" s="21">
        <f t="shared" ref="N96:N104" si="22">N79/AF79</f>
        <v>2.1722973567907731E-2</v>
      </c>
      <c r="O96" s="21">
        <f t="shared" ref="O96:O104" si="23">O79/AG79</f>
        <v>7.8921360171351432E-3</v>
      </c>
      <c r="P96" s="21">
        <f t="shared" ref="P96:P104" si="24">P79/AH79</f>
        <v>3.3742846607294195E-3</v>
      </c>
      <c r="Q96" s="21">
        <f t="shared" ref="Q96:Q104" si="25">Q79/AI79</f>
        <v>6.7871214472854581E-4</v>
      </c>
      <c r="R96" s="21">
        <f t="shared" ref="R96:R104" si="26">R79/AJ79</f>
        <v>4.3780513073537369E-4</v>
      </c>
      <c r="S96" s="19">
        <f t="shared" ref="S96:S104" si="27">AVERAGE(I96:R96)</f>
        <v>0.47784808173919197</v>
      </c>
      <c r="T96" s="19">
        <f t="shared" ref="T96:T104" si="28">LN(S96)</f>
        <v>-0.73846241763566633</v>
      </c>
      <c r="U96" s="18">
        <f t="shared" ref="U96:U104" si="29">T96-$T$105</f>
        <v>-3.0814817494197451</v>
      </c>
      <c r="V96" s="19">
        <v>-2.8446946217547073</v>
      </c>
    </row>
    <row r="97" spans="8:22" ht="16" thickBot="1" x14ac:dyDescent="0.4">
      <c r="H97">
        <v>3</v>
      </c>
      <c r="I97" s="21">
        <f t="shared" si="17"/>
        <v>0.9912323294817339</v>
      </c>
      <c r="J97" s="21">
        <f t="shared" si="18"/>
        <v>0.842062387235335</v>
      </c>
      <c r="K97" s="21">
        <f t="shared" si="19"/>
        <v>1</v>
      </c>
      <c r="L97" s="21">
        <f t="shared" si="20"/>
        <v>0.842062387235335</v>
      </c>
      <c r="M97" s="21">
        <f t="shared" si="21"/>
        <v>9.2299311427394226E-2</v>
      </c>
      <c r="N97" s="21">
        <f t="shared" si="22"/>
        <v>5.1869045574060565E-2</v>
      </c>
      <c r="O97" s="21">
        <f t="shared" si="23"/>
        <v>3.1782084995032947E-3</v>
      </c>
      <c r="P97" s="21">
        <f t="shared" si="24"/>
        <v>2.95633711434529E-3</v>
      </c>
      <c r="Q97" s="21">
        <f t="shared" si="25"/>
        <v>5.7134649219827186E-4</v>
      </c>
      <c r="R97" s="21">
        <f t="shared" si="26"/>
        <v>3.1660722460038484E-4</v>
      </c>
      <c r="S97" s="19">
        <f t="shared" si="27"/>
        <v>0.38265479602845065</v>
      </c>
      <c r="T97" s="19">
        <f t="shared" si="28"/>
        <v>-0.96062201208346587</v>
      </c>
      <c r="U97" s="18">
        <f t="shared" si="29"/>
        <v>-3.3036413438675449</v>
      </c>
      <c r="V97" s="19">
        <v>-2.8446946217547073</v>
      </c>
    </row>
    <row r="98" spans="8:22" ht="16" thickBot="1" x14ac:dyDescent="0.4">
      <c r="H98">
        <v>4</v>
      </c>
      <c r="I98" s="21">
        <f t="shared" si="17"/>
        <v>1.1829445162986687</v>
      </c>
      <c r="J98" s="21">
        <f t="shared" si="18"/>
        <v>1</v>
      </c>
      <c r="K98" s="21">
        <f t="shared" si="19"/>
        <v>1.1875604648287483</v>
      </c>
      <c r="L98" s="21">
        <f t="shared" si="20"/>
        <v>1</v>
      </c>
      <c r="M98" s="21">
        <f t="shared" si="21"/>
        <v>0.37386992474326591</v>
      </c>
      <c r="N98" s="21">
        <f t="shared" si="22"/>
        <v>2.1722973567907731E-2</v>
      </c>
      <c r="O98" s="21">
        <f t="shared" si="23"/>
        <v>7.8921360171351432E-3</v>
      </c>
      <c r="P98" s="21">
        <f t="shared" si="24"/>
        <v>3.3742846607294195E-3</v>
      </c>
      <c r="Q98" s="21">
        <f t="shared" si="25"/>
        <v>6.7871214472854581E-4</v>
      </c>
      <c r="R98" s="21">
        <f t="shared" si="26"/>
        <v>4.3780513073537369E-4</v>
      </c>
      <c r="S98" s="19">
        <f t="shared" si="27"/>
        <v>0.47784808173919197</v>
      </c>
      <c r="T98" s="19">
        <f t="shared" si="28"/>
        <v>-0.73846241763566633</v>
      </c>
      <c r="U98" s="18">
        <f t="shared" si="29"/>
        <v>-3.0814817494197451</v>
      </c>
      <c r="V98" s="19">
        <v>-2.8446946217547073</v>
      </c>
    </row>
    <row r="99" spans="8:22" ht="16" thickBot="1" x14ac:dyDescent="0.4">
      <c r="H99">
        <v>5</v>
      </c>
      <c r="I99" s="21">
        <f t="shared" si="17"/>
        <v>10.791727154739554</v>
      </c>
      <c r="J99" s="21">
        <f t="shared" si="18"/>
        <v>2.6747270476134006</v>
      </c>
      <c r="K99" s="21">
        <f t="shared" si="19"/>
        <v>10.834317012068221</v>
      </c>
      <c r="L99" s="21">
        <f t="shared" si="20"/>
        <v>2.6747270476134006</v>
      </c>
      <c r="M99" s="21">
        <f t="shared" si="21"/>
        <v>1</v>
      </c>
      <c r="N99" s="21">
        <f t="shared" si="22"/>
        <v>0.23931973969624518</v>
      </c>
      <c r="O99" s="21">
        <f t="shared" si="23"/>
        <v>7.2398487831498151E-3</v>
      </c>
      <c r="P99" s="21">
        <f t="shared" si="24"/>
        <v>2.6610917440932323E-2</v>
      </c>
      <c r="Q99" s="21">
        <f t="shared" si="25"/>
        <v>1.6910984870300305E-3</v>
      </c>
      <c r="R99" s="21">
        <f t="shared" si="26"/>
        <v>1.2745473207704935E-3</v>
      </c>
      <c r="S99" s="19">
        <f t="shared" si="27"/>
        <v>2.825163441376271</v>
      </c>
      <c r="T99" s="19">
        <f t="shared" si="28"/>
        <v>1.0385662182792801</v>
      </c>
      <c r="U99" s="18">
        <f t="shared" si="29"/>
        <v>-1.3044531135047988</v>
      </c>
      <c r="V99" s="19">
        <v>-1.4029446753752959</v>
      </c>
    </row>
    <row r="100" spans="8:22" ht="16" thickBot="1" x14ac:dyDescent="0.4">
      <c r="H100">
        <v>6</v>
      </c>
      <c r="I100" s="21">
        <f t="shared" si="17"/>
        <v>19.239547182158287</v>
      </c>
      <c r="J100" s="21">
        <f t="shared" si="18"/>
        <v>46.034213358218246</v>
      </c>
      <c r="K100" s="21">
        <f t="shared" si="19"/>
        <v>19.27932139356917</v>
      </c>
      <c r="L100" s="21">
        <f t="shared" si="20"/>
        <v>46.034213358218246</v>
      </c>
      <c r="M100" s="21">
        <f t="shared" si="21"/>
        <v>4.178510311223147</v>
      </c>
      <c r="N100" s="21">
        <f t="shared" si="22"/>
        <v>1</v>
      </c>
      <c r="O100" s="21">
        <f t="shared" si="23"/>
        <v>0.15452508222290251</v>
      </c>
      <c r="P100" s="21">
        <f t="shared" si="24"/>
        <v>2.7399592799238436E-2</v>
      </c>
      <c r="Q100" s="21">
        <f t="shared" si="25"/>
        <v>2.4359520183369003E-2</v>
      </c>
      <c r="R100" s="21">
        <f t="shared" si="26"/>
        <v>5.3564801989019559E-3</v>
      </c>
      <c r="S100" s="19">
        <f t="shared" si="27"/>
        <v>13.597744627879148</v>
      </c>
      <c r="T100" s="19">
        <f t="shared" si="28"/>
        <v>2.6099039428043089</v>
      </c>
      <c r="U100" s="18">
        <f t="shared" si="29"/>
        <v>0.26688461102023009</v>
      </c>
      <c r="V100" s="19">
        <v>-0.21222169530253743</v>
      </c>
    </row>
    <row r="101" spans="8:22" ht="16" thickBot="1" x14ac:dyDescent="0.4">
      <c r="H101">
        <v>7</v>
      </c>
      <c r="I101" s="21">
        <f t="shared" si="17"/>
        <v>309.53848593928871</v>
      </c>
      <c r="J101" s="21">
        <f t="shared" si="18"/>
        <v>126.70840920998234</v>
      </c>
      <c r="K101" s="21">
        <f t="shared" si="19"/>
        <v>314.64266745126531</v>
      </c>
      <c r="L101" s="21">
        <f t="shared" si="20"/>
        <v>126.70840920998234</v>
      </c>
      <c r="M101" s="21">
        <f t="shared" si="21"/>
        <v>138.12443187037584</v>
      </c>
      <c r="N101" s="21">
        <f t="shared" si="22"/>
        <v>6.4714413065802443</v>
      </c>
      <c r="O101" s="21">
        <f t="shared" si="23"/>
        <v>1</v>
      </c>
      <c r="P101" s="21">
        <f t="shared" si="24"/>
        <v>1.1306260968040285</v>
      </c>
      <c r="Q101" s="21">
        <f t="shared" si="25"/>
        <v>4.2327810457231614E-2</v>
      </c>
      <c r="R101" s="21">
        <f t="shared" si="26"/>
        <v>8.8905016884899643E-2</v>
      </c>
      <c r="S101" s="19">
        <f t="shared" si="27"/>
        <v>102.44557039116208</v>
      </c>
      <c r="T101" s="19">
        <f t="shared" si="28"/>
        <v>4.6293316369630766</v>
      </c>
      <c r="U101" s="18">
        <f t="shared" si="29"/>
        <v>2.2863123051789978</v>
      </c>
      <c r="V101" s="19">
        <v>2.3934245905295395</v>
      </c>
    </row>
    <row r="102" spans="8:22" ht="16" thickBot="1" x14ac:dyDescent="0.4">
      <c r="H102">
        <v>8</v>
      </c>
      <c r="I102" s="21">
        <f t="shared" si="17"/>
        <v>337.85798104781389</v>
      </c>
      <c r="J102" s="21">
        <f t="shared" si="18"/>
        <v>296.35911031401537</v>
      </c>
      <c r="K102" s="21">
        <f t="shared" si="19"/>
        <v>338.25641708708167</v>
      </c>
      <c r="L102" s="21">
        <f t="shared" si="20"/>
        <v>296.35911031401537</v>
      </c>
      <c r="M102" s="21">
        <f t="shared" si="21"/>
        <v>37.578561589230375</v>
      </c>
      <c r="N102" s="21">
        <f t="shared" si="22"/>
        <v>36.496892757756413</v>
      </c>
      <c r="O102" s="21">
        <f t="shared" si="23"/>
        <v>0.88446569810012976</v>
      </c>
      <c r="P102" s="21">
        <f t="shared" si="24"/>
        <v>1</v>
      </c>
      <c r="Q102" s="21">
        <f t="shared" si="25"/>
        <v>0.18454506990433386</v>
      </c>
      <c r="R102" s="21">
        <f t="shared" si="26"/>
        <v>3.4872329384566705E-2</v>
      </c>
      <c r="S102" s="19">
        <f t="shared" si="27"/>
        <v>134.50119562073019</v>
      </c>
      <c r="T102" s="19">
        <f t="shared" si="28"/>
        <v>4.9015730883758426</v>
      </c>
      <c r="U102" s="18">
        <f t="shared" si="29"/>
        <v>2.5585537565917638</v>
      </c>
      <c r="V102" s="19">
        <v>1.5907156150431998</v>
      </c>
    </row>
    <row r="103" spans="8:22" ht="16" thickBot="1" x14ac:dyDescent="0.4">
      <c r="H103">
        <v>9</v>
      </c>
      <c r="I103" s="21">
        <f t="shared" si="17"/>
        <v>1726.4196015908485</v>
      </c>
      <c r="J103" s="21">
        <f t="shared" si="18"/>
        <v>1473.3786742536556</v>
      </c>
      <c r="K103" s="21">
        <f t="shared" si="19"/>
        <v>1750.2514037540891</v>
      </c>
      <c r="L103" s="21">
        <f t="shared" si="20"/>
        <v>1473.3786742536556</v>
      </c>
      <c r="M103" s="21">
        <f t="shared" si="21"/>
        <v>591.33161531960025</v>
      </c>
      <c r="N103" s="21">
        <f t="shared" si="22"/>
        <v>41.051711711576772</v>
      </c>
      <c r="O103" s="21">
        <f t="shared" si="23"/>
        <v>23.625129417228152</v>
      </c>
      <c r="P103" s="21">
        <f t="shared" si="24"/>
        <v>5.4187305058779902</v>
      </c>
      <c r="Q103" s="21">
        <f t="shared" si="25"/>
        <v>1</v>
      </c>
      <c r="R103" s="21">
        <f t="shared" si="26"/>
        <v>0.59614381055355437</v>
      </c>
      <c r="S103" s="19">
        <f t="shared" si="27"/>
        <v>708.64516846170841</v>
      </c>
      <c r="T103" s="19">
        <f t="shared" si="28"/>
        <v>6.5633549336424606</v>
      </c>
      <c r="U103" s="18">
        <f t="shared" si="29"/>
        <v>4.2203356018583822</v>
      </c>
      <c r="V103" s="19">
        <v>4.5044062528570139</v>
      </c>
    </row>
    <row r="104" spans="8:22" x14ac:dyDescent="0.35">
      <c r="H104">
        <v>10</v>
      </c>
      <c r="I104" s="21">
        <f t="shared" si="17"/>
        <v>3129.4802837857146</v>
      </c>
      <c r="J104" s="21">
        <f t="shared" si="18"/>
        <v>2284.1212443543486</v>
      </c>
      <c r="K104" s="21">
        <f t="shared" si="19"/>
        <v>3158.4876222018606</v>
      </c>
      <c r="L104" s="21">
        <f t="shared" si="20"/>
        <v>2284.1212443543486</v>
      </c>
      <c r="M104" s="21">
        <f t="shared" si="21"/>
        <v>784.59228912385663</v>
      </c>
      <c r="N104" s="21">
        <f t="shared" si="22"/>
        <v>186.68975948142096</v>
      </c>
      <c r="O104" s="21">
        <f t="shared" si="23"/>
        <v>11.24795917079285</v>
      </c>
      <c r="P104" s="21">
        <f t="shared" si="24"/>
        <v>28.676031043758314</v>
      </c>
      <c r="Q104" s="21">
        <f t="shared" si="25"/>
        <v>1.6774475928407973</v>
      </c>
      <c r="R104" s="21">
        <f t="shared" si="26"/>
        <v>1</v>
      </c>
      <c r="S104" s="19">
        <f t="shared" si="27"/>
        <v>1187.0093881108944</v>
      </c>
      <c r="T104" s="19">
        <f t="shared" si="28"/>
        <v>7.0791923036861375</v>
      </c>
      <c r="U104" s="18">
        <f t="shared" si="29"/>
        <v>4.7361729719020591</v>
      </c>
      <c r="V104" s="19">
        <v>4.5044062528570139</v>
      </c>
    </row>
    <row r="105" spans="8:22" x14ac:dyDescent="0.35">
      <c r="S105" s="16" t="s">
        <v>15</v>
      </c>
      <c r="T105" s="17">
        <f>AVERAGE(T95:T104)</f>
        <v>2.3430193317840788</v>
      </c>
    </row>
  </sheetData>
  <pageMargins left="0.7" right="0.7" top="0.75" bottom="0.75" header="0.3" footer="0.3"/>
  <pageSetup paperSize="9" orientation="portrait" horizontalDpi="90" verticalDpi="90" r:id="rId1"/>
  <drawing r:id="rId2"/>
  <legacyDrawing r:id="rId3"/>
</worksheet>
</file>

<file path=docMetadata/LabelInfo.xml><?xml version="1.0" encoding="utf-8"?>
<clbl:labelList xmlns:clbl="http://schemas.microsoft.com/office/2020/mipLabelMetadata">
  <clbl:label id="{75d6cc78-71b9-42e6-aa2a-b9889a0f080f}" enabled="0" method="" siteId="{75d6cc78-71b9-42e6-aa2a-b9889a0f080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Elliott</dc:creator>
  <cp:lastModifiedBy>Mark Elliott</cp:lastModifiedBy>
  <dcterms:created xsi:type="dcterms:W3CDTF">2024-01-16T16:22:10Z</dcterms:created>
  <dcterms:modified xsi:type="dcterms:W3CDTF">2024-01-17T14:38:29Z</dcterms:modified>
</cp:coreProperties>
</file>